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20" yWindow="45" windowWidth="28635" windowHeight="11310" tabRatio="746"/>
  </bookViews>
  <sheets>
    <sheet name="Notes" sheetId="1" r:id="rId1"/>
    <sheet name="% of Expenditure covered" sheetId="2" r:id="rId2"/>
    <sheet name="2001-02" sheetId="3" r:id="rId3"/>
    <sheet name="2002-03" sheetId="4" r:id="rId4"/>
    <sheet name="2003-04" sheetId="5" r:id="rId5"/>
    <sheet name="2004-05" sheetId="6" r:id="rId6"/>
    <sheet name="2005-06" sheetId="7" r:id="rId7"/>
    <sheet name="2006-07" sheetId="8" r:id="rId8"/>
    <sheet name="2007-08" sheetId="9" r:id="rId9"/>
    <sheet name="2008-09" sheetId="10" r:id="rId10"/>
    <sheet name="2009-10" sheetId="11" r:id="rId11"/>
    <sheet name="2010-11" sheetId="12" r:id="rId12"/>
    <sheet name="2011-12" sheetId="13" r:id="rId13"/>
    <sheet name="2012-13" sheetId="14" r:id="rId14"/>
    <sheet name="2013-14" sheetId="15" r:id="rId15"/>
    <sheet name="2014-15" sheetId="16" r:id="rId16"/>
    <sheet name="2015-16" sheetId="17" r:id="rId17"/>
    <sheet name="2016-17" sheetId="18" r:id="rId18"/>
    <sheet name="AA" sheetId="19" r:id="rId19"/>
    <sheet name="BBWB" sheetId="20" r:id="rId20"/>
    <sheet name="CA" sheetId="21" r:id="rId21"/>
    <sheet name="CWP" sheetId="22" r:id="rId22"/>
    <sheet name="CTB" sheetId="23" r:id="rId23"/>
    <sheet name="DLA" sheetId="24" r:id="rId24"/>
    <sheet name="DLA (children)" sheetId="25" r:id="rId25"/>
    <sheet name="DLA (working age)" sheetId="26" r:id="rId26"/>
    <sheet name="DLA (pensioners)" sheetId="27" r:id="rId27"/>
    <sheet name="DHP" sheetId="28" r:id="rId28"/>
    <sheet name="ESA" sheetId="29" r:id="rId29"/>
    <sheet name="HB" sheetId="30" r:id="rId30"/>
    <sheet name="IB" sheetId="31" r:id="rId31"/>
    <sheet name="IS" sheetId="32" r:id="rId32"/>
    <sheet name="IS MIG" sheetId="33" r:id="rId33"/>
    <sheet name="IS (incapacity)" sheetId="34" r:id="rId34"/>
    <sheet name="IS (lone parent)" sheetId="35" r:id="rId35"/>
    <sheet name="IS (carer)" sheetId="36" r:id="rId36"/>
    <sheet name="IS (others)" sheetId="37" r:id="rId37"/>
    <sheet name="IIDB" sheetId="38" r:id="rId38"/>
    <sheet name="JSA" sheetId="39" r:id="rId39"/>
    <sheet name="MA" sheetId="40" r:id="rId40"/>
    <sheet name="O75TVL" sheetId="41" r:id="rId41"/>
    <sheet name="PC" sheetId="42" r:id="rId42"/>
    <sheet name="PIP" sheetId="43" r:id="rId43"/>
    <sheet name="SDA" sheetId="44" r:id="rId44"/>
    <sheet name="SDA (working age)" sheetId="45" r:id="rId45"/>
    <sheet name="SDA (pensioners)" sheetId="46" r:id="rId46"/>
    <sheet name="SP" sheetId="47" r:id="rId47"/>
    <sheet name="SMP" sheetId="48" r:id="rId48"/>
    <sheet name="UC" sheetId="49" r:id="rId49"/>
    <sheet name="WFP" sheetId="50" r:id="rId50"/>
    <sheet name="England" sheetId="51" r:id="rId51"/>
    <sheet name="North East England" sheetId="52" r:id="rId52"/>
    <sheet name="North West England" sheetId="53" r:id="rId53"/>
    <sheet name="Yorkshire and The Humber" sheetId="54" r:id="rId54"/>
    <sheet name="East Midlands" sheetId="55" r:id="rId55"/>
    <sheet name="West Midlands" sheetId="56" r:id="rId56"/>
    <sheet name="East England" sheetId="57" r:id="rId57"/>
    <sheet name="London" sheetId="58" r:id="rId58"/>
    <sheet name="South East England" sheetId="59" r:id="rId59"/>
    <sheet name="South West England" sheetId="60" r:id="rId60"/>
    <sheet name="Scotland" sheetId="61" r:id="rId61"/>
    <sheet name="Wales" sheetId="62" r:id="rId62"/>
    <sheet name="Great Britain and overseas" sheetId="63" r:id="rId63"/>
    <sheet name="Overseas" sheetId="64" r:id="rId64"/>
    <sheet name="GB excluding overseas" sheetId="65" r:id="rId65"/>
  </sheets>
  <calcPr calcId="145621"/>
</workbook>
</file>

<file path=xl/calcChain.xml><?xml version="1.0" encoding="utf-8"?>
<calcChain xmlns="http://schemas.openxmlformats.org/spreadsheetml/2006/main">
  <c r="U4" i="3" l="1"/>
  <c r="G36" i="64" l="1"/>
  <c r="F36" i="64"/>
  <c r="G33" i="64"/>
  <c r="F33" i="64"/>
  <c r="E33" i="64"/>
  <c r="D33" i="64"/>
  <c r="C33" i="64"/>
  <c r="B33" i="64"/>
  <c r="G32" i="64"/>
  <c r="F32" i="64"/>
  <c r="G31" i="64"/>
  <c r="F31" i="64"/>
  <c r="G30" i="64"/>
  <c r="F30" i="64"/>
  <c r="E30" i="64"/>
  <c r="D30" i="64"/>
  <c r="C30" i="64"/>
  <c r="B30" i="64"/>
  <c r="G25" i="64"/>
  <c r="F25" i="64"/>
  <c r="G23" i="64"/>
  <c r="F23" i="64"/>
  <c r="G22" i="64"/>
  <c r="F22" i="64"/>
  <c r="G21" i="64"/>
  <c r="F21" i="64"/>
  <c r="G20" i="64"/>
  <c r="F20" i="64"/>
  <c r="G19" i="64"/>
  <c r="F19" i="64"/>
  <c r="G18" i="64"/>
  <c r="F18" i="64"/>
  <c r="G17" i="64"/>
  <c r="F17" i="64"/>
  <c r="E17" i="64"/>
  <c r="D17" i="64"/>
  <c r="C17" i="64"/>
  <c r="B17" i="64"/>
  <c r="G5" i="64"/>
  <c r="G4" i="64"/>
  <c r="F4" i="64"/>
  <c r="E4" i="64"/>
  <c r="D4" i="64"/>
  <c r="C4" i="64"/>
  <c r="B4" i="64"/>
  <c r="V16" i="65"/>
  <c r="P16" i="65"/>
  <c r="O16" i="65"/>
  <c r="U15" i="65"/>
  <c r="S15" i="65"/>
  <c r="R15" i="65"/>
  <c r="N15" i="65"/>
  <c r="G36" i="62"/>
  <c r="F36" i="62"/>
  <c r="G33" i="62"/>
  <c r="F33" i="62"/>
  <c r="E33" i="62"/>
  <c r="D33" i="62"/>
  <c r="C33" i="62"/>
  <c r="B33" i="62"/>
  <c r="G32" i="62"/>
  <c r="F32" i="62"/>
  <c r="G31" i="62"/>
  <c r="F31" i="62"/>
  <c r="G30" i="62"/>
  <c r="F30" i="62"/>
  <c r="E30" i="62"/>
  <c r="D30" i="62"/>
  <c r="C30" i="62"/>
  <c r="B30" i="62"/>
  <c r="G25" i="62"/>
  <c r="F25" i="62"/>
  <c r="E25" i="62"/>
  <c r="D25" i="62"/>
  <c r="C25" i="62"/>
  <c r="B25" i="62"/>
  <c r="G23" i="62"/>
  <c r="F23" i="62"/>
  <c r="G22" i="62"/>
  <c r="F22" i="62"/>
  <c r="G21" i="62"/>
  <c r="F21" i="62"/>
  <c r="G20" i="62"/>
  <c r="F20" i="62"/>
  <c r="G19" i="62"/>
  <c r="F19" i="62"/>
  <c r="E19" i="62"/>
  <c r="D19" i="62"/>
  <c r="C19" i="62"/>
  <c r="B19" i="62"/>
  <c r="G18" i="62"/>
  <c r="F18" i="62"/>
  <c r="E18" i="62"/>
  <c r="D18" i="62"/>
  <c r="C18" i="62"/>
  <c r="B18" i="62"/>
  <c r="G17" i="62"/>
  <c r="F17" i="62"/>
  <c r="E17" i="62"/>
  <c r="D17" i="62"/>
  <c r="C17" i="62"/>
  <c r="B17" i="62"/>
  <c r="G14" i="62"/>
  <c r="F14" i="62"/>
  <c r="E14" i="62"/>
  <c r="D14" i="62"/>
  <c r="C14" i="62"/>
  <c r="B14" i="62"/>
  <c r="G8" i="62"/>
  <c r="F8" i="62"/>
  <c r="E8" i="62"/>
  <c r="D8" i="62"/>
  <c r="C8" i="62"/>
  <c r="B8" i="62"/>
  <c r="G7" i="62"/>
  <c r="F7" i="62"/>
  <c r="E7" i="62"/>
  <c r="D7" i="62"/>
  <c r="C7" i="62"/>
  <c r="B7" i="62"/>
  <c r="G5" i="62"/>
  <c r="G4" i="62"/>
  <c r="F4" i="62"/>
  <c r="E4" i="62"/>
  <c r="D4" i="62"/>
  <c r="C4" i="62"/>
  <c r="B4" i="62"/>
  <c r="G3" i="62"/>
  <c r="F3" i="62"/>
  <c r="E3" i="62"/>
  <c r="D3" i="62"/>
  <c r="C3" i="62"/>
  <c r="B3" i="62"/>
  <c r="G36" i="61"/>
  <c r="F36" i="61"/>
  <c r="G33" i="61"/>
  <c r="F33" i="61"/>
  <c r="E33" i="61"/>
  <c r="D33" i="61"/>
  <c r="C33" i="61"/>
  <c r="B33" i="61"/>
  <c r="G32" i="61"/>
  <c r="F32" i="61"/>
  <c r="G31" i="61"/>
  <c r="F31" i="61"/>
  <c r="G30" i="61"/>
  <c r="F30" i="61"/>
  <c r="E30" i="61"/>
  <c r="D30" i="61"/>
  <c r="C30" i="61"/>
  <c r="B30" i="61"/>
  <c r="G25" i="61"/>
  <c r="F25" i="61"/>
  <c r="E25" i="61"/>
  <c r="D25" i="61"/>
  <c r="C25" i="61"/>
  <c r="B25" i="61"/>
  <c r="G23" i="61"/>
  <c r="F23" i="61"/>
  <c r="G22" i="61"/>
  <c r="F22" i="61"/>
  <c r="G21" i="61"/>
  <c r="F21" i="61"/>
  <c r="G20" i="61"/>
  <c r="F20" i="61"/>
  <c r="G19" i="61"/>
  <c r="F19" i="61"/>
  <c r="E19" i="61"/>
  <c r="D19" i="61"/>
  <c r="C19" i="61"/>
  <c r="B19" i="61"/>
  <c r="G18" i="61"/>
  <c r="F18" i="61"/>
  <c r="E18" i="61"/>
  <c r="D18" i="61"/>
  <c r="C18" i="61"/>
  <c r="B18" i="61"/>
  <c r="G17" i="61"/>
  <c r="F17" i="61"/>
  <c r="E17" i="61"/>
  <c r="D17" i="61"/>
  <c r="C17" i="61"/>
  <c r="B17" i="61"/>
  <c r="G14" i="61"/>
  <c r="F14" i="61"/>
  <c r="E14" i="61"/>
  <c r="D14" i="61"/>
  <c r="C14" i="61"/>
  <c r="B14" i="61"/>
  <c r="G8" i="61"/>
  <c r="F8" i="61"/>
  <c r="E8" i="61"/>
  <c r="D8" i="61"/>
  <c r="C8" i="61"/>
  <c r="B8" i="61"/>
  <c r="G7" i="61"/>
  <c r="F7" i="61"/>
  <c r="E7" i="61"/>
  <c r="D7" i="61"/>
  <c r="C7" i="61"/>
  <c r="B7" i="61"/>
  <c r="G5" i="61"/>
  <c r="G4" i="61"/>
  <c r="F4" i="61"/>
  <c r="E4" i="61"/>
  <c r="D4" i="61"/>
  <c r="C4" i="61"/>
  <c r="B4" i="61"/>
  <c r="G3" i="61"/>
  <c r="F3" i="61"/>
  <c r="E3" i="61"/>
  <c r="D3" i="61"/>
  <c r="C3" i="61"/>
  <c r="B3" i="61"/>
  <c r="G36" i="60"/>
  <c r="F36" i="60"/>
  <c r="G33" i="60"/>
  <c r="F33" i="60"/>
  <c r="E33" i="60"/>
  <c r="G32" i="60"/>
  <c r="F32" i="60"/>
  <c r="G31" i="60"/>
  <c r="F31" i="60"/>
  <c r="G30" i="60"/>
  <c r="F30" i="60"/>
  <c r="E30" i="60"/>
  <c r="D30" i="60"/>
  <c r="C30" i="60"/>
  <c r="B30" i="60"/>
  <c r="G25" i="60"/>
  <c r="F25" i="60"/>
  <c r="E25" i="60"/>
  <c r="D25" i="60"/>
  <c r="C25" i="60"/>
  <c r="B25" i="60"/>
  <c r="G23" i="60"/>
  <c r="F23" i="60"/>
  <c r="G22" i="60"/>
  <c r="F22" i="60"/>
  <c r="G21" i="60"/>
  <c r="F21" i="60"/>
  <c r="G20" i="60"/>
  <c r="F20" i="60"/>
  <c r="G19" i="60"/>
  <c r="F19" i="60"/>
  <c r="E19" i="60"/>
  <c r="D19" i="60"/>
  <c r="C19" i="60"/>
  <c r="B19" i="60"/>
  <c r="G18" i="60"/>
  <c r="F18" i="60"/>
  <c r="E18" i="60"/>
  <c r="D18" i="60"/>
  <c r="C18" i="60"/>
  <c r="B18" i="60"/>
  <c r="G17" i="60"/>
  <c r="F17" i="60"/>
  <c r="E17" i="60"/>
  <c r="D17" i="60"/>
  <c r="C17" i="60"/>
  <c r="B17" i="60"/>
  <c r="G14" i="60"/>
  <c r="F14" i="60"/>
  <c r="E14" i="60"/>
  <c r="D14" i="60"/>
  <c r="C14" i="60"/>
  <c r="B14" i="60"/>
  <c r="G8" i="60"/>
  <c r="F8" i="60"/>
  <c r="E8" i="60"/>
  <c r="D8" i="60"/>
  <c r="C8" i="60"/>
  <c r="B8" i="60"/>
  <c r="G7" i="60"/>
  <c r="F7" i="60"/>
  <c r="E7" i="60"/>
  <c r="D7" i="60"/>
  <c r="C7" i="60"/>
  <c r="B7" i="60"/>
  <c r="G5" i="60"/>
  <c r="G4" i="60"/>
  <c r="F4" i="60"/>
  <c r="E4" i="60"/>
  <c r="G3" i="60"/>
  <c r="F3" i="60"/>
  <c r="E3" i="60"/>
  <c r="D3" i="60"/>
  <c r="C3" i="60"/>
  <c r="B3" i="60"/>
  <c r="G36" i="59"/>
  <c r="F36" i="59"/>
  <c r="S35" i="59"/>
  <c r="G33" i="59"/>
  <c r="F33" i="59"/>
  <c r="E33" i="59"/>
  <c r="G32" i="59"/>
  <c r="F32" i="59"/>
  <c r="G31" i="59"/>
  <c r="F31" i="59"/>
  <c r="G30" i="59"/>
  <c r="F30" i="59"/>
  <c r="E30" i="59"/>
  <c r="D30" i="59"/>
  <c r="C30" i="59"/>
  <c r="B30" i="59"/>
  <c r="G25" i="59"/>
  <c r="F25" i="59"/>
  <c r="E25" i="59"/>
  <c r="D25" i="59"/>
  <c r="C25" i="59"/>
  <c r="B25" i="59"/>
  <c r="G23" i="59"/>
  <c r="F23" i="59"/>
  <c r="G22" i="59"/>
  <c r="F22" i="59"/>
  <c r="G21" i="59"/>
  <c r="F21" i="59"/>
  <c r="G20" i="59"/>
  <c r="F20" i="59"/>
  <c r="G19" i="59"/>
  <c r="F19" i="59"/>
  <c r="E19" i="59"/>
  <c r="D19" i="59"/>
  <c r="C19" i="59"/>
  <c r="B19" i="59"/>
  <c r="G18" i="59"/>
  <c r="F18" i="59"/>
  <c r="E18" i="59"/>
  <c r="D18" i="59"/>
  <c r="C18" i="59"/>
  <c r="B18" i="59"/>
  <c r="G17" i="59"/>
  <c r="F17" i="59"/>
  <c r="E17" i="59"/>
  <c r="D17" i="59"/>
  <c r="C17" i="59"/>
  <c r="B17" i="59"/>
  <c r="G14" i="59"/>
  <c r="F14" i="59"/>
  <c r="E14" i="59"/>
  <c r="D14" i="59"/>
  <c r="C14" i="59"/>
  <c r="B14" i="59"/>
  <c r="G8" i="59"/>
  <c r="F8" i="59"/>
  <c r="E8" i="59"/>
  <c r="D8" i="59"/>
  <c r="C8" i="59"/>
  <c r="B8" i="59"/>
  <c r="G7" i="59"/>
  <c r="F7" i="59"/>
  <c r="E7" i="59"/>
  <c r="D7" i="59"/>
  <c r="C7" i="59"/>
  <c r="B7" i="59"/>
  <c r="G5" i="59"/>
  <c r="G4" i="59"/>
  <c r="F4" i="59"/>
  <c r="E4" i="59"/>
  <c r="G3" i="59"/>
  <c r="F3" i="59"/>
  <c r="E3" i="59"/>
  <c r="D3" i="59"/>
  <c r="C3" i="59"/>
  <c r="B3" i="59"/>
  <c r="G36" i="58"/>
  <c r="F36" i="58"/>
  <c r="G33" i="58"/>
  <c r="F33" i="58"/>
  <c r="E33" i="58"/>
  <c r="G32" i="58"/>
  <c r="F32" i="58"/>
  <c r="G31" i="58"/>
  <c r="F31" i="58"/>
  <c r="G30" i="58"/>
  <c r="F30" i="58"/>
  <c r="E30" i="58"/>
  <c r="D30" i="58"/>
  <c r="C30" i="58"/>
  <c r="B30" i="58"/>
  <c r="G25" i="58"/>
  <c r="F25" i="58"/>
  <c r="E25" i="58"/>
  <c r="D25" i="58"/>
  <c r="C25" i="58"/>
  <c r="B25" i="58"/>
  <c r="G23" i="58"/>
  <c r="F23" i="58"/>
  <c r="G22" i="58"/>
  <c r="F22" i="58"/>
  <c r="G21" i="58"/>
  <c r="F21" i="58"/>
  <c r="G20" i="58"/>
  <c r="F20" i="58"/>
  <c r="G19" i="58"/>
  <c r="F19" i="58"/>
  <c r="E19" i="58"/>
  <c r="D19" i="58"/>
  <c r="C19" i="58"/>
  <c r="B19" i="58"/>
  <c r="G18" i="58"/>
  <c r="F18" i="58"/>
  <c r="E18" i="58"/>
  <c r="D18" i="58"/>
  <c r="C18" i="58"/>
  <c r="B18" i="58"/>
  <c r="G17" i="58"/>
  <c r="F17" i="58"/>
  <c r="E17" i="58"/>
  <c r="D17" i="58"/>
  <c r="C17" i="58"/>
  <c r="B17" i="58"/>
  <c r="G14" i="58"/>
  <c r="F14" i="58"/>
  <c r="E14" i="58"/>
  <c r="D14" i="58"/>
  <c r="C14" i="58"/>
  <c r="B14" i="58"/>
  <c r="G8" i="58"/>
  <c r="F8" i="58"/>
  <c r="E8" i="58"/>
  <c r="D8" i="58"/>
  <c r="C8" i="58"/>
  <c r="B8" i="58"/>
  <c r="G7" i="58"/>
  <c r="F7" i="58"/>
  <c r="E7" i="58"/>
  <c r="D7" i="58"/>
  <c r="C7" i="58"/>
  <c r="B7" i="58"/>
  <c r="G5" i="58"/>
  <c r="G4" i="58"/>
  <c r="F4" i="58"/>
  <c r="E4" i="58"/>
  <c r="G3" i="58"/>
  <c r="F3" i="58"/>
  <c r="E3" i="58"/>
  <c r="D3" i="58"/>
  <c r="C3" i="58"/>
  <c r="B3" i="58"/>
  <c r="G36" i="57"/>
  <c r="F36" i="57"/>
  <c r="G33" i="57"/>
  <c r="F33" i="57"/>
  <c r="E33" i="57"/>
  <c r="U32" i="57"/>
  <c r="G32" i="57"/>
  <c r="F32" i="57"/>
  <c r="G31" i="57"/>
  <c r="F31" i="57"/>
  <c r="G30" i="57"/>
  <c r="F30" i="57"/>
  <c r="E30" i="57"/>
  <c r="D30" i="57"/>
  <c r="C30" i="57"/>
  <c r="B30" i="57"/>
  <c r="G25" i="57"/>
  <c r="F25" i="57"/>
  <c r="E25" i="57"/>
  <c r="D25" i="57"/>
  <c r="C25" i="57"/>
  <c r="B25" i="57"/>
  <c r="G23" i="57"/>
  <c r="F23" i="57"/>
  <c r="G22" i="57"/>
  <c r="F22" i="57"/>
  <c r="G21" i="57"/>
  <c r="F21" i="57"/>
  <c r="G20" i="57"/>
  <c r="F20" i="57"/>
  <c r="G19" i="57"/>
  <c r="F19" i="57"/>
  <c r="E19" i="57"/>
  <c r="D19" i="57"/>
  <c r="C19" i="57"/>
  <c r="B19" i="57"/>
  <c r="G18" i="57"/>
  <c r="F18" i="57"/>
  <c r="E18" i="57"/>
  <c r="D18" i="57"/>
  <c r="C18" i="57"/>
  <c r="B18" i="57"/>
  <c r="G17" i="57"/>
  <c r="F17" i="57"/>
  <c r="E17" i="57"/>
  <c r="D17" i="57"/>
  <c r="C17" i="57"/>
  <c r="B17" i="57"/>
  <c r="G14" i="57"/>
  <c r="F14" i="57"/>
  <c r="E14" i="57"/>
  <c r="D14" i="57"/>
  <c r="C14" i="57"/>
  <c r="B14" i="57"/>
  <c r="G8" i="57"/>
  <c r="F8" i="57"/>
  <c r="E8" i="57"/>
  <c r="D8" i="57"/>
  <c r="C8" i="57"/>
  <c r="B8" i="57"/>
  <c r="G7" i="57"/>
  <c r="F7" i="57"/>
  <c r="E7" i="57"/>
  <c r="D7" i="57"/>
  <c r="C7" i="57"/>
  <c r="B7" i="57"/>
  <c r="G5" i="57"/>
  <c r="G4" i="57"/>
  <c r="F4" i="57"/>
  <c r="E4" i="57"/>
  <c r="G3" i="57"/>
  <c r="F3" i="57"/>
  <c r="E3" i="57"/>
  <c r="D3" i="57"/>
  <c r="C3" i="57"/>
  <c r="B3" i="57"/>
  <c r="G36" i="56"/>
  <c r="F36" i="56"/>
  <c r="M34" i="56"/>
  <c r="G33" i="56"/>
  <c r="F33" i="56"/>
  <c r="E33" i="56"/>
  <c r="G32" i="56"/>
  <c r="F32" i="56"/>
  <c r="G31" i="56"/>
  <c r="F31" i="56"/>
  <c r="G30" i="56"/>
  <c r="F30" i="56"/>
  <c r="E30" i="56"/>
  <c r="D30" i="56"/>
  <c r="C30" i="56"/>
  <c r="B30" i="56"/>
  <c r="G25" i="56"/>
  <c r="F25" i="56"/>
  <c r="E25" i="56"/>
  <c r="D25" i="56"/>
  <c r="C25" i="56"/>
  <c r="B25" i="56"/>
  <c r="G23" i="56"/>
  <c r="F23" i="56"/>
  <c r="G22" i="56"/>
  <c r="F22" i="56"/>
  <c r="G21" i="56"/>
  <c r="F21" i="56"/>
  <c r="G20" i="56"/>
  <c r="F20" i="56"/>
  <c r="G19" i="56"/>
  <c r="F19" i="56"/>
  <c r="E19" i="56"/>
  <c r="D19" i="56"/>
  <c r="C19" i="56"/>
  <c r="B19" i="56"/>
  <c r="G18" i="56"/>
  <c r="F18" i="56"/>
  <c r="E18" i="56"/>
  <c r="D18" i="56"/>
  <c r="C18" i="56"/>
  <c r="B18" i="56"/>
  <c r="G17" i="56"/>
  <c r="F17" i="56"/>
  <c r="E17" i="56"/>
  <c r="D17" i="56"/>
  <c r="C17" i="56"/>
  <c r="B17" i="56"/>
  <c r="G14" i="56"/>
  <c r="F14" i="56"/>
  <c r="E14" i="56"/>
  <c r="D14" i="56"/>
  <c r="C14" i="56"/>
  <c r="B14" i="56"/>
  <c r="G8" i="56"/>
  <c r="F8" i="56"/>
  <c r="E8" i="56"/>
  <c r="D8" i="56"/>
  <c r="C8" i="56"/>
  <c r="B8" i="56"/>
  <c r="G7" i="56"/>
  <c r="F7" i="56"/>
  <c r="E7" i="56"/>
  <c r="D7" i="56"/>
  <c r="C7" i="56"/>
  <c r="B7" i="56"/>
  <c r="G5" i="56"/>
  <c r="G4" i="56"/>
  <c r="F4" i="56"/>
  <c r="E4" i="56"/>
  <c r="G3" i="56"/>
  <c r="F3" i="56"/>
  <c r="E3" i="56"/>
  <c r="D3" i="56"/>
  <c r="C3" i="56"/>
  <c r="B3" i="56"/>
  <c r="G36" i="55"/>
  <c r="F36" i="55"/>
  <c r="G33" i="55"/>
  <c r="F33" i="55"/>
  <c r="E33" i="55"/>
  <c r="G32" i="55"/>
  <c r="F32" i="55"/>
  <c r="G31" i="55"/>
  <c r="F31" i="55"/>
  <c r="G30" i="55"/>
  <c r="F30" i="55"/>
  <c r="E30" i="55"/>
  <c r="D30" i="55"/>
  <c r="C30" i="55"/>
  <c r="B30" i="55"/>
  <c r="T29" i="55"/>
  <c r="G25" i="55"/>
  <c r="F25" i="55"/>
  <c r="E25" i="55"/>
  <c r="D25" i="55"/>
  <c r="C25" i="55"/>
  <c r="B25" i="55"/>
  <c r="G23" i="55"/>
  <c r="F23" i="55"/>
  <c r="G22" i="55"/>
  <c r="F22" i="55"/>
  <c r="G21" i="55"/>
  <c r="F21" i="55"/>
  <c r="G20" i="55"/>
  <c r="F20" i="55"/>
  <c r="G19" i="55"/>
  <c r="F19" i="55"/>
  <c r="E19" i="55"/>
  <c r="D19" i="55"/>
  <c r="C19" i="55"/>
  <c r="B19" i="55"/>
  <c r="G18" i="55"/>
  <c r="F18" i="55"/>
  <c r="E18" i="55"/>
  <c r="D18" i="55"/>
  <c r="C18" i="55"/>
  <c r="B18" i="55"/>
  <c r="G17" i="55"/>
  <c r="F17" i="55"/>
  <c r="E17" i="55"/>
  <c r="D17" i="55"/>
  <c r="C17" i="55"/>
  <c r="B17" i="55"/>
  <c r="G14" i="55"/>
  <c r="F14" i="55"/>
  <c r="E14" i="55"/>
  <c r="D14" i="55"/>
  <c r="C14" i="55"/>
  <c r="B14" i="55"/>
  <c r="G8" i="55"/>
  <c r="F8" i="55"/>
  <c r="E8" i="55"/>
  <c r="D8" i="55"/>
  <c r="C8" i="55"/>
  <c r="B8" i="55"/>
  <c r="G7" i="55"/>
  <c r="F7" i="55"/>
  <c r="E7" i="55"/>
  <c r="D7" i="55"/>
  <c r="C7" i="55"/>
  <c r="B7" i="55"/>
  <c r="G5" i="55"/>
  <c r="G4" i="55"/>
  <c r="F4" i="55"/>
  <c r="E4" i="55"/>
  <c r="G3" i="55"/>
  <c r="F3" i="55"/>
  <c r="E3" i="55"/>
  <c r="D3" i="55"/>
  <c r="C3" i="55"/>
  <c r="B3" i="55"/>
  <c r="K36" i="54"/>
  <c r="G36" i="54"/>
  <c r="F36" i="54"/>
  <c r="U35" i="54"/>
  <c r="Q34" i="54"/>
  <c r="I33" i="54"/>
  <c r="G33" i="54"/>
  <c r="F33" i="54"/>
  <c r="E33" i="54"/>
  <c r="G32" i="54"/>
  <c r="F32" i="54"/>
  <c r="L31" i="54"/>
  <c r="G31" i="54"/>
  <c r="F31" i="54"/>
  <c r="V30" i="54"/>
  <c r="G30" i="54"/>
  <c r="F30" i="54"/>
  <c r="E30" i="54"/>
  <c r="D30" i="54"/>
  <c r="C30" i="54"/>
  <c r="B30" i="54"/>
  <c r="H25" i="54"/>
  <c r="G25" i="54"/>
  <c r="F25" i="54"/>
  <c r="E25" i="54"/>
  <c r="D25" i="54"/>
  <c r="C25" i="54"/>
  <c r="B25" i="54"/>
  <c r="G23" i="54"/>
  <c r="F23" i="54"/>
  <c r="G22" i="54"/>
  <c r="F22" i="54"/>
  <c r="G21" i="54"/>
  <c r="F21" i="54"/>
  <c r="G20" i="54"/>
  <c r="F20" i="54"/>
  <c r="G19" i="54"/>
  <c r="F19" i="54"/>
  <c r="E19" i="54"/>
  <c r="D19" i="54"/>
  <c r="C19" i="54"/>
  <c r="B19" i="54"/>
  <c r="G18" i="54"/>
  <c r="F18" i="54"/>
  <c r="E18" i="54"/>
  <c r="D18" i="54"/>
  <c r="C18" i="54"/>
  <c r="B18" i="54"/>
  <c r="G17" i="54"/>
  <c r="F17" i="54"/>
  <c r="E17" i="54"/>
  <c r="D17" i="54"/>
  <c r="C17" i="54"/>
  <c r="B17" i="54"/>
  <c r="G14" i="54"/>
  <c r="F14" i="54"/>
  <c r="E14" i="54"/>
  <c r="D14" i="54"/>
  <c r="C14" i="54"/>
  <c r="B14" i="54"/>
  <c r="G8" i="54"/>
  <c r="F8" i="54"/>
  <c r="E8" i="54"/>
  <c r="D8" i="54"/>
  <c r="C8" i="54"/>
  <c r="B8" i="54"/>
  <c r="G7" i="54"/>
  <c r="F7" i="54"/>
  <c r="E7" i="54"/>
  <c r="D7" i="54"/>
  <c r="C7" i="54"/>
  <c r="B7" i="54"/>
  <c r="G5" i="54"/>
  <c r="G4" i="54"/>
  <c r="F4" i="54"/>
  <c r="E4" i="54"/>
  <c r="G3" i="54"/>
  <c r="F3" i="54"/>
  <c r="E3" i="54"/>
  <c r="D3" i="54"/>
  <c r="C3" i="54"/>
  <c r="B3" i="54"/>
  <c r="V36" i="53"/>
  <c r="N36" i="53"/>
  <c r="G36" i="53"/>
  <c r="F36" i="53"/>
  <c r="T33" i="53"/>
  <c r="L33" i="53"/>
  <c r="G33" i="53"/>
  <c r="F33" i="53"/>
  <c r="E33" i="53"/>
  <c r="M32" i="53"/>
  <c r="G32" i="53"/>
  <c r="F32" i="53"/>
  <c r="G31" i="53"/>
  <c r="F31" i="53"/>
  <c r="G30" i="53"/>
  <c r="F30" i="53"/>
  <c r="E30" i="53"/>
  <c r="D30" i="53"/>
  <c r="C30" i="53"/>
  <c r="B30" i="53"/>
  <c r="T27" i="53"/>
  <c r="G25" i="53"/>
  <c r="F25" i="53"/>
  <c r="E25" i="53"/>
  <c r="D25" i="53"/>
  <c r="C25" i="53"/>
  <c r="B25" i="53"/>
  <c r="G23" i="53"/>
  <c r="F23" i="53"/>
  <c r="G22" i="53"/>
  <c r="F22" i="53"/>
  <c r="G21" i="53"/>
  <c r="F21" i="53"/>
  <c r="G20" i="53"/>
  <c r="F20" i="53"/>
  <c r="G19" i="53"/>
  <c r="F19" i="53"/>
  <c r="E19" i="53"/>
  <c r="D19" i="53"/>
  <c r="C19" i="53"/>
  <c r="B19" i="53"/>
  <c r="G18" i="53"/>
  <c r="F18" i="53"/>
  <c r="E18" i="53"/>
  <c r="D18" i="53"/>
  <c r="C18" i="53"/>
  <c r="B18" i="53"/>
  <c r="G17" i="53"/>
  <c r="F17" i="53"/>
  <c r="E17" i="53"/>
  <c r="D17" i="53"/>
  <c r="C17" i="53"/>
  <c r="B17" i="53"/>
  <c r="G14" i="53"/>
  <c r="F14" i="53"/>
  <c r="E14" i="53"/>
  <c r="D14" i="53"/>
  <c r="C14" i="53"/>
  <c r="B14" i="53"/>
  <c r="G8" i="53"/>
  <c r="F8" i="53"/>
  <c r="E8" i="53"/>
  <c r="D8" i="53"/>
  <c r="C8" i="53"/>
  <c r="B8" i="53"/>
  <c r="G7" i="53"/>
  <c r="F7" i="53"/>
  <c r="E7" i="53"/>
  <c r="D7" i="53"/>
  <c r="C7" i="53"/>
  <c r="B7" i="53"/>
  <c r="G5" i="53"/>
  <c r="G4" i="53"/>
  <c r="F4" i="53"/>
  <c r="E4" i="53"/>
  <c r="G3" i="53"/>
  <c r="F3" i="53"/>
  <c r="E3" i="53"/>
  <c r="D3" i="53"/>
  <c r="C3" i="53"/>
  <c r="B3" i="53"/>
  <c r="T36" i="52"/>
  <c r="M36" i="52"/>
  <c r="G36" i="52"/>
  <c r="F36" i="52"/>
  <c r="Q34" i="52"/>
  <c r="O34" i="52"/>
  <c r="G33" i="52"/>
  <c r="F33" i="52"/>
  <c r="E33" i="52"/>
  <c r="G32" i="52"/>
  <c r="F32" i="52"/>
  <c r="R31" i="52"/>
  <c r="G31" i="52"/>
  <c r="F31" i="52"/>
  <c r="R30" i="52"/>
  <c r="G30" i="52"/>
  <c r="F30" i="52"/>
  <c r="E30" i="52"/>
  <c r="D30" i="52"/>
  <c r="C30" i="52"/>
  <c r="B30" i="52"/>
  <c r="G25" i="52"/>
  <c r="F25" i="52"/>
  <c r="E25" i="52"/>
  <c r="D25" i="52"/>
  <c r="C25" i="52"/>
  <c r="B25" i="52"/>
  <c r="G23" i="52"/>
  <c r="F23" i="52"/>
  <c r="G22" i="52"/>
  <c r="F22" i="52"/>
  <c r="G21" i="52"/>
  <c r="F21" i="52"/>
  <c r="G20" i="52"/>
  <c r="F20" i="52"/>
  <c r="G19" i="52"/>
  <c r="F19" i="52"/>
  <c r="E19" i="52"/>
  <c r="D19" i="52"/>
  <c r="C19" i="52"/>
  <c r="B19" i="52"/>
  <c r="G18" i="52"/>
  <c r="F18" i="52"/>
  <c r="E18" i="52"/>
  <c r="D18" i="52"/>
  <c r="C18" i="52"/>
  <c r="B18" i="52"/>
  <c r="G17" i="52"/>
  <c r="F17" i="52"/>
  <c r="E17" i="52"/>
  <c r="D17" i="52"/>
  <c r="C17" i="52"/>
  <c r="B17" i="52"/>
  <c r="G14" i="52"/>
  <c r="F14" i="52"/>
  <c r="E14" i="52"/>
  <c r="D14" i="52"/>
  <c r="C14" i="52"/>
  <c r="B14" i="52"/>
  <c r="G8" i="52"/>
  <c r="F8" i="52"/>
  <c r="E8" i="52"/>
  <c r="D8" i="52"/>
  <c r="C8" i="52"/>
  <c r="B8" i="52"/>
  <c r="G7" i="52"/>
  <c r="F7" i="52"/>
  <c r="E7" i="52"/>
  <c r="D7" i="52"/>
  <c r="C7" i="52"/>
  <c r="B7" i="52"/>
  <c r="G5" i="52"/>
  <c r="G4" i="52"/>
  <c r="F4" i="52"/>
  <c r="E4" i="52"/>
  <c r="G3" i="52"/>
  <c r="F3" i="52"/>
  <c r="E3" i="52"/>
  <c r="D3" i="52"/>
  <c r="C3" i="52"/>
  <c r="B3" i="52"/>
  <c r="D33" i="51"/>
  <c r="C33" i="51"/>
  <c r="B33" i="51"/>
  <c r="G17" i="51"/>
  <c r="F17" i="51"/>
  <c r="E17" i="51"/>
  <c r="D17" i="51"/>
  <c r="C17" i="51"/>
  <c r="B17" i="51"/>
  <c r="G4" i="51"/>
  <c r="F4" i="51"/>
  <c r="E4" i="51"/>
  <c r="D4" i="51"/>
  <c r="C4" i="51"/>
  <c r="B4" i="51"/>
  <c r="V36" i="61"/>
  <c r="U36" i="61"/>
  <c r="S36" i="61"/>
  <c r="Q36" i="61"/>
  <c r="P36" i="61"/>
  <c r="O36" i="61"/>
  <c r="M36" i="61"/>
  <c r="K36" i="61"/>
  <c r="J36" i="61"/>
  <c r="I36" i="61"/>
  <c r="V36" i="62"/>
  <c r="T36" i="62"/>
  <c r="S36" i="62"/>
  <c r="R36" i="62"/>
  <c r="P36" i="62"/>
  <c r="N36" i="62"/>
  <c r="M36" i="62"/>
  <c r="L36" i="62"/>
  <c r="J36" i="62"/>
  <c r="H36" i="62"/>
  <c r="V36" i="60"/>
  <c r="U36" i="60"/>
  <c r="S36" i="60"/>
  <c r="Q36" i="60"/>
  <c r="P36" i="60"/>
  <c r="O36" i="60"/>
  <c r="M36" i="60"/>
  <c r="K36" i="60"/>
  <c r="J36" i="60"/>
  <c r="I36" i="60"/>
  <c r="V36" i="59"/>
  <c r="T36" i="59"/>
  <c r="S36" i="59"/>
  <c r="R36" i="59"/>
  <c r="P36" i="59"/>
  <c r="N36" i="59"/>
  <c r="M36" i="59"/>
  <c r="L36" i="59"/>
  <c r="J36" i="59"/>
  <c r="H36" i="59"/>
  <c r="U36" i="58"/>
  <c r="S36" i="58"/>
  <c r="Q36" i="58"/>
  <c r="O36" i="58"/>
  <c r="M36" i="58"/>
  <c r="K36" i="58"/>
  <c r="I36" i="58"/>
  <c r="V36" i="57"/>
  <c r="T36" i="57"/>
  <c r="R36" i="57"/>
  <c r="P36" i="57"/>
  <c r="N36" i="57"/>
  <c r="L36" i="57"/>
  <c r="J36" i="57"/>
  <c r="H36" i="57"/>
  <c r="U36" i="56"/>
  <c r="S36" i="56"/>
  <c r="Q36" i="56"/>
  <c r="O36" i="56"/>
  <c r="M36" i="56"/>
  <c r="K36" i="56"/>
  <c r="I36" i="56"/>
  <c r="V36" i="55"/>
  <c r="T36" i="55"/>
  <c r="R36" i="55"/>
  <c r="P36" i="55"/>
  <c r="N36" i="55"/>
  <c r="L36" i="55"/>
  <c r="J36" i="55"/>
  <c r="H36" i="55"/>
  <c r="U36" i="54"/>
  <c r="S36" i="54"/>
  <c r="Q36" i="54"/>
  <c r="O36" i="54"/>
  <c r="M36" i="54"/>
  <c r="I36" i="54"/>
  <c r="T36" i="53"/>
  <c r="T6" i="50"/>
  <c r="R36" i="53"/>
  <c r="P36" i="53"/>
  <c r="L36" i="53"/>
  <c r="J36" i="53"/>
  <c r="H36" i="53"/>
  <c r="U36" i="52"/>
  <c r="S36" i="52"/>
  <c r="Q36" i="52"/>
  <c r="O36" i="52"/>
  <c r="K36" i="52"/>
  <c r="I36" i="52"/>
  <c r="V6" i="50"/>
  <c r="R6" i="50"/>
  <c r="P6" i="50"/>
  <c r="N6" i="50"/>
  <c r="M36" i="51" s="1"/>
  <c r="L6" i="50"/>
  <c r="J6" i="50"/>
  <c r="H6" i="50"/>
  <c r="G6" i="50"/>
  <c r="F36" i="51" s="1"/>
  <c r="G5" i="50"/>
  <c r="V36" i="64"/>
  <c r="T36" i="64"/>
  <c r="R36" i="64"/>
  <c r="P36" i="64"/>
  <c r="N36" i="64"/>
  <c r="L36" i="64"/>
  <c r="J36" i="64"/>
  <c r="H36" i="64"/>
  <c r="G3" i="50"/>
  <c r="U35" i="61"/>
  <c r="S35" i="61"/>
  <c r="V35" i="62"/>
  <c r="U35" i="62"/>
  <c r="T35" i="62"/>
  <c r="S35" i="62"/>
  <c r="U35" i="60"/>
  <c r="S35" i="60"/>
  <c r="V35" i="59"/>
  <c r="U35" i="59"/>
  <c r="T35" i="59"/>
  <c r="U35" i="58"/>
  <c r="S35" i="58"/>
  <c r="V35" i="57"/>
  <c r="U35" i="57"/>
  <c r="T35" i="57"/>
  <c r="S35" i="57"/>
  <c r="U35" i="56"/>
  <c r="S35" i="56"/>
  <c r="V35" i="55"/>
  <c r="U35" i="55"/>
  <c r="T35" i="55"/>
  <c r="S35" i="55"/>
  <c r="S35" i="54"/>
  <c r="V35" i="53"/>
  <c r="U35" i="53"/>
  <c r="T35" i="53"/>
  <c r="S35" i="53"/>
  <c r="U35" i="52"/>
  <c r="U6" i="49"/>
  <c r="S35" i="52"/>
  <c r="V35" i="64"/>
  <c r="U35" i="64"/>
  <c r="T35" i="64"/>
  <c r="S35" i="64"/>
  <c r="V34" i="61"/>
  <c r="U34" i="61"/>
  <c r="S34" i="61"/>
  <c r="R34" i="61"/>
  <c r="Q34" i="61"/>
  <c r="P34" i="61"/>
  <c r="O34" i="61"/>
  <c r="M34" i="61"/>
  <c r="L34" i="61"/>
  <c r="K34" i="61"/>
  <c r="J34" i="61"/>
  <c r="V34" i="62"/>
  <c r="T34" i="62"/>
  <c r="S34" i="62"/>
  <c r="R34" i="62"/>
  <c r="Q34" i="62"/>
  <c r="P34" i="62"/>
  <c r="N34" i="62"/>
  <c r="M34" i="62"/>
  <c r="L34" i="62"/>
  <c r="K34" i="62"/>
  <c r="J34" i="62"/>
  <c r="U34" i="60"/>
  <c r="T34" i="60"/>
  <c r="S34" i="60"/>
  <c r="R34" i="60"/>
  <c r="Q34" i="60"/>
  <c r="P34" i="60"/>
  <c r="O34" i="60"/>
  <c r="N34" i="60"/>
  <c r="M34" i="60"/>
  <c r="L34" i="60"/>
  <c r="K34" i="60"/>
  <c r="V34" i="59"/>
  <c r="U34" i="59"/>
  <c r="T34" i="59"/>
  <c r="S34" i="59"/>
  <c r="R34" i="59"/>
  <c r="P34" i="59"/>
  <c r="O34" i="59"/>
  <c r="N34" i="59"/>
  <c r="M34" i="59"/>
  <c r="L34" i="59"/>
  <c r="J34" i="59"/>
  <c r="V34" i="58"/>
  <c r="U34" i="58"/>
  <c r="T34" i="58"/>
  <c r="S34" i="58"/>
  <c r="Q34" i="58"/>
  <c r="P34" i="58"/>
  <c r="O34" i="58"/>
  <c r="N34" i="58"/>
  <c r="M34" i="58"/>
  <c r="K34" i="58"/>
  <c r="J34" i="58"/>
  <c r="V34" i="57"/>
  <c r="U34" i="57"/>
  <c r="T34" i="57"/>
  <c r="R34" i="57"/>
  <c r="Q34" i="57"/>
  <c r="P34" i="57"/>
  <c r="O34" i="57"/>
  <c r="N34" i="57"/>
  <c r="L34" i="57"/>
  <c r="K34" i="57"/>
  <c r="J34" i="57"/>
  <c r="V34" i="56"/>
  <c r="U34" i="56"/>
  <c r="S34" i="56"/>
  <c r="R34" i="56"/>
  <c r="Q34" i="56"/>
  <c r="P34" i="56"/>
  <c r="O34" i="56"/>
  <c r="N34" i="56"/>
  <c r="L34" i="56"/>
  <c r="K34" i="56"/>
  <c r="J34" i="56"/>
  <c r="V34" i="55"/>
  <c r="T34" i="55"/>
  <c r="S34" i="55"/>
  <c r="R34" i="55"/>
  <c r="Q34" i="55"/>
  <c r="P34" i="55"/>
  <c r="P6" i="48"/>
  <c r="N34" i="55"/>
  <c r="M34" i="55"/>
  <c r="L34" i="55"/>
  <c r="K34" i="55"/>
  <c r="J34" i="55"/>
  <c r="U34" i="54"/>
  <c r="T34" i="54"/>
  <c r="S34" i="54"/>
  <c r="R34" i="54"/>
  <c r="O34" i="54"/>
  <c r="N34" i="54"/>
  <c r="M34" i="54"/>
  <c r="L34" i="54"/>
  <c r="K34" i="54"/>
  <c r="V34" i="53"/>
  <c r="U34" i="53"/>
  <c r="T34" i="53"/>
  <c r="S34" i="53"/>
  <c r="R34" i="53"/>
  <c r="P34" i="53"/>
  <c r="O34" i="53"/>
  <c r="M34" i="53"/>
  <c r="L34" i="53"/>
  <c r="J34" i="53"/>
  <c r="U34" i="52"/>
  <c r="S34" i="52"/>
  <c r="M34" i="52"/>
  <c r="K34" i="52"/>
  <c r="V34" i="64"/>
  <c r="T34" i="64"/>
  <c r="R34" i="64"/>
  <c r="P34" i="64"/>
  <c r="N34" i="64"/>
  <c r="L34" i="64"/>
  <c r="J34" i="64"/>
  <c r="U33" i="61"/>
  <c r="S33" i="61"/>
  <c r="Q33" i="61"/>
  <c r="O33" i="61"/>
  <c r="M33" i="61"/>
  <c r="K33" i="61"/>
  <c r="I33" i="61"/>
  <c r="V33" i="62"/>
  <c r="T33" i="62"/>
  <c r="R33" i="62"/>
  <c r="P33" i="62"/>
  <c r="N33" i="62"/>
  <c r="L33" i="62"/>
  <c r="J33" i="62"/>
  <c r="H33" i="62"/>
  <c r="U33" i="60"/>
  <c r="S33" i="60"/>
  <c r="Q33" i="60"/>
  <c r="O33" i="60"/>
  <c r="M33" i="60"/>
  <c r="K33" i="60"/>
  <c r="I33" i="60"/>
  <c r="V33" i="59"/>
  <c r="T33" i="59"/>
  <c r="R33" i="59"/>
  <c r="P33" i="59"/>
  <c r="N33" i="59"/>
  <c r="L33" i="59"/>
  <c r="J33" i="59"/>
  <c r="H33" i="59"/>
  <c r="U33" i="58"/>
  <c r="S33" i="58"/>
  <c r="Q33" i="58"/>
  <c r="O33" i="58"/>
  <c r="M33" i="58"/>
  <c r="K33" i="58"/>
  <c r="I33" i="58"/>
  <c r="V33" i="57"/>
  <c r="T33" i="57"/>
  <c r="R33" i="57"/>
  <c r="P33" i="57"/>
  <c r="N33" i="57"/>
  <c r="L33" i="57"/>
  <c r="J33" i="57"/>
  <c r="H33" i="57"/>
  <c r="U33" i="56"/>
  <c r="S33" i="56"/>
  <c r="Q33" i="56"/>
  <c r="O33" i="56"/>
  <c r="M33" i="56"/>
  <c r="K33" i="56"/>
  <c r="I33" i="56"/>
  <c r="V33" i="55"/>
  <c r="T33" i="55"/>
  <c r="R33" i="55"/>
  <c r="P33" i="55"/>
  <c r="N33" i="55"/>
  <c r="L33" i="55"/>
  <c r="J33" i="55"/>
  <c r="H33" i="55"/>
  <c r="U33" i="54"/>
  <c r="S33" i="54"/>
  <c r="Q33" i="54"/>
  <c r="O33" i="54"/>
  <c r="M33" i="54"/>
  <c r="K33" i="54"/>
  <c r="V33" i="53"/>
  <c r="R33" i="53"/>
  <c r="P33" i="53"/>
  <c r="N33" i="53"/>
  <c r="J33" i="53"/>
  <c r="H33" i="53"/>
  <c r="U33" i="52"/>
  <c r="S33" i="52"/>
  <c r="Q33" i="52"/>
  <c r="O33" i="52"/>
  <c r="M33" i="52"/>
  <c r="K33" i="52"/>
  <c r="I33" i="52"/>
  <c r="T6" i="47"/>
  <c r="R6" i="47"/>
  <c r="R3" i="47" s="1"/>
  <c r="Q33" i="63" s="1"/>
  <c r="N6" i="47"/>
  <c r="N5" i="47" s="1"/>
  <c r="L6" i="47"/>
  <c r="L5" i="47" s="1"/>
  <c r="I6" i="47"/>
  <c r="H6" i="47"/>
  <c r="H5" i="47" s="1"/>
  <c r="G6" i="47"/>
  <c r="F33" i="51" s="1"/>
  <c r="F6" i="47"/>
  <c r="F5" i="47" s="1"/>
  <c r="T5" i="47"/>
  <c r="G5" i="47"/>
  <c r="E5" i="47"/>
  <c r="D5" i="47"/>
  <c r="C5" i="47"/>
  <c r="V33" i="64"/>
  <c r="U33" i="64"/>
  <c r="T33" i="64"/>
  <c r="S33" i="64"/>
  <c r="P33" i="64"/>
  <c r="O33" i="64"/>
  <c r="N33" i="64"/>
  <c r="M33" i="64"/>
  <c r="J33" i="64"/>
  <c r="I33" i="64"/>
  <c r="H33" i="64"/>
  <c r="N3" i="47"/>
  <c r="M33" i="63" s="1"/>
  <c r="L3" i="47"/>
  <c r="G3" i="47"/>
  <c r="F33" i="63" s="1"/>
  <c r="E3" i="47"/>
  <c r="D33" i="63" s="1"/>
  <c r="D3" i="47"/>
  <c r="C33" i="63" s="1"/>
  <c r="C3" i="47"/>
  <c r="V32" i="61"/>
  <c r="T32" i="61"/>
  <c r="R32" i="61"/>
  <c r="Q32" i="61"/>
  <c r="P32" i="61"/>
  <c r="N32" i="61"/>
  <c r="L32" i="61"/>
  <c r="K32" i="61"/>
  <c r="J32" i="61"/>
  <c r="H32" i="61"/>
  <c r="U32" i="62"/>
  <c r="T32" i="62"/>
  <c r="S32" i="62"/>
  <c r="Q32" i="62"/>
  <c r="O32" i="62"/>
  <c r="N32" i="62"/>
  <c r="M32" i="62"/>
  <c r="K32" i="62"/>
  <c r="I32" i="62"/>
  <c r="H32" i="62"/>
  <c r="V32" i="60"/>
  <c r="T32" i="60"/>
  <c r="R32" i="60"/>
  <c r="Q32" i="60"/>
  <c r="P32" i="60"/>
  <c r="N32" i="60"/>
  <c r="L32" i="60"/>
  <c r="K32" i="60"/>
  <c r="J32" i="60"/>
  <c r="H32" i="60"/>
  <c r="U32" i="59"/>
  <c r="T32" i="59"/>
  <c r="S32" i="59"/>
  <c r="Q32" i="59"/>
  <c r="O32" i="59"/>
  <c r="N32" i="59"/>
  <c r="M32" i="59"/>
  <c r="K32" i="59"/>
  <c r="I32" i="59"/>
  <c r="H32" i="59"/>
  <c r="V32" i="58"/>
  <c r="T32" i="58"/>
  <c r="R32" i="58"/>
  <c r="Q32" i="58"/>
  <c r="P32" i="58"/>
  <c r="N32" i="58"/>
  <c r="L32" i="58"/>
  <c r="K32" i="58"/>
  <c r="J32" i="58"/>
  <c r="H32" i="58"/>
  <c r="T32" i="57"/>
  <c r="S32" i="57"/>
  <c r="Q32" i="57"/>
  <c r="O32" i="57"/>
  <c r="N32" i="57"/>
  <c r="M32" i="57"/>
  <c r="K32" i="57"/>
  <c r="I32" i="57"/>
  <c r="H32" i="57"/>
  <c r="V32" i="56"/>
  <c r="T32" i="56"/>
  <c r="R32" i="56"/>
  <c r="Q32" i="56"/>
  <c r="P32" i="56"/>
  <c r="N32" i="56"/>
  <c r="L32" i="56"/>
  <c r="K32" i="56"/>
  <c r="J32" i="56"/>
  <c r="H32" i="56"/>
  <c r="U32" i="55"/>
  <c r="T32" i="55"/>
  <c r="S32" i="55"/>
  <c r="Q32" i="55"/>
  <c r="O32" i="55"/>
  <c r="N32" i="55"/>
  <c r="M32" i="55"/>
  <c r="K32" i="55"/>
  <c r="I32" i="55"/>
  <c r="H32" i="55"/>
  <c r="V32" i="54"/>
  <c r="T32" i="54"/>
  <c r="R32" i="54"/>
  <c r="Q32" i="54"/>
  <c r="P32" i="54"/>
  <c r="N32" i="54"/>
  <c r="L32" i="54"/>
  <c r="K32" i="54"/>
  <c r="J32" i="54"/>
  <c r="H32" i="54"/>
  <c r="U32" i="53"/>
  <c r="T32" i="53"/>
  <c r="S32" i="53"/>
  <c r="Q32" i="53"/>
  <c r="O32" i="53"/>
  <c r="N32" i="53"/>
  <c r="M6" i="46"/>
  <c r="K32" i="53"/>
  <c r="I32" i="53"/>
  <c r="H32" i="53"/>
  <c r="V32" i="52"/>
  <c r="U32" i="52"/>
  <c r="T32" i="52"/>
  <c r="S32" i="52"/>
  <c r="R32" i="52"/>
  <c r="Q32" i="52"/>
  <c r="P32" i="52"/>
  <c r="N32" i="52"/>
  <c r="L32" i="52"/>
  <c r="K32" i="52"/>
  <c r="J32" i="52"/>
  <c r="I32" i="52"/>
  <c r="H32" i="52"/>
  <c r="W6" i="46"/>
  <c r="W5" i="46" s="1"/>
  <c r="S6" i="46"/>
  <c r="R6" i="46"/>
  <c r="R5" i="46" s="1"/>
  <c r="Q6" i="46"/>
  <c r="P32" i="51" s="1"/>
  <c r="K6" i="46"/>
  <c r="I6" i="46"/>
  <c r="H6" i="46"/>
  <c r="G32" i="51" s="1"/>
  <c r="G6" i="46"/>
  <c r="G3" i="46" s="1"/>
  <c r="F32" i="63" s="1"/>
  <c r="K5" i="46"/>
  <c r="U32" i="64"/>
  <c r="T32" i="64"/>
  <c r="S32" i="64"/>
  <c r="Q32" i="64"/>
  <c r="O32" i="64"/>
  <c r="N32" i="64"/>
  <c r="M32" i="64"/>
  <c r="K32" i="64"/>
  <c r="I32" i="64"/>
  <c r="H32" i="64"/>
  <c r="V31" i="61"/>
  <c r="T31" i="61"/>
  <c r="R31" i="61"/>
  <c r="P31" i="61"/>
  <c r="N31" i="61"/>
  <c r="L31" i="61"/>
  <c r="J31" i="61"/>
  <c r="H31" i="61"/>
  <c r="U31" i="62"/>
  <c r="S31" i="62"/>
  <c r="Q31" i="62"/>
  <c r="O31" i="62"/>
  <c r="M31" i="62"/>
  <c r="K31" i="62"/>
  <c r="I31" i="62"/>
  <c r="V31" i="60"/>
  <c r="T31" i="60"/>
  <c r="R31" i="60"/>
  <c r="P31" i="60"/>
  <c r="N31" i="60"/>
  <c r="L31" i="60"/>
  <c r="J31" i="60"/>
  <c r="H31" i="60"/>
  <c r="U31" i="59"/>
  <c r="S31" i="59"/>
  <c r="Q31" i="59"/>
  <c r="O31" i="59"/>
  <c r="M31" i="59"/>
  <c r="K31" i="59"/>
  <c r="I31" i="59"/>
  <c r="V31" i="58"/>
  <c r="T31" i="58"/>
  <c r="R31" i="58"/>
  <c r="P31" i="58"/>
  <c r="N31" i="58"/>
  <c r="L31" i="58"/>
  <c r="J31" i="58"/>
  <c r="H31" i="58"/>
  <c r="U31" i="57"/>
  <c r="S31" i="57"/>
  <c r="Q31" i="57"/>
  <c r="O31" i="57"/>
  <c r="M31" i="57"/>
  <c r="K31" i="57"/>
  <c r="I31" i="57"/>
  <c r="V31" i="56"/>
  <c r="T31" i="56"/>
  <c r="R31" i="56"/>
  <c r="P31" i="56"/>
  <c r="N31" i="56"/>
  <c r="L31" i="56"/>
  <c r="K31" i="56"/>
  <c r="J31" i="56"/>
  <c r="H31" i="56"/>
  <c r="U31" i="55"/>
  <c r="S31" i="55"/>
  <c r="Q31" i="55"/>
  <c r="O31" i="55"/>
  <c r="M31" i="55"/>
  <c r="K31" i="55"/>
  <c r="I31" i="55"/>
  <c r="H31" i="55"/>
  <c r="V31" i="54"/>
  <c r="T31" i="54"/>
  <c r="R31" i="54"/>
  <c r="P31" i="54"/>
  <c r="N31" i="54"/>
  <c r="J31" i="54"/>
  <c r="H31" i="54"/>
  <c r="U31" i="53"/>
  <c r="T31" i="53"/>
  <c r="S31" i="53"/>
  <c r="Q31" i="53"/>
  <c r="O31" i="53"/>
  <c r="M31" i="53"/>
  <c r="K31" i="53"/>
  <c r="I31" i="53"/>
  <c r="V31" i="52"/>
  <c r="T31" i="52"/>
  <c r="P31" i="52"/>
  <c r="N31" i="52"/>
  <c r="L31" i="52"/>
  <c r="J31" i="52"/>
  <c r="H31" i="52"/>
  <c r="W6" i="45"/>
  <c r="W5" i="45" s="1"/>
  <c r="U6" i="45"/>
  <c r="S6" i="45"/>
  <c r="M6" i="45"/>
  <c r="M3" i="45" s="1"/>
  <c r="L6" i="45"/>
  <c r="L5" i="45" s="1"/>
  <c r="K6" i="45"/>
  <c r="K5" i="45" s="1"/>
  <c r="H6" i="45"/>
  <c r="G31" i="51" s="1"/>
  <c r="G6" i="45"/>
  <c r="G3" i="45" s="1"/>
  <c r="F31" i="63" s="1"/>
  <c r="H5" i="45"/>
  <c r="U31" i="64"/>
  <c r="S31" i="64"/>
  <c r="Q31" i="64"/>
  <c r="O31" i="64"/>
  <c r="N31" i="64"/>
  <c r="M31" i="64"/>
  <c r="K31" i="64"/>
  <c r="I31" i="64"/>
  <c r="H3" i="45"/>
  <c r="V30" i="61"/>
  <c r="T30" i="61"/>
  <c r="R30" i="61"/>
  <c r="Q30" i="61"/>
  <c r="P30" i="61"/>
  <c r="N30" i="61"/>
  <c r="L30" i="61"/>
  <c r="K30" i="61"/>
  <c r="J30" i="61"/>
  <c r="H30" i="61"/>
  <c r="U30" i="62"/>
  <c r="T30" i="62"/>
  <c r="S30" i="62"/>
  <c r="Q30" i="62"/>
  <c r="O30" i="62"/>
  <c r="N30" i="62"/>
  <c r="M30" i="62"/>
  <c r="K30" i="62"/>
  <c r="I30" i="62"/>
  <c r="H30" i="62"/>
  <c r="V30" i="60"/>
  <c r="T30" i="60"/>
  <c r="R30" i="60"/>
  <c r="Q30" i="60"/>
  <c r="P30" i="60"/>
  <c r="N30" i="60"/>
  <c r="L30" i="60"/>
  <c r="K30" i="60"/>
  <c r="J30" i="60"/>
  <c r="H30" i="60"/>
  <c r="U30" i="59"/>
  <c r="T30" i="59"/>
  <c r="S30" i="59"/>
  <c r="Q30" i="59"/>
  <c r="O30" i="59"/>
  <c r="N30" i="59"/>
  <c r="M30" i="59"/>
  <c r="K30" i="59"/>
  <c r="I30" i="59"/>
  <c r="H30" i="59"/>
  <c r="V30" i="58"/>
  <c r="T30" i="58"/>
  <c r="R30" i="58"/>
  <c r="Q30" i="58"/>
  <c r="P30" i="58"/>
  <c r="N30" i="58"/>
  <c r="L30" i="58"/>
  <c r="K30" i="58"/>
  <c r="J30" i="58"/>
  <c r="H30" i="58"/>
  <c r="U30" i="57"/>
  <c r="T30" i="57"/>
  <c r="S30" i="57"/>
  <c r="Q30" i="57"/>
  <c r="O30" i="57"/>
  <c r="N30" i="57"/>
  <c r="M30" i="57"/>
  <c r="K30" i="57"/>
  <c r="I30" i="57"/>
  <c r="H30" i="57"/>
  <c r="V30" i="56"/>
  <c r="T30" i="56"/>
  <c r="R30" i="56"/>
  <c r="Q30" i="56"/>
  <c r="P30" i="56"/>
  <c r="N30" i="56"/>
  <c r="L30" i="56"/>
  <c r="K30" i="56"/>
  <c r="J30" i="56"/>
  <c r="H30" i="56"/>
  <c r="U30" i="55"/>
  <c r="T30" i="55"/>
  <c r="S30" i="55"/>
  <c r="Q30" i="55"/>
  <c r="O30" i="55"/>
  <c r="N30" i="55"/>
  <c r="M30" i="55"/>
  <c r="K30" i="55"/>
  <c r="I30" i="55"/>
  <c r="H30" i="55"/>
  <c r="T30" i="54"/>
  <c r="R30" i="54"/>
  <c r="Q30" i="54"/>
  <c r="P30" i="54"/>
  <c r="N30" i="54"/>
  <c r="L30" i="54"/>
  <c r="K30" i="54"/>
  <c r="J30" i="54"/>
  <c r="H30" i="54"/>
  <c r="U30" i="53"/>
  <c r="T30" i="53"/>
  <c r="S30" i="53"/>
  <c r="Q30" i="53"/>
  <c r="O30" i="53"/>
  <c r="N30" i="53"/>
  <c r="M30" i="53"/>
  <c r="K30" i="53"/>
  <c r="I30" i="53"/>
  <c r="H30" i="53"/>
  <c r="V30" i="52"/>
  <c r="T30" i="52"/>
  <c r="Q30" i="52"/>
  <c r="P30" i="52"/>
  <c r="N30" i="52"/>
  <c r="L30" i="52"/>
  <c r="K30" i="52"/>
  <c r="J30" i="52"/>
  <c r="H30" i="52"/>
  <c r="W6" i="44"/>
  <c r="V30" i="51" s="1"/>
  <c r="R6" i="44"/>
  <c r="Q6" i="44"/>
  <c r="K6" i="44"/>
  <c r="I6" i="44"/>
  <c r="H6" i="44"/>
  <c r="G30" i="51" s="1"/>
  <c r="G6" i="44"/>
  <c r="F30" i="51" s="1"/>
  <c r="F6" i="44"/>
  <c r="E30" i="51" s="1"/>
  <c r="E6" i="44"/>
  <c r="D30" i="51" s="1"/>
  <c r="D6" i="44"/>
  <c r="C30" i="51" s="1"/>
  <c r="C6" i="44"/>
  <c r="C3" i="44" s="1"/>
  <c r="H5" i="44"/>
  <c r="U30" i="64"/>
  <c r="T30" i="64"/>
  <c r="S30" i="64"/>
  <c r="Q30" i="64"/>
  <c r="O30" i="64"/>
  <c r="N30" i="64"/>
  <c r="M30" i="64"/>
  <c r="K30" i="64"/>
  <c r="I30" i="64"/>
  <c r="H30" i="64"/>
  <c r="H3" i="44"/>
  <c r="V29" i="61"/>
  <c r="T29" i="61"/>
  <c r="V29" i="62"/>
  <c r="U29" i="62"/>
  <c r="T29" i="62"/>
  <c r="S29" i="62"/>
  <c r="V29" i="60"/>
  <c r="T29" i="60"/>
  <c r="V29" i="59"/>
  <c r="U29" i="59"/>
  <c r="T29" i="59"/>
  <c r="V29" i="58"/>
  <c r="T29" i="58"/>
  <c r="T29" i="57"/>
  <c r="S29" i="57"/>
  <c r="V29" i="56"/>
  <c r="T29" i="56"/>
  <c r="V29" i="55"/>
  <c r="U29" i="55"/>
  <c r="S29" i="55"/>
  <c r="V29" i="54"/>
  <c r="T29" i="54"/>
  <c r="V29" i="53"/>
  <c r="U29" i="53"/>
  <c r="T29" i="53"/>
  <c r="S29" i="53"/>
  <c r="V29" i="52"/>
  <c r="T29" i="52"/>
  <c r="W6" i="43"/>
  <c r="V6" i="43"/>
  <c r="T6" i="43"/>
  <c r="V29" i="64"/>
  <c r="U29" i="64"/>
  <c r="T29" i="64"/>
  <c r="S29" i="64"/>
  <c r="U28" i="61"/>
  <c r="T28" i="61"/>
  <c r="Q28" i="61"/>
  <c r="O28" i="61"/>
  <c r="N28" i="61"/>
  <c r="K28" i="61"/>
  <c r="V28" i="62"/>
  <c r="U28" i="62"/>
  <c r="R28" i="62"/>
  <c r="P28" i="62"/>
  <c r="O28" i="62"/>
  <c r="L28" i="62"/>
  <c r="J28" i="62"/>
  <c r="V28" i="60"/>
  <c r="U28" i="60"/>
  <c r="S28" i="60"/>
  <c r="Q28" i="60"/>
  <c r="P28" i="60"/>
  <c r="M28" i="60"/>
  <c r="K28" i="60"/>
  <c r="J28" i="60"/>
  <c r="T28" i="59"/>
  <c r="R28" i="59"/>
  <c r="Q28" i="59"/>
  <c r="N28" i="59"/>
  <c r="L28" i="59"/>
  <c r="K28" i="59"/>
  <c r="U28" i="58"/>
  <c r="S28" i="58"/>
  <c r="R28" i="58"/>
  <c r="O28" i="58"/>
  <c r="M28" i="58"/>
  <c r="L28" i="58"/>
  <c r="V28" i="57"/>
  <c r="T28" i="57"/>
  <c r="S28" i="57"/>
  <c r="P28" i="57"/>
  <c r="N28" i="57"/>
  <c r="M28" i="57"/>
  <c r="J28" i="57"/>
  <c r="U28" i="56"/>
  <c r="T28" i="56"/>
  <c r="Q28" i="56"/>
  <c r="O28" i="56"/>
  <c r="N28" i="56"/>
  <c r="K28" i="56"/>
  <c r="V28" i="55"/>
  <c r="U28" i="55"/>
  <c r="R28" i="55"/>
  <c r="P28" i="55"/>
  <c r="O28" i="55"/>
  <c r="L28" i="55"/>
  <c r="J28" i="55"/>
  <c r="V28" i="54"/>
  <c r="S28" i="54"/>
  <c r="Q28" i="54"/>
  <c r="P28" i="54"/>
  <c r="M28" i="54"/>
  <c r="K28" i="54"/>
  <c r="J28" i="54"/>
  <c r="T28" i="53"/>
  <c r="R28" i="53"/>
  <c r="Q28" i="53"/>
  <c r="N28" i="53"/>
  <c r="L28" i="53"/>
  <c r="K28" i="53"/>
  <c r="U28" i="52"/>
  <c r="S28" i="52"/>
  <c r="R28" i="52"/>
  <c r="O28" i="52"/>
  <c r="M28" i="52"/>
  <c r="L28" i="52"/>
  <c r="V28" i="64"/>
  <c r="U28" i="64"/>
  <c r="T28" i="64"/>
  <c r="R28" i="64"/>
  <c r="Q28" i="64"/>
  <c r="P28" i="64"/>
  <c r="N28" i="64"/>
  <c r="L28" i="64"/>
  <c r="K28" i="64"/>
  <c r="J28" i="64"/>
  <c r="U27" i="61"/>
  <c r="T27" i="61"/>
  <c r="R27" i="61"/>
  <c r="Q27" i="61"/>
  <c r="O27" i="61"/>
  <c r="N27" i="61"/>
  <c r="L27" i="61"/>
  <c r="K27" i="61"/>
  <c r="U27" i="62"/>
  <c r="T27" i="62"/>
  <c r="S27" i="62"/>
  <c r="R27" i="62"/>
  <c r="O27" i="62"/>
  <c r="N27" i="62"/>
  <c r="M27" i="62"/>
  <c r="L27" i="62"/>
  <c r="V27" i="60"/>
  <c r="U27" i="60"/>
  <c r="T27" i="60"/>
  <c r="S27" i="60"/>
  <c r="Q27" i="60"/>
  <c r="P27" i="60"/>
  <c r="O27" i="60"/>
  <c r="N27" i="60"/>
  <c r="M27" i="60"/>
  <c r="K27" i="60"/>
  <c r="J27" i="60"/>
  <c r="U27" i="59"/>
  <c r="T27" i="59"/>
  <c r="R27" i="59"/>
  <c r="Q27" i="59"/>
  <c r="O27" i="59"/>
  <c r="N27" i="59"/>
  <c r="L27" i="59"/>
  <c r="K27" i="59"/>
  <c r="V27" i="58"/>
  <c r="U27" i="58"/>
  <c r="R27" i="58"/>
  <c r="Q27" i="58"/>
  <c r="P27" i="58"/>
  <c r="O27" i="58"/>
  <c r="L27" i="58"/>
  <c r="K27" i="58"/>
  <c r="V27" i="57"/>
  <c r="T27" i="57"/>
  <c r="S27" i="57"/>
  <c r="R27" i="57"/>
  <c r="Q27" i="57"/>
  <c r="P27" i="57"/>
  <c r="O27" i="57"/>
  <c r="N27" i="57"/>
  <c r="M27" i="57"/>
  <c r="L27" i="57"/>
  <c r="J27" i="57"/>
  <c r="U27" i="56"/>
  <c r="T27" i="56"/>
  <c r="Q27" i="56"/>
  <c r="P27" i="56"/>
  <c r="O27" i="56"/>
  <c r="N27" i="56"/>
  <c r="K27" i="56"/>
  <c r="J27" i="56"/>
  <c r="U27" i="55"/>
  <c r="T27" i="55"/>
  <c r="R27" i="55"/>
  <c r="Q27" i="55"/>
  <c r="O27" i="55"/>
  <c r="N27" i="55"/>
  <c r="L27" i="55"/>
  <c r="K27" i="55"/>
  <c r="V27" i="54"/>
  <c r="U27" i="54"/>
  <c r="U6" i="41"/>
  <c r="S27" i="54"/>
  <c r="R27" i="54"/>
  <c r="R6" i="41"/>
  <c r="P27" i="54"/>
  <c r="O27" i="54"/>
  <c r="M27" i="54"/>
  <c r="K27" i="54"/>
  <c r="J27" i="54"/>
  <c r="V6" i="41"/>
  <c r="R27" i="53"/>
  <c r="Q27" i="53"/>
  <c r="N27" i="53"/>
  <c r="L27" i="53"/>
  <c r="K27" i="53"/>
  <c r="U27" i="52"/>
  <c r="T27" i="52"/>
  <c r="R27" i="52"/>
  <c r="Q27" i="52"/>
  <c r="O27" i="52"/>
  <c r="O6" i="41"/>
  <c r="O5" i="41" s="1"/>
  <c r="L27" i="52"/>
  <c r="K27" i="52"/>
  <c r="P6" i="41"/>
  <c r="U26" i="61"/>
  <c r="T26" i="61"/>
  <c r="S26" i="61"/>
  <c r="R26" i="61"/>
  <c r="N26" i="61"/>
  <c r="M26" i="61"/>
  <c r="L26" i="61"/>
  <c r="H26" i="61"/>
  <c r="G26" i="61"/>
  <c r="F26" i="61"/>
  <c r="E26" i="61"/>
  <c r="D3" i="40"/>
  <c r="B26" i="61"/>
  <c r="V26" i="62"/>
  <c r="U26" i="62"/>
  <c r="T26" i="62"/>
  <c r="R26" i="62"/>
  <c r="Q26" i="62"/>
  <c r="P26" i="62"/>
  <c r="O26" i="62"/>
  <c r="N26" i="62"/>
  <c r="L26" i="62"/>
  <c r="K26" i="62"/>
  <c r="J26" i="62"/>
  <c r="I26" i="62"/>
  <c r="F26" i="62"/>
  <c r="E26" i="62"/>
  <c r="D26" i="62"/>
  <c r="C26" i="62"/>
  <c r="T26" i="60"/>
  <c r="S26" i="60"/>
  <c r="R26" i="60"/>
  <c r="N26" i="60"/>
  <c r="M26" i="60"/>
  <c r="L26" i="60"/>
  <c r="K26" i="60"/>
  <c r="H26" i="60"/>
  <c r="G26" i="60"/>
  <c r="F26" i="60"/>
  <c r="U26" i="59"/>
  <c r="T26" i="59"/>
  <c r="R26" i="59"/>
  <c r="Q26" i="59"/>
  <c r="N26" i="59"/>
  <c r="L26" i="59"/>
  <c r="K26" i="59"/>
  <c r="F26" i="59"/>
  <c r="V26" i="58"/>
  <c r="T26" i="58"/>
  <c r="S26" i="58"/>
  <c r="R26" i="58"/>
  <c r="Q26" i="58"/>
  <c r="P26" i="58"/>
  <c r="M26" i="58"/>
  <c r="L26" i="58"/>
  <c r="K26" i="58"/>
  <c r="J26" i="58"/>
  <c r="F26" i="58"/>
  <c r="V26" i="57"/>
  <c r="U26" i="57"/>
  <c r="T26" i="57"/>
  <c r="R26" i="57"/>
  <c r="Q26" i="57"/>
  <c r="P26" i="57"/>
  <c r="O26" i="57"/>
  <c r="N26" i="57"/>
  <c r="L26" i="57"/>
  <c r="K26" i="57"/>
  <c r="J26" i="57"/>
  <c r="I26" i="57"/>
  <c r="F26" i="57"/>
  <c r="U26" i="56"/>
  <c r="T26" i="56"/>
  <c r="S26" i="56"/>
  <c r="R26" i="56"/>
  <c r="O26" i="56"/>
  <c r="N26" i="56"/>
  <c r="M26" i="56"/>
  <c r="L26" i="56"/>
  <c r="K26" i="56"/>
  <c r="I26" i="56"/>
  <c r="H26" i="56"/>
  <c r="F26" i="56"/>
  <c r="U26" i="55"/>
  <c r="T26" i="55"/>
  <c r="S26" i="55"/>
  <c r="R26" i="55"/>
  <c r="O26" i="55"/>
  <c r="N26" i="55"/>
  <c r="M26" i="55"/>
  <c r="L26" i="55"/>
  <c r="K26" i="55"/>
  <c r="I26" i="55"/>
  <c r="H26" i="55"/>
  <c r="G26" i="55"/>
  <c r="F26" i="55"/>
  <c r="T26" i="54"/>
  <c r="S26" i="54"/>
  <c r="R26" i="54"/>
  <c r="N26" i="54"/>
  <c r="M26" i="54"/>
  <c r="L26" i="54"/>
  <c r="K26" i="54"/>
  <c r="H26" i="54"/>
  <c r="G26" i="54"/>
  <c r="F26" i="54"/>
  <c r="U26" i="53"/>
  <c r="T26" i="53"/>
  <c r="R26" i="53"/>
  <c r="Q26" i="53"/>
  <c r="N26" i="53"/>
  <c r="L26" i="53"/>
  <c r="K26" i="53"/>
  <c r="F26" i="53"/>
  <c r="V26" i="52"/>
  <c r="T26" i="52"/>
  <c r="S26" i="52"/>
  <c r="R26" i="52"/>
  <c r="Q26" i="52"/>
  <c r="P26" i="52"/>
  <c r="M26" i="52"/>
  <c r="L26" i="52"/>
  <c r="K26" i="52"/>
  <c r="J26" i="52"/>
  <c r="F26" i="52"/>
  <c r="T6" i="40"/>
  <c r="N6" i="40"/>
  <c r="N5" i="40" s="1"/>
  <c r="K6" i="40"/>
  <c r="E5" i="40"/>
  <c r="C26" i="51"/>
  <c r="F5" i="40"/>
  <c r="D5" i="40"/>
  <c r="V26" i="64"/>
  <c r="U26" i="64"/>
  <c r="T26" i="64"/>
  <c r="R26" i="64"/>
  <c r="Q26" i="64"/>
  <c r="P26" i="64"/>
  <c r="O26" i="64"/>
  <c r="L26" i="64"/>
  <c r="K26" i="64"/>
  <c r="J26" i="64"/>
  <c r="I26" i="64"/>
  <c r="C3" i="40"/>
  <c r="B26" i="63" s="1"/>
  <c r="V25" i="61"/>
  <c r="T25" i="61"/>
  <c r="P25" i="61"/>
  <c r="N25" i="61"/>
  <c r="M25" i="61"/>
  <c r="J25" i="61"/>
  <c r="H25" i="61"/>
  <c r="V25" i="62"/>
  <c r="U25" i="62"/>
  <c r="Q25" i="62"/>
  <c r="P25" i="62"/>
  <c r="O25" i="62"/>
  <c r="K25" i="62"/>
  <c r="J25" i="62"/>
  <c r="I25" i="62"/>
  <c r="V25" i="60"/>
  <c r="T25" i="60"/>
  <c r="R25" i="60"/>
  <c r="Q25" i="60"/>
  <c r="P25" i="60"/>
  <c r="N25" i="60"/>
  <c r="J25" i="60"/>
  <c r="H25" i="60"/>
  <c r="V25" i="59"/>
  <c r="S25" i="59"/>
  <c r="Q25" i="59"/>
  <c r="P25" i="59"/>
  <c r="O25" i="59"/>
  <c r="K25" i="59"/>
  <c r="J25" i="59"/>
  <c r="I25" i="59"/>
  <c r="T25" i="58"/>
  <c r="S25" i="58"/>
  <c r="R25" i="58"/>
  <c r="Q25" i="58"/>
  <c r="P25" i="58"/>
  <c r="N25" i="58"/>
  <c r="L25" i="58"/>
  <c r="J25" i="58"/>
  <c r="H25" i="58"/>
  <c r="S25" i="57"/>
  <c r="Q25" i="57"/>
  <c r="P25" i="57"/>
  <c r="M25" i="57"/>
  <c r="K25" i="57"/>
  <c r="J25" i="57"/>
  <c r="I25" i="57"/>
  <c r="T25" i="56"/>
  <c r="S25" i="56"/>
  <c r="R25" i="56"/>
  <c r="Q25" i="56"/>
  <c r="N25" i="56"/>
  <c r="M25" i="56"/>
  <c r="L25" i="56"/>
  <c r="J25" i="56"/>
  <c r="H25" i="56"/>
  <c r="U25" i="55"/>
  <c r="S25" i="55"/>
  <c r="Q25" i="55"/>
  <c r="M25" i="55"/>
  <c r="K25" i="55"/>
  <c r="J25" i="55"/>
  <c r="V25" i="54"/>
  <c r="T25" i="54"/>
  <c r="S25" i="54"/>
  <c r="R25" i="54"/>
  <c r="N25" i="54"/>
  <c r="M25" i="54"/>
  <c r="L25" i="54"/>
  <c r="V25" i="53"/>
  <c r="U25" i="53"/>
  <c r="S25" i="53"/>
  <c r="Q25" i="53"/>
  <c r="O25" i="53"/>
  <c r="M25" i="53"/>
  <c r="K25" i="53"/>
  <c r="K6" i="39"/>
  <c r="V25" i="52"/>
  <c r="T25" i="52"/>
  <c r="S25" i="52"/>
  <c r="P25" i="52"/>
  <c r="N25" i="52"/>
  <c r="M25" i="52"/>
  <c r="L25" i="52"/>
  <c r="H25" i="52"/>
  <c r="W6" i="39"/>
  <c r="V25" i="51" s="1"/>
  <c r="V6" i="39"/>
  <c r="U25" i="51" s="1"/>
  <c r="U6" i="39"/>
  <c r="Q6" i="39"/>
  <c r="P25" i="51" s="1"/>
  <c r="P6" i="39"/>
  <c r="O25" i="51" s="1"/>
  <c r="N6" i="39"/>
  <c r="M25" i="51" s="1"/>
  <c r="M6" i="39"/>
  <c r="J6" i="39"/>
  <c r="I25" i="51" s="1"/>
  <c r="H6" i="39"/>
  <c r="G25" i="51" s="1"/>
  <c r="G6" i="39"/>
  <c r="G3" i="39" s="1"/>
  <c r="F6" i="39"/>
  <c r="E25" i="51" s="1"/>
  <c r="E6" i="39"/>
  <c r="E5" i="39" s="1"/>
  <c r="D6" i="39"/>
  <c r="C25" i="51" s="1"/>
  <c r="C6" i="39"/>
  <c r="V5" i="39"/>
  <c r="N5" i="39"/>
  <c r="H5" i="39"/>
  <c r="F5" i="39"/>
  <c r="V25" i="64"/>
  <c r="U25" i="64"/>
  <c r="T25" i="64"/>
  <c r="S25" i="64"/>
  <c r="Q25" i="64"/>
  <c r="P25" i="64"/>
  <c r="O25" i="64"/>
  <c r="N25" i="64"/>
  <c r="K25" i="64"/>
  <c r="I25" i="64"/>
  <c r="H25" i="64"/>
  <c r="P3" i="39"/>
  <c r="H3" i="39"/>
  <c r="F3" i="39"/>
  <c r="V24" i="61"/>
  <c r="U24" i="61"/>
  <c r="T24" i="61"/>
  <c r="S24" i="61"/>
  <c r="R24" i="61"/>
  <c r="P24" i="61"/>
  <c r="O24" i="61"/>
  <c r="N24" i="61"/>
  <c r="M24" i="61"/>
  <c r="L24" i="61"/>
  <c r="J24" i="61"/>
  <c r="I24" i="61"/>
  <c r="H24" i="61"/>
  <c r="G24" i="61"/>
  <c r="F24" i="61"/>
  <c r="V24" i="62"/>
  <c r="U24" i="62"/>
  <c r="S24" i="62"/>
  <c r="R24" i="62"/>
  <c r="Q24" i="62"/>
  <c r="O24" i="62"/>
  <c r="M24" i="62"/>
  <c r="L24" i="62"/>
  <c r="K24" i="62"/>
  <c r="I24" i="62"/>
  <c r="G24" i="62"/>
  <c r="F24" i="62"/>
  <c r="V24" i="60"/>
  <c r="T24" i="60"/>
  <c r="S24" i="60"/>
  <c r="R24" i="60"/>
  <c r="P24" i="60"/>
  <c r="O24" i="60"/>
  <c r="N24" i="60"/>
  <c r="M24" i="60"/>
  <c r="L24" i="60"/>
  <c r="J24" i="60"/>
  <c r="H24" i="60"/>
  <c r="G24" i="60"/>
  <c r="F24" i="60"/>
  <c r="V24" i="59"/>
  <c r="U24" i="59"/>
  <c r="S24" i="59"/>
  <c r="R24" i="59"/>
  <c r="Q24" i="59"/>
  <c r="P24" i="59"/>
  <c r="O24" i="59"/>
  <c r="M24" i="59"/>
  <c r="L24" i="59"/>
  <c r="K24" i="59"/>
  <c r="J24" i="59"/>
  <c r="I24" i="59"/>
  <c r="G24" i="59"/>
  <c r="F24" i="59"/>
  <c r="V24" i="58"/>
  <c r="U24" i="58"/>
  <c r="T24" i="58"/>
  <c r="R24" i="58"/>
  <c r="P24" i="58"/>
  <c r="O24" i="58"/>
  <c r="N24" i="58"/>
  <c r="L24" i="58"/>
  <c r="J24" i="58"/>
  <c r="I24" i="58"/>
  <c r="H24" i="58"/>
  <c r="F24" i="58"/>
  <c r="V24" i="57"/>
  <c r="U24" i="57"/>
  <c r="S24" i="57"/>
  <c r="Q24" i="57"/>
  <c r="P24" i="57"/>
  <c r="O24" i="57"/>
  <c r="M24" i="57"/>
  <c r="K24" i="57"/>
  <c r="J24" i="57"/>
  <c r="I24" i="57"/>
  <c r="G24" i="57"/>
  <c r="V24" i="56"/>
  <c r="U24" i="56"/>
  <c r="T24" i="56"/>
  <c r="S24" i="56"/>
  <c r="R24" i="56"/>
  <c r="P24" i="56"/>
  <c r="O24" i="56"/>
  <c r="N24" i="56"/>
  <c r="M24" i="56"/>
  <c r="L24" i="56"/>
  <c r="J24" i="56"/>
  <c r="I24" i="56"/>
  <c r="H24" i="56"/>
  <c r="G24" i="56"/>
  <c r="F24" i="56"/>
  <c r="U24" i="55"/>
  <c r="S24" i="55"/>
  <c r="R24" i="55"/>
  <c r="Q24" i="55"/>
  <c r="O24" i="55"/>
  <c r="M24" i="55"/>
  <c r="L24" i="55"/>
  <c r="K24" i="55"/>
  <c r="I24" i="55"/>
  <c r="H24" i="55"/>
  <c r="G24" i="55"/>
  <c r="F24" i="55"/>
  <c r="V24" i="54"/>
  <c r="T24" i="54"/>
  <c r="S24" i="54"/>
  <c r="R24" i="54"/>
  <c r="Q24" i="54"/>
  <c r="P24" i="54"/>
  <c r="N24" i="54"/>
  <c r="M24" i="54"/>
  <c r="L24" i="54"/>
  <c r="K24" i="54"/>
  <c r="J24" i="54"/>
  <c r="H24" i="54"/>
  <c r="G24" i="54"/>
  <c r="F24" i="54"/>
  <c r="V24" i="53"/>
  <c r="U24" i="53"/>
  <c r="S24" i="53"/>
  <c r="R24" i="53"/>
  <c r="Q24" i="53"/>
  <c r="P24" i="53"/>
  <c r="O24" i="53"/>
  <c r="M24" i="53"/>
  <c r="L24" i="53"/>
  <c r="K24" i="53"/>
  <c r="J24" i="53"/>
  <c r="I24" i="53"/>
  <c r="G24" i="53"/>
  <c r="F24" i="53"/>
  <c r="V24" i="52"/>
  <c r="U24" i="52"/>
  <c r="T24" i="52"/>
  <c r="R24" i="52"/>
  <c r="Q24" i="52"/>
  <c r="P24" i="52"/>
  <c r="O24" i="52"/>
  <c r="N24" i="52"/>
  <c r="L24" i="52"/>
  <c r="K24" i="52"/>
  <c r="J24" i="52"/>
  <c r="I24" i="52"/>
  <c r="H24" i="52"/>
  <c r="F24" i="52"/>
  <c r="S6" i="38"/>
  <c r="M6" i="38"/>
  <c r="G6" i="38"/>
  <c r="U24" i="64"/>
  <c r="T24" i="64"/>
  <c r="S24" i="64"/>
  <c r="R24" i="64"/>
  <c r="Q24" i="64"/>
  <c r="O24" i="64"/>
  <c r="N24" i="64"/>
  <c r="M24" i="64"/>
  <c r="L24" i="64"/>
  <c r="K24" i="64"/>
  <c r="I24" i="64"/>
  <c r="H24" i="64"/>
  <c r="G24" i="64"/>
  <c r="F24" i="64"/>
  <c r="V23" i="61"/>
  <c r="U23" i="61"/>
  <c r="T23" i="61"/>
  <c r="S23" i="61"/>
  <c r="R23" i="61"/>
  <c r="P23" i="61"/>
  <c r="O23" i="61"/>
  <c r="N23" i="61"/>
  <c r="M23" i="61"/>
  <c r="L23" i="61"/>
  <c r="J23" i="61"/>
  <c r="I23" i="61"/>
  <c r="H23" i="61"/>
  <c r="V23" i="62"/>
  <c r="U23" i="62"/>
  <c r="S23" i="62"/>
  <c r="R23" i="62"/>
  <c r="Q23" i="62"/>
  <c r="P23" i="62"/>
  <c r="O23" i="62"/>
  <c r="M23" i="62"/>
  <c r="L23" i="62"/>
  <c r="K23" i="62"/>
  <c r="J23" i="62"/>
  <c r="I23" i="62"/>
  <c r="V23" i="60"/>
  <c r="U23" i="60"/>
  <c r="T23" i="60"/>
  <c r="S23" i="60"/>
  <c r="R23" i="60"/>
  <c r="P23" i="60"/>
  <c r="O23" i="60"/>
  <c r="N23" i="60"/>
  <c r="M23" i="60"/>
  <c r="L23" i="60"/>
  <c r="J23" i="60"/>
  <c r="I23" i="60"/>
  <c r="H23" i="60"/>
  <c r="V23" i="59"/>
  <c r="U23" i="59"/>
  <c r="S23" i="59"/>
  <c r="R23" i="59"/>
  <c r="Q23" i="59"/>
  <c r="P23" i="59"/>
  <c r="O23" i="59"/>
  <c r="M23" i="59"/>
  <c r="L23" i="59"/>
  <c r="K23" i="59"/>
  <c r="J23" i="59"/>
  <c r="I23" i="59"/>
  <c r="V23" i="58"/>
  <c r="U23" i="58"/>
  <c r="T23" i="58"/>
  <c r="S23" i="58"/>
  <c r="R23" i="58"/>
  <c r="P23" i="58"/>
  <c r="O23" i="58"/>
  <c r="N23" i="58"/>
  <c r="M23" i="58"/>
  <c r="L23" i="58"/>
  <c r="J23" i="58"/>
  <c r="I23" i="58"/>
  <c r="H23" i="58"/>
  <c r="V23" i="57"/>
  <c r="U23" i="57"/>
  <c r="S23" i="57"/>
  <c r="R23" i="57"/>
  <c r="Q23" i="57"/>
  <c r="P23" i="57"/>
  <c r="O23" i="57"/>
  <c r="M23" i="57"/>
  <c r="L23" i="57"/>
  <c r="K23" i="57"/>
  <c r="J23" i="57"/>
  <c r="I23" i="57"/>
  <c r="V23" i="56"/>
  <c r="U23" i="56"/>
  <c r="T23" i="56"/>
  <c r="S23" i="56"/>
  <c r="R23" i="56"/>
  <c r="P23" i="56"/>
  <c r="O23" i="56"/>
  <c r="N23" i="56"/>
  <c r="M23" i="56"/>
  <c r="L23" i="56"/>
  <c r="J23" i="56"/>
  <c r="I23" i="56"/>
  <c r="H23" i="56"/>
  <c r="V23" i="55"/>
  <c r="U23" i="55"/>
  <c r="S23" i="55"/>
  <c r="R23" i="55"/>
  <c r="Q23" i="55"/>
  <c r="P23" i="55"/>
  <c r="O23" i="55"/>
  <c r="M23" i="55"/>
  <c r="L23" i="55"/>
  <c r="K23" i="55"/>
  <c r="J23" i="55"/>
  <c r="I23" i="55"/>
  <c r="V23" i="54"/>
  <c r="U23" i="54"/>
  <c r="T23" i="54"/>
  <c r="S23" i="54"/>
  <c r="R23" i="54"/>
  <c r="P23" i="54"/>
  <c r="O23" i="54"/>
  <c r="N23" i="54"/>
  <c r="M23" i="54"/>
  <c r="L23" i="54"/>
  <c r="J23" i="54"/>
  <c r="I23" i="54"/>
  <c r="H23" i="54"/>
  <c r="V23" i="53"/>
  <c r="U23" i="53"/>
  <c r="S23" i="53"/>
  <c r="R23" i="53"/>
  <c r="Q23" i="53"/>
  <c r="P23" i="53"/>
  <c r="O23" i="53"/>
  <c r="M23" i="53"/>
  <c r="L23" i="53"/>
  <c r="K23" i="53"/>
  <c r="J23" i="53"/>
  <c r="I23" i="53"/>
  <c r="V23" i="52"/>
  <c r="U23" i="52"/>
  <c r="T23" i="52"/>
  <c r="S23" i="52"/>
  <c r="R23" i="52"/>
  <c r="P23" i="52"/>
  <c r="O23" i="52"/>
  <c r="N23" i="52"/>
  <c r="M23" i="52"/>
  <c r="L23" i="52"/>
  <c r="J23" i="52"/>
  <c r="I23" i="52"/>
  <c r="H23" i="52"/>
  <c r="W6" i="37"/>
  <c r="V23" i="51" s="1"/>
  <c r="U6" i="37"/>
  <c r="S6" i="37"/>
  <c r="R23" i="51" s="1"/>
  <c r="Q6" i="37"/>
  <c r="P23" i="51" s="1"/>
  <c r="O6" i="37"/>
  <c r="M6" i="37"/>
  <c r="L23" i="51" s="1"/>
  <c r="K6" i="37"/>
  <c r="J23" i="51" s="1"/>
  <c r="I6" i="37"/>
  <c r="H6" i="37"/>
  <c r="G23" i="51" s="1"/>
  <c r="G6" i="37"/>
  <c r="F23" i="51" s="1"/>
  <c r="K5" i="37"/>
  <c r="H5" i="37"/>
  <c r="U23" i="64"/>
  <c r="T23" i="64"/>
  <c r="Q23" i="64"/>
  <c r="P23" i="64"/>
  <c r="O23" i="64"/>
  <c r="N23" i="64"/>
  <c r="M23" i="64"/>
  <c r="K23" i="64"/>
  <c r="J23" i="64"/>
  <c r="I23" i="64"/>
  <c r="H23" i="64"/>
  <c r="G3" i="37"/>
  <c r="F23" i="63" s="1"/>
  <c r="V22" i="61"/>
  <c r="U22" i="61"/>
  <c r="T22" i="61"/>
  <c r="S22" i="61"/>
  <c r="R22" i="61"/>
  <c r="P22" i="61"/>
  <c r="O22" i="61"/>
  <c r="N22" i="61"/>
  <c r="M22" i="61"/>
  <c r="L22" i="61"/>
  <c r="J22" i="61"/>
  <c r="I22" i="61"/>
  <c r="H22" i="61"/>
  <c r="V22" i="62"/>
  <c r="U22" i="62"/>
  <c r="S22" i="62"/>
  <c r="R22" i="62"/>
  <c r="Q22" i="62"/>
  <c r="P22" i="62"/>
  <c r="O22" i="62"/>
  <c r="M22" i="62"/>
  <c r="L22" i="62"/>
  <c r="K22" i="62"/>
  <c r="J22" i="62"/>
  <c r="I22" i="62"/>
  <c r="V22" i="60"/>
  <c r="U22" i="60"/>
  <c r="T22" i="60"/>
  <c r="S22" i="60"/>
  <c r="R22" i="60"/>
  <c r="P22" i="60"/>
  <c r="O22" i="60"/>
  <c r="N22" i="60"/>
  <c r="M22" i="60"/>
  <c r="L22" i="60"/>
  <c r="J22" i="60"/>
  <c r="I22" i="60"/>
  <c r="H22" i="60"/>
  <c r="V22" i="59"/>
  <c r="U22" i="59"/>
  <c r="S22" i="59"/>
  <c r="R22" i="59"/>
  <c r="Q22" i="59"/>
  <c r="P22" i="59"/>
  <c r="O22" i="59"/>
  <c r="M22" i="59"/>
  <c r="L22" i="59"/>
  <c r="K22" i="59"/>
  <c r="J22" i="59"/>
  <c r="I22" i="59"/>
  <c r="V22" i="58"/>
  <c r="U22" i="58"/>
  <c r="T22" i="58"/>
  <c r="S22" i="58"/>
  <c r="R22" i="58"/>
  <c r="P22" i="58"/>
  <c r="O22" i="58"/>
  <c r="N22" i="58"/>
  <c r="M22" i="58"/>
  <c r="L22" i="58"/>
  <c r="J22" i="58"/>
  <c r="I22" i="58"/>
  <c r="H22" i="58"/>
  <c r="V22" i="57"/>
  <c r="U22" i="57"/>
  <c r="S22" i="57"/>
  <c r="R22" i="57"/>
  <c r="Q22" i="57"/>
  <c r="P22" i="57"/>
  <c r="O22" i="57"/>
  <c r="M22" i="57"/>
  <c r="L22" i="57"/>
  <c r="K22" i="57"/>
  <c r="J22" i="57"/>
  <c r="I22" i="57"/>
  <c r="V22" i="56"/>
  <c r="U22" i="56"/>
  <c r="T22" i="56"/>
  <c r="S22" i="56"/>
  <c r="R22" i="56"/>
  <c r="P22" i="56"/>
  <c r="O22" i="56"/>
  <c r="N22" i="56"/>
  <c r="M22" i="56"/>
  <c r="L22" i="56"/>
  <c r="J22" i="56"/>
  <c r="I22" i="56"/>
  <c r="H22" i="56"/>
  <c r="V22" i="55"/>
  <c r="U22" i="55"/>
  <c r="S22" i="55"/>
  <c r="R22" i="55"/>
  <c r="Q22" i="55"/>
  <c r="P22" i="55"/>
  <c r="O22" i="55"/>
  <c r="M22" i="55"/>
  <c r="L22" i="55"/>
  <c r="K22" i="55"/>
  <c r="J22" i="55"/>
  <c r="I22" i="55"/>
  <c r="V22" i="54"/>
  <c r="U22" i="54"/>
  <c r="T22" i="54"/>
  <c r="S22" i="54"/>
  <c r="R22" i="54"/>
  <c r="P22" i="54"/>
  <c r="O22" i="54"/>
  <c r="N22" i="54"/>
  <c r="M22" i="54"/>
  <c r="L22" i="54"/>
  <c r="J22" i="54"/>
  <c r="I22" i="54"/>
  <c r="H22" i="54"/>
  <c r="V22" i="53"/>
  <c r="U22" i="53"/>
  <c r="S22" i="53"/>
  <c r="R22" i="53"/>
  <c r="Q22" i="53"/>
  <c r="P22" i="53"/>
  <c r="O22" i="53"/>
  <c r="O6" i="36"/>
  <c r="M22" i="53"/>
  <c r="L22" i="53"/>
  <c r="K22" i="53"/>
  <c r="J22" i="53"/>
  <c r="I22" i="53"/>
  <c r="V22" i="52"/>
  <c r="U22" i="52"/>
  <c r="T22" i="52"/>
  <c r="S22" i="52"/>
  <c r="R22" i="52"/>
  <c r="P22" i="52"/>
  <c r="O22" i="52"/>
  <c r="N22" i="52"/>
  <c r="M22" i="52"/>
  <c r="L22" i="52"/>
  <c r="J22" i="52"/>
  <c r="I22" i="52"/>
  <c r="H22" i="52"/>
  <c r="W6" i="36"/>
  <c r="V22" i="51" s="1"/>
  <c r="S6" i="36"/>
  <c r="R22" i="51" s="1"/>
  <c r="Q6" i="36"/>
  <c r="P22" i="51" s="1"/>
  <c r="M6" i="36"/>
  <c r="L22" i="51" s="1"/>
  <c r="K6" i="36"/>
  <c r="J22" i="51" s="1"/>
  <c r="H6" i="36"/>
  <c r="G22" i="51" s="1"/>
  <c r="G6" i="36"/>
  <c r="F22" i="51" s="1"/>
  <c r="W5" i="36"/>
  <c r="Q5" i="36"/>
  <c r="H5" i="36"/>
  <c r="U22" i="64"/>
  <c r="G3" i="36"/>
  <c r="F22" i="63" s="1"/>
  <c r="V21" i="61"/>
  <c r="U21" i="61"/>
  <c r="T21" i="61"/>
  <c r="S21" i="61"/>
  <c r="R21" i="61"/>
  <c r="P21" i="61"/>
  <c r="O21" i="61"/>
  <c r="N21" i="61"/>
  <c r="M21" i="61"/>
  <c r="L21" i="61"/>
  <c r="J21" i="61"/>
  <c r="I21" i="61"/>
  <c r="H21" i="61"/>
  <c r="V21" i="62"/>
  <c r="U21" i="62"/>
  <c r="S21" i="62"/>
  <c r="R21" i="62"/>
  <c r="Q21" i="62"/>
  <c r="P21" i="62"/>
  <c r="O21" i="62"/>
  <c r="M21" i="62"/>
  <c r="L21" i="62"/>
  <c r="K21" i="62"/>
  <c r="J21" i="62"/>
  <c r="I21" i="62"/>
  <c r="V21" i="60"/>
  <c r="U21" i="60"/>
  <c r="T21" i="60"/>
  <c r="S21" i="60"/>
  <c r="R21" i="60"/>
  <c r="P21" i="60"/>
  <c r="O21" i="60"/>
  <c r="N21" i="60"/>
  <c r="M21" i="60"/>
  <c r="L21" i="60"/>
  <c r="J21" i="60"/>
  <c r="I21" i="60"/>
  <c r="H21" i="60"/>
  <c r="V21" i="59"/>
  <c r="U21" i="59"/>
  <c r="S21" i="59"/>
  <c r="R21" i="59"/>
  <c r="Q21" i="59"/>
  <c r="P21" i="59"/>
  <c r="O21" i="59"/>
  <c r="M21" i="59"/>
  <c r="L21" i="59"/>
  <c r="K21" i="59"/>
  <c r="J21" i="59"/>
  <c r="I21" i="59"/>
  <c r="V21" i="58"/>
  <c r="U21" i="58"/>
  <c r="T21" i="58"/>
  <c r="S21" i="58"/>
  <c r="R21" i="58"/>
  <c r="P21" i="58"/>
  <c r="O21" i="58"/>
  <c r="N21" i="58"/>
  <c r="M21" i="58"/>
  <c r="L21" i="58"/>
  <c r="J21" i="58"/>
  <c r="I21" i="58"/>
  <c r="H21" i="58"/>
  <c r="V21" i="57"/>
  <c r="U21" i="57"/>
  <c r="S21" i="57"/>
  <c r="R21" i="57"/>
  <c r="Q21" i="57"/>
  <c r="P21" i="57"/>
  <c r="O21" i="57"/>
  <c r="M21" i="57"/>
  <c r="L21" i="57"/>
  <c r="K21" i="57"/>
  <c r="J21" i="57"/>
  <c r="I21" i="57"/>
  <c r="V21" i="56"/>
  <c r="U21" i="56"/>
  <c r="T21" i="56"/>
  <c r="S21" i="56"/>
  <c r="R21" i="56"/>
  <c r="P21" i="56"/>
  <c r="O21" i="56"/>
  <c r="N21" i="56"/>
  <c r="M21" i="56"/>
  <c r="L21" i="56"/>
  <c r="J21" i="56"/>
  <c r="I21" i="56"/>
  <c r="H21" i="56"/>
  <c r="V21" i="55"/>
  <c r="U21" i="55"/>
  <c r="S21" i="55"/>
  <c r="R21" i="55"/>
  <c r="Q21" i="55"/>
  <c r="P21" i="55"/>
  <c r="O21" i="55"/>
  <c r="M21" i="55"/>
  <c r="L21" i="55"/>
  <c r="K21" i="55"/>
  <c r="J21" i="55"/>
  <c r="I21" i="55"/>
  <c r="V21" i="54"/>
  <c r="U21" i="54"/>
  <c r="T21" i="54"/>
  <c r="S21" i="54"/>
  <c r="R21" i="54"/>
  <c r="P21" i="54"/>
  <c r="O21" i="54"/>
  <c r="N21" i="54"/>
  <c r="M21" i="54"/>
  <c r="L21" i="54"/>
  <c r="J21" i="54"/>
  <c r="I21" i="54"/>
  <c r="H21" i="54"/>
  <c r="V21" i="53"/>
  <c r="U21" i="53"/>
  <c r="S21" i="53"/>
  <c r="R21" i="53"/>
  <c r="Q21" i="53"/>
  <c r="P21" i="53"/>
  <c r="O21" i="53"/>
  <c r="O6" i="35"/>
  <c r="M21" i="53"/>
  <c r="L21" i="53"/>
  <c r="K21" i="53"/>
  <c r="J21" i="53"/>
  <c r="I21" i="53"/>
  <c r="V21" i="52"/>
  <c r="U21" i="52"/>
  <c r="T21" i="52"/>
  <c r="S21" i="52"/>
  <c r="R21" i="52"/>
  <c r="Q21" i="52"/>
  <c r="P21" i="52"/>
  <c r="O21" i="52"/>
  <c r="N21" i="52"/>
  <c r="M21" i="52"/>
  <c r="L21" i="52"/>
  <c r="K21" i="52"/>
  <c r="J21" i="52"/>
  <c r="I21" i="52"/>
  <c r="H21" i="52"/>
  <c r="W6" i="35"/>
  <c r="V21" i="51" s="1"/>
  <c r="U6" i="35"/>
  <c r="S6" i="35"/>
  <c r="R21" i="51" s="1"/>
  <c r="Q6" i="35"/>
  <c r="P21" i="51" s="1"/>
  <c r="M6" i="35"/>
  <c r="L21" i="51" s="1"/>
  <c r="L6" i="35"/>
  <c r="K6" i="35"/>
  <c r="J21" i="51" s="1"/>
  <c r="H6" i="35"/>
  <c r="G21" i="51" s="1"/>
  <c r="G6" i="35"/>
  <c r="F21" i="51" s="1"/>
  <c r="K5" i="35"/>
  <c r="V21" i="64"/>
  <c r="T21" i="64"/>
  <c r="S21" i="64"/>
  <c r="Q21" i="64"/>
  <c r="P21" i="64"/>
  <c r="N21" i="64"/>
  <c r="M21" i="64"/>
  <c r="K21" i="64"/>
  <c r="J21" i="64"/>
  <c r="H21" i="64"/>
  <c r="S3" i="35"/>
  <c r="G3" i="35"/>
  <c r="V20" i="61"/>
  <c r="U20" i="61"/>
  <c r="T20" i="61"/>
  <c r="S20" i="61"/>
  <c r="R20" i="61"/>
  <c r="Q20" i="61"/>
  <c r="P20" i="61"/>
  <c r="O20" i="61"/>
  <c r="N20" i="61"/>
  <c r="M20" i="61"/>
  <c r="L20" i="61"/>
  <c r="K20" i="61"/>
  <c r="J20" i="61"/>
  <c r="I20" i="61"/>
  <c r="H20" i="61"/>
  <c r="V20" i="62"/>
  <c r="U20" i="62"/>
  <c r="T20" i="62"/>
  <c r="S20" i="62"/>
  <c r="R20" i="62"/>
  <c r="Q20" i="62"/>
  <c r="P20" i="62"/>
  <c r="O20" i="62"/>
  <c r="N20" i="62"/>
  <c r="M20" i="62"/>
  <c r="L20" i="62"/>
  <c r="K20" i="62"/>
  <c r="J20" i="62"/>
  <c r="I20" i="62"/>
  <c r="H20" i="62"/>
  <c r="V20" i="60"/>
  <c r="U20" i="60"/>
  <c r="T20" i="60"/>
  <c r="S20" i="60"/>
  <c r="R20" i="60"/>
  <c r="Q20" i="60"/>
  <c r="P20" i="60"/>
  <c r="O20" i="60"/>
  <c r="N20" i="60"/>
  <c r="M20" i="60"/>
  <c r="L20" i="60"/>
  <c r="K20" i="60"/>
  <c r="J20" i="60"/>
  <c r="I20" i="60"/>
  <c r="H20" i="60"/>
  <c r="V20" i="59"/>
  <c r="U20" i="59"/>
  <c r="T20" i="59"/>
  <c r="S20" i="59"/>
  <c r="R20" i="59"/>
  <c r="Q20" i="59"/>
  <c r="P20" i="59"/>
  <c r="O20" i="59"/>
  <c r="N20" i="59"/>
  <c r="M20" i="59"/>
  <c r="L20" i="59"/>
  <c r="K20" i="59"/>
  <c r="J20" i="59"/>
  <c r="I20" i="59"/>
  <c r="H20" i="59"/>
  <c r="V20" i="58"/>
  <c r="U20" i="58"/>
  <c r="T20" i="58"/>
  <c r="S20" i="58"/>
  <c r="R20" i="58"/>
  <c r="Q20" i="58"/>
  <c r="P20" i="58"/>
  <c r="O20" i="58"/>
  <c r="N20" i="58"/>
  <c r="M20" i="58"/>
  <c r="L20" i="58"/>
  <c r="K20" i="58"/>
  <c r="J20" i="58"/>
  <c r="I20" i="58"/>
  <c r="H20" i="58"/>
  <c r="V20" i="57"/>
  <c r="U20" i="57"/>
  <c r="T20" i="57"/>
  <c r="S20" i="57"/>
  <c r="R20" i="57"/>
  <c r="Q20" i="57"/>
  <c r="P20" i="57"/>
  <c r="O20" i="57"/>
  <c r="N20" i="57"/>
  <c r="M20" i="57"/>
  <c r="L20" i="57"/>
  <c r="K20" i="57"/>
  <c r="J20" i="57"/>
  <c r="I20" i="57"/>
  <c r="H20" i="57"/>
  <c r="V20" i="56"/>
  <c r="U20" i="56"/>
  <c r="T20" i="56"/>
  <c r="S20" i="56"/>
  <c r="R20" i="56"/>
  <c r="Q20" i="56"/>
  <c r="P20" i="56"/>
  <c r="O20" i="56"/>
  <c r="N20" i="56"/>
  <c r="M20" i="56"/>
  <c r="L20" i="56"/>
  <c r="K20" i="56"/>
  <c r="J20" i="56"/>
  <c r="I20" i="56"/>
  <c r="H20" i="56"/>
  <c r="V20" i="55"/>
  <c r="U20" i="55"/>
  <c r="T20" i="55"/>
  <c r="S20" i="55"/>
  <c r="R20" i="55"/>
  <c r="Q20" i="55"/>
  <c r="P20" i="55"/>
  <c r="O20" i="55"/>
  <c r="N20" i="55"/>
  <c r="M20" i="55"/>
  <c r="L20" i="55"/>
  <c r="K20" i="55"/>
  <c r="J20" i="55"/>
  <c r="I20" i="55"/>
  <c r="H20" i="55"/>
  <c r="V20" i="54"/>
  <c r="U20" i="54"/>
  <c r="T20" i="54"/>
  <c r="S20" i="54"/>
  <c r="R20" i="54"/>
  <c r="Q20" i="54"/>
  <c r="P20" i="54"/>
  <c r="O20" i="54"/>
  <c r="N20" i="54"/>
  <c r="M20" i="54"/>
  <c r="L20" i="54"/>
  <c r="K20" i="54"/>
  <c r="J20" i="54"/>
  <c r="I20" i="54"/>
  <c r="H20" i="54"/>
  <c r="V20" i="53"/>
  <c r="U20" i="53"/>
  <c r="T20" i="53"/>
  <c r="S20" i="53"/>
  <c r="R20" i="53"/>
  <c r="Q20" i="53"/>
  <c r="P20" i="53"/>
  <c r="O20" i="53"/>
  <c r="N20" i="53"/>
  <c r="M20" i="53"/>
  <c r="L20" i="53"/>
  <c r="K20" i="53"/>
  <c r="J20" i="53"/>
  <c r="I20" i="53"/>
  <c r="H20" i="53"/>
  <c r="V20" i="52"/>
  <c r="U20" i="52"/>
  <c r="T20" i="52"/>
  <c r="S20" i="52"/>
  <c r="R20" i="52"/>
  <c r="Q20" i="52"/>
  <c r="P20" i="52"/>
  <c r="O20" i="52"/>
  <c r="N20" i="52"/>
  <c r="M20" i="52"/>
  <c r="L20" i="52"/>
  <c r="K20" i="52"/>
  <c r="J20" i="52"/>
  <c r="I20" i="52"/>
  <c r="H20" i="52"/>
  <c r="W6" i="34"/>
  <c r="V20" i="51" s="1"/>
  <c r="U6" i="34"/>
  <c r="S6" i="34"/>
  <c r="R20" i="51" s="1"/>
  <c r="Q6" i="34"/>
  <c r="P20" i="51" s="1"/>
  <c r="M6" i="34"/>
  <c r="L20" i="51" s="1"/>
  <c r="L6" i="34"/>
  <c r="K6" i="34"/>
  <c r="J20" i="51" s="1"/>
  <c r="H6" i="34"/>
  <c r="G20" i="51" s="1"/>
  <c r="G6" i="34"/>
  <c r="F20" i="51" s="1"/>
  <c r="K5" i="34"/>
  <c r="T20" i="64"/>
  <c r="S20" i="64"/>
  <c r="Q20" i="64"/>
  <c r="P20" i="64"/>
  <c r="N20" i="64"/>
  <c r="M20" i="64"/>
  <c r="K20" i="64"/>
  <c r="J20" i="64"/>
  <c r="H20" i="64"/>
  <c r="G3" i="34"/>
  <c r="H19" i="61"/>
  <c r="I19" i="62"/>
  <c r="I19" i="60"/>
  <c r="H19" i="60"/>
  <c r="H19" i="59"/>
  <c r="I19" i="58"/>
  <c r="I19" i="57"/>
  <c r="H19" i="57"/>
  <c r="H19" i="56"/>
  <c r="I19" i="55"/>
  <c r="I19" i="54"/>
  <c r="H19" i="54"/>
  <c r="H19" i="53"/>
  <c r="I19" i="52"/>
  <c r="H6" i="33"/>
  <c r="G6" i="33"/>
  <c r="F19" i="51" s="1"/>
  <c r="F6" i="33"/>
  <c r="E19" i="51" s="1"/>
  <c r="E6" i="33"/>
  <c r="D6" i="33"/>
  <c r="C19" i="51" s="1"/>
  <c r="C6" i="33"/>
  <c r="B19" i="51" s="1"/>
  <c r="I19" i="64"/>
  <c r="D3" i="33"/>
  <c r="C19" i="63" s="1"/>
  <c r="V18" i="61"/>
  <c r="T18" i="61"/>
  <c r="S18" i="61"/>
  <c r="Q18" i="61"/>
  <c r="P18" i="61"/>
  <c r="N18" i="61"/>
  <c r="M18" i="61"/>
  <c r="K18" i="61"/>
  <c r="J18" i="61"/>
  <c r="H18" i="61"/>
  <c r="V18" i="62"/>
  <c r="T18" i="62"/>
  <c r="S18" i="62"/>
  <c r="Q18" i="62"/>
  <c r="P18" i="62"/>
  <c r="N18" i="62"/>
  <c r="M18" i="62"/>
  <c r="K18" i="62"/>
  <c r="J18" i="62"/>
  <c r="H18" i="62"/>
  <c r="V18" i="60"/>
  <c r="T18" i="60"/>
  <c r="S18" i="60"/>
  <c r="Q18" i="60"/>
  <c r="P18" i="60"/>
  <c r="N18" i="60"/>
  <c r="M18" i="60"/>
  <c r="K18" i="60"/>
  <c r="J18" i="60"/>
  <c r="H18" i="60"/>
  <c r="V18" i="59"/>
  <c r="T18" i="59"/>
  <c r="S18" i="59"/>
  <c r="Q18" i="59"/>
  <c r="P18" i="59"/>
  <c r="N18" i="59"/>
  <c r="M18" i="59"/>
  <c r="K18" i="59"/>
  <c r="J18" i="59"/>
  <c r="H18" i="59"/>
  <c r="V18" i="58"/>
  <c r="T18" i="58"/>
  <c r="S18" i="58"/>
  <c r="Q18" i="58"/>
  <c r="P18" i="58"/>
  <c r="N18" i="58"/>
  <c r="M18" i="58"/>
  <c r="K18" i="58"/>
  <c r="J18" i="58"/>
  <c r="H18" i="58"/>
  <c r="V18" i="57"/>
  <c r="T18" i="57"/>
  <c r="S18" i="57"/>
  <c r="Q18" i="57"/>
  <c r="P18" i="57"/>
  <c r="N18" i="57"/>
  <c r="M18" i="57"/>
  <c r="K18" i="57"/>
  <c r="J18" i="57"/>
  <c r="H18" i="57"/>
  <c r="V18" i="56"/>
  <c r="T18" i="56"/>
  <c r="S18" i="56"/>
  <c r="Q18" i="56"/>
  <c r="P18" i="56"/>
  <c r="N18" i="56"/>
  <c r="M18" i="56"/>
  <c r="K18" i="56"/>
  <c r="J18" i="56"/>
  <c r="H18" i="56"/>
  <c r="V18" i="55"/>
  <c r="T18" i="55"/>
  <c r="S18" i="55"/>
  <c r="Q18" i="55"/>
  <c r="P18" i="55"/>
  <c r="N18" i="55"/>
  <c r="M18" i="55"/>
  <c r="K18" i="55"/>
  <c r="J18" i="55"/>
  <c r="H18" i="55"/>
  <c r="V18" i="54"/>
  <c r="T18" i="54"/>
  <c r="S18" i="54"/>
  <c r="Q18" i="54"/>
  <c r="P18" i="54"/>
  <c r="N18" i="54"/>
  <c r="M18" i="54"/>
  <c r="K18" i="54"/>
  <c r="J18" i="54"/>
  <c r="H18" i="54"/>
  <c r="V18" i="53"/>
  <c r="T18" i="53"/>
  <c r="S18" i="53"/>
  <c r="Q18" i="53"/>
  <c r="P18" i="53"/>
  <c r="N18" i="53"/>
  <c r="M18" i="53"/>
  <c r="K18" i="53"/>
  <c r="J18" i="53"/>
  <c r="H18" i="53"/>
  <c r="V18" i="52"/>
  <c r="T18" i="52"/>
  <c r="S18" i="52"/>
  <c r="Q18" i="52"/>
  <c r="P18" i="52"/>
  <c r="N18" i="52"/>
  <c r="M18" i="52"/>
  <c r="K18" i="52"/>
  <c r="J18" i="52"/>
  <c r="H18" i="52"/>
  <c r="W6" i="32"/>
  <c r="V18" i="51" s="1"/>
  <c r="U6" i="32"/>
  <c r="T18" i="51" s="1"/>
  <c r="Q6" i="32"/>
  <c r="P18" i="51" s="1"/>
  <c r="O6" i="32"/>
  <c r="N18" i="51" s="1"/>
  <c r="K6" i="32"/>
  <c r="J18" i="51" s="1"/>
  <c r="I6" i="32"/>
  <c r="H18" i="51" s="1"/>
  <c r="H6" i="32"/>
  <c r="G18" i="51" s="1"/>
  <c r="G6" i="32"/>
  <c r="G5" i="32" s="1"/>
  <c r="F6" i="32"/>
  <c r="E18" i="51" s="1"/>
  <c r="E6" i="32"/>
  <c r="D18" i="51" s="1"/>
  <c r="D6" i="32"/>
  <c r="D5" i="32" s="1"/>
  <c r="C6" i="32"/>
  <c r="B18" i="51" s="1"/>
  <c r="H5" i="32"/>
  <c r="F5" i="32"/>
  <c r="V18" i="64"/>
  <c r="T18" i="64"/>
  <c r="S18" i="64"/>
  <c r="Q18" i="64"/>
  <c r="P18" i="64"/>
  <c r="N18" i="64"/>
  <c r="M18" i="64"/>
  <c r="K18" i="64"/>
  <c r="J18" i="64"/>
  <c r="H18" i="64"/>
  <c r="F3" i="32"/>
  <c r="E18" i="63" s="1"/>
  <c r="D3" i="32"/>
  <c r="C18" i="63" s="1"/>
  <c r="V17" i="61"/>
  <c r="U17" i="61"/>
  <c r="T17" i="61"/>
  <c r="R17" i="61"/>
  <c r="Q17" i="61"/>
  <c r="P17" i="61"/>
  <c r="O17" i="61"/>
  <c r="N17" i="61"/>
  <c r="L17" i="61"/>
  <c r="K17" i="61"/>
  <c r="J17" i="61"/>
  <c r="I17" i="61"/>
  <c r="H17" i="61"/>
  <c r="U17" i="62"/>
  <c r="T17" i="62"/>
  <c r="S17" i="62"/>
  <c r="R17" i="62"/>
  <c r="Q17" i="62"/>
  <c r="O17" i="62"/>
  <c r="N17" i="62"/>
  <c r="M17" i="62"/>
  <c r="L17" i="62"/>
  <c r="K17" i="62"/>
  <c r="I17" i="62"/>
  <c r="H17" i="62"/>
  <c r="V17" i="60"/>
  <c r="U17" i="60"/>
  <c r="T17" i="60"/>
  <c r="R17" i="60"/>
  <c r="Q17" i="60"/>
  <c r="P17" i="60"/>
  <c r="O17" i="60"/>
  <c r="N17" i="60"/>
  <c r="L17" i="60"/>
  <c r="K17" i="60"/>
  <c r="J17" i="60"/>
  <c r="I17" i="60"/>
  <c r="H17" i="60"/>
  <c r="U17" i="59"/>
  <c r="T17" i="59"/>
  <c r="S17" i="59"/>
  <c r="R17" i="59"/>
  <c r="Q17" i="59"/>
  <c r="O17" i="59"/>
  <c r="N17" i="59"/>
  <c r="M17" i="59"/>
  <c r="L17" i="59"/>
  <c r="K17" i="59"/>
  <c r="I17" i="59"/>
  <c r="H17" i="59"/>
  <c r="V17" i="58"/>
  <c r="U17" i="58"/>
  <c r="T17" i="58"/>
  <c r="R17" i="58"/>
  <c r="Q17" i="58"/>
  <c r="P17" i="58"/>
  <c r="O17" i="58"/>
  <c r="N17" i="58"/>
  <c r="L17" i="58"/>
  <c r="K17" i="58"/>
  <c r="J17" i="58"/>
  <c r="I17" i="58"/>
  <c r="H17" i="58"/>
  <c r="U17" i="57"/>
  <c r="T17" i="57"/>
  <c r="S17" i="57"/>
  <c r="R17" i="57"/>
  <c r="Q17" i="57"/>
  <c r="O17" i="57"/>
  <c r="N17" i="57"/>
  <c r="M17" i="57"/>
  <c r="L17" i="57"/>
  <c r="K17" i="57"/>
  <c r="I17" i="57"/>
  <c r="H17" i="57"/>
  <c r="V17" i="56"/>
  <c r="U17" i="56"/>
  <c r="T17" i="56"/>
  <c r="R17" i="56"/>
  <c r="Q17" i="56"/>
  <c r="P17" i="56"/>
  <c r="O17" i="56"/>
  <c r="N17" i="56"/>
  <c r="L17" i="56"/>
  <c r="K17" i="56"/>
  <c r="J17" i="56"/>
  <c r="I17" i="56"/>
  <c r="H17" i="56"/>
  <c r="U17" i="55"/>
  <c r="T17" i="55"/>
  <c r="S17" i="55"/>
  <c r="R17" i="55"/>
  <c r="Q17" i="55"/>
  <c r="O17" i="55"/>
  <c r="N17" i="55"/>
  <c r="M17" i="55"/>
  <c r="L17" i="55"/>
  <c r="K17" i="55"/>
  <c r="I17" i="55"/>
  <c r="H17" i="55"/>
  <c r="V17" i="54"/>
  <c r="U17" i="54"/>
  <c r="T17" i="54"/>
  <c r="R17" i="54"/>
  <c r="Q17" i="54"/>
  <c r="P17" i="54"/>
  <c r="O17" i="54"/>
  <c r="N17" i="54"/>
  <c r="L17" i="54"/>
  <c r="K17" i="54"/>
  <c r="J17" i="54"/>
  <c r="I17" i="54"/>
  <c r="H17" i="54"/>
  <c r="U17" i="53"/>
  <c r="T17" i="53"/>
  <c r="S17" i="53"/>
  <c r="R17" i="53"/>
  <c r="Q17" i="53"/>
  <c r="O17" i="53"/>
  <c r="N17" i="53"/>
  <c r="M17" i="53"/>
  <c r="L17" i="53"/>
  <c r="K17" i="53"/>
  <c r="I17" i="53"/>
  <c r="H17" i="53"/>
  <c r="V17" i="52"/>
  <c r="U17" i="52"/>
  <c r="T17" i="52"/>
  <c r="R17" i="52"/>
  <c r="Q17" i="52"/>
  <c r="P17" i="52"/>
  <c r="O17" i="52"/>
  <c r="N17" i="52"/>
  <c r="L17" i="52"/>
  <c r="K17" i="52"/>
  <c r="J17" i="52"/>
  <c r="I17" i="52"/>
  <c r="H17" i="52"/>
  <c r="W6" i="31"/>
  <c r="U6" i="31"/>
  <c r="T17" i="51" s="1"/>
  <c r="P6" i="31"/>
  <c r="O17" i="51" s="1"/>
  <c r="O6" i="31"/>
  <c r="N17" i="51" s="1"/>
  <c r="K6" i="31"/>
  <c r="I6" i="31"/>
  <c r="H17" i="51" s="1"/>
  <c r="U17" i="64"/>
  <c r="T17" i="64"/>
  <c r="S17" i="64"/>
  <c r="R17" i="64"/>
  <c r="Q17" i="64"/>
  <c r="O17" i="64"/>
  <c r="N17" i="64"/>
  <c r="M17" i="64"/>
  <c r="L17" i="64"/>
  <c r="K17" i="64"/>
  <c r="I17" i="64"/>
  <c r="H17" i="64"/>
  <c r="H3" i="31"/>
  <c r="G3" i="31"/>
  <c r="F17" i="63" s="1"/>
  <c r="F3" i="31"/>
  <c r="E17" i="63" s="1"/>
  <c r="E3" i="31"/>
  <c r="D17" i="63" s="1"/>
  <c r="D3" i="31"/>
  <c r="C3" i="31"/>
  <c r="B17" i="63" s="1"/>
  <c r="V14" i="61"/>
  <c r="U14" i="61"/>
  <c r="S14" i="61"/>
  <c r="R14" i="61"/>
  <c r="Q14" i="61"/>
  <c r="P14" i="61"/>
  <c r="O14" i="61"/>
  <c r="M14" i="61"/>
  <c r="L14" i="61"/>
  <c r="K14" i="61"/>
  <c r="J14" i="61"/>
  <c r="I14" i="61"/>
  <c r="V14" i="62"/>
  <c r="U14" i="62"/>
  <c r="T14" i="62"/>
  <c r="S14" i="62"/>
  <c r="R14" i="62"/>
  <c r="P14" i="62"/>
  <c r="O14" i="62"/>
  <c r="N14" i="62"/>
  <c r="M14" i="62"/>
  <c r="L14" i="62"/>
  <c r="J14" i="62"/>
  <c r="I14" i="62"/>
  <c r="H14" i="62"/>
  <c r="V14" i="60"/>
  <c r="U14" i="60"/>
  <c r="S14" i="60"/>
  <c r="R14" i="60"/>
  <c r="Q14" i="60"/>
  <c r="P14" i="60"/>
  <c r="O14" i="60"/>
  <c r="M14" i="60"/>
  <c r="L14" i="60"/>
  <c r="K14" i="60"/>
  <c r="J14" i="60"/>
  <c r="I14" i="60"/>
  <c r="V14" i="59"/>
  <c r="U14" i="59"/>
  <c r="T14" i="59"/>
  <c r="S14" i="59"/>
  <c r="R14" i="59"/>
  <c r="P14" i="59"/>
  <c r="O14" i="59"/>
  <c r="N14" i="59"/>
  <c r="M14" i="59"/>
  <c r="L14" i="59"/>
  <c r="J14" i="59"/>
  <c r="I14" i="59"/>
  <c r="H14" i="59"/>
  <c r="V14" i="58"/>
  <c r="U14" i="58"/>
  <c r="S14" i="58"/>
  <c r="R14" i="58"/>
  <c r="Q14" i="58"/>
  <c r="P14" i="58"/>
  <c r="O14" i="58"/>
  <c r="M14" i="58"/>
  <c r="L14" i="58"/>
  <c r="K14" i="58"/>
  <c r="J14" i="58"/>
  <c r="I14" i="58"/>
  <c r="V14" i="57"/>
  <c r="U14" i="57"/>
  <c r="T14" i="57"/>
  <c r="S14" i="57"/>
  <c r="R14" i="57"/>
  <c r="P14" i="57"/>
  <c r="O14" i="57"/>
  <c r="N14" i="57"/>
  <c r="M14" i="57"/>
  <c r="L14" i="57"/>
  <c r="J14" i="57"/>
  <c r="I14" i="57"/>
  <c r="H14" i="57"/>
  <c r="V14" i="56"/>
  <c r="U14" i="56"/>
  <c r="S14" i="56"/>
  <c r="R14" i="56"/>
  <c r="Q14" i="56"/>
  <c r="P14" i="56"/>
  <c r="O14" i="56"/>
  <c r="M14" i="56"/>
  <c r="L14" i="56"/>
  <c r="K14" i="56"/>
  <c r="J14" i="56"/>
  <c r="I14" i="56"/>
  <c r="V14" i="55"/>
  <c r="U14" i="55"/>
  <c r="T14" i="55"/>
  <c r="S14" i="55"/>
  <c r="R14" i="55"/>
  <c r="P14" i="55"/>
  <c r="O14" i="55"/>
  <c r="N14" i="55"/>
  <c r="M14" i="55"/>
  <c r="L14" i="55"/>
  <c r="J14" i="55"/>
  <c r="I14" i="55"/>
  <c r="H14" i="55"/>
  <c r="V14" i="54"/>
  <c r="U14" i="54"/>
  <c r="S14" i="54"/>
  <c r="R14" i="54"/>
  <c r="Q14" i="54"/>
  <c r="P14" i="54"/>
  <c r="O14" i="54"/>
  <c r="N14" i="54"/>
  <c r="M14" i="54"/>
  <c r="L14" i="54"/>
  <c r="K14" i="54"/>
  <c r="J14" i="54"/>
  <c r="I14" i="54"/>
  <c r="H14" i="54"/>
  <c r="V14" i="53"/>
  <c r="U14" i="53"/>
  <c r="T14" i="53"/>
  <c r="S14" i="53"/>
  <c r="R14" i="53"/>
  <c r="Q14" i="53"/>
  <c r="P14" i="53"/>
  <c r="O14" i="53"/>
  <c r="N14" i="53"/>
  <c r="M14" i="53"/>
  <c r="L14" i="53"/>
  <c r="K14" i="53"/>
  <c r="J14" i="53"/>
  <c r="I14" i="53"/>
  <c r="H14" i="53"/>
  <c r="U14" i="52"/>
  <c r="S14" i="52"/>
  <c r="R14" i="52"/>
  <c r="Q14" i="52"/>
  <c r="O14" i="52"/>
  <c r="M14" i="52"/>
  <c r="L14" i="52"/>
  <c r="K14" i="52"/>
  <c r="I14" i="52"/>
  <c r="V6" i="30"/>
  <c r="U14" i="51" s="1"/>
  <c r="S6" i="30"/>
  <c r="P6" i="30"/>
  <c r="O14" i="51" s="1"/>
  <c r="N6" i="30"/>
  <c r="N3" i="30" s="1"/>
  <c r="M14" i="63" s="1"/>
  <c r="M6" i="30"/>
  <c r="L14" i="51" s="1"/>
  <c r="J6" i="30"/>
  <c r="J3" i="30" s="1"/>
  <c r="H6" i="30"/>
  <c r="H3" i="30" s="1"/>
  <c r="G14" i="63" s="1"/>
  <c r="G6" i="30"/>
  <c r="F14" i="51" s="1"/>
  <c r="F6" i="30"/>
  <c r="E6" i="30"/>
  <c r="D14" i="51" s="1"/>
  <c r="D6" i="30"/>
  <c r="C14" i="51" s="1"/>
  <c r="C6" i="30"/>
  <c r="B14" i="51" s="1"/>
  <c r="G5" i="30"/>
  <c r="D5" i="30"/>
  <c r="C5" i="30"/>
  <c r="M3" i="30"/>
  <c r="L14" i="63" s="1"/>
  <c r="E3" i="30"/>
  <c r="D3" i="30"/>
  <c r="C14" i="63" s="1"/>
  <c r="C3" i="30"/>
  <c r="V13" i="61"/>
  <c r="S13" i="61"/>
  <c r="Q13" i="61"/>
  <c r="P13" i="61"/>
  <c r="V13" i="62"/>
  <c r="T13" i="62"/>
  <c r="S13" i="62"/>
  <c r="R13" i="62"/>
  <c r="P13" i="62"/>
  <c r="N13" i="62"/>
  <c r="V13" i="60"/>
  <c r="S13" i="60"/>
  <c r="Q13" i="60"/>
  <c r="P13" i="60"/>
  <c r="V13" i="59"/>
  <c r="U13" i="59"/>
  <c r="T13" i="59"/>
  <c r="S13" i="59"/>
  <c r="P13" i="59"/>
  <c r="N13" i="59"/>
  <c r="V13" i="58"/>
  <c r="S13" i="58"/>
  <c r="Q13" i="58"/>
  <c r="P13" i="58"/>
  <c r="V13" i="57"/>
  <c r="T13" i="57"/>
  <c r="S13" i="57"/>
  <c r="R13" i="57"/>
  <c r="P13" i="57"/>
  <c r="N13" i="57"/>
  <c r="V13" i="56"/>
  <c r="S13" i="56"/>
  <c r="Q13" i="56"/>
  <c r="P13" i="56"/>
  <c r="V13" i="55"/>
  <c r="U13" i="55"/>
  <c r="T13" i="55"/>
  <c r="S13" i="55"/>
  <c r="R13" i="55"/>
  <c r="P13" i="55"/>
  <c r="N13" i="55"/>
  <c r="V13" i="54"/>
  <c r="S13" i="54"/>
  <c r="Q13" i="54"/>
  <c r="P13" i="54"/>
  <c r="V13" i="53"/>
  <c r="U13" i="53"/>
  <c r="T13" i="53"/>
  <c r="S13" i="53"/>
  <c r="R13" i="53"/>
  <c r="P13" i="53"/>
  <c r="N13" i="53"/>
  <c r="V13" i="52"/>
  <c r="S13" i="52"/>
  <c r="Q13" i="52"/>
  <c r="P13" i="52"/>
  <c r="W6" i="29"/>
  <c r="V13" i="51" s="1"/>
  <c r="V6" i="29"/>
  <c r="V3" i="29" s="1"/>
  <c r="T6" i="29"/>
  <c r="S13" i="51" s="1"/>
  <c r="R6" i="29"/>
  <c r="V13" i="64"/>
  <c r="U13" i="64"/>
  <c r="T13" i="64"/>
  <c r="S13" i="64"/>
  <c r="R13" i="64"/>
  <c r="P13" i="64"/>
  <c r="N13" i="64"/>
  <c r="V12" i="61"/>
  <c r="T12" i="61"/>
  <c r="S12" i="61"/>
  <c r="Q12" i="61"/>
  <c r="P12" i="61"/>
  <c r="N12" i="61"/>
  <c r="M12" i="61"/>
  <c r="L12" i="61"/>
  <c r="K12" i="61"/>
  <c r="J12" i="61"/>
  <c r="I12" i="61"/>
  <c r="H12" i="61"/>
  <c r="V12" i="62"/>
  <c r="T12" i="62"/>
  <c r="S12" i="62"/>
  <c r="Q12" i="62"/>
  <c r="P12" i="62"/>
  <c r="N12" i="62"/>
  <c r="M12" i="62"/>
  <c r="K12" i="62"/>
  <c r="J12" i="62"/>
  <c r="I12" i="62"/>
  <c r="H12" i="62"/>
  <c r="V12" i="60"/>
  <c r="U12" i="60"/>
  <c r="T12" i="60"/>
  <c r="S12" i="60"/>
  <c r="Q12" i="60"/>
  <c r="P12" i="60"/>
  <c r="N12" i="60"/>
  <c r="M12" i="60"/>
  <c r="J12" i="60"/>
  <c r="H12" i="60"/>
  <c r="V12" i="59"/>
  <c r="S12" i="59"/>
  <c r="Q12" i="59"/>
  <c r="P12" i="59"/>
  <c r="N12" i="59"/>
  <c r="M12" i="59"/>
  <c r="K12" i="59"/>
  <c r="J12" i="59"/>
  <c r="V12" i="58"/>
  <c r="T12" i="58"/>
  <c r="S12" i="58"/>
  <c r="R12" i="58"/>
  <c r="P12" i="58"/>
  <c r="O12" i="58"/>
  <c r="N12" i="58"/>
  <c r="M12" i="58"/>
  <c r="K12" i="58"/>
  <c r="J12" i="58"/>
  <c r="H12" i="58"/>
  <c r="V12" i="57"/>
  <c r="S12" i="57"/>
  <c r="Q12" i="57"/>
  <c r="P12" i="57"/>
  <c r="O12" i="57"/>
  <c r="M12" i="57"/>
  <c r="L12" i="57"/>
  <c r="K12" i="57"/>
  <c r="J12" i="57"/>
  <c r="H12" i="57"/>
  <c r="V12" i="56"/>
  <c r="T12" i="56"/>
  <c r="S12" i="56"/>
  <c r="P12" i="56"/>
  <c r="N12" i="56"/>
  <c r="M12" i="56"/>
  <c r="L12" i="56"/>
  <c r="J12" i="56"/>
  <c r="I12" i="56"/>
  <c r="H12" i="56"/>
  <c r="V12" i="55"/>
  <c r="T12" i="55"/>
  <c r="S12" i="55"/>
  <c r="Q12" i="55"/>
  <c r="P12" i="55"/>
  <c r="M12" i="55"/>
  <c r="K12" i="55"/>
  <c r="J12" i="55"/>
  <c r="I12" i="55"/>
  <c r="V12" i="54"/>
  <c r="U12" i="54"/>
  <c r="T12" i="54"/>
  <c r="S12" i="54"/>
  <c r="Q12" i="54"/>
  <c r="P12" i="54"/>
  <c r="N12" i="54"/>
  <c r="M12" i="54"/>
  <c r="J12" i="54"/>
  <c r="H12" i="54"/>
  <c r="V12" i="53"/>
  <c r="S12" i="53"/>
  <c r="R12" i="53"/>
  <c r="Q12" i="53"/>
  <c r="P12" i="53"/>
  <c r="N12" i="53"/>
  <c r="M12" i="53"/>
  <c r="K12" i="53"/>
  <c r="J12" i="53"/>
  <c r="V12" i="52"/>
  <c r="V6" i="28"/>
  <c r="T12" i="52"/>
  <c r="S12" i="52"/>
  <c r="R12" i="52"/>
  <c r="P12" i="52"/>
  <c r="N12" i="52"/>
  <c r="M12" i="52"/>
  <c r="J12" i="52"/>
  <c r="H12" i="52"/>
  <c r="W6" i="28"/>
  <c r="V12" i="51" s="1"/>
  <c r="U6" i="28"/>
  <c r="S6" i="28"/>
  <c r="S3" i="28" s="1"/>
  <c r="N6" i="28"/>
  <c r="N5" i="28" s="1"/>
  <c r="K6" i="28"/>
  <c r="V11" i="61"/>
  <c r="T11" i="61"/>
  <c r="S11" i="61"/>
  <c r="R11" i="61"/>
  <c r="P11" i="61"/>
  <c r="O11" i="61"/>
  <c r="N11" i="61"/>
  <c r="M11" i="61"/>
  <c r="L11" i="61"/>
  <c r="J11" i="61"/>
  <c r="H11" i="61"/>
  <c r="V11" i="62"/>
  <c r="S11" i="62"/>
  <c r="R11" i="62"/>
  <c r="Q11" i="62"/>
  <c r="P11" i="62"/>
  <c r="M11" i="62"/>
  <c r="L11" i="62"/>
  <c r="K11" i="62"/>
  <c r="J11" i="62"/>
  <c r="I11" i="62"/>
  <c r="V11" i="60"/>
  <c r="T11" i="60"/>
  <c r="S11" i="60"/>
  <c r="P11" i="60"/>
  <c r="N11" i="60"/>
  <c r="M11" i="60"/>
  <c r="L11" i="60"/>
  <c r="J11" i="60"/>
  <c r="I11" i="60"/>
  <c r="H11" i="60"/>
  <c r="V11" i="59"/>
  <c r="U11" i="59"/>
  <c r="S11" i="59"/>
  <c r="Q11" i="59"/>
  <c r="P11" i="59"/>
  <c r="M11" i="59"/>
  <c r="L11" i="59"/>
  <c r="K11" i="59"/>
  <c r="J11" i="59"/>
  <c r="V11" i="58"/>
  <c r="U11" i="58"/>
  <c r="T11" i="58"/>
  <c r="S11" i="58"/>
  <c r="R11" i="58"/>
  <c r="P11" i="58"/>
  <c r="N11" i="58"/>
  <c r="M11" i="58"/>
  <c r="J11" i="58"/>
  <c r="H11" i="58"/>
  <c r="V11" i="57"/>
  <c r="U11" i="57"/>
  <c r="S11" i="57"/>
  <c r="R11" i="57"/>
  <c r="Q11" i="57"/>
  <c r="P11" i="57"/>
  <c r="O11" i="57"/>
  <c r="M11" i="57"/>
  <c r="K11" i="57"/>
  <c r="J11" i="57"/>
  <c r="V11" i="56"/>
  <c r="U11" i="56"/>
  <c r="T11" i="56"/>
  <c r="S11" i="56"/>
  <c r="P11" i="56"/>
  <c r="O11" i="56"/>
  <c r="N11" i="56"/>
  <c r="M11" i="56"/>
  <c r="L11" i="56"/>
  <c r="J11" i="56"/>
  <c r="H11" i="56"/>
  <c r="V11" i="55"/>
  <c r="S11" i="55"/>
  <c r="Q11" i="55"/>
  <c r="P11" i="55"/>
  <c r="O11" i="55"/>
  <c r="M11" i="55"/>
  <c r="L11" i="55"/>
  <c r="K11" i="55"/>
  <c r="J11" i="55"/>
  <c r="I11" i="55"/>
  <c r="V11" i="54"/>
  <c r="T11" i="54"/>
  <c r="S11" i="54"/>
  <c r="P11" i="54"/>
  <c r="O11" i="54"/>
  <c r="N11" i="54"/>
  <c r="M11" i="54"/>
  <c r="J11" i="54"/>
  <c r="I11" i="54"/>
  <c r="H11" i="54"/>
  <c r="V11" i="53"/>
  <c r="U11" i="53"/>
  <c r="S11" i="53"/>
  <c r="Q11" i="53"/>
  <c r="P11" i="53"/>
  <c r="M11" i="53"/>
  <c r="K11" i="53"/>
  <c r="J11" i="53"/>
  <c r="I11" i="53"/>
  <c r="V11" i="52"/>
  <c r="U11" i="52"/>
  <c r="T11" i="52"/>
  <c r="S11" i="52"/>
  <c r="R11" i="52"/>
  <c r="P11" i="52"/>
  <c r="N11" i="52"/>
  <c r="M11" i="52"/>
  <c r="J11" i="52"/>
  <c r="I11" i="52"/>
  <c r="H11" i="52"/>
  <c r="U6" i="27"/>
  <c r="T6" i="27"/>
  <c r="S11" i="51" s="1"/>
  <c r="Q6" i="27"/>
  <c r="O6" i="27"/>
  <c r="K6" i="27"/>
  <c r="K5" i="27" s="1"/>
  <c r="T5" i="27"/>
  <c r="U11" i="64"/>
  <c r="L4" i="16"/>
  <c r="S11" i="64"/>
  <c r="R11" i="64"/>
  <c r="Q11" i="64"/>
  <c r="P11" i="64"/>
  <c r="O11" i="64"/>
  <c r="L11" i="64"/>
  <c r="K11" i="64"/>
  <c r="I11" i="64"/>
  <c r="V10" i="61"/>
  <c r="U10" i="61"/>
  <c r="T10" i="61"/>
  <c r="S10" i="61"/>
  <c r="P10" i="61"/>
  <c r="O10" i="61"/>
  <c r="N10" i="61"/>
  <c r="M10" i="61"/>
  <c r="L10" i="61"/>
  <c r="J10" i="61"/>
  <c r="H10" i="61"/>
  <c r="V10" i="62"/>
  <c r="S10" i="62"/>
  <c r="Q10" i="62"/>
  <c r="P10" i="62"/>
  <c r="O10" i="62"/>
  <c r="M10" i="62"/>
  <c r="L10" i="62"/>
  <c r="K10" i="62"/>
  <c r="I10" i="62"/>
  <c r="V10" i="60"/>
  <c r="T10" i="60"/>
  <c r="P10" i="60"/>
  <c r="O10" i="60"/>
  <c r="N10" i="60"/>
  <c r="M10" i="60"/>
  <c r="J10" i="60"/>
  <c r="I10" i="60"/>
  <c r="H10" i="60"/>
  <c r="U10" i="59"/>
  <c r="S10" i="59"/>
  <c r="Q10" i="59"/>
  <c r="P10" i="59"/>
  <c r="M10" i="59"/>
  <c r="K10" i="59"/>
  <c r="J10" i="59"/>
  <c r="I10" i="59"/>
  <c r="V10" i="58"/>
  <c r="U10" i="58"/>
  <c r="T10" i="58"/>
  <c r="R10" i="58"/>
  <c r="P10" i="58"/>
  <c r="N10" i="58"/>
  <c r="J10" i="58"/>
  <c r="I10" i="58"/>
  <c r="H10" i="58"/>
  <c r="V10" i="57"/>
  <c r="S10" i="57"/>
  <c r="R10" i="57"/>
  <c r="Q10" i="57"/>
  <c r="O10" i="57"/>
  <c r="M10" i="57"/>
  <c r="K10" i="57"/>
  <c r="J10" i="57"/>
  <c r="V10" i="56"/>
  <c r="T10" i="56"/>
  <c r="S10" i="56"/>
  <c r="R10" i="56"/>
  <c r="P10" i="56"/>
  <c r="O10" i="56"/>
  <c r="N10" i="56"/>
  <c r="L10" i="56"/>
  <c r="J10" i="56"/>
  <c r="H10" i="56"/>
  <c r="S10" i="55"/>
  <c r="R10" i="55"/>
  <c r="Q10" i="55"/>
  <c r="P10" i="55"/>
  <c r="M10" i="55"/>
  <c r="L10" i="55"/>
  <c r="K10" i="55"/>
  <c r="I10" i="55"/>
  <c r="V10" i="54"/>
  <c r="T10" i="54"/>
  <c r="P10" i="54"/>
  <c r="N10" i="54"/>
  <c r="M10" i="54"/>
  <c r="L10" i="54"/>
  <c r="J10" i="54"/>
  <c r="I10" i="54"/>
  <c r="H10" i="54"/>
  <c r="U10" i="53"/>
  <c r="S10" i="53"/>
  <c r="Q10" i="53"/>
  <c r="O6" i="26"/>
  <c r="M10" i="53"/>
  <c r="L10" i="53"/>
  <c r="K10" i="53"/>
  <c r="J10" i="53"/>
  <c r="V10" i="52"/>
  <c r="U10" i="52"/>
  <c r="T10" i="52"/>
  <c r="R10" i="52"/>
  <c r="P10" i="52"/>
  <c r="N10" i="52"/>
  <c r="M10" i="52"/>
  <c r="J10" i="52"/>
  <c r="H10" i="52"/>
  <c r="W6" i="26"/>
  <c r="V10" i="51" s="1"/>
  <c r="U6" i="26"/>
  <c r="S6" i="26"/>
  <c r="R10" i="51" s="1"/>
  <c r="P6" i="26"/>
  <c r="O10" i="51" s="1"/>
  <c r="N6" i="26"/>
  <c r="I6" i="26"/>
  <c r="V10" i="64"/>
  <c r="S10" i="64"/>
  <c r="R10" i="64"/>
  <c r="Q10" i="64"/>
  <c r="P10" i="64"/>
  <c r="O10" i="64"/>
  <c r="L10" i="64"/>
  <c r="K10" i="64"/>
  <c r="I10" i="64"/>
  <c r="V9" i="61"/>
  <c r="T9" i="61"/>
  <c r="S9" i="61"/>
  <c r="P9" i="61"/>
  <c r="O9" i="61"/>
  <c r="N9" i="61"/>
  <c r="M9" i="61"/>
  <c r="L9" i="61"/>
  <c r="J9" i="61"/>
  <c r="H9" i="61"/>
  <c r="U9" i="62"/>
  <c r="S9" i="62"/>
  <c r="R9" i="62"/>
  <c r="Q9" i="62"/>
  <c r="P9" i="62"/>
  <c r="M9" i="62"/>
  <c r="L9" i="62"/>
  <c r="K9" i="62"/>
  <c r="I9" i="62"/>
  <c r="V9" i="60"/>
  <c r="U9" i="60"/>
  <c r="T9" i="60"/>
  <c r="S9" i="60"/>
  <c r="P9" i="60"/>
  <c r="N9" i="60"/>
  <c r="M9" i="60"/>
  <c r="L9" i="60"/>
  <c r="J9" i="60"/>
  <c r="I9" i="60"/>
  <c r="H9" i="60"/>
  <c r="U9" i="59"/>
  <c r="S9" i="59"/>
  <c r="Q9" i="59"/>
  <c r="O9" i="59"/>
  <c r="M9" i="59"/>
  <c r="L9" i="59"/>
  <c r="K9" i="59"/>
  <c r="J9" i="59"/>
  <c r="V9" i="58"/>
  <c r="U9" i="58"/>
  <c r="T9" i="58"/>
  <c r="P9" i="58"/>
  <c r="O9" i="58"/>
  <c r="N9" i="58"/>
  <c r="M9" i="58"/>
  <c r="J9" i="58"/>
  <c r="H9" i="58"/>
  <c r="V9" i="57"/>
  <c r="U9" i="57"/>
  <c r="S9" i="57"/>
  <c r="R9" i="57"/>
  <c r="Q9" i="57"/>
  <c r="P9" i="57"/>
  <c r="O9" i="57"/>
  <c r="M9" i="57"/>
  <c r="K9" i="57"/>
  <c r="I9" i="57"/>
  <c r="V9" i="56"/>
  <c r="U9" i="56"/>
  <c r="T9" i="56"/>
  <c r="S9" i="56"/>
  <c r="P9" i="56"/>
  <c r="O9" i="56"/>
  <c r="N9" i="56"/>
  <c r="L9" i="56"/>
  <c r="J9" i="56"/>
  <c r="I9" i="56"/>
  <c r="H9" i="56"/>
  <c r="S9" i="55"/>
  <c r="Q9" i="55"/>
  <c r="P9" i="55"/>
  <c r="O9" i="55"/>
  <c r="M9" i="55"/>
  <c r="L9" i="55"/>
  <c r="K9" i="55"/>
  <c r="J9" i="55"/>
  <c r="I9" i="55"/>
  <c r="V9" i="54"/>
  <c r="T9" i="54"/>
  <c r="R9" i="54"/>
  <c r="P9" i="54"/>
  <c r="O9" i="54"/>
  <c r="N9" i="54"/>
  <c r="M9" i="54"/>
  <c r="J9" i="54"/>
  <c r="I9" i="54"/>
  <c r="H9" i="54"/>
  <c r="U9" i="53"/>
  <c r="S9" i="53"/>
  <c r="R9" i="53"/>
  <c r="Q9" i="53"/>
  <c r="P9" i="53"/>
  <c r="M9" i="53"/>
  <c r="K9" i="53"/>
  <c r="J9" i="53"/>
  <c r="I9" i="53"/>
  <c r="V9" i="52"/>
  <c r="U9" i="52"/>
  <c r="T9" i="52"/>
  <c r="R9" i="52"/>
  <c r="P9" i="52"/>
  <c r="N9" i="52"/>
  <c r="L9" i="52"/>
  <c r="J9" i="52"/>
  <c r="I9" i="52"/>
  <c r="H9" i="52"/>
  <c r="W6" i="25"/>
  <c r="V6" i="25"/>
  <c r="V5" i="25" s="1"/>
  <c r="U6" i="25"/>
  <c r="Q6" i="25"/>
  <c r="P6" i="25"/>
  <c r="O9" i="51" s="1"/>
  <c r="O6" i="25"/>
  <c r="M6" i="25"/>
  <c r="L9" i="51" s="1"/>
  <c r="I6" i="25"/>
  <c r="U9" i="64"/>
  <c r="S9" i="64"/>
  <c r="R9" i="64"/>
  <c r="Q9" i="64"/>
  <c r="O9" i="64"/>
  <c r="M9" i="64"/>
  <c r="L9" i="64"/>
  <c r="K9" i="64"/>
  <c r="I9" i="64"/>
  <c r="V3" i="25"/>
  <c r="U9" i="63" s="1"/>
  <c r="V8" i="61"/>
  <c r="U8" i="61"/>
  <c r="T8" i="61"/>
  <c r="R8" i="61"/>
  <c r="P8" i="61"/>
  <c r="O8" i="61"/>
  <c r="N8" i="61"/>
  <c r="L8" i="61"/>
  <c r="J8" i="61"/>
  <c r="I8" i="61"/>
  <c r="H8" i="61"/>
  <c r="S8" i="62"/>
  <c r="R8" i="62"/>
  <c r="Q8" i="62"/>
  <c r="O8" i="62"/>
  <c r="M8" i="62"/>
  <c r="L8" i="62"/>
  <c r="K8" i="62"/>
  <c r="I8" i="62"/>
  <c r="V8" i="60"/>
  <c r="U8" i="60"/>
  <c r="T8" i="60"/>
  <c r="R8" i="60"/>
  <c r="P8" i="60"/>
  <c r="O8" i="60"/>
  <c r="N8" i="60"/>
  <c r="L8" i="60"/>
  <c r="J8" i="60"/>
  <c r="I8" i="60"/>
  <c r="H8" i="60"/>
  <c r="U8" i="59"/>
  <c r="S8" i="59"/>
  <c r="R8" i="59"/>
  <c r="Q8" i="59"/>
  <c r="O8" i="59"/>
  <c r="M8" i="59"/>
  <c r="L8" i="59"/>
  <c r="K8" i="59"/>
  <c r="I8" i="59"/>
  <c r="V8" i="58"/>
  <c r="T8" i="58"/>
  <c r="R8" i="58"/>
  <c r="P8" i="58"/>
  <c r="O8" i="58"/>
  <c r="N8" i="58"/>
  <c r="L8" i="58"/>
  <c r="J8" i="58"/>
  <c r="I8" i="58"/>
  <c r="H8" i="58"/>
  <c r="U8" i="57"/>
  <c r="S8" i="57"/>
  <c r="R8" i="57"/>
  <c r="Q8" i="57"/>
  <c r="O8" i="57"/>
  <c r="M8" i="57"/>
  <c r="L8" i="57"/>
  <c r="K8" i="57"/>
  <c r="I8" i="57"/>
  <c r="V8" i="56"/>
  <c r="U8" i="56"/>
  <c r="T8" i="56"/>
  <c r="R8" i="56"/>
  <c r="P8" i="56"/>
  <c r="O8" i="56"/>
  <c r="N8" i="56"/>
  <c r="L8" i="56"/>
  <c r="J8" i="56"/>
  <c r="I8" i="56"/>
  <c r="H8" i="56"/>
  <c r="S8" i="55"/>
  <c r="R8" i="55"/>
  <c r="Q8" i="55"/>
  <c r="O8" i="55"/>
  <c r="M8" i="55"/>
  <c r="L8" i="55"/>
  <c r="K8" i="55"/>
  <c r="I8" i="55"/>
  <c r="V8" i="54"/>
  <c r="U8" i="54"/>
  <c r="T8" i="54"/>
  <c r="R8" i="54"/>
  <c r="P8" i="54"/>
  <c r="O8" i="54"/>
  <c r="N8" i="54"/>
  <c r="L8" i="54"/>
  <c r="J8" i="54"/>
  <c r="I8" i="54"/>
  <c r="H8" i="54"/>
  <c r="U8" i="53"/>
  <c r="S8" i="53"/>
  <c r="R8" i="53"/>
  <c r="Q8" i="53"/>
  <c r="O8" i="53"/>
  <c r="M8" i="53"/>
  <c r="L8" i="53"/>
  <c r="K8" i="53"/>
  <c r="K6" i="24"/>
  <c r="I8" i="53"/>
  <c r="V8" i="52"/>
  <c r="T8" i="52"/>
  <c r="R8" i="52"/>
  <c r="P8" i="52"/>
  <c r="O8" i="52"/>
  <c r="N8" i="52"/>
  <c r="L8" i="52"/>
  <c r="J8" i="52"/>
  <c r="I8" i="52"/>
  <c r="H8" i="52"/>
  <c r="W6" i="24"/>
  <c r="V6" i="24"/>
  <c r="U8" i="51" s="1"/>
  <c r="U6" i="24"/>
  <c r="Q6" i="24"/>
  <c r="P6" i="24"/>
  <c r="O8" i="51" s="1"/>
  <c r="O6" i="24"/>
  <c r="M6" i="24"/>
  <c r="L8" i="51" s="1"/>
  <c r="I6" i="24"/>
  <c r="H6" i="24"/>
  <c r="G8" i="51" s="1"/>
  <c r="G6" i="24"/>
  <c r="F8" i="51" s="1"/>
  <c r="F6" i="24"/>
  <c r="E8" i="51" s="1"/>
  <c r="E6" i="24"/>
  <c r="D6" i="24"/>
  <c r="C8" i="51" s="1"/>
  <c r="C6" i="24"/>
  <c r="H5" i="24"/>
  <c r="S8" i="64"/>
  <c r="R8" i="64"/>
  <c r="Q8" i="64"/>
  <c r="O8" i="64"/>
  <c r="M8" i="64"/>
  <c r="L8" i="64"/>
  <c r="K8" i="64"/>
  <c r="I8" i="64"/>
  <c r="H3" i="24"/>
  <c r="R7" i="61"/>
  <c r="Q7" i="61"/>
  <c r="P7" i="61"/>
  <c r="N7" i="61"/>
  <c r="M7" i="61"/>
  <c r="L7" i="61"/>
  <c r="K7" i="61"/>
  <c r="J7" i="61"/>
  <c r="H7" i="61"/>
  <c r="R7" i="62"/>
  <c r="Q7" i="62"/>
  <c r="P7" i="62"/>
  <c r="O7" i="62"/>
  <c r="H16" i="10"/>
  <c r="M7" i="62"/>
  <c r="L7" i="62"/>
  <c r="K7" i="62"/>
  <c r="J7" i="62"/>
  <c r="I7" i="62"/>
  <c r="R7" i="60"/>
  <c r="Q7" i="60"/>
  <c r="P7" i="60"/>
  <c r="O7" i="60"/>
  <c r="N7" i="60"/>
  <c r="L7" i="60"/>
  <c r="K7" i="60"/>
  <c r="J7" i="60"/>
  <c r="I7" i="60"/>
  <c r="H7" i="60"/>
  <c r="Q7" i="59"/>
  <c r="P7" i="59"/>
  <c r="O7" i="59"/>
  <c r="N7" i="59"/>
  <c r="M7" i="59"/>
  <c r="K7" i="59"/>
  <c r="J7" i="59"/>
  <c r="I7" i="59"/>
  <c r="H7" i="59"/>
  <c r="R7" i="58"/>
  <c r="P7" i="58"/>
  <c r="O7" i="58"/>
  <c r="N7" i="58"/>
  <c r="M7" i="58"/>
  <c r="L7" i="58"/>
  <c r="J7" i="58"/>
  <c r="I7" i="58"/>
  <c r="H7" i="58"/>
  <c r="R7" i="57"/>
  <c r="Q7" i="57"/>
  <c r="H12" i="12"/>
  <c r="O7" i="57"/>
  <c r="N7" i="57"/>
  <c r="M7" i="57"/>
  <c r="L7" i="57"/>
  <c r="K7" i="57"/>
  <c r="I7" i="57"/>
  <c r="H7" i="57"/>
  <c r="R7" i="56"/>
  <c r="Q7" i="56"/>
  <c r="P7" i="56"/>
  <c r="N7" i="56"/>
  <c r="M7" i="56"/>
  <c r="L7" i="56"/>
  <c r="K7" i="56"/>
  <c r="J7" i="56"/>
  <c r="H7" i="56"/>
  <c r="R7" i="55"/>
  <c r="Q7" i="55"/>
  <c r="P7" i="55"/>
  <c r="O7" i="55"/>
  <c r="H10" i="10"/>
  <c r="M7" i="55"/>
  <c r="L7" i="55"/>
  <c r="K7" i="55"/>
  <c r="J7" i="55"/>
  <c r="I7" i="55"/>
  <c r="R7" i="54"/>
  <c r="Q7" i="54"/>
  <c r="P7" i="54"/>
  <c r="O7" i="54"/>
  <c r="N7" i="54"/>
  <c r="L7" i="54"/>
  <c r="K7" i="54"/>
  <c r="J7" i="54"/>
  <c r="I7" i="54"/>
  <c r="H7" i="54"/>
  <c r="H8" i="14"/>
  <c r="Q7" i="53"/>
  <c r="P7" i="53"/>
  <c r="O7" i="53"/>
  <c r="N7" i="53"/>
  <c r="M7" i="53"/>
  <c r="K7" i="53"/>
  <c r="J7" i="53"/>
  <c r="I7" i="53"/>
  <c r="H7" i="53"/>
  <c r="P7" i="52"/>
  <c r="O7" i="52"/>
  <c r="M7" i="52"/>
  <c r="L6" i="23"/>
  <c r="J7" i="52"/>
  <c r="I7" i="52"/>
  <c r="P6" i="23"/>
  <c r="P5" i="23" s="1"/>
  <c r="H6" i="23"/>
  <c r="G6" i="23"/>
  <c r="F7" i="51" s="1"/>
  <c r="F6" i="23"/>
  <c r="E6" i="23"/>
  <c r="E5" i="23" s="1"/>
  <c r="D6" i="23"/>
  <c r="C6" i="23"/>
  <c r="B7" i="51" s="1"/>
  <c r="D5" i="23"/>
  <c r="C5" i="23"/>
  <c r="H3" i="23"/>
  <c r="G7" i="63" s="1"/>
  <c r="C3" i="23"/>
  <c r="V6" i="61"/>
  <c r="U6" i="61"/>
  <c r="T6" i="61"/>
  <c r="S6" i="61"/>
  <c r="Q6" i="61"/>
  <c r="P6" i="61"/>
  <c r="O6" i="61"/>
  <c r="T6" i="62"/>
  <c r="S6" i="62"/>
  <c r="R6" i="62"/>
  <c r="P6" i="62"/>
  <c r="R6" i="60"/>
  <c r="Q6" i="60"/>
  <c r="O6" i="60"/>
  <c r="V6" i="59"/>
  <c r="S6" i="59"/>
  <c r="Q6" i="59"/>
  <c r="P6" i="59"/>
  <c r="O6" i="59"/>
  <c r="R6" i="58"/>
  <c r="Q6" i="58"/>
  <c r="P6" i="58"/>
  <c r="T6" i="57"/>
  <c r="R6" i="57"/>
  <c r="G12" i="13"/>
  <c r="P6" i="57"/>
  <c r="R6" i="56"/>
  <c r="Q6" i="56"/>
  <c r="P6" i="56"/>
  <c r="O6" i="56"/>
  <c r="T6" i="55"/>
  <c r="R6" i="55"/>
  <c r="P6" i="55"/>
  <c r="O6" i="55"/>
  <c r="T6" i="54"/>
  <c r="S6" i="54"/>
  <c r="R6" i="54"/>
  <c r="Q6" i="54"/>
  <c r="O6" i="54"/>
  <c r="V6" i="53"/>
  <c r="U6" i="53"/>
  <c r="T6" i="53"/>
  <c r="R6" i="22"/>
  <c r="P6" i="53"/>
  <c r="O6" i="53"/>
  <c r="V6" i="52"/>
  <c r="U6" i="52"/>
  <c r="S6" i="52"/>
  <c r="R6" i="52"/>
  <c r="Q6" i="52"/>
  <c r="P6" i="52"/>
  <c r="W6" i="22"/>
  <c r="Q6" i="22"/>
  <c r="P6" i="22"/>
  <c r="O6" i="51" s="1"/>
  <c r="V5" i="61"/>
  <c r="U5" i="61"/>
  <c r="F17" i="14"/>
  <c r="Q5" i="61"/>
  <c r="P5" i="61"/>
  <c r="O5" i="61"/>
  <c r="M5" i="61"/>
  <c r="K5" i="61"/>
  <c r="J5" i="61"/>
  <c r="I5" i="61"/>
  <c r="V5" i="62"/>
  <c r="T5" i="62"/>
  <c r="S5" i="62"/>
  <c r="R5" i="62"/>
  <c r="P5" i="62"/>
  <c r="N5" i="62"/>
  <c r="M5" i="62"/>
  <c r="L5" i="62"/>
  <c r="J5" i="62"/>
  <c r="H5" i="62"/>
  <c r="V5" i="60"/>
  <c r="U5" i="60"/>
  <c r="S5" i="60"/>
  <c r="Q5" i="60"/>
  <c r="P5" i="60"/>
  <c r="O5" i="60"/>
  <c r="M5" i="60"/>
  <c r="K5" i="60"/>
  <c r="J5" i="60"/>
  <c r="I5" i="60"/>
  <c r="V5" i="59"/>
  <c r="T5" i="59"/>
  <c r="R5" i="59"/>
  <c r="P5" i="59"/>
  <c r="N5" i="59"/>
  <c r="M5" i="59"/>
  <c r="L5" i="59"/>
  <c r="J5" i="59"/>
  <c r="H5" i="59"/>
  <c r="V5" i="58"/>
  <c r="U5" i="58"/>
  <c r="S5" i="58"/>
  <c r="F13" i="14"/>
  <c r="Q5" i="58"/>
  <c r="P5" i="58"/>
  <c r="O5" i="58"/>
  <c r="M5" i="58"/>
  <c r="K5" i="58"/>
  <c r="J5" i="58"/>
  <c r="I5" i="58"/>
  <c r="V5" i="57"/>
  <c r="F12" i="17"/>
  <c r="T5" i="57"/>
  <c r="S5" i="57"/>
  <c r="R5" i="57"/>
  <c r="P5" i="57"/>
  <c r="N5" i="57"/>
  <c r="M5" i="57"/>
  <c r="L5" i="57"/>
  <c r="J5" i="57"/>
  <c r="H5" i="57"/>
  <c r="V5" i="56"/>
  <c r="U5" i="56"/>
  <c r="Q5" i="56"/>
  <c r="P5" i="56"/>
  <c r="O5" i="56"/>
  <c r="M5" i="56"/>
  <c r="K5" i="56"/>
  <c r="J5" i="56"/>
  <c r="I5" i="56"/>
  <c r="V5" i="55"/>
  <c r="T5" i="55"/>
  <c r="S5" i="55"/>
  <c r="R5" i="55"/>
  <c r="P5" i="55"/>
  <c r="N5" i="55"/>
  <c r="M5" i="55"/>
  <c r="L5" i="55"/>
  <c r="J5" i="55"/>
  <c r="H5" i="55"/>
  <c r="V5" i="54"/>
  <c r="U5" i="54"/>
  <c r="S5" i="54"/>
  <c r="Q5" i="54"/>
  <c r="P5" i="54"/>
  <c r="O5" i="54"/>
  <c r="M5" i="54"/>
  <c r="K5" i="54"/>
  <c r="J5" i="54"/>
  <c r="I5" i="54"/>
  <c r="V5" i="53"/>
  <c r="T5" i="53"/>
  <c r="R5" i="53"/>
  <c r="P5" i="53"/>
  <c r="N5" i="53"/>
  <c r="M5" i="53"/>
  <c r="L5" i="53"/>
  <c r="J5" i="53"/>
  <c r="J6" i="21"/>
  <c r="H5" i="53"/>
  <c r="V5" i="52"/>
  <c r="U5" i="52"/>
  <c r="S5" i="52"/>
  <c r="Q5" i="52"/>
  <c r="P5" i="52"/>
  <c r="O5" i="52"/>
  <c r="M5" i="52"/>
  <c r="K5" i="52"/>
  <c r="J5" i="52"/>
  <c r="I5" i="52"/>
  <c r="V6" i="21"/>
  <c r="V3" i="21" s="1"/>
  <c r="R6" i="21"/>
  <c r="Q6" i="21"/>
  <c r="L6" i="21"/>
  <c r="H6" i="21"/>
  <c r="V5" i="64"/>
  <c r="T5" i="64"/>
  <c r="S5" i="64"/>
  <c r="R5" i="64"/>
  <c r="P5" i="64"/>
  <c r="N5" i="64"/>
  <c r="M5" i="64"/>
  <c r="L5" i="64"/>
  <c r="J5" i="64"/>
  <c r="H5" i="64"/>
  <c r="V4" i="61"/>
  <c r="U4" i="61"/>
  <c r="T4" i="61"/>
  <c r="S4" i="61"/>
  <c r="R4" i="61"/>
  <c r="Q4" i="61"/>
  <c r="P4" i="61"/>
  <c r="O4" i="61"/>
  <c r="N4" i="61"/>
  <c r="M4" i="61"/>
  <c r="L4" i="61"/>
  <c r="K4" i="61"/>
  <c r="J4" i="61"/>
  <c r="I4" i="61"/>
  <c r="H4" i="61"/>
  <c r="V4" i="62"/>
  <c r="U4" i="62"/>
  <c r="T4" i="62"/>
  <c r="S4" i="62"/>
  <c r="R4" i="62"/>
  <c r="Q4" i="62"/>
  <c r="P4" i="62"/>
  <c r="O4" i="62"/>
  <c r="N4" i="62"/>
  <c r="M4" i="62"/>
  <c r="L4" i="62"/>
  <c r="K4" i="62"/>
  <c r="J4" i="62"/>
  <c r="I4" i="62"/>
  <c r="H4" i="62"/>
  <c r="U4" i="60"/>
  <c r="T4" i="60"/>
  <c r="S4" i="60"/>
  <c r="R4" i="60"/>
  <c r="Q4" i="60"/>
  <c r="P4" i="60"/>
  <c r="O4" i="60"/>
  <c r="N4" i="60"/>
  <c r="M4" i="60"/>
  <c r="L4" i="60"/>
  <c r="K4" i="60"/>
  <c r="J4" i="60"/>
  <c r="I4" i="60"/>
  <c r="H4" i="60"/>
  <c r="V4" i="59"/>
  <c r="U4" i="59"/>
  <c r="T4" i="59"/>
  <c r="R4" i="59"/>
  <c r="P4" i="59"/>
  <c r="O4" i="59"/>
  <c r="N4" i="59"/>
  <c r="L4" i="59"/>
  <c r="J4" i="59"/>
  <c r="I4" i="59"/>
  <c r="H4" i="59"/>
  <c r="U4" i="58"/>
  <c r="S4" i="58"/>
  <c r="R4" i="58"/>
  <c r="Q4" i="58"/>
  <c r="P4" i="58"/>
  <c r="O4" i="58"/>
  <c r="N4" i="58"/>
  <c r="M4" i="58"/>
  <c r="L4" i="58"/>
  <c r="K4" i="58"/>
  <c r="J4" i="58"/>
  <c r="I4" i="58"/>
  <c r="H4" i="58"/>
  <c r="V4" i="57"/>
  <c r="U4" i="57"/>
  <c r="T4" i="57"/>
  <c r="R4" i="57"/>
  <c r="P4" i="57"/>
  <c r="O4" i="57"/>
  <c r="N4" i="57"/>
  <c r="L4" i="57"/>
  <c r="J4" i="57"/>
  <c r="I4" i="57"/>
  <c r="H4" i="57"/>
  <c r="V4" i="56"/>
  <c r="U4" i="56"/>
  <c r="T4" i="56"/>
  <c r="S4" i="56"/>
  <c r="R4" i="56"/>
  <c r="Q4" i="56"/>
  <c r="P4" i="56"/>
  <c r="O4" i="56"/>
  <c r="N4" i="56"/>
  <c r="M4" i="56"/>
  <c r="L4" i="56"/>
  <c r="K4" i="56"/>
  <c r="J4" i="56"/>
  <c r="I4" i="56"/>
  <c r="H4" i="56"/>
  <c r="V4" i="55"/>
  <c r="U4" i="55"/>
  <c r="T4" i="55"/>
  <c r="R4" i="55"/>
  <c r="P4" i="55"/>
  <c r="O4" i="55"/>
  <c r="N4" i="55"/>
  <c r="L4" i="55"/>
  <c r="J4" i="55"/>
  <c r="I4" i="55"/>
  <c r="H4" i="55"/>
  <c r="V4" i="54"/>
  <c r="U4" i="54"/>
  <c r="T4" i="54"/>
  <c r="S4" i="54"/>
  <c r="R4" i="54"/>
  <c r="Q4" i="54"/>
  <c r="P4" i="54"/>
  <c r="O4" i="54"/>
  <c r="N4" i="54"/>
  <c r="M4" i="54"/>
  <c r="L4" i="54"/>
  <c r="K4" i="54"/>
  <c r="J4" i="54"/>
  <c r="I4" i="54"/>
  <c r="H4" i="54"/>
  <c r="V4" i="53"/>
  <c r="U4" i="53"/>
  <c r="T4" i="53"/>
  <c r="R4" i="53"/>
  <c r="P4" i="53"/>
  <c r="O4" i="53"/>
  <c r="N4" i="53"/>
  <c r="L4" i="53"/>
  <c r="L6" i="20"/>
  <c r="J4" i="53"/>
  <c r="I4" i="53"/>
  <c r="H4" i="53"/>
  <c r="U4" i="52"/>
  <c r="S4" i="52"/>
  <c r="R4" i="52"/>
  <c r="Q4" i="52"/>
  <c r="O4" i="52"/>
  <c r="M4" i="52"/>
  <c r="L4" i="52"/>
  <c r="K4" i="52"/>
  <c r="I4" i="52"/>
  <c r="V6" i="20"/>
  <c r="U4" i="51" s="1"/>
  <c r="S6" i="20"/>
  <c r="R4" i="51" s="1"/>
  <c r="R6" i="20"/>
  <c r="M6" i="20"/>
  <c r="L4" i="51" s="1"/>
  <c r="J6" i="20"/>
  <c r="I4" i="51" s="1"/>
  <c r="H5" i="20"/>
  <c r="G5" i="20"/>
  <c r="F5" i="20"/>
  <c r="E5" i="20"/>
  <c r="D5" i="20"/>
  <c r="C5" i="20"/>
  <c r="V4" i="64"/>
  <c r="U4" i="64"/>
  <c r="T4" i="64"/>
  <c r="R4" i="64"/>
  <c r="P4" i="64"/>
  <c r="O4" i="64"/>
  <c r="N4" i="64"/>
  <c r="L4" i="64"/>
  <c r="J4" i="64"/>
  <c r="I4" i="64"/>
  <c r="H4" i="64"/>
  <c r="H3" i="20"/>
  <c r="G4" i="63" s="1"/>
  <c r="G3" i="20"/>
  <c r="F4" i="63" s="1"/>
  <c r="F3" i="20"/>
  <c r="E4" i="63" s="1"/>
  <c r="E3" i="20"/>
  <c r="D3" i="20"/>
  <c r="C4" i="63" s="1"/>
  <c r="C3" i="20"/>
  <c r="U3" i="61"/>
  <c r="T3" i="61"/>
  <c r="S3" i="61"/>
  <c r="Q3" i="61"/>
  <c r="D17" i="12"/>
  <c r="O3" i="61"/>
  <c r="N3" i="61"/>
  <c r="M3" i="61"/>
  <c r="K3" i="61"/>
  <c r="I3" i="61"/>
  <c r="H3" i="61"/>
  <c r="V3" i="62"/>
  <c r="T3" i="62"/>
  <c r="R3" i="62"/>
  <c r="Q3" i="62"/>
  <c r="P3" i="62"/>
  <c r="N3" i="62"/>
  <c r="L3" i="62"/>
  <c r="K3" i="62"/>
  <c r="J3" i="62"/>
  <c r="H3" i="62"/>
  <c r="U3" i="60"/>
  <c r="T3" i="60"/>
  <c r="S3" i="60"/>
  <c r="Q3" i="60"/>
  <c r="D15" i="12"/>
  <c r="O3" i="60"/>
  <c r="N3" i="60"/>
  <c r="M3" i="60"/>
  <c r="K3" i="60"/>
  <c r="I3" i="60"/>
  <c r="H3" i="60"/>
  <c r="V3" i="59"/>
  <c r="T3" i="59"/>
  <c r="R3" i="59"/>
  <c r="Q3" i="59"/>
  <c r="P3" i="59"/>
  <c r="N3" i="59"/>
  <c r="L3" i="59"/>
  <c r="K3" i="59"/>
  <c r="J3" i="59"/>
  <c r="H3" i="59"/>
  <c r="U3" i="58"/>
  <c r="T3" i="58"/>
  <c r="S3" i="58"/>
  <c r="Q3" i="58"/>
  <c r="D13" i="12"/>
  <c r="O3" i="58"/>
  <c r="N3" i="58"/>
  <c r="M3" i="58"/>
  <c r="K3" i="58"/>
  <c r="I3" i="58"/>
  <c r="H3" i="58"/>
  <c r="V3" i="57"/>
  <c r="T3" i="57"/>
  <c r="R3" i="57"/>
  <c r="Q3" i="57"/>
  <c r="P3" i="57"/>
  <c r="N3" i="57"/>
  <c r="L3" i="57"/>
  <c r="K3" i="57"/>
  <c r="J3" i="57"/>
  <c r="H3" i="57"/>
  <c r="U3" i="56"/>
  <c r="T3" i="56"/>
  <c r="S3" i="56"/>
  <c r="Q3" i="56"/>
  <c r="D11" i="12"/>
  <c r="O3" i="56"/>
  <c r="N3" i="56"/>
  <c r="M3" i="56"/>
  <c r="K3" i="56"/>
  <c r="I3" i="56"/>
  <c r="H3" i="56"/>
  <c r="V3" i="55"/>
  <c r="T3" i="55"/>
  <c r="R3" i="55"/>
  <c r="Q3" i="55"/>
  <c r="P3" i="55"/>
  <c r="N3" i="55"/>
  <c r="L3" i="55"/>
  <c r="K3" i="55"/>
  <c r="J3" i="55"/>
  <c r="H3" i="55"/>
  <c r="U3" i="54"/>
  <c r="T3" i="54"/>
  <c r="S3" i="54"/>
  <c r="Q3" i="54"/>
  <c r="D9" i="12"/>
  <c r="O3" i="54"/>
  <c r="N3" i="54"/>
  <c r="M3" i="54"/>
  <c r="K3" i="54"/>
  <c r="I3" i="54"/>
  <c r="H3" i="54"/>
  <c r="V3" i="53"/>
  <c r="T3" i="53"/>
  <c r="D8" i="15"/>
  <c r="R3" i="53"/>
  <c r="Q3" i="53"/>
  <c r="P3" i="53"/>
  <c r="N3" i="53"/>
  <c r="L3" i="53"/>
  <c r="K3" i="53"/>
  <c r="J3" i="53"/>
  <c r="H3" i="53"/>
  <c r="U3" i="52"/>
  <c r="T3" i="52"/>
  <c r="S3" i="52"/>
  <c r="Q3" i="52"/>
  <c r="D7" i="12"/>
  <c r="O3" i="52"/>
  <c r="N3" i="52"/>
  <c r="M3" i="52"/>
  <c r="K3" i="52"/>
  <c r="I3" i="52"/>
  <c r="H3" i="52"/>
  <c r="V6" i="19"/>
  <c r="R6" i="19"/>
  <c r="Q3" i="51" s="1"/>
  <c r="P6" i="19"/>
  <c r="N6" i="19"/>
  <c r="J6" i="19"/>
  <c r="I6" i="19"/>
  <c r="H3" i="51" s="1"/>
  <c r="H6" i="19"/>
  <c r="G6" i="19"/>
  <c r="F3" i="51" s="1"/>
  <c r="F6" i="19"/>
  <c r="E3" i="51" s="1"/>
  <c r="E6" i="19"/>
  <c r="D3" i="51" s="1"/>
  <c r="D6" i="19"/>
  <c r="C6" i="19"/>
  <c r="B3" i="51" s="1"/>
  <c r="G5" i="19"/>
  <c r="E5" i="19"/>
  <c r="V3" i="64"/>
  <c r="T3" i="64"/>
  <c r="R3" i="64"/>
  <c r="Q3" i="64"/>
  <c r="P3" i="64"/>
  <c r="N3" i="64"/>
  <c r="L3" i="64"/>
  <c r="K3" i="64"/>
  <c r="J3" i="64"/>
  <c r="H3" i="64"/>
  <c r="I3" i="19"/>
  <c r="H3" i="63" s="1"/>
  <c r="G3" i="19"/>
  <c r="C19" i="18"/>
  <c r="Z18" i="18"/>
  <c r="C18" i="18" s="1"/>
  <c r="AN17" i="18"/>
  <c r="AM17" i="18"/>
  <c r="AL17" i="18"/>
  <c r="AF17" i="18"/>
  <c r="AE17" i="18"/>
  <c r="AD17" i="18"/>
  <c r="AC17" i="18"/>
  <c r="AB17" i="18"/>
  <c r="AA17" i="18"/>
  <c r="Z17" i="18"/>
  <c r="Y17" i="18"/>
  <c r="X17" i="18"/>
  <c r="W17" i="18"/>
  <c r="V17" i="18"/>
  <c r="U17" i="18"/>
  <c r="T17" i="18"/>
  <c r="S17" i="18"/>
  <c r="Q17" i="18"/>
  <c r="P17" i="18"/>
  <c r="O17" i="18"/>
  <c r="N17" i="18"/>
  <c r="M17" i="18"/>
  <c r="L17" i="18"/>
  <c r="K17" i="18"/>
  <c r="J17" i="18"/>
  <c r="I17" i="18"/>
  <c r="G17" i="18"/>
  <c r="F17" i="18"/>
  <c r="AN16" i="18"/>
  <c r="AM16" i="18"/>
  <c r="AL16" i="18"/>
  <c r="AF16" i="18"/>
  <c r="AE16" i="18"/>
  <c r="AD16" i="18"/>
  <c r="AC16" i="18"/>
  <c r="AB16" i="18"/>
  <c r="AA16" i="18"/>
  <c r="Z16" i="18"/>
  <c r="Y16" i="18"/>
  <c r="X16" i="18"/>
  <c r="W16" i="18"/>
  <c r="V16" i="18"/>
  <c r="U16" i="18"/>
  <c r="T16" i="18"/>
  <c r="S16" i="18"/>
  <c r="Q16" i="18"/>
  <c r="P16" i="18"/>
  <c r="O16" i="18"/>
  <c r="N16" i="18"/>
  <c r="M16" i="18"/>
  <c r="L16" i="18"/>
  <c r="K16" i="18"/>
  <c r="I16" i="18"/>
  <c r="G16" i="18"/>
  <c r="F16" i="18"/>
  <c r="E16" i="18"/>
  <c r="D16" i="18"/>
  <c r="AN15" i="18"/>
  <c r="AM15" i="18"/>
  <c r="AL15" i="18"/>
  <c r="AF15" i="18"/>
  <c r="AE15" i="18"/>
  <c r="AD15" i="18"/>
  <c r="AC15" i="18"/>
  <c r="AB15" i="18"/>
  <c r="AA15" i="18"/>
  <c r="Z15" i="18"/>
  <c r="Y15" i="18"/>
  <c r="X15" i="18"/>
  <c r="W15" i="18"/>
  <c r="V15" i="18"/>
  <c r="U15" i="18"/>
  <c r="T15" i="18"/>
  <c r="S15" i="18"/>
  <c r="Q15" i="18"/>
  <c r="P15" i="18"/>
  <c r="O15" i="18"/>
  <c r="N15" i="18"/>
  <c r="M15" i="18"/>
  <c r="L15" i="18"/>
  <c r="K15" i="18"/>
  <c r="J15" i="18"/>
  <c r="I15" i="18"/>
  <c r="F15" i="18"/>
  <c r="AN14" i="18"/>
  <c r="AM14" i="18"/>
  <c r="AL14" i="18"/>
  <c r="AF14" i="18"/>
  <c r="AE14" i="18"/>
  <c r="AD14" i="18"/>
  <c r="AC14" i="18"/>
  <c r="AB14" i="18"/>
  <c r="AA14" i="18"/>
  <c r="Z14" i="18"/>
  <c r="Y14" i="18"/>
  <c r="X14" i="18"/>
  <c r="W14" i="18"/>
  <c r="V14" i="18"/>
  <c r="U14" i="18"/>
  <c r="T14" i="18"/>
  <c r="S14" i="18"/>
  <c r="Q14" i="18"/>
  <c r="P14" i="18"/>
  <c r="O14" i="18"/>
  <c r="N14" i="18"/>
  <c r="M14" i="18"/>
  <c r="L14" i="18"/>
  <c r="K14" i="18"/>
  <c r="I14" i="18"/>
  <c r="G14" i="18"/>
  <c r="F14" i="18"/>
  <c r="E14" i="18"/>
  <c r="D14" i="18"/>
  <c r="AN13" i="18"/>
  <c r="AM13" i="18"/>
  <c r="AL13" i="18"/>
  <c r="AF13" i="18"/>
  <c r="AE13" i="18"/>
  <c r="AD13" i="18"/>
  <c r="AC13" i="18"/>
  <c r="AB13" i="18"/>
  <c r="AA13" i="18"/>
  <c r="Z13" i="18"/>
  <c r="Y13" i="18"/>
  <c r="X13" i="18"/>
  <c r="W13" i="18"/>
  <c r="V13" i="18"/>
  <c r="U13" i="18"/>
  <c r="T13" i="18"/>
  <c r="S13" i="18"/>
  <c r="Q13" i="18"/>
  <c r="P13" i="18"/>
  <c r="O13" i="18"/>
  <c r="N13" i="18"/>
  <c r="M13" i="18"/>
  <c r="K13" i="18"/>
  <c r="J13" i="18"/>
  <c r="I13" i="18"/>
  <c r="G13" i="18"/>
  <c r="F13" i="18"/>
  <c r="AN12" i="18"/>
  <c r="AM12" i="18"/>
  <c r="AL12" i="18"/>
  <c r="AF12" i="18"/>
  <c r="AE12" i="18"/>
  <c r="AD12" i="18"/>
  <c r="AC12" i="18"/>
  <c r="AB12" i="18"/>
  <c r="AA12" i="18"/>
  <c r="Z12" i="18"/>
  <c r="Y12" i="18"/>
  <c r="X12" i="18"/>
  <c r="W12" i="18"/>
  <c r="V12" i="18"/>
  <c r="U12" i="18"/>
  <c r="T12" i="18"/>
  <c r="S12" i="18"/>
  <c r="Q12" i="18"/>
  <c r="P12" i="18"/>
  <c r="O12" i="18"/>
  <c r="N12" i="18"/>
  <c r="M12" i="18"/>
  <c r="L12" i="18"/>
  <c r="K12" i="18"/>
  <c r="J12" i="18"/>
  <c r="I12" i="18"/>
  <c r="F12" i="18"/>
  <c r="E12" i="18"/>
  <c r="D12" i="18"/>
  <c r="AN11" i="18"/>
  <c r="AM11" i="18"/>
  <c r="AL11" i="18"/>
  <c r="AF11" i="18"/>
  <c r="AE11" i="18"/>
  <c r="AD11" i="18"/>
  <c r="AC11" i="18"/>
  <c r="AB11" i="18"/>
  <c r="AA11" i="18"/>
  <c r="Z11" i="18"/>
  <c r="Y11" i="18"/>
  <c r="X11" i="18"/>
  <c r="W11" i="18"/>
  <c r="V11" i="18"/>
  <c r="U11" i="18"/>
  <c r="T11" i="18"/>
  <c r="S11" i="18"/>
  <c r="Q11" i="18"/>
  <c r="P11" i="18"/>
  <c r="O11" i="18"/>
  <c r="N11" i="18"/>
  <c r="M11" i="18"/>
  <c r="L11" i="18"/>
  <c r="K11" i="18"/>
  <c r="J11" i="18"/>
  <c r="I11" i="18"/>
  <c r="G11" i="18"/>
  <c r="D11" i="18"/>
  <c r="AN10" i="18"/>
  <c r="AM10" i="18"/>
  <c r="AL10" i="18"/>
  <c r="AF10" i="18"/>
  <c r="AE10" i="18"/>
  <c r="AD10" i="18"/>
  <c r="AC10" i="18"/>
  <c r="AB10" i="18"/>
  <c r="AA10" i="18"/>
  <c r="Z10" i="18"/>
  <c r="Y10" i="18"/>
  <c r="X10" i="18"/>
  <c r="W10" i="18"/>
  <c r="V10" i="18"/>
  <c r="U10" i="18"/>
  <c r="T10" i="18"/>
  <c r="S10" i="18"/>
  <c r="Q10" i="18"/>
  <c r="P10" i="18"/>
  <c r="O10" i="18"/>
  <c r="N10" i="18"/>
  <c r="M10" i="18"/>
  <c r="L10" i="18"/>
  <c r="K10" i="18"/>
  <c r="I10" i="18"/>
  <c r="G10" i="18"/>
  <c r="E10" i="18"/>
  <c r="D10" i="18"/>
  <c r="AN9" i="18"/>
  <c r="AM9" i="18"/>
  <c r="AL9" i="18"/>
  <c r="AF9" i="18"/>
  <c r="AE9" i="18"/>
  <c r="AD9" i="18"/>
  <c r="AC9" i="18"/>
  <c r="AB9" i="18"/>
  <c r="AA9" i="18"/>
  <c r="Z9" i="18"/>
  <c r="Y9" i="18"/>
  <c r="X9" i="18"/>
  <c r="W9" i="18"/>
  <c r="V9" i="18"/>
  <c r="U9" i="18"/>
  <c r="T9" i="18"/>
  <c r="S9" i="18"/>
  <c r="Q9" i="18"/>
  <c r="P9" i="18"/>
  <c r="O9" i="18"/>
  <c r="N9" i="18"/>
  <c r="M9" i="18"/>
  <c r="L9" i="18"/>
  <c r="K9" i="18"/>
  <c r="J9" i="18"/>
  <c r="I9" i="18"/>
  <c r="D9" i="18"/>
  <c r="AN8" i="18"/>
  <c r="AM8" i="18"/>
  <c r="AL8" i="18"/>
  <c r="AF8" i="18"/>
  <c r="AE8" i="18"/>
  <c r="AD8" i="18"/>
  <c r="AC8" i="18"/>
  <c r="AB8" i="18"/>
  <c r="AA8" i="18"/>
  <c r="Z8" i="18"/>
  <c r="Y8" i="18"/>
  <c r="X8" i="18"/>
  <c r="W8" i="18"/>
  <c r="V8" i="18"/>
  <c r="U8" i="18"/>
  <c r="T8" i="18"/>
  <c r="S8" i="18"/>
  <c r="Q8" i="18"/>
  <c r="P8" i="18"/>
  <c r="O8" i="18"/>
  <c r="N8" i="18"/>
  <c r="M8" i="18"/>
  <c r="L8" i="18"/>
  <c r="K8" i="18"/>
  <c r="I8" i="18"/>
  <c r="G8" i="18"/>
  <c r="F8" i="18"/>
  <c r="E8" i="18"/>
  <c r="D8" i="18"/>
  <c r="AN7" i="18"/>
  <c r="AM7" i="18"/>
  <c r="AM6" i="18" s="1"/>
  <c r="AM5" i="18" s="1"/>
  <c r="AL7" i="18"/>
  <c r="AF7" i="18"/>
  <c r="AE7" i="18"/>
  <c r="AD7" i="18"/>
  <c r="AC7" i="18"/>
  <c r="AC6" i="18" s="1"/>
  <c r="AB7" i="18"/>
  <c r="AA7" i="18"/>
  <c r="Z7" i="18"/>
  <c r="Y7" i="18"/>
  <c r="X7" i="18"/>
  <c r="W7" i="18"/>
  <c r="V7" i="18"/>
  <c r="U7" i="18"/>
  <c r="T7" i="18"/>
  <c r="S7" i="18"/>
  <c r="Q7" i="18"/>
  <c r="P7" i="18"/>
  <c r="O7" i="18"/>
  <c r="N7" i="18"/>
  <c r="M7" i="18"/>
  <c r="K7" i="18"/>
  <c r="J7" i="18"/>
  <c r="I7" i="18"/>
  <c r="G7" i="18"/>
  <c r="F7" i="18"/>
  <c r="D7" i="18"/>
  <c r="AD6" i="18"/>
  <c r="AD3" i="18" s="1"/>
  <c r="AA6" i="18"/>
  <c r="AN4" i="18"/>
  <c r="AM4" i="18"/>
  <c r="AL4" i="18"/>
  <c r="AF4" i="18"/>
  <c r="AE4" i="18"/>
  <c r="AD4" i="18"/>
  <c r="AC4" i="18"/>
  <c r="AB4" i="18"/>
  <c r="AA4" i="18"/>
  <c r="Z4" i="18"/>
  <c r="Y4" i="18"/>
  <c r="X4" i="18"/>
  <c r="W4" i="18"/>
  <c r="V4" i="18"/>
  <c r="U4" i="18"/>
  <c r="T4" i="18"/>
  <c r="S4" i="18"/>
  <c r="Q4" i="18"/>
  <c r="P4" i="18"/>
  <c r="O4" i="18"/>
  <c r="N4" i="18"/>
  <c r="M4" i="18"/>
  <c r="K4" i="18"/>
  <c r="J4" i="18"/>
  <c r="I4" i="18"/>
  <c r="G4" i="18"/>
  <c r="F4" i="18"/>
  <c r="E4" i="18"/>
  <c r="D4" i="18"/>
  <c r="C19" i="17"/>
  <c r="Z18" i="17"/>
  <c r="C18" i="17" s="1"/>
  <c r="AN17" i="17"/>
  <c r="AM17" i="17"/>
  <c r="AL17" i="17"/>
  <c r="AF17" i="17"/>
  <c r="AE17" i="17"/>
  <c r="AD17" i="17"/>
  <c r="AC17" i="17"/>
  <c r="AB17" i="17"/>
  <c r="AA17" i="17"/>
  <c r="Z17" i="17"/>
  <c r="Y17" i="17"/>
  <c r="X17" i="17"/>
  <c r="W17" i="17"/>
  <c r="V17" i="17"/>
  <c r="U17" i="17"/>
  <c r="T17" i="17"/>
  <c r="S17" i="17"/>
  <c r="Q17" i="17"/>
  <c r="P17" i="17"/>
  <c r="O17" i="17"/>
  <c r="N17" i="17"/>
  <c r="L17" i="17"/>
  <c r="K17" i="17"/>
  <c r="J17" i="17"/>
  <c r="I17" i="17"/>
  <c r="G17" i="17"/>
  <c r="F17" i="17"/>
  <c r="E17" i="17"/>
  <c r="D17" i="17"/>
  <c r="AN16" i="17"/>
  <c r="AM16" i="17"/>
  <c r="AL16" i="17"/>
  <c r="AF16" i="17"/>
  <c r="AE16" i="17"/>
  <c r="AD16" i="17"/>
  <c r="AC16" i="17"/>
  <c r="AB16" i="17"/>
  <c r="AA16" i="17"/>
  <c r="Z16" i="17"/>
  <c r="Y16" i="17"/>
  <c r="X16" i="17"/>
  <c r="W16" i="17"/>
  <c r="V16" i="17"/>
  <c r="U16" i="17"/>
  <c r="T16" i="17"/>
  <c r="S16" i="17"/>
  <c r="Q16" i="17"/>
  <c r="P16" i="17"/>
  <c r="O16" i="17"/>
  <c r="N16" i="17"/>
  <c r="M16" i="17"/>
  <c r="L16" i="17"/>
  <c r="K16" i="17"/>
  <c r="J16" i="17"/>
  <c r="F16" i="17"/>
  <c r="E16" i="17"/>
  <c r="D16" i="17"/>
  <c r="AN15" i="17"/>
  <c r="AM15" i="17"/>
  <c r="AL15" i="17"/>
  <c r="AF15" i="17"/>
  <c r="AE15" i="17"/>
  <c r="AD15" i="17"/>
  <c r="AC15" i="17"/>
  <c r="AB15" i="17"/>
  <c r="AA15" i="17"/>
  <c r="Z15" i="17"/>
  <c r="Y15" i="17"/>
  <c r="X15" i="17"/>
  <c r="W15" i="17"/>
  <c r="V15" i="17"/>
  <c r="U15" i="17"/>
  <c r="T15" i="17"/>
  <c r="S15" i="17"/>
  <c r="P15" i="17"/>
  <c r="O15" i="17"/>
  <c r="N15" i="17"/>
  <c r="M15" i="17"/>
  <c r="L15" i="17"/>
  <c r="J15" i="17"/>
  <c r="I15" i="17"/>
  <c r="G15" i="17"/>
  <c r="F15" i="17"/>
  <c r="E15" i="17"/>
  <c r="D15" i="17"/>
  <c r="AN14" i="17"/>
  <c r="AM14" i="17"/>
  <c r="AL14" i="17"/>
  <c r="AF14" i="17"/>
  <c r="AE14" i="17"/>
  <c r="AD14" i="17"/>
  <c r="AC14" i="17"/>
  <c r="AB14" i="17"/>
  <c r="AA14" i="17"/>
  <c r="Z14" i="17"/>
  <c r="Y14" i="17"/>
  <c r="X14" i="17"/>
  <c r="W14" i="17"/>
  <c r="V14" i="17"/>
  <c r="U14" i="17"/>
  <c r="T14" i="17"/>
  <c r="S14" i="17"/>
  <c r="Q14" i="17"/>
  <c r="P14" i="17"/>
  <c r="O14" i="17"/>
  <c r="N14" i="17"/>
  <c r="L14" i="17"/>
  <c r="K14" i="17"/>
  <c r="J14" i="17"/>
  <c r="I14" i="17"/>
  <c r="G14" i="17"/>
  <c r="E14" i="17"/>
  <c r="D14" i="17"/>
  <c r="AN13" i="17"/>
  <c r="AM13" i="17"/>
  <c r="AL13" i="17"/>
  <c r="AF13" i="17"/>
  <c r="AE13" i="17"/>
  <c r="AD13" i="17"/>
  <c r="AC13" i="17"/>
  <c r="AB13" i="17"/>
  <c r="AA13" i="17"/>
  <c r="Z13" i="17"/>
  <c r="Y13" i="17"/>
  <c r="X13" i="17"/>
  <c r="W13" i="17"/>
  <c r="V13" i="17"/>
  <c r="U13" i="17"/>
  <c r="T13" i="17"/>
  <c r="S13" i="17"/>
  <c r="Q13" i="17"/>
  <c r="P13" i="17"/>
  <c r="O13" i="17"/>
  <c r="N13" i="17"/>
  <c r="M13" i="17"/>
  <c r="L13" i="17"/>
  <c r="K13" i="17"/>
  <c r="J13" i="17"/>
  <c r="F13" i="17"/>
  <c r="E13" i="17"/>
  <c r="D13" i="17"/>
  <c r="AN12" i="17"/>
  <c r="AM12" i="17"/>
  <c r="AL12" i="17"/>
  <c r="AF12" i="17"/>
  <c r="AE12" i="17"/>
  <c r="AD12" i="17"/>
  <c r="AC12" i="17"/>
  <c r="AB12" i="17"/>
  <c r="AA12" i="17"/>
  <c r="Z12" i="17"/>
  <c r="Y12" i="17"/>
  <c r="X12" i="17"/>
  <c r="W12" i="17"/>
  <c r="V12" i="17"/>
  <c r="U12" i="17"/>
  <c r="T12" i="17"/>
  <c r="S12" i="17"/>
  <c r="Q12" i="17"/>
  <c r="P12" i="17"/>
  <c r="O12" i="17"/>
  <c r="N12" i="17"/>
  <c r="M12" i="17"/>
  <c r="L12" i="17"/>
  <c r="J12" i="17"/>
  <c r="I12" i="17"/>
  <c r="G12" i="17"/>
  <c r="E12" i="17"/>
  <c r="AN11" i="17"/>
  <c r="AM11" i="17"/>
  <c r="AL11" i="17"/>
  <c r="AF11" i="17"/>
  <c r="AE11" i="17"/>
  <c r="AD11" i="17"/>
  <c r="AC11" i="17"/>
  <c r="AB11" i="17"/>
  <c r="AA11" i="17"/>
  <c r="Z11" i="17"/>
  <c r="Y11" i="17"/>
  <c r="X11" i="17"/>
  <c r="W11" i="17"/>
  <c r="V11" i="17"/>
  <c r="U11" i="17"/>
  <c r="T11" i="17"/>
  <c r="S11" i="17"/>
  <c r="Q11" i="17"/>
  <c r="P11" i="17"/>
  <c r="O11" i="17"/>
  <c r="N11" i="17"/>
  <c r="L11" i="17"/>
  <c r="K11" i="17"/>
  <c r="J11" i="17"/>
  <c r="I11" i="17"/>
  <c r="G11" i="17"/>
  <c r="F11" i="17"/>
  <c r="E11" i="17"/>
  <c r="D11" i="17"/>
  <c r="AN10" i="17"/>
  <c r="AM10" i="17"/>
  <c r="AL10" i="17"/>
  <c r="AF10" i="17"/>
  <c r="AE10" i="17"/>
  <c r="AD10" i="17"/>
  <c r="AC10" i="17"/>
  <c r="AB10" i="17"/>
  <c r="AA10" i="17"/>
  <c r="Z10" i="17"/>
  <c r="Y10" i="17"/>
  <c r="X10" i="17"/>
  <c r="W10" i="17"/>
  <c r="V10" i="17"/>
  <c r="U10" i="17"/>
  <c r="T10" i="17"/>
  <c r="S10" i="17"/>
  <c r="Q10" i="17"/>
  <c r="P10" i="17"/>
  <c r="O10" i="17"/>
  <c r="N10" i="17"/>
  <c r="M10" i="17"/>
  <c r="L10" i="17"/>
  <c r="K10" i="17"/>
  <c r="J10" i="17"/>
  <c r="F10" i="17"/>
  <c r="E10" i="17"/>
  <c r="D10" i="17"/>
  <c r="AN9" i="17"/>
  <c r="AM9" i="17"/>
  <c r="AL9" i="17"/>
  <c r="AF9" i="17"/>
  <c r="AE9" i="17"/>
  <c r="AD9" i="17"/>
  <c r="AC9" i="17"/>
  <c r="AB9" i="17"/>
  <c r="AA9" i="17"/>
  <c r="Z9" i="17"/>
  <c r="Y9" i="17"/>
  <c r="X9" i="17"/>
  <c r="W9" i="17"/>
  <c r="V9" i="17"/>
  <c r="U9" i="17"/>
  <c r="T9" i="17"/>
  <c r="S9" i="17"/>
  <c r="P9" i="17"/>
  <c r="O9" i="17"/>
  <c r="N9" i="17"/>
  <c r="N6" i="17" s="1"/>
  <c r="M9" i="17"/>
  <c r="L9" i="17"/>
  <c r="J9" i="17"/>
  <c r="I9" i="17"/>
  <c r="G9" i="17"/>
  <c r="F9" i="17"/>
  <c r="E9" i="17"/>
  <c r="D9" i="17"/>
  <c r="AN8" i="17"/>
  <c r="AM8" i="17"/>
  <c r="AL8" i="17"/>
  <c r="AF8" i="17"/>
  <c r="AE8" i="17"/>
  <c r="AD8" i="17"/>
  <c r="AC8" i="17"/>
  <c r="AB8" i="17"/>
  <c r="AA8" i="17"/>
  <c r="Z8" i="17"/>
  <c r="Y8" i="17"/>
  <c r="X8" i="17"/>
  <c r="W8" i="17"/>
  <c r="V8" i="17"/>
  <c r="U8" i="17"/>
  <c r="T8" i="17"/>
  <c r="S8" i="17"/>
  <c r="Q8" i="17"/>
  <c r="P8" i="17"/>
  <c r="O8" i="17"/>
  <c r="N8" i="17"/>
  <c r="L8" i="17"/>
  <c r="K8" i="17"/>
  <c r="J8" i="17"/>
  <c r="I8" i="17"/>
  <c r="G8" i="17"/>
  <c r="E8" i="17"/>
  <c r="D8" i="17"/>
  <c r="AN7" i="17"/>
  <c r="AM7" i="17"/>
  <c r="AL7" i="17"/>
  <c r="AL6" i="17" s="1"/>
  <c r="AL5" i="17" s="1"/>
  <c r="AF7" i="17"/>
  <c r="AE7" i="17"/>
  <c r="AD7" i="17"/>
  <c r="AC7" i="17"/>
  <c r="AB7" i="17"/>
  <c r="AB6" i="17" s="1"/>
  <c r="AA7" i="17"/>
  <c r="Z7" i="17"/>
  <c r="Y7" i="17"/>
  <c r="X7" i="17"/>
  <c r="W7" i="17"/>
  <c r="V7" i="17"/>
  <c r="U7" i="17"/>
  <c r="T7" i="17"/>
  <c r="S7" i="17"/>
  <c r="Q7" i="17"/>
  <c r="P7" i="17"/>
  <c r="O7" i="17"/>
  <c r="N7" i="17"/>
  <c r="M7" i="17"/>
  <c r="L7" i="17"/>
  <c r="K7" i="17"/>
  <c r="J7" i="17"/>
  <c r="G7" i="17"/>
  <c r="F7" i="17"/>
  <c r="E7" i="17"/>
  <c r="D7" i="17"/>
  <c r="V6" i="17"/>
  <c r="V5" i="17" s="1"/>
  <c r="AN4" i="17"/>
  <c r="AM4" i="17"/>
  <c r="AL4" i="17"/>
  <c r="AF4" i="17"/>
  <c r="AE4" i="17"/>
  <c r="AD4" i="17"/>
  <c r="AC4" i="17"/>
  <c r="AB4" i="17"/>
  <c r="AA4" i="17"/>
  <c r="Z4" i="17"/>
  <c r="Y4" i="17"/>
  <c r="X4" i="17"/>
  <c r="W4" i="17"/>
  <c r="V4" i="17"/>
  <c r="U4" i="17"/>
  <c r="T4" i="17"/>
  <c r="S4" i="17"/>
  <c r="Q4" i="17"/>
  <c r="P4" i="17"/>
  <c r="O4" i="17"/>
  <c r="N4" i="17"/>
  <c r="M4" i="17"/>
  <c r="L4" i="17"/>
  <c r="K4" i="17"/>
  <c r="J4" i="17"/>
  <c r="G4" i="17"/>
  <c r="F4" i="17"/>
  <c r="D4" i="17"/>
  <c r="C19" i="16"/>
  <c r="Z18" i="16"/>
  <c r="C18" i="16" s="1"/>
  <c r="AN17" i="16"/>
  <c r="AM17" i="16"/>
  <c r="AL17" i="16"/>
  <c r="AF17" i="16"/>
  <c r="AE17" i="16"/>
  <c r="AD17" i="16"/>
  <c r="AC17" i="16"/>
  <c r="AB17" i="16"/>
  <c r="AA17" i="16"/>
  <c r="Z17" i="16"/>
  <c r="Y17" i="16"/>
  <c r="X17" i="16"/>
  <c r="W17" i="16"/>
  <c r="V17" i="16"/>
  <c r="U17" i="16"/>
  <c r="T17" i="16"/>
  <c r="S17" i="16"/>
  <c r="Q17" i="16"/>
  <c r="P17" i="16"/>
  <c r="O17" i="16"/>
  <c r="N17" i="16"/>
  <c r="M17" i="16"/>
  <c r="L17" i="16"/>
  <c r="K17" i="16"/>
  <c r="J17" i="16"/>
  <c r="I17" i="16"/>
  <c r="G17" i="16"/>
  <c r="F17" i="16"/>
  <c r="E17" i="16"/>
  <c r="AN16" i="16"/>
  <c r="AM16" i="16"/>
  <c r="AL16" i="16"/>
  <c r="AF16" i="16"/>
  <c r="AE16" i="16"/>
  <c r="AD16" i="16"/>
  <c r="AC16" i="16"/>
  <c r="AB16" i="16"/>
  <c r="AA16" i="16"/>
  <c r="Z16" i="16"/>
  <c r="Y16" i="16"/>
  <c r="X16" i="16"/>
  <c r="W16" i="16"/>
  <c r="V16" i="16"/>
  <c r="U16" i="16"/>
  <c r="T16" i="16"/>
  <c r="S16" i="16"/>
  <c r="Q16" i="16"/>
  <c r="P16" i="16"/>
  <c r="O16" i="16"/>
  <c r="N16" i="16"/>
  <c r="M16" i="16"/>
  <c r="L16" i="16"/>
  <c r="K16" i="16"/>
  <c r="J16" i="16"/>
  <c r="I16" i="16"/>
  <c r="G16" i="16"/>
  <c r="F16" i="16"/>
  <c r="E16" i="16"/>
  <c r="D16" i="16"/>
  <c r="AN15" i="16"/>
  <c r="AM15" i="16"/>
  <c r="AL15" i="16"/>
  <c r="AF15" i="16"/>
  <c r="AE15" i="16"/>
  <c r="AD15" i="16"/>
  <c r="AC15" i="16"/>
  <c r="AB15" i="16"/>
  <c r="AA15" i="16"/>
  <c r="Z15" i="16"/>
  <c r="Y15" i="16"/>
  <c r="X15" i="16"/>
  <c r="W15" i="16"/>
  <c r="V15" i="16"/>
  <c r="U15" i="16"/>
  <c r="T15" i="16"/>
  <c r="S15" i="16"/>
  <c r="Q15" i="16"/>
  <c r="P15" i="16"/>
  <c r="O15" i="16"/>
  <c r="N15" i="16"/>
  <c r="M15" i="16"/>
  <c r="L15" i="16"/>
  <c r="K15" i="16"/>
  <c r="J15" i="16"/>
  <c r="I15" i="16"/>
  <c r="G15" i="16"/>
  <c r="F15" i="16"/>
  <c r="E15" i="16"/>
  <c r="AN14" i="16"/>
  <c r="AM14" i="16"/>
  <c r="AL14" i="16"/>
  <c r="AF14" i="16"/>
  <c r="AE14" i="16"/>
  <c r="AD14" i="16"/>
  <c r="AC14" i="16"/>
  <c r="AB14" i="16"/>
  <c r="AA14" i="16"/>
  <c r="Z14" i="16"/>
  <c r="Y14" i="16"/>
  <c r="X14" i="16"/>
  <c r="W14" i="16"/>
  <c r="V14" i="16"/>
  <c r="U14" i="16"/>
  <c r="T14" i="16"/>
  <c r="S14" i="16"/>
  <c r="Q14" i="16"/>
  <c r="P14" i="16"/>
  <c r="O14" i="16"/>
  <c r="N14" i="16"/>
  <c r="M14" i="16"/>
  <c r="L14" i="16"/>
  <c r="K14" i="16"/>
  <c r="I14" i="16"/>
  <c r="G14" i="16"/>
  <c r="F14" i="16"/>
  <c r="E14" i="16"/>
  <c r="D14" i="16"/>
  <c r="AN13" i="16"/>
  <c r="AM13" i="16"/>
  <c r="AL13" i="16"/>
  <c r="AF13" i="16"/>
  <c r="AE13" i="16"/>
  <c r="AD13" i="16"/>
  <c r="AC13" i="16"/>
  <c r="AB13" i="16"/>
  <c r="AA13" i="16"/>
  <c r="Z13" i="16"/>
  <c r="Y13" i="16"/>
  <c r="X13" i="16"/>
  <c r="W13" i="16"/>
  <c r="V13" i="16"/>
  <c r="U13" i="16"/>
  <c r="T13" i="16"/>
  <c r="S13" i="16"/>
  <c r="Q13" i="16"/>
  <c r="P13" i="16"/>
  <c r="O13" i="16"/>
  <c r="N13" i="16"/>
  <c r="M13" i="16"/>
  <c r="L13" i="16"/>
  <c r="K13" i="16"/>
  <c r="J13" i="16"/>
  <c r="I13" i="16"/>
  <c r="G13" i="16"/>
  <c r="F13" i="16"/>
  <c r="D13" i="16"/>
  <c r="AN12" i="16"/>
  <c r="AM12" i="16"/>
  <c r="AL12" i="16"/>
  <c r="AF12" i="16"/>
  <c r="AE12" i="16"/>
  <c r="AD12" i="16"/>
  <c r="AC12" i="16"/>
  <c r="AB12" i="16"/>
  <c r="AA12" i="16"/>
  <c r="Z12" i="16"/>
  <c r="Y12" i="16"/>
  <c r="X12" i="16"/>
  <c r="W12" i="16"/>
  <c r="V12" i="16"/>
  <c r="U12" i="16"/>
  <c r="T12" i="16"/>
  <c r="S12" i="16"/>
  <c r="Q12" i="16"/>
  <c r="P12" i="16"/>
  <c r="O12" i="16"/>
  <c r="N12" i="16"/>
  <c r="M12" i="16"/>
  <c r="L12" i="16"/>
  <c r="K12" i="16"/>
  <c r="J12" i="16"/>
  <c r="I12" i="16"/>
  <c r="G12" i="16"/>
  <c r="F12" i="16"/>
  <c r="E12" i="16"/>
  <c r="AN11" i="16"/>
  <c r="AM11" i="16"/>
  <c r="AL11" i="16"/>
  <c r="AF11" i="16"/>
  <c r="AE11" i="16"/>
  <c r="AD11" i="16"/>
  <c r="AC11" i="16"/>
  <c r="AB11" i="16"/>
  <c r="AA11" i="16"/>
  <c r="Z11" i="16"/>
  <c r="Y11" i="16"/>
  <c r="X11" i="16"/>
  <c r="W11" i="16"/>
  <c r="V11" i="16"/>
  <c r="U11" i="16"/>
  <c r="T11" i="16"/>
  <c r="S11" i="16"/>
  <c r="Q11" i="16"/>
  <c r="P11" i="16"/>
  <c r="O11" i="16"/>
  <c r="N11" i="16"/>
  <c r="M11" i="16"/>
  <c r="L11" i="16"/>
  <c r="K11" i="16"/>
  <c r="J11" i="16"/>
  <c r="I11" i="16"/>
  <c r="G11" i="16"/>
  <c r="F11" i="16"/>
  <c r="E11" i="16"/>
  <c r="D11" i="16"/>
  <c r="AN10" i="16"/>
  <c r="AM10" i="16"/>
  <c r="AL10" i="16"/>
  <c r="AF10" i="16"/>
  <c r="AE10" i="16"/>
  <c r="AD10" i="16"/>
  <c r="AC10" i="16"/>
  <c r="AB10" i="16"/>
  <c r="AA10" i="16"/>
  <c r="Z10" i="16"/>
  <c r="Y10" i="16"/>
  <c r="X10" i="16"/>
  <c r="W10" i="16"/>
  <c r="V10" i="16"/>
  <c r="U10" i="16"/>
  <c r="T10" i="16"/>
  <c r="S10" i="16"/>
  <c r="Q10" i="16"/>
  <c r="P10" i="16"/>
  <c r="O10" i="16"/>
  <c r="N10" i="16"/>
  <c r="M10" i="16"/>
  <c r="L10" i="16"/>
  <c r="K10" i="16"/>
  <c r="J10" i="16"/>
  <c r="I10" i="16"/>
  <c r="G10" i="16"/>
  <c r="F10" i="16"/>
  <c r="E10" i="16"/>
  <c r="AN9" i="16"/>
  <c r="AM9" i="16"/>
  <c r="AL9" i="16"/>
  <c r="AF9" i="16"/>
  <c r="AE9" i="16"/>
  <c r="AD9" i="16"/>
  <c r="AC9" i="16"/>
  <c r="AB9" i="16"/>
  <c r="AA9" i="16"/>
  <c r="Z9" i="16"/>
  <c r="Y9" i="16"/>
  <c r="X9" i="16"/>
  <c r="W9" i="16"/>
  <c r="V9" i="16"/>
  <c r="U9" i="16"/>
  <c r="T9" i="16"/>
  <c r="S9" i="16"/>
  <c r="Q9" i="16"/>
  <c r="P9" i="16"/>
  <c r="O9" i="16"/>
  <c r="N9" i="16"/>
  <c r="M9" i="16"/>
  <c r="M6" i="16" s="1"/>
  <c r="M5" i="16" s="1"/>
  <c r="L9" i="16"/>
  <c r="K9" i="16"/>
  <c r="J9" i="16"/>
  <c r="I9" i="16"/>
  <c r="G9" i="16"/>
  <c r="F9" i="16"/>
  <c r="E9" i="16"/>
  <c r="D9" i="16"/>
  <c r="AN8" i="16"/>
  <c r="AM8" i="16"/>
  <c r="AL8" i="16"/>
  <c r="AF8" i="16"/>
  <c r="AE8" i="16"/>
  <c r="AD8" i="16"/>
  <c r="AC8" i="16"/>
  <c r="AB8" i="16"/>
  <c r="AA8" i="16"/>
  <c r="Z8" i="16"/>
  <c r="Y8" i="16"/>
  <c r="X8" i="16"/>
  <c r="W8" i="16"/>
  <c r="V8" i="16"/>
  <c r="U8" i="16"/>
  <c r="T8" i="16"/>
  <c r="S8" i="16"/>
  <c r="Q8" i="16"/>
  <c r="P8" i="16"/>
  <c r="O8" i="16"/>
  <c r="N8" i="16"/>
  <c r="M8" i="16"/>
  <c r="L8" i="16"/>
  <c r="K8" i="16"/>
  <c r="I8" i="16"/>
  <c r="G8" i="16"/>
  <c r="F8" i="16"/>
  <c r="E8" i="16"/>
  <c r="AN7" i="16"/>
  <c r="AM7" i="16"/>
  <c r="AL7" i="16"/>
  <c r="AF7" i="16"/>
  <c r="AE7" i="16"/>
  <c r="AD7" i="16"/>
  <c r="AC7" i="16"/>
  <c r="AB7" i="16"/>
  <c r="AB6" i="16" s="1"/>
  <c r="AB5" i="16" s="1"/>
  <c r="AA7" i="16"/>
  <c r="Z7" i="16"/>
  <c r="Y7" i="16"/>
  <c r="X7" i="16"/>
  <c r="W7" i="16"/>
  <c r="V7" i="16"/>
  <c r="U7" i="16"/>
  <c r="T7" i="16"/>
  <c r="S7" i="16"/>
  <c r="Q7" i="16"/>
  <c r="P7" i="16"/>
  <c r="O7" i="16"/>
  <c r="N7" i="16"/>
  <c r="M7" i="16"/>
  <c r="L7" i="16"/>
  <c r="K7" i="16"/>
  <c r="J7" i="16"/>
  <c r="I7" i="16"/>
  <c r="G7" i="16"/>
  <c r="F7" i="16"/>
  <c r="AN4" i="16"/>
  <c r="AM4" i="16"/>
  <c r="AL4" i="16"/>
  <c r="AF4" i="16"/>
  <c r="AE4" i="16"/>
  <c r="AD4" i="16"/>
  <c r="AC4" i="16"/>
  <c r="AB4" i="16"/>
  <c r="AA4" i="16"/>
  <c r="Z4" i="16"/>
  <c r="Y4" i="16"/>
  <c r="X4" i="16"/>
  <c r="W4" i="16"/>
  <c r="V4" i="16"/>
  <c r="U4" i="16"/>
  <c r="T4" i="16"/>
  <c r="S4" i="16"/>
  <c r="Q4" i="16"/>
  <c r="P4" i="16"/>
  <c r="O4" i="16"/>
  <c r="N4" i="16"/>
  <c r="M4" i="16"/>
  <c r="K4" i="16"/>
  <c r="J4" i="16"/>
  <c r="I4" i="16"/>
  <c r="G4" i="16"/>
  <c r="F4" i="16"/>
  <c r="E4" i="16"/>
  <c r="C19" i="15"/>
  <c r="Z18" i="15"/>
  <c r="C18" i="15" s="1"/>
  <c r="AN17" i="15"/>
  <c r="AM17" i="15"/>
  <c r="AL17" i="15"/>
  <c r="AF17" i="15"/>
  <c r="AE17" i="15"/>
  <c r="AD17" i="15"/>
  <c r="AC17" i="15"/>
  <c r="AB17" i="15"/>
  <c r="AA17" i="15"/>
  <c r="Z17" i="15"/>
  <c r="Y17" i="15"/>
  <c r="X17" i="15"/>
  <c r="W17" i="15"/>
  <c r="V17" i="15"/>
  <c r="U17" i="15"/>
  <c r="T17" i="15"/>
  <c r="S17" i="15"/>
  <c r="Q17" i="15"/>
  <c r="P17" i="15"/>
  <c r="O17" i="15"/>
  <c r="N17" i="15"/>
  <c r="M17" i="15"/>
  <c r="L17" i="15"/>
  <c r="K17" i="15"/>
  <c r="J17" i="15"/>
  <c r="I17" i="15"/>
  <c r="E17" i="15"/>
  <c r="D17" i="15"/>
  <c r="AN16" i="15"/>
  <c r="AM16" i="15"/>
  <c r="AL16" i="15"/>
  <c r="AF16" i="15"/>
  <c r="AE16" i="15"/>
  <c r="AD16" i="15"/>
  <c r="AC16" i="15"/>
  <c r="AB16" i="15"/>
  <c r="AA16" i="15"/>
  <c r="Z16" i="15"/>
  <c r="Y16" i="15"/>
  <c r="X16" i="15"/>
  <c r="W16" i="15"/>
  <c r="V16" i="15"/>
  <c r="U16" i="15"/>
  <c r="T16" i="15"/>
  <c r="S16" i="15"/>
  <c r="Q16" i="15"/>
  <c r="P16" i="15"/>
  <c r="O16" i="15"/>
  <c r="N16" i="15"/>
  <c r="M16" i="15"/>
  <c r="L16" i="15"/>
  <c r="K16" i="15"/>
  <c r="J16" i="15"/>
  <c r="I16" i="15"/>
  <c r="G16" i="15"/>
  <c r="F16" i="15"/>
  <c r="E16" i="15"/>
  <c r="AN15" i="15"/>
  <c r="AM15" i="15"/>
  <c r="AL15" i="15"/>
  <c r="AF15" i="15"/>
  <c r="AE15" i="15"/>
  <c r="AD15" i="15"/>
  <c r="AC15" i="15"/>
  <c r="AB15" i="15"/>
  <c r="AA15" i="15"/>
  <c r="Z15" i="15"/>
  <c r="Y15" i="15"/>
  <c r="X15" i="15"/>
  <c r="W15" i="15"/>
  <c r="V15" i="15"/>
  <c r="U15" i="15"/>
  <c r="T15" i="15"/>
  <c r="S15" i="15"/>
  <c r="Q15" i="15"/>
  <c r="P15" i="15"/>
  <c r="O15" i="15"/>
  <c r="N15" i="15"/>
  <c r="M15" i="15"/>
  <c r="L15" i="15"/>
  <c r="J15" i="15"/>
  <c r="I15" i="15"/>
  <c r="G15" i="15"/>
  <c r="F15" i="15"/>
  <c r="E15" i="15"/>
  <c r="D15" i="15"/>
  <c r="AN14" i="15"/>
  <c r="AM14" i="15"/>
  <c r="AL14" i="15"/>
  <c r="AF14" i="15"/>
  <c r="AE14" i="15"/>
  <c r="AD14" i="15"/>
  <c r="AC14" i="15"/>
  <c r="AB14" i="15"/>
  <c r="AA14" i="15"/>
  <c r="Z14" i="15"/>
  <c r="Y14" i="15"/>
  <c r="X14" i="15"/>
  <c r="W14" i="15"/>
  <c r="V14" i="15"/>
  <c r="U14" i="15"/>
  <c r="T14" i="15"/>
  <c r="S14" i="15"/>
  <c r="Q14" i="15"/>
  <c r="P14" i="15"/>
  <c r="O14" i="15"/>
  <c r="N14" i="15"/>
  <c r="M14" i="15"/>
  <c r="L14" i="15"/>
  <c r="K14" i="15"/>
  <c r="J14" i="15"/>
  <c r="I14" i="15"/>
  <c r="D14" i="15"/>
  <c r="AN13" i="15"/>
  <c r="AM13" i="15"/>
  <c r="AL13" i="15"/>
  <c r="AF13" i="15"/>
  <c r="AE13" i="15"/>
  <c r="AD13" i="15"/>
  <c r="AC13" i="15"/>
  <c r="AB13" i="15"/>
  <c r="AA13" i="15"/>
  <c r="Z13" i="15"/>
  <c r="Y13" i="15"/>
  <c r="X13" i="15"/>
  <c r="W13" i="15"/>
  <c r="V13" i="15"/>
  <c r="U13" i="15"/>
  <c r="T13" i="15"/>
  <c r="S13" i="15"/>
  <c r="Q13" i="15"/>
  <c r="P13" i="15"/>
  <c r="O13" i="15"/>
  <c r="N13" i="15"/>
  <c r="M13" i="15"/>
  <c r="L13" i="15"/>
  <c r="K13" i="15"/>
  <c r="J13" i="15"/>
  <c r="G13" i="15"/>
  <c r="F13" i="15"/>
  <c r="E13" i="15"/>
  <c r="D13" i="15"/>
  <c r="AN12" i="15"/>
  <c r="AM12" i="15"/>
  <c r="AL12" i="15"/>
  <c r="AF12" i="15"/>
  <c r="AE12" i="15"/>
  <c r="AD12" i="15"/>
  <c r="AC12" i="15"/>
  <c r="AB12" i="15"/>
  <c r="AA12" i="15"/>
  <c r="Z12" i="15"/>
  <c r="Y12" i="15"/>
  <c r="X12" i="15"/>
  <c r="W12" i="15"/>
  <c r="V12" i="15"/>
  <c r="U12" i="15"/>
  <c r="T12" i="15"/>
  <c r="S12" i="15"/>
  <c r="Q12" i="15"/>
  <c r="P12" i="15"/>
  <c r="O12" i="15"/>
  <c r="N12" i="15"/>
  <c r="M12" i="15"/>
  <c r="L12" i="15"/>
  <c r="K12" i="15"/>
  <c r="J12" i="15"/>
  <c r="I12" i="15"/>
  <c r="G12" i="15"/>
  <c r="F12" i="15"/>
  <c r="AN11" i="15"/>
  <c r="AM11" i="15"/>
  <c r="AL11" i="15"/>
  <c r="AF11" i="15"/>
  <c r="AE11" i="15"/>
  <c r="AD11" i="15"/>
  <c r="AC11" i="15"/>
  <c r="AB11" i="15"/>
  <c r="AA11" i="15"/>
  <c r="Z11" i="15"/>
  <c r="Y11" i="15"/>
  <c r="X11" i="15"/>
  <c r="W11" i="15"/>
  <c r="V11" i="15"/>
  <c r="U11" i="15"/>
  <c r="T11" i="15"/>
  <c r="S11" i="15"/>
  <c r="Q11" i="15"/>
  <c r="P11" i="15"/>
  <c r="O11" i="15"/>
  <c r="N11" i="15"/>
  <c r="M11" i="15"/>
  <c r="L11" i="15"/>
  <c r="K11" i="15"/>
  <c r="J11" i="15"/>
  <c r="I11" i="15"/>
  <c r="E11" i="15"/>
  <c r="D11" i="15"/>
  <c r="AN10" i="15"/>
  <c r="AM10" i="15"/>
  <c r="AL10" i="15"/>
  <c r="AF10" i="15"/>
  <c r="AE10" i="15"/>
  <c r="AD10" i="15"/>
  <c r="AC10" i="15"/>
  <c r="AB10" i="15"/>
  <c r="AA10" i="15"/>
  <c r="Z10" i="15"/>
  <c r="Y10" i="15"/>
  <c r="X10" i="15"/>
  <c r="W10" i="15"/>
  <c r="V10" i="15"/>
  <c r="U10" i="15"/>
  <c r="T10" i="15"/>
  <c r="S10" i="15"/>
  <c r="Q10" i="15"/>
  <c r="P10" i="15"/>
  <c r="O10" i="15"/>
  <c r="N10" i="15"/>
  <c r="M10" i="15"/>
  <c r="L10" i="15"/>
  <c r="K10" i="15"/>
  <c r="J10" i="15"/>
  <c r="I10" i="15"/>
  <c r="G10" i="15"/>
  <c r="F10" i="15"/>
  <c r="AN9" i="15"/>
  <c r="AM9" i="15"/>
  <c r="AL9" i="15"/>
  <c r="AF9" i="15"/>
  <c r="AE9" i="15"/>
  <c r="AD9" i="15"/>
  <c r="AC9" i="15"/>
  <c r="AB9" i="15"/>
  <c r="AA9" i="15"/>
  <c r="Z9" i="15"/>
  <c r="Y9" i="15"/>
  <c r="X9" i="15"/>
  <c r="W9" i="15"/>
  <c r="V9" i="15"/>
  <c r="U9" i="15"/>
  <c r="T9" i="15"/>
  <c r="S9" i="15"/>
  <c r="Q9" i="15"/>
  <c r="P9" i="15"/>
  <c r="O9" i="15"/>
  <c r="N9" i="15"/>
  <c r="M9" i="15"/>
  <c r="L9" i="15"/>
  <c r="J9" i="15"/>
  <c r="I9" i="15"/>
  <c r="G9" i="15"/>
  <c r="F9" i="15"/>
  <c r="E9" i="15"/>
  <c r="D9" i="15"/>
  <c r="AN8" i="15"/>
  <c r="AM8" i="15"/>
  <c r="AL8" i="15"/>
  <c r="AF8" i="15"/>
  <c r="AE8" i="15"/>
  <c r="AD8" i="15"/>
  <c r="AC8" i="15"/>
  <c r="AB8" i="15"/>
  <c r="AA8" i="15"/>
  <c r="Z8" i="15"/>
  <c r="Y8" i="15"/>
  <c r="X8" i="15"/>
  <c r="W8" i="15"/>
  <c r="V8" i="15"/>
  <c r="U8" i="15"/>
  <c r="T8" i="15"/>
  <c r="S8" i="15"/>
  <c r="Q8" i="15"/>
  <c r="P8" i="15"/>
  <c r="O8" i="15"/>
  <c r="N8" i="15"/>
  <c r="M8" i="15"/>
  <c r="L8" i="15"/>
  <c r="K8" i="15"/>
  <c r="J8" i="15"/>
  <c r="I8" i="15"/>
  <c r="AN7" i="15"/>
  <c r="AM7" i="15"/>
  <c r="AL7" i="15"/>
  <c r="AF7" i="15"/>
  <c r="AE7" i="15"/>
  <c r="AD7" i="15"/>
  <c r="AC7" i="15"/>
  <c r="AC6" i="15" s="1"/>
  <c r="AB7" i="15"/>
  <c r="AA7" i="15"/>
  <c r="Z7" i="15"/>
  <c r="Y7" i="15"/>
  <c r="X7" i="15"/>
  <c r="W7" i="15"/>
  <c r="V7" i="15"/>
  <c r="U7" i="15"/>
  <c r="T7" i="15"/>
  <c r="S7" i="15"/>
  <c r="Q7" i="15"/>
  <c r="P7" i="15"/>
  <c r="O7" i="15"/>
  <c r="N7" i="15"/>
  <c r="M7" i="15"/>
  <c r="L7" i="15"/>
  <c r="K7" i="15"/>
  <c r="J7" i="15"/>
  <c r="G7" i="15"/>
  <c r="F7" i="15"/>
  <c r="E7" i="15"/>
  <c r="D7" i="15"/>
  <c r="U6" i="15"/>
  <c r="U3" i="15" s="1"/>
  <c r="AN4" i="15"/>
  <c r="AM4" i="15"/>
  <c r="AL4" i="15"/>
  <c r="AF4" i="15"/>
  <c r="AE4" i="15"/>
  <c r="AD4" i="15"/>
  <c r="AC4" i="15"/>
  <c r="AB4" i="15"/>
  <c r="AA4" i="15"/>
  <c r="Z4" i="15"/>
  <c r="Y4" i="15"/>
  <c r="X4" i="15"/>
  <c r="W4" i="15"/>
  <c r="V4" i="15"/>
  <c r="U4" i="15"/>
  <c r="T4" i="15"/>
  <c r="S4" i="15"/>
  <c r="Q4" i="15"/>
  <c r="P4" i="15"/>
  <c r="O4" i="15"/>
  <c r="N4" i="15"/>
  <c r="M4" i="15"/>
  <c r="L4" i="15"/>
  <c r="K4" i="15"/>
  <c r="J4" i="15"/>
  <c r="I4" i="15"/>
  <c r="G4" i="15"/>
  <c r="E4" i="15"/>
  <c r="D4" i="15"/>
  <c r="C19" i="14"/>
  <c r="Z18" i="14"/>
  <c r="C18" i="14" s="1"/>
  <c r="AN17" i="14"/>
  <c r="AL17" i="14"/>
  <c r="AF17" i="14"/>
  <c r="AE17" i="14"/>
  <c r="AD17" i="14"/>
  <c r="AC17" i="14"/>
  <c r="AA17" i="14"/>
  <c r="Z17" i="14"/>
  <c r="Y17" i="14"/>
  <c r="X17" i="14"/>
  <c r="W17" i="14"/>
  <c r="V17" i="14"/>
  <c r="U17" i="14"/>
  <c r="T17" i="14"/>
  <c r="S17" i="14"/>
  <c r="Q17" i="14"/>
  <c r="P17" i="14"/>
  <c r="O17" i="14"/>
  <c r="N17" i="14"/>
  <c r="M17" i="14"/>
  <c r="L17" i="14"/>
  <c r="K17" i="14"/>
  <c r="I17" i="14"/>
  <c r="H17" i="14"/>
  <c r="G17" i="14"/>
  <c r="E17" i="14"/>
  <c r="AN16" i="14"/>
  <c r="AL16" i="14"/>
  <c r="AF16" i="14"/>
  <c r="AE16" i="14"/>
  <c r="AD16" i="14"/>
  <c r="AC16" i="14"/>
  <c r="AA16" i="14"/>
  <c r="Z16" i="14"/>
  <c r="Y16" i="14"/>
  <c r="X16" i="14"/>
  <c r="W16" i="14"/>
  <c r="V16" i="14"/>
  <c r="U16" i="14"/>
  <c r="T16" i="14"/>
  <c r="S16" i="14"/>
  <c r="Q16" i="14"/>
  <c r="P16" i="14"/>
  <c r="O16" i="14"/>
  <c r="N16" i="14"/>
  <c r="L16" i="14"/>
  <c r="K16" i="14"/>
  <c r="J16" i="14"/>
  <c r="I16" i="14"/>
  <c r="H16" i="14"/>
  <c r="G16" i="14"/>
  <c r="F16" i="14"/>
  <c r="E16" i="14"/>
  <c r="D16" i="14"/>
  <c r="AN15" i="14"/>
  <c r="AL15" i="14"/>
  <c r="AF15" i="14"/>
  <c r="AE15" i="14"/>
  <c r="AD15" i="14"/>
  <c r="AC15" i="14"/>
  <c r="AA15" i="14"/>
  <c r="Z15" i="14"/>
  <c r="Y15" i="14"/>
  <c r="X15" i="14"/>
  <c r="W15" i="14"/>
  <c r="V15" i="14"/>
  <c r="U15" i="14"/>
  <c r="T15" i="14"/>
  <c r="S15" i="14"/>
  <c r="Q15" i="14"/>
  <c r="P15" i="14"/>
  <c r="O15" i="14"/>
  <c r="N15" i="14"/>
  <c r="M15" i="14"/>
  <c r="L15" i="14"/>
  <c r="K15" i="14"/>
  <c r="I15" i="14"/>
  <c r="H15" i="14"/>
  <c r="G15" i="14"/>
  <c r="F15" i="14"/>
  <c r="E15" i="14"/>
  <c r="AN14" i="14"/>
  <c r="AL14" i="14"/>
  <c r="AF14" i="14"/>
  <c r="AE14" i="14"/>
  <c r="AD14" i="14"/>
  <c r="AC14" i="14"/>
  <c r="AA14" i="14"/>
  <c r="Z14" i="14"/>
  <c r="Y14" i="14"/>
  <c r="X14" i="14"/>
  <c r="W14" i="14"/>
  <c r="V14" i="14"/>
  <c r="U14" i="14"/>
  <c r="T14" i="14"/>
  <c r="S14" i="14"/>
  <c r="Q14" i="14"/>
  <c r="P14" i="14"/>
  <c r="O14" i="14"/>
  <c r="N14" i="14"/>
  <c r="L14" i="14"/>
  <c r="K14" i="14"/>
  <c r="J14" i="14"/>
  <c r="I14" i="14"/>
  <c r="F14" i="14"/>
  <c r="E14" i="14"/>
  <c r="D14" i="14"/>
  <c r="AN13" i="14"/>
  <c r="AL13" i="14"/>
  <c r="AF13" i="14"/>
  <c r="AE13" i="14"/>
  <c r="AD13" i="14"/>
  <c r="AC13" i="14"/>
  <c r="AA13" i="14"/>
  <c r="Z13" i="14"/>
  <c r="Y13" i="14"/>
  <c r="X13" i="14"/>
  <c r="W13" i="14"/>
  <c r="V13" i="14"/>
  <c r="U13" i="14"/>
  <c r="T13" i="14"/>
  <c r="S13" i="14"/>
  <c r="Q13" i="14"/>
  <c r="P13" i="14"/>
  <c r="O13" i="14"/>
  <c r="N13" i="14"/>
  <c r="M13" i="14"/>
  <c r="L13" i="14"/>
  <c r="K13" i="14"/>
  <c r="I13" i="14"/>
  <c r="H13" i="14"/>
  <c r="G13" i="14"/>
  <c r="E13" i="14"/>
  <c r="AN12" i="14"/>
  <c r="AL12" i="14"/>
  <c r="AF12" i="14"/>
  <c r="AE12" i="14"/>
  <c r="AD12" i="14"/>
  <c r="AC12" i="14"/>
  <c r="AA12" i="14"/>
  <c r="Z12" i="14"/>
  <c r="Y12" i="14"/>
  <c r="X12" i="14"/>
  <c r="W12" i="14"/>
  <c r="V12" i="14"/>
  <c r="U12" i="14"/>
  <c r="T12" i="14"/>
  <c r="S12" i="14"/>
  <c r="Q12" i="14"/>
  <c r="P12" i="14"/>
  <c r="O12" i="14"/>
  <c r="N12" i="14"/>
  <c r="M12" i="14"/>
  <c r="L12" i="14"/>
  <c r="K12" i="14"/>
  <c r="J12" i="14"/>
  <c r="I12" i="14"/>
  <c r="H12" i="14"/>
  <c r="G12" i="14"/>
  <c r="F12" i="14"/>
  <c r="E12" i="14"/>
  <c r="D12" i="14"/>
  <c r="AN11" i="14"/>
  <c r="AL11" i="14"/>
  <c r="AF11" i="14"/>
  <c r="AE11" i="14"/>
  <c r="AD11" i="14"/>
  <c r="AC11" i="14"/>
  <c r="AA11" i="14"/>
  <c r="Z11" i="14"/>
  <c r="Y11" i="14"/>
  <c r="X11" i="14"/>
  <c r="W11" i="14"/>
  <c r="V11" i="14"/>
  <c r="U11" i="14"/>
  <c r="T11" i="14"/>
  <c r="S11" i="14"/>
  <c r="Q11" i="14"/>
  <c r="P11" i="14"/>
  <c r="O11" i="14"/>
  <c r="N11" i="14"/>
  <c r="M11" i="14"/>
  <c r="L11" i="14"/>
  <c r="K11" i="14"/>
  <c r="J11" i="14"/>
  <c r="I11" i="14"/>
  <c r="H11" i="14"/>
  <c r="G11" i="14"/>
  <c r="F11" i="14"/>
  <c r="E11" i="14"/>
  <c r="D11" i="14"/>
  <c r="AN10" i="14"/>
  <c r="AL10" i="14"/>
  <c r="AF10" i="14"/>
  <c r="AE10" i="14"/>
  <c r="AD10" i="14"/>
  <c r="AC10" i="14"/>
  <c r="AA10" i="14"/>
  <c r="Z10" i="14"/>
  <c r="Y10" i="14"/>
  <c r="X10" i="14"/>
  <c r="W10" i="14"/>
  <c r="V10" i="14"/>
  <c r="U10" i="14"/>
  <c r="T10" i="14"/>
  <c r="S10" i="14"/>
  <c r="Q10" i="14"/>
  <c r="P10" i="14"/>
  <c r="O10" i="14"/>
  <c r="N10" i="14"/>
  <c r="M10" i="14"/>
  <c r="L10" i="14"/>
  <c r="K10" i="14"/>
  <c r="J10" i="14"/>
  <c r="I10" i="14"/>
  <c r="H10" i="14"/>
  <c r="G10" i="14"/>
  <c r="F10" i="14"/>
  <c r="E10" i="14"/>
  <c r="D10" i="14"/>
  <c r="AN9" i="14"/>
  <c r="AL9" i="14"/>
  <c r="AF9" i="14"/>
  <c r="AE9" i="14"/>
  <c r="AD9" i="14"/>
  <c r="AD6" i="14" s="1"/>
  <c r="AD5" i="14" s="1"/>
  <c r="AC9" i="14"/>
  <c r="AA9" i="14"/>
  <c r="Z9" i="14"/>
  <c r="Y9" i="14"/>
  <c r="X9" i="14"/>
  <c r="W9" i="14"/>
  <c r="V9" i="14"/>
  <c r="U9" i="14"/>
  <c r="T9" i="14"/>
  <c r="S9" i="14"/>
  <c r="Q9" i="14"/>
  <c r="P9" i="14"/>
  <c r="O9" i="14"/>
  <c r="N9" i="14"/>
  <c r="M9" i="14"/>
  <c r="L9" i="14"/>
  <c r="K9" i="14"/>
  <c r="J9" i="14"/>
  <c r="I9" i="14"/>
  <c r="H9" i="14"/>
  <c r="G9" i="14"/>
  <c r="F9" i="14"/>
  <c r="E9" i="14"/>
  <c r="D9" i="14"/>
  <c r="AN8" i="14"/>
  <c r="AL8" i="14"/>
  <c r="AF8" i="14"/>
  <c r="AE8" i="14"/>
  <c r="AD8" i="14"/>
  <c r="AC8" i="14"/>
  <c r="AA8" i="14"/>
  <c r="Z8" i="14"/>
  <c r="Y8" i="14"/>
  <c r="X8" i="14"/>
  <c r="W8" i="14"/>
  <c r="V8" i="14"/>
  <c r="U8" i="14"/>
  <c r="T8" i="14"/>
  <c r="S8" i="14"/>
  <c r="Q8" i="14"/>
  <c r="P8" i="14"/>
  <c r="O8" i="14"/>
  <c r="N8" i="14"/>
  <c r="M8" i="14"/>
  <c r="L8" i="14"/>
  <c r="K8" i="14"/>
  <c r="J8" i="14"/>
  <c r="I8" i="14"/>
  <c r="G8" i="14"/>
  <c r="F8" i="14"/>
  <c r="E8" i="14"/>
  <c r="D8" i="14"/>
  <c r="AN7" i="14"/>
  <c r="AL7" i="14"/>
  <c r="AF7" i="14"/>
  <c r="AE7" i="14"/>
  <c r="AD7" i="14"/>
  <c r="AC7" i="14"/>
  <c r="AA7" i="14"/>
  <c r="Z7" i="14"/>
  <c r="Y7" i="14"/>
  <c r="X7" i="14"/>
  <c r="W7" i="14"/>
  <c r="V7" i="14"/>
  <c r="U7" i="14"/>
  <c r="T7" i="14"/>
  <c r="S7" i="14"/>
  <c r="Q7" i="14"/>
  <c r="P7" i="14"/>
  <c r="O7" i="14"/>
  <c r="N7" i="14"/>
  <c r="M7" i="14"/>
  <c r="L7" i="14"/>
  <c r="K7" i="14"/>
  <c r="J7" i="14"/>
  <c r="I7" i="14"/>
  <c r="I6" i="14" s="1"/>
  <c r="H7" i="14"/>
  <c r="G7" i="14"/>
  <c r="F7" i="14"/>
  <c r="E7" i="14"/>
  <c r="D7" i="14"/>
  <c r="AN4" i="14"/>
  <c r="AL4" i="14"/>
  <c r="AF4" i="14"/>
  <c r="AE4" i="14"/>
  <c r="AD4" i="14"/>
  <c r="AC4" i="14"/>
  <c r="AA4" i="14"/>
  <c r="Z4" i="14"/>
  <c r="Y4" i="14"/>
  <c r="X4" i="14"/>
  <c r="W4" i="14"/>
  <c r="V4" i="14"/>
  <c r="U4" i="14"/>
  <c r="T4" i="14"/>
  <c r="S4" i="14"/>
  <c r="Q4" i="14"/>
  <c r="P4" i="14"/>
  <c r="O4" i="14"/>
  <c r="N4" i="14"/>
  <c r="M4" i="14"/>
  <c r="L4" i="14"/>
  <c r="K4" i="14"/>
  <c r="J4" i="14"/>
  <c r="I4" i="14"/>
  <c r="H4" i="14"/>
  <c r="G4" i="14"/>
  <c r="F4" i="14"/>
  <c r="D4" i="14"/>
  <c r="C19" i="13"/>
  <c r="Z18" i="13"/>
  <c r="C18" i="13" s="1"/>
  <c r="AN17" i="13"/>
  <c r="AL17" i="13"/>
  <c r="AF17" i="13"/>
  <c r="AE17" i="13"/>
  <c r="AD17" i="13"/>
  <c r="AC17" i="13"/>
  <c r="AA17" i="13"/>
  <c r="Z17" i="13"/>
  <c r="Y17" i="13"/>
  <c r="X17" i="13"/>
  <c r="W17" i="13"/>
  <c r="V17" i="13"/>
  <c r="U17" i="13"/>
  <c r="T17" i="13"/>
  <c r="S17" i="13"/>
  <c r="Q17" i="13"/>
  <c r="P17" i="13"/>
  <c r="O17" i="13"/>
  <c r="N17" i="13"/>
  <c r="M17" i="13"/>
  <c r="L17" i="13"/>
  <c r="K17" i="13"/>
  <c r="J17" i="13"/>
  <c r="I17" i="13"/>
  <c r="H17" i="13"/>
  <c r="G17" i="13"/>
  <c r="F17" i="13"/>
  <c r="E17" i="13"/>
  <c r="D17" i="13"/>
  <c r="AN16" i="13"/>
  <c r="AL16" i="13"/>
  <c r="AF16" i="13"/>
  <c r="AE16" i="13"/>
  <c r="AD16" i="13"/>
  <c r="AC16" i="13"/>
  <c r="AA16" i="13"/>
  <c r="Z16" i="13"/>
  <c r="Y16" i="13"/>
  <c r="X16" i="13"/>
  <c r="W16" i="13"/>
  <c r="V16" i="13"/>
  <c r="U16" i="13"/>
  <c r="T16" i="13"/>
  <c r="S16" i="13"/>
  <c r="Q16" i="13"/>
  <c r="P16" i="13"/>
  <c r="O16" i="13"/>
  <c r="N16" i="13"/>
  <c r="M16" i="13"/>
  <c r="L16" i="13"/>
  <c r="K16" i="13"/>
  <c r="J16" i="13"/>
  <c r="I16" i="13"/>
  <c r="H16" i="13"/>
  <c r="G16" i="13"/>
  <c r="F16" i="13"/>
  <c r="E16" i="13"/>
  <c r="D16" i="13"/>
  <c r="AN15" i="13"/>
  <c r="AL15" i="13"/>
  <c r="AF15" i="13"/>
  <c r="AE15" i="13"/>
  <c r="AD15" i="13"/>
  <c r="AC15" i="13"/>
  <c r="AA15" i="13"/>
  <c r="Z15" i="13"/>
  <c r="Y15" i="13"/>
  <c r="X15" i="13"/>
  <c r="W15" i="13"/>
  <c r="V15" i="13"/>
  <c r="U15" i="13"/>
  <c r="T15" i="13"/>
  <c r="S15" i="13"/>
  <c r="Q15" i="13"/>
  <c r="P15" i="13"/>
  <c r="O15" i="13"/>
  <c r="N15" i="13"/>
  <c r="M15" i="13"/>
  <c r="L15" i="13"/>
  <c r="K15" i="13"/>
  <c r="J15" i="13"/>
  <c r="I15" i="13"/>
  <c r="H15" i="13"/>
  <c r="F15" i="13"/>
  <c r="E15" i="13"/>
  <c r="D15" i="13"/>
  <c r="AN14" i="13"/>
  <c r="AL14" i="13"/>
  <c r="AF14" i="13"/>
  <c r="AE14" i="13"/>
  <c r="AD14" i="13"/>
  <c r="AC14" i="13"/>
  <c r="AA14" i="13"/>
  <c r="Z14" i="13"/>
  <c r="Y14" i="13"/>
  <c r="X14" i="13"/>
  <c r="W14" i="13"/>
  <c r="V14" i="13"/>
  <c r="U14" i="13"/>
  <c r="T14" i="13"/>
  <c r="S14" i="13"/>
  <c r="Q14" i="13"/>
  <c r="P14" i="13"/>
  <c r="O14" i="13"/>
  <c r="N14" i="13"/>
  <c r="M14" i="13"/>
  <c r="L14" i="13"/>
  <c r="K14" i="13"/>
  <c r="J14" i="13"/>
  <c r="I14" i="13"/>
  <c r="H14" i="13"/>
  <c r="G14" i="13"/>
  <c r="F14" i="13"/>
  <c r="E14" i="13"/>
  <c r="D14" i="13"/>
  <c r="AN13" i="13"/>
  <c r="AL13" i="13"/>
  <c r="AF13" i="13"/>
  <c r="AE13" i="13"/>
  <c r="AD13" i="13"/>
  <c r="AC13" i="13"/>
  <c r="AA13" i="13"/>
  <c r="Z13" i="13"/>
  <c r="Y13" i="13"/>
  <c r="X13" i="13"/>
  <c r="W13" i="13"/>
  <c r="V13" i="13"/>
  <c r="U13" i="13"/>
  <c r="T13" i="13"/>
  <c r="S13" i="13"/>
  <c r="Q13" i="13"/>
  <c r="P13" i="13"/>
  <c r="O13" i="13"/>
  <c r="N13" i="13"/>
  <c r="M13" i="13"/>
  <c r="L13" i="13"/>
  <c r="K13" i="13"/>
  <c r="J13" i="13"/>
  <c r="I13" i="13"/>
  <c r="G13" i="13"/>
  <c r="F13" i="13"/>
  <c r="E13" i="13"/>
  <c r="D13" i="13"/>
  <c r="AN12" i="13"/>
  <c r="AL12" i="13"/>
  <c r="AF12" i="13"/>
  <c r="AE12" i="13"/>
  <c r="AD12" i="13"/>
  <c r="AC12" i="13"/>
  <c r="AA12" i="13"/>
  <c r="Z12" i="13"/>
  <c r="Y12" i="13"/>
  <c r="X12" i="13"/>
  <c r="W12" i="13"/>
  <c r="V12" i="13"/>
  <c r="U12" i="13"/>
  <c r="T12" i="13"/>
  <c r="S12" i="13"/>
  <c r="Q12" i="13"/>
  <c r="P12" i="13"/>
  <c r="O12" i="13"/>
  <c r="N12" i="13"/>
  <c r="M12" i="13"/>
  <c r="L12" i="13"/>
  <c r="K12" i="13"/>
  <c r="J12" i="13"/>
  <c r="I12" i="13"/>
  <c r="H12" i="13"/>
  <c r="F12" i="13"/>
  <c r="E12" i="13"/>
  <c r="D12" i="13"/>
  <c r="AN11" i="13"/>
  <c r="AL11" i="13"/>
  <c r="AF11" i="13"/>
  <c r="AE11" i="13"/>
  <c r="AD11" i="13"/>
  <c r="AC11" i="13"/>
  <c r="AA11" i="13"/>
  <c r="Z11" i="13"/>
  <c r="Y11" i="13"/>
  <c r="X11" i="13"/>
  <c r="W11" i="13"/>
  <c r="V11" i="13"/>
  <c r="U11" i="13"/>
  <c r="T11" i="13"/>
  <c r="S11" i="13"/>
  <c r="Q11" i="13"/>
  <c r="P11" i="13"/>
  <c r="O11" i="13"/>
  <c r="N11" i="13"/>
  <c r="M11" i="13"/>
  <c r="L11" i="13"/>
  <c r="K11" i="13"/>
  <c r="J11" i="13"/>
  <c r="I11" i="13"/>
  <c r="H11" i="13"/>
  <c r="G11" i="13"/>
  <c r="F11" i="13"/>
  <c r="E11" i="13"/>
  <c r="D11" i="13"/>
  <c r="AN10" i="13"/>
  <c r="AL10" i="13"/>
  <c r="AF10" i="13"/>
  <c r="AE10" i="13"/>
  <c r="AD10" i="13"/>
  <c r="AC10" i="13"/>
  <c r="AA10" i="13"/>
  <c r="Z10" i="13"/>
  <c r="Y10" i="13"/>
  <c r="X10" i="13"/>
  <c r="W10" i="13"/>
  <c r="V10" i="13"/>
  <c r="U10" i="13"/>
  <c r="T10" i="13"/>
  <c r="S10" i="13"/>
  <c r="Q10" i="13"/>
  <c r="P10" i="13"/>
  <c r="O10" i="13"/>
  <c r="N10" i="13"/>
  <c r="M10" i="13"/>
  <c r="L10" i="13"/>
  <c r="K10" i="13"/>
  <c r="J10" i="13"/>
  <c r="I10" i="13"/>
  <c r="H10" i="13"/>
  <c r="G10" i="13"/>
  <c r="F10" i="13"/>
  <c r="E10" i="13"/>
  <c r="D10" i="13"/>
  <c r="AN9" i="13"/>
  <c r="AL9" i="13"/>
  <c r="AF9" i="13"/>
  <c r="AE9" i="13"/>
  <c r="AD9" i="13"/>
  <c r="AC9" i="13"/>
  <c r="AA9" i="13"/>
  <c r="Z9" i="13"/>
  <c r="Y9" i="13"/>
  <c r="X9" i="13"/>
  <c r="W9" i="13"/>
  <c r="V9" i="13"/>
  <c r="U9" i="13"/>
  <c r="T9" i="13"/>
  <c r="S9" i="13"/>
  <c r="Q9" i="13"/>
  <c r="P9" i="13"/>
  <c r="O9" i="13"/>
  <c r="N9" i="13"/>
  <c r="M9" i="13"/>
  <c r="L9" i="13"/>
  <c r="K9" i="13"/>
  <c r="J9" i="13"/>
  <c r="I9" i="13"/>
  <c r="H9" i="13"/>
  <c r="F9" i="13"/>
  <c r="E9" i="13"/>
  <c r="D9" i="13"/>
  <c r="D6" i="13" s="1"/>
  <c r="D5" i="13" s="1"/>
  <c r="AN8" i="13"/>
  <c r="AL8" i="13"/>
  <c r="AF8" i="13"/>
  <c r="AE8" i="13"/>
  <c r="AD8" i="13"/>
  <c r="AC8" i="13"/>
  <c r="AA8" i="13"/>
  <c r="Z8" i="13"/>
  <c r="Y8" i="13"/>
  <c r="X8" i="13"/>
  <c r="W8" i="13"/>
  <c r="V8" i="13"/>
  <c r="U8" i="13"/>
  <c r="T8" i="13"/>
  <c r="S8" i="13"/>
  <c r="Q8" i="13"/>
  <c r="P8" i="13"/>
  <c r="O8" i="13"/>
  <c r="N8" i="13"/>
  <c r="M8" i="13"/>
  <c r="L8" i="13"/>
  <c r="K8" i="13"/>
  <c r="J8" i="13"/>
  <c r="I8" i="13"/>
  <c r="H8" i="13"/>
  <c r="G8" i="13"/>
  <c r="F8" i="13"/>
  <c r="E8" i="13"/>
  <c r="D8" i="13"/>
  <c r="AN7" i="13"/>
  <c r="AL7" i="13"/>
  <c r="AF7" i="13"/>
  <c r="AF6" i="13" s="1"/>
  <c r="AF5" i="13" s="1"/>
  <c r="AE7" i="13"/>
  <c r="AD7" i="13"/>
  <c r="AD6" i="13" s="1"/>
  <c r="AD5" i="13" s="1"/>
  <c r="AC7" i="13"/>
  <c r="AA7" i="13"/>
  <c r="Z7" i="13"/>
  <c r="Y7" i="13"/>
  <c r="X7" i="13"/>
  <c r="W7" i="13"/>
  <c r="W6" i="13" s="1"/>
  <c r="V7" i="13"/>
  <c r="U7" i="13"/>
  <c r="T7" i="13"/>
  <c r="S7" i="13"/>
  <c r="Q7" i="13"/>
  <c r="P7" i="13"/>
  <c r="O7" i="13"/>
  <c r="N7" i="13"/>
  <c r="M7" i="13"/>
  <c r="L7" i="13"/>
  <c r="K7" i="13"/>
  <c r="J7" i="13"/>
  <c r="I7" i="13"/>
  <c r="G7" i="13"/>
  <c r="F7" i="13"/>
  <c r="E7" i="13"/>
  <c r="D7" i="13"/>
  <c r="X6" i="13"/>
  <c r="X5" i="13" s="1"/>
  <c r="AN4" i="13"/>
  <c r="AL4" i="13"/>
  <c r="AF4" i="13"/>
  <c r="AE4" i="13"/>
  <c r="AD4" i="13"/>
  <c r="AC4" i="13"/>
  <c r="AA4" i="13"/>
  <c r="Z4" i="13"/>
  <c r="Y4" i="13"/>
  <c r="X4" i="13"/>
  <c r="W4" i="13"/>
  <c r="V4" i="13"/>
  <c r="U4" i="13"/>
  <c r="T4" i="13"/>
  <c r="S4" i="13"/>
  <c r="Q4" i="13"/>
  <c r="P4" i="13"/>
  <c r="O4" i="13"/>
  <c r="N4" i="13"/>
  <c r="M4" i="13"/>
  <c r="L4" i="13"/>
  <c r="K4" i="13"/>
  <c r="J4" i="13"/>
  <c r="I4" i="13"/>
  <c r="G4" i="13"/>
  <c r="F4" i="13"/>
  <c r="E4" i="13"/>
  <c r="D4" i="13"/>
  <c r="C19" i="12"/>
  <c r="Z18" i="12"/>
  <c r="C18" i="12" s="1"/>
  <c r="AN17" i="12"/>
  <c r="AL17" i="12"/>
  <c r="AF17" i="12"/>
  <c r="AE17" i="12"/>
  <c r="AD17" i="12"/>
  <c r="AC17" i="12"/>
  <c r="AA17" i="12"/>
  <c r="Z17" i="12"/>
  <c r="Y17" i="12"/>
  <c r="X17" i="12"/>
  <c r="W17" i="12"/>
  <c r="V17" i="12"/>
  <c r="U17" i="12"/>
  <c r="T17" i="12"/>
  <c r="S17" i="12"/>
  <c r="Q17" i="12"/>
  <c r="P17" i="12"/>
  <c r="O17" i="12"/>
  <c r="N17" i="12"/>
  <c r="M17" i="12"/>
  <c r="L17" i="12"/>
  <c r="K17" i="12"/>
  <c r="J17" i="12"/>
  <c r="I17" i="12"/>
  <c r="H17" i="12"/>
  <c r="G17" i="12"/>
  <c r="F17" i="12"/>
  <c r="AN16" i="12"/>
  <c r="AL16" i="12"/>
  <c r="AF16" i="12"/>
  <c r="AE16" i="12"/>
  <c r="AD16" i="12"/>
  <c r="AC16" i="12"/>
  <c r="AA16" i="12"/>
  <c r="Z16" i="12"/>
  <c r="Y16" i="12"/>
  <c r="X16" i="12"/>
  <c r="W16" i="12"/>
  <c r="V16" i="12"/>
  <c r="U16" i="12"/>
  <c r="T16" i="12"/>
  <c r="S16" i="12"/>
  <c r="Q16" i="12"/>
  <c r="P16" i="12"/>
  <c r="O16" i="12"/>
  <c r="N16" i="12"/>
  <c r="M16" i="12"/>
  <c r="L16" i="12"/>
  <c r="K16" i="12"/>
  <c r="J16" i="12"/>
  <c r="I16" i="12"/>
  <c r="H16" i="12"/>
  <c r="G16" i="12"/>
  <c r="F16" i="12"/>
  <c r="E16" i="12"/>
  <c r="D16" i="12"/>
  <c r="AN15" i="12"/>
  <c r="AL15" i="12"/>
  <c r="AF15" i="12"/>
  <c r="AE15" i="12"/>
  <c r="AD15" i="12"/>
  <c r="AC15" i="12"/>
  <c r="AA15" i="12"/>
  <c r="Z15" i="12"/>
  <c r="Y15" i="12"/>
  <c r="X15" i="12"/>
  <c r="W15" i="12"/>
  <c r="V15" i="12"/>
  <c r="U15" i="12"/>
  <c r="T15" i="12"/>
  <c r="S15" i="12"/>
  <c r="Q15" i="12"/>
  <c r="P15" i="12"/>
  <c r="O15" i="12"/>
  <c r="N15" i="12"/>
  <c r="M15" i="12"/>
  <c r="L15" i="12"/>
  <c r="K15" i="12"/>
  <c r="J15" i="12"/>
  <c r="I15" i="12"/>
  <c r="H15" i="12"/>
  <c r="G15" i="12"/>
  <c r="F15" i="12"/>
  <c r="AN14" i="12"/>
  <c r="AL14" i="12"/>
  <c r="AF14" i="12"/>
  <c r="AE14" i="12"/>
  <c r="AD14" i="12"/>
  <c r="AC14" i="12"/>
  <c r="AA14" i="12"/>
  <c r="Z14" i="12"/>
  <c r="Y14" i="12"/>
  <c r="X14" i="12"/>
  <c r="W14" i="12"/>
  <c r="V14" i="12"/>
  <c r="U14" i="12"/>
  <c r="T14" i="12"/>
  <c r="S14" i="12"/>
  <c r="Q14" i="12"/>
  <c r="P14" i="12"/>
  <c r="O14" i="12"/>
  <c r="N14" i="12"/>
  <c r="M14" i="12"/>
  <c r="L14" i="12"/>
  <c r="K14" i="12"/>
  <c r="J14" i="12"/>
  <c r="I14" i="12"/>
  <c r="H14" i="12"/>
  <c r="G14" i="12"/>
  <c r="F14" i="12"/>
  <c r="E14" i="12"/>
  <c r="D14" i="12"/>
  <c r="AN13" i="12"/>
  <c r="AL13" i="12"/>
  <c r="AF13" i="12"/>
  <c r="AE13" i="12"/>
  <c r="AD13" i="12"/>
  <c r="AC13" i="12"/>
  <c r="AA13" i="12"/>
  <c r="Z13" i="12"/>
  <c r="Y13" i="12"/>
  <c r="X13" i="12"/>
  <c r="W13" i="12"/>
  <c r="V13" i="12"/>
  <c r="U13" i="12"/>
  <c r="T13" i="12"/>
  <c r="S13" i="12"/>
  <c r="Q13" i="12"/>
  <c r="P13" i="12"/>
  <c r="O13" i="12"/>
  <c r="N13" i="12"/>
  <c r="M13" i="12"/>
  <c r="L13" i="12"/>
  <c r="K13" i="12"/>
  <c r="J13" i="12"/>
  <c r="I13" i="12"/>
  <c r="H13" i="12"/>
  <c r="G13" i="12"/>
  <c r="F13" i="12"/>
  <c r="AN12" i="12"/>
  <c r="AL12" i="12"/>
  <c r="AF12" i="12"/>
  <c r="AE12" i="12"/>
  <c r="AD12" i="12"/>
  <c r="AC12" i="12"/>
  <c r="AA12" i="12"/>
  <c r="Z12" i="12"/>
  <c r="Y12" i="12"/>
  <c r="X12" i="12"/>
  <c r="W12" i="12"/>
  <c r="V12" i="12"/>
  <c r="U12" i="12"/>
  <c r="T12" i="12"/>
  <c r="S12" i="12"/>
  <c r="Q12" i="12"/>
  <c r="P12" i="12"/>
  <c r="O12" i="12"/>
  <c r="N12" i="12"/>
  <c r="M12" i="12"/>
  <c r="L12" i="12"/>
  <c r="K12" i="12"/>
  <c r="J12" i="12"/>
  <c r="I12" i="12"/>
  <c r="G12" i="12"/>
  <c r="F12" i="12"/>
  <c r="E12" i="12"/>
  <c r="D12" i="12"/>
  <c r="AN11" i="12"/>
  <c r="AL11" i="12"/>
  <c r="AF11" i="12"/>
  <c r="AE11" i="12"/>
  <c r="AD11" i="12"/>
  <c r="AC11" i="12"/>
  <c r="AA11" i="12"/>
  <c r="Z11" i="12"/>
  <c r="Y11" i="12"/>
  <c r="X11" i="12"/>
  <c r="W11" i="12"/>
  <c r="V11" i="12"/>
  <c r="U11" i="12"/>
  <c r="T11" i="12"/>
  <c r="S11" i="12"/>
  <c r="Q11" i="12"/>
  <c r="P11" i="12"/>
  <c r="O11" i="12"/>
  <c r="N11" i="12"/>
  <c r="M11" i="12"/>
  <c r="L11" i="12"/>
  <c r="K11" i="12"/>
  <c r="J11" i="12"/>
  <c r="I11" i="12"/>
  <c r="H11" i="12"/>
  <c r="G11" i="12"/>
  <c r="F11" i="12"/>
  <c r="AN10" i="12"/>
  <c r="AL10" i="12"/>
  <c r="AF10" i="12"/>
  <c r="AE10" i="12"/>
  <c r="AD10" i="12"/>
  <c r="AC10" i="12"/>
  <c r="AA10" i="12"/>
  <c r="Z10" i="12"/>
  <c r="Y10" i="12"/>
  <c r="X10" i="12"/>
  <c r="W10" i="12"/>
  <c r="V10" i="12"/>
  <c r="U10" i="12"/>
  <c r="T10" i="12"/>
  <c r="S10" i="12"/>
  <c r="Q10" i="12"/>
  <c r="P10" i="12"/>
  <c r="O10" i="12"/>
  <c r="N10" i="12"/>
  <c r="M10" i="12"/>
  <c r="L10" i="12"/>
  <c r="K10" i="12"/>
  <c r="J10" i="12"/>
  <c r="I10" i="12"/>
  <c r="H10" i="12"/>
  <c r="G10" i="12"/>
  <c r="F10" i="12"/>
  <c r="E10" i="12"/>
  <c r="D10" i="12"/>
  <c r="AN9" i="12"/>
  <c r="AL9" i="12"/>
  <c r="AF9" i="12"/>
  <c r="AE9" i="12"/>
  <c r="AD9" i="12"/>
  <c r="AC9" i="12"/>
  <c r="AA9" i="12"/>
  <c r="Z9" i="12"/>
  <c r="Y9" i="12"/>
  <c r="X9" i="12"/>
  <c r="W9" i="12"/>
  <c r="V9" i="12"/>
  <c r="U9" i="12"/>
  <c r="T9" i="12"/>
  <c r="S9" i="12"/>
  <c r="Q9" i="12"/>
  <c r="P9" i="12"/>
  <c r="O9" i="12"/>
  <c r="N9" i="12"/>
  <c r="M9" i="12"/>
  <c r="L9" i="12"/>
  <c r="K9" i="12"/>
  <c r="J9" i="12"/>
  <c r="I9" i="12"/>
  <c r="H9" i="12"/>
  <c r="G9" i="12"/>
  <c r="F9" i="12"/>
  <c r="AN8" i="12"/>
  <c r="AL8" i="12"/>
  <c r="AF8" i="12"/>
  <c r="AE8" i="12"/>
  <c r="AD8" i="12"/>
  <c r="AC8" i="12"/>
  <c r="AA8" i="12"/>
  <c r="Z8" i="12"/>
  <c r="Y8" i="12"/>
  <c r="X8" i="12"/>
  <c r="W8" i="12"/>
  <c r="V8" i="12"/>
  <c r="U8" i="12"/>
  <c r="T8" i="12"/>
  <c r="S8" i="12"/>
  <c r="Q8" i="12"/>
  <c r="P8" i="12"/>
  <c r="O8" i="12"/>
  <c r="N8" i="12"/>
  <c r="M8" i="12"/>
  <c r="L8" i="12"/>
  <c r="K8" i="12"/>
  <c r="J8" i="12"/>
  <c r="I8" i="12"/>
  <c r="H8" i="12"/>
  <c r="G8" i="12"/>
  <c r="F8" i="12"/>
  <c r="E8" i="12"/>
  <c r="D8" i="12"/>
  <c r="AN7" i="12"/>
  <c r="AL7" i="12"/>
  <c r="AF7" i="12"/>
  <c r="AE7" i="12"/>
  <c r="AD7" i="12"/>
  <c r="AC7" i="12"/>
  <c r="AA7" i="12"/>
  <c r="Z7" i="12"/>
  <c r="Y7" i="12"/>
  <c r="X7" i="12"/>
  <c r="X6" i="12" s="1"/>
  <c r="X5" i="12" s="1"/>
  <c r="W7" i="12"/>
  <c r="V7" i="12"/>
  <c r="V6" i="12" s="1"/>
  <c r="V5" i="12" s="1"/>
  <c r="U7" i="12"/>
  <c r="T7" i="12"/>
  <c r="T6" i="12" s="1"/>
  <c r="T5" i="12" s="1"/>
  <c r="S7" i="12"/>
  <c r="Q7" i="12"/>
  <c r="P7" i="12"/>
  <c r="O7" i="12"/>
  <c r="N7" i="12"/>
  <c r="M7" i="12"/>
  <c r="L7" i="12"/>
  <c r="K7" i="12"/>
  <c r="J7" i="12"/>
  <c r="I7" i="12"/>
  <c r="H7" i="12"/>
  <c r="G7" i="12"/>
  <c r="G6" i="12" s="1"/>
  <c r="F7" i="12"/>
  <c r="F6" i="12"/>
  <c r="F5" i="12" s="1"/>
  <c r="AN4" i="12"/>
  <c r="AL4" i="12"/>
  <c r="AF4" i="12"/>
  <c r="AE4" i="12"/>
  <c r="AD4" i="12"/>
  <c r="AC4" i="12"/>
  <c r="AA4" i="12"/>
  <c r="Z4" i="12"/>
  <c r="Y4" i="12"/>
  <c r="X4" i="12"/>
  <c r="W4" i="12"/>
  <c r="V4" i="12"/>
  <c r="U4" i="12"/>
  <c r="T4" i="12"/>
  <c r="S4" i="12"/>
  <c r="Q4" i="12"/>
  <c r="P4" i="12"/>
  <c r="O4" i="12"/>
  <c r="N4" i="12"/>
  <c r="M4" i="12"/>
  <c r="L4" i="12"/>
  <c r="K4" i="12"/>
  <c r="J4" i="12"/>
  <c r="I4" i="12"/>
  <c r="H4" i="12"/>
  <c r="G4" i="12"/>
  <c r="F4" i="12"/>
  <c r="E4" i="12"/>
  <c r="D4" i="12"/>
  <c r="C19" i="11"/>
  <c r="Z18" i="11"/>
  <c r="C18" i="11" s="1"/>
  <c r="AN17" i="11"/>
  <c r="AL17" i="11"/>
  <c r="AF17" i="11"/>
  <c r="AE17" i="11"/>
  <c r="AD17" i="11"/>
  <c r="AC17" i="11"/>
  <c r="AA17" i="11"/>
  <c r="Z17" i="11"/>
  <c r="Y17" i="11"/>
  <c r="X17" i="11"/>
  <c r="W17" i="11"/>
  <c r="V17" i="11"/>
  <c r="U17" i="11"/>
  <c r="T17" i="11"/>
  <c r="S17" i="11"/>
  <c r="Q17" i="11"/>
  <c r="P17" i="11"/>
  <c r="O17" i="11"/>
  <c r="N17" i="11"/>
  <c r="M17" i="11"/>
  <c r="L17" i="11"/>
  <c r="K17" i="11"/>
  <c r="J17" i="11"/>
  <c r="I17" i="11"/>
  <c r="G17" i="11"/>
  <c r="F17" i="11"/>
  <c r="E17" i="11"/>
  <c r="D17" i="11"/>
  <c r="AN16" i="11"/>
  <c r="AL16" i="11"/>
  <c r="AF16" i="11"/>
  <c r="AE16" i="11"/>
  <c r="AD16" i="11"/>
  <c r="AC16" i="11"/>
  <c r="AA16" i="11"/>
  <c r="Z16" i="11"/>
  <c r="Y16" i="11"/>
  <c r="X16" i="11"/>
  <c r="W16" i="11"/>
  <c r="V16" i="11"/>
  <c r="U16" i="11"/>
  <c r="T16" i="11"/>
  <c r="S16" i="11"/>
  <c r="Q16" i="11"/>
  <c r="P16" i="11"/>
  <c r="O16" i="11"/>
  <c r="N16" i="11"/>
  <c r="M16" i="11"/>
  <c r="L16" i="11"/>
  <c r="K16" i="11"/>
  <c r="J16" i="11"/>
  <c r="I16" i="11"/>
  <c r="H16" i="11"/>
  <c r="F16" i="11"/>
  <c r="E16" i="11"/>
  <c r="D16" i="11"/>
  <c r="AN15" i="11"/>
  <c r="AL15" i="11"/>
  <c r="AF15" i="11"/>
  <c r="AE15" i="11"/>
  <c r="AD15" i="11"/>
  <c r="AC15" i="11"/>
  <c r="AA15" i="11"/>
  <c r="Z15" i="11"/>
  <c r="Y15" i="11"/>
  <c r="X15" i="11"/>
  <c r="W15" i="11"/>
  <c r="V15" i="11"/>
  <c r="U15" i="11"/>
  <c r="T15" i="11"/>
  <c r="S15" i="11"/>
  <c r="Q15" i="11"/>
  <c r="P15" i="11"/>
  <c r="O15" i="11"/>
  <c r="N15" i="11"/>
  <c r="M15" i="11"/>
  <c r="L15" i="11"/>
  <c r="K15" i="11"/>
  <c r="J15" i="11"/>
  <c r="I15" i="11"/>
  <c r="H15" i="11"/>
  <c r="G15" i="11"/>
  <c r="F15" i="11"/>
  <c r="E15" i="11"/>
  <c r="D15" i="11"/>
  <c r="AN14" i="11"/>
  <c r="AL14" i="11"/>
  <c r="AF14" i="11"/>
  <c r="AE14" i="11"/>
  <c r="AD14" i="11"/>
  <c r="AC14" i="11"/>
  <c r="AA14" i="11"/>
  <c r="Z14" i="11"/>
  <c r="Y14" i="11"/>
  <c r="X14" i="11"/>
  <c r="W14" i="11"/>
  <c r="V14" i="11"/>
  <c r="U14" i="11"/>
  <c r="T14" i="11"/>
  <c r="S14" i="11"/>
  <c r="Q14" i="11"/>
  <c r="P14" i="11"/>
  <c r="O14" i="11"/>
  <c r="N14" i="11"/>
  <c r="M14" i="11"/>
  <c r="L14" i="11"/>
  <c r="K14" i="11"/>
  <c r="J14" i="11"/>
  <c r="I14" i="11"/>
  <c r="H14" i="11"/>
  <c r="G14" i="11"/>
  <c r="F14" i="11"/>
  <c r="E14" i="11"/>
  <c r="D14" i="11"/>
  <c r="AN13" i="11"/>
  <c r="AL13" i="11"/>
  <c r="AF13" i="11"/>
  <c r="AE13" i="11"/>
  <c r="AD13" i="11"/>
  <c r="AC13" i="11"/>
  <c r="AA13" i="11"/>
  <c r="Z13" i="11"/>
  <c r="Y13" i="11"/>
  <c r="X13" i="11"/>
  <c r="W13" i="11"/>
  <c r="V13" i="11"/>
  <c r="U13" i="11"/>
  <c r="T13" i="11"/>
  <c r="S13" i="11"/>
  <c r="Q13" i="11"/>
  <c r="P13" i="11"/>
  <c r="O13" i="11"/>
  <c r="N13" i="11"/>
  <c r="M13" i="11"/>
  <c r="L13" i="11"/>
  <c r="K13" i="11"/>
  <c r="J13" i="11"/>
  <c r="I13" i="11"/>
  <c r="H13" i="11"/>
  <c r="F13" i="11"/>
  <c r="E13" i="11"/>
  <c r="D13" i="11"/>
  <c r="AN12" i="11"/>
  <c r="AL12" i="11"/>
  <c r="AF12" i="11"/>
  <c r="AE12" i="11"/>
  <c r="AD12" i="11"/>
  <c r="AC12" i="11"/>
  <c r="AA12" i="11"/>
  <c r="Z12" i="11"/>
  <c r="Y12" i="11"/>
  <c r="X12" i="11"/>
  <c r="W12" i="11"/>
  <c r="V12" i="11"/>
  <c r="U12" i="11"/>
  <c r="T12" i="11"/>
  <c r="S12" i="11"/>
  <c r="Q12" i="11"/>
  <c r="P12" i="11"/>
  <c r="O12" i="11"/>
  <c r="N12" i="11"/>
  <c r="M12" i="11"/>
  <c r="L12" i="11"/>
  <c r="K12" i="11"/>
  <c r="J12" i="11"/>
  <c r="I12" i="11"/>
  <c r="H12" i="11"/>
  <c r="G12" i="11"/>
  <c r="F12" i="11"/>
  <c r="E12" i="11"/>
  <c r="D12" i="11"/>
  <c r="AN11" i="11"/>
  <c r="AL11" i="11"/>
  <c r="AF11" i="11"/>
  <c r="AE11" i="11"/>
  <c r="AD11" i="11"/>
  <c r="AC11" i="11"/>
  <c r="AA11" i="11"/>
  <c r="Z11" i="11"/>
  <c r="Y11" i="11"/>
  <c r="X11" i="11"/>
  <c r="W11" i="11"/>
  <c r="V11" i="11"/>
  <c r="U11" i="11"/>
  <c r="T11" i="11"/>
  <c r="S11" i="11"/>
  <c r="Q11" i="11"/>
  <c r="P11" i="11"/>
  <c r="O11" i="11"/>
  <c r="N11" i="11"/>
  <c r="M11" i="11"/>
  <c r="L11" i="11"/>
  <c r="K11" i="11"/>
  <c r="J11" i="11"/>
  <c r="I11" i="11"/>
  <c r="G11" i="11"/>
  <c r="F11" i="11"/>
  <c r="E11" i="11"/>
  <c r="D11" i="11"/>
  <c r="AN10" i="11"/>
  <c r="AL10" i="11"/>
  <c r="AF10" i="11"/>
  <c r="AE10" i="11"/>
  <c r="AD10" i="11"/>
  <c r="AC10" i="11"/>
  <c r="AA10" i="11"/>
  <c r="Z10" i="11"/>
  <c r="Y10" i="11"/>
  <c r="X10" i="11"/>
  <c r="W10" i="11"/>
  <c r="V10" i="11"/>
  <c r="U10" i="11"/>
  <c r="T10" i="11"/>
  <c r="S10" i="11"/>
  <c r="Q10" i="11"/>
  <c r="P10" i="11"/>
  <c r="O10" i="11"/>
  <c r="N10" i="11"/>
  <c r="M10" i="11"/>
  <c r="L10" i="11"/>
  <c r="K10" i="11"/>
  <c r="J10" i="11"/>
  <c r="I10" i="11"/>
  <c r="H10" i="11"/>
  <c r="F10" i="11"/>
  <c r="E10" i="11"/>
  <c r="D10" i="11"/>
  <c r="AN9" i="11"/>
  <c r="AL9" i="11"/>
  <c r="AF9" i="11"/>
  <c r="AE9" i="11"/>
  <c r="AD9" i="11"/>
  <c r="AC9" i="11"/>
  <c r="AA9" i="11"/>
  <c r="Z9" i="11"/>
  <c r="Y9" i="11"/>
  <c r="X9" i="11"/>
  <c r="W9" i="11"/>
  <c r="V9" i="11"/>
  <c r="U9" i="11"/>
  <c r="T9" i="11"/>
  <c r="S9" i="11"/>
  <c r="Q9" i="11"/>
  <c r="P9" i="11"/>
  <c r="O9" i="11"/>
  <c r="N9" i="11"/>
  <c r="M9" i="11"/>
  <c r="L9" i="11"/>
  <c r="K9" i="11"/>
  <c r="J9" i="11"/>
  <c r="I9" i="11"/>
  <c r="H9" i="11"/>
  <c r="G9" i="11"/>
  <c r="F9" i="11"/>
  <c r="E9" i="11"/>
  <c r="D9" i="11"/>
  <c r="AN8" i="11"/>
  <c r="AL8" i="11"/>
  <c r="AF8" i="11"/>
  <c r="AE8" i="11"/>
  <c r="AD8" i="11"/>
  <c r="AD6" i="11" s="1"/>
  <c r="AD3" i="11" s="1"/>
  <c r="AC8" i="11"/>
  <c r="AA8" i="11"/>
  <c r="Z8" i="11"/>
  <c r="Y8" i="11"/>
  <c r="X8" i="11"/>
  <c r="W8" i="11"/>
  <c r="V8" i="11"/>
  <c r="U8" i="11"/>
  <c r="T8" i="11"/>
  <c r="S8" i="11"/>
  <c r="Q8" i="11"/>
  <c r="P8" i="11"/>
  <c r="P6" i="11" s="1"/>
  <c r="P5" i="11" s="1"/>
  <c r="O8" i="11"/>
  <c r="N8" i="11"/>
  <c r="M8" i="11"/>
  <c r="L8" i="11"/>
  <c r="K8" i="11"/>
  <c r="J8" i="11"/>
  <c r="J6" i="11" s="1"/>
  <c r="J5" i="11" s="1"/>
  <c r="I8" i="11"/>
  <c r="H8" i="11"/>
  <c r="G8" i="11"/>
  <c r="F8" i="11"/>
  <c r="E8" i="11"/>
  <c r="D8" i="11"/>
  <c r="AN7" i="11"/>
  <c r="AL7" i="11"/>
  <c r="AF7" i="11"/>
  <c r="AE7" i="11"/>
  <c r="AD7" i="11"/>
  <c r="AC7" i="11"/>
  <c r="AA7" i="11"/>
  <c r="Z7" i="11"/>
  <c r="Y7" i="11"/>
  <c r="X7" i="11"/>
  <c r="W7" i="11"/>
  <c r="V7" i="11"/>
  <c r="V6" i="11" s="1"/>
  <c r="V5" i="11" s="1"/>
  <c r="U7" i="11"/>
  <c r="T7" i="11"/>
  <c r="S7" i="11"/>
  <c r="Q7" i="11"/>
  <c r="P7" i="11"/>
  <c r="O7" i="11"/>
  <c r="N7" i="11"/>
  <c r="M7" i="11"/>
  <c r="M6" i="11" s="1"/>
  <c r="L7" i="11"/>
  <c r="K7" i="11"/>
  <c r="J7" i="11"/>
  <c r="I7" i="11"/>
  <c r="H7" i="11"/>
  <c r="F7" i="11"/>
  <c r="E7" i="11"/>
  <c r="D7" i="11"/>
  <c r="D6" i="11"/>
  <c r="D5" i="11" s="1"/>
  <c r="AN4" i="11"/>
  <c r="AL4" i="11"/>
  <c r="AF4" i="11"/>
  <c r="AE4" i="11"/>
  <c r="AD4" i="11"/>
  <c r="AC4" i="11"/>
  <c r="AA4" i="11"/>
  <c r="Z4" i="11"/>
  <c r="Y4" i="11"/>
  <c r="X4" i="11"/>
  <c r="W4" i="11"/>
  <c r="V4" i="11"/>
  <c r="U4" i="11"/>
  <c r="T4" i="11"/>
  <c r="S4" i="11"/>
  <c r="Q4" i="11"/>
  <c r="P4" i="11"/>
  <c r="O4" i="11"/>
  <c r="N4" i="11"/>
  <c r="M4" i="11"/>
  <c r="L4" i="11"/>
  <c r="K4" i="11"/>
  <c r="J4" i="11"/>
  <c r="I4" i="11"/>
  <c r="H4" i="11"/>
  <c r="G4" i="11"/>
  <c r="F4" i="11"/>
  <c r="D4" i="11"/>
  <c r="C19" i="10"/>
  <c r="Z18" i="10"/>
  <c r="C18" i="10" s="1"/>
  <c r="AN17" i="10"/>
  <c r="AL17" i="10"/>
  <c r="AF17" i="10"/>
  <c r="AE17" i="10"/>
  <c r="AD17" i="10"/>
  <c r="AC17" i="10"/>
  <c r="AA17" i="10"/>
  <c r="Z17" i="10"/>
  <c r="Y17" i="10"/>
  <c r="X17" i="10"/>
  <c r="W17" i="10"/>
  <c r="V17" i="10"/>
  <c r="U17" i="10"/>
  <c r="T17" i="10"/>
  <c r="S17" i="10"/>
  <c r="Q17" i="10"/>
  <c r="P17" i="10"/>
  <c r="O17" i="10"/>
  <c r="N17" i="10"/>
  <c r="M17" i="10"/>
  <c r="L17" i="10"/>
  <c r="K17" i="10"/>
  <c r="J17" i="10"/>
  <c r="I17" i="10"/>
  <c r="H17" i="10"/>
  <c r="F17" i="10"/>
  <c r="E17" i="10"/>
  <c r="D17" i="10"/>
  <c r="AN16" i="10"/>
  <c r="AL16" i="10"/>
  <c r="AF16" i="10"/>
  <c r="AE16" i="10"/>
  <c r="AD16" i="10"/>
  <c r="AC16" i="10"/>
  <c r="AA16" i="10"/>
  <c r="Z16" i="10"/>
  <c r="Y16" i="10"/>
  <c r="X16" i="10"/>
  <c r="W16" i="10"/>
  <c r="V16" i="10"/>
  <c r="U16" i="10"/>
  <c r="T16" i="10"/>
  <c r="S16" i="10"/>
  <c r="Q16" i="10"/>
  <c r="P16" i="10"/>
  <c r="O16" i="10"/>
  <c r="N16" i="10"/>
  <c r="M16" i="10"/>
  <c r="L16" i="10"/>
  <c r="K16" i="10"/>
  <c r="J16" i="10"/>
  <c r="I16" i="10"/>
  <c r="F16" i="10"/>
  <c r="E16" i="10"/>
  <c r="D16" i="10"/>
  <c r="AN15" i="10"/>
  <c r="AL15" i="10"/>
  <c r="AF15" i="10"/>
  <c r="AE15" i="10"/>
  <c r="AD15" i="10"/>
  <c r="AC15" i="10"/>
  <c r="AA15" i="10"/>
  <c r="Z15" i="10"/>
  <c r="Y15" i="10"/>
  <c r="X15" i="10"/>
  <c r="W15" i="10"/>
  <c r="V15" i="10"/>
  <c r="U15" i="10"/>
  <c r="T15" i="10"/>
  <c r="S15" i="10"/>
  <c r="Q15" i="10"/>
  <c r="P15" i="10"/>
  <c r="O15" i="10"/>
  <c r="N15" i="10"/>
  <c r="M15" i="10"/>
  <c r="L15" i="10"/>
  <c r="K15" i="10"/>
  <c r="J15" i="10"/>
  <c r="I15" i="10"/>
  <c r="H15" i="10"/>
  <c r="F15" i="10"/>
  <c r="E15" i="10"/>
  <c r="D15" i="10"/>
  <c r="AN14" i="10"/>
  <c r="AL14" i="10"/>
  <c r="AF14" i="10"/>
  <c r="AE14" i="10"/>
  <c r="AD14" i="10"/>
  <c r="AC14" i="10"/>
  <c r="AA14" i="10"/>
  <c r="Z14" i="10"/>
  <c r="Y14" i="10"/>
  <c r="X14" i="10"/>
  <c r="W14" i="10"/>
  <c r="V14" i="10"/>
  <c r="U14" i="10"/>
  <c r="T14" i="10"/>
  <c r="S14" i="10"/>
  <c r="Q14" i="10"/>
  <c r="P14" i="10"/>
  <c r="O14" i="10"/>
  <c r="N14" i="10"/>
  <c r="M14" i="10"/>
  <c r="L14" i="10"/>
  <c r="K14" i="10"/>
  <c r="J14" i="10"/>
  <c r="I14" i="10"/>
  <c r="H14" i="10"/>
  <c r="F14" i="10"/>
  <c r="E14" i="10"/>
  <c r="D14" i="10"/>
  <c r="AN13" i="10"/>
  <c r="AL13" i="10"/>
  <c r="AF13" i="10"/>
  <c r="AE13" i="10"/>
  <c r="AD13" i="10"/>
  <c r="AC13" i="10"/>
  <c r="AA13" i="10"/>
  <c r="Z13" i="10"/>
  <c r="Y13" i="10"/>
  <c r="X13" i="10"/>
  <c r="W13" i="10"/>
  <c r="V13" i="10"/>
  <c r="U13" i="10"/>
  <c r="T13" i="10"/>
  <c r="S13" i="10"/>
  <c r="Q13" i="10"/>
  <c r="P13" i="10"/>
  <c r="O13" i="10"/>
  <c r="N13" i="10"/>
  <c r="M13" i="10"/>
  <c r="L13" i="10"/>
  <c r="K13" i="10"/>
  <c r="J13" i="10"/>
  <c r="I13" i="10"/>
  <c r="H13" i="10"/>
  <c r="F13" i="10"/>
  <c r="E13" i="10"/>
  <c r="D13" i="10"/>
  <c r="AN12" i="10"/>
  <c r="AL12" i="10"/>
  <c r="AF12" i="10"/>
  <c r="AE12" i="10"/>
  <c r="AD12" i="10"/>
  <c r="AC12" i="10"/>
  <c r="AA12" i="10"/>
  <c r="Z12" i="10"/>
  <c r="Y12" i="10"/>
  <c r="X12" i="10"/>
  <c r="W12" i="10"/>
  <c r="V12" i="10"/>
  <c r="U12" i="10"/>
  <c r="T12" i="10"/>
  <c r="S12" i="10"/>
  <c r="Q12" i="10"/>
  <c r="P12" i="10"/>
  <c r="O12" i="10"/>
  <c r="N12" i="10"/>
  <c r="M12" i="10"/>
  <c r="L12" i="10"/>
  <c r="K12" i="10"/>
  <c r="J12" i="10"/>
  <c r="I12" i="10"/>
  <c r="H12" i="10"/>
  <c r="F12" i="10"/>
  <c r="E12" i="10"/>
  <c r="D12" i="10"/>
  <c r="AN11" i="10"/>
  <c r="AL11" i="10"/>
  <c r="AF11" i="10"/>
  <c r="AE11" i="10"/>
  <c r="AD11" i="10"/>
  <c r="AC11" i="10"/>
  <c r="AA11" i="10"/>
  <c r="Z11" i="10"/>
  <c r="Y11" i="10"/>
  <c r="X11" i="10"/>
  <c r="W11" i="10"/>
  <c r="V11" i="10"/>
  <c r="U11" i="10"/>
  <c r="T11" i="10"/>
  <c r="S11" i="10"/>
  <c r="Q11" i="10"/>
  <c r="P11" i="10"/>
  <c r="O11" i="10"/>
  <c r="N11" i="10"/>
  <c r="M11" i="10"/>
  <c r="L11" i="10"/>
  <c r="K11" i="10"/>
  <c r="J11" i="10"/>
  <c r="I11" i="10"/>
  <c r="H11" i="10"/>
  <c r="F11" i="10"/>
  <c r="E11" i="10"/>
  <c r="D11" i="10"/>
  <c r="AN10" i="10"/>
  <c r="AL10" i="10"/>
  <c r="AF10" i="10"/>
  <c r="AE10" i="10"/>
  <c r="AD10" i="10"/>
  <c r="AD6" i="10" s="1"/>
  <c r="AD5" i="10" s="1"/>
  <c r="AC10" i="10"/>
  <c r="AA10" i="10"/>
  <c r="Z10" i="10"/>
  <c r="Y10" i="10"/>
  <c r="X10" i="10"/>
  <c r="W10" i="10"/>
  <c r="V10" i="10"/>
  <c r="U10" i="10"/>
  <c r="T10" i="10"/>
  <c r="S10" i="10"/>
  <c r="Q10" i="10"/>
  <c r="P10" i="10"/>
  <c r="O10" i="10"/>
  <c r="N10" i="10"/>
  <c r="M10" i="10"/>
  <c r="L10" i="10"/>
  <c r="K10" i="10"/>
  <c r="J10" i="10"/>
  <c r="J6" i="10" s="1"/>
  <c r="J5" i="10" s="1"/>
  <c r="I10" i="10"/>
  <c r="F10" i="10"/>
  <c r="E10" i="10"/>
  <c r="D10" i="10"/>
  <c r="AN9" i="10"/>
  <c r="AL9" i="10"/>
  <c r="AF9" i="10"/>
  <c r="AE9" i="10"/>
  <c r="AD9" i="10"/>
  <c r="AC9" i="10"/>
  <c r="AA9" i="10"/>
  <c r="Z9" i="10"/>
  <c r="Y9" i="10"/>
  <c r="X9" i="10"/>
  <c r="W9" i="10"/>
  <c r="V9" i="10"/>
  <c r="U9" i="10"/>
  <c r="T9" i="10"/>
  <c r="S9" i="10"/>
  <c r="Q9" i="10"/>
  <c r="P9" i="10"/>
  <c r="O9" i="10"/>
  <c r="N9" i="10"/>
  <c r="M9" i="10"/>
  <c r="L9" i="10"/>
  <c r="K9" i="10"/>
  <c r="J9" i="10"/>
  <c r="I9" i="10"/>
  <c r="H9" i="10"/>
  <c r="F9" i="10"/>
  <c r="E9" i="10"/>
  <c r="D9" i="10"/>
  <c r="AN8" i="10"/>
  <c r="AL8" i="10"/>
  <c r="AF8" i="10"/>
  <c r="AE8" i="10"/>
  <c r="AD8" i="10"/>
  <c r="AC8" i="10"/>
  <c r="AA8" i="10"/>
  <c r="Z8" i="10"/>
  <c r="Y8" i="10"/>
  <c r="X8" i="10"/>
  <c r="W8" i="10"/>
  <c r="V8" i="10"/>
  <c r="U8" i="10"/>
  <c r="T8" i="10"/>
  <c r="S8" i="10"/>
  <c r="Q8" i="10"/>
  <c r="P8" i="10"/>
  <c r="O8" i="10"/>
  <c r="N8" i="10"/>
  <c r="M8" i="10"/>
  <c r="L8" i="10"/>
  <c r="K8" i="10"/>
  <c r="J8" i="10"/>
  <c r="I8" i="10"/>
  <c r="H8" i="10"/>
  <c r="F8" i="10"/>
  <c r="E8" i="10"/>
  <c r="D8" i="10"/>
  <c r="AN7" i="10"/>
  <c r="AL7" i="10"/>
  <c r="AF7" i="10"/>
  <c r="AE7" i="10"/>
  <c r="AD7" i="10"/>
  <c r="AC7" i="10"/>
  <c r="AA7" i="10"/>
  <c r="Z7" i="10"/>
  <c r="Y7" i="10"/>
  <c r="X7" i="10"/>
  <c r="W7" i="10"/>
  <c r="V7" i="10"/>
  <c r="V6" i="10" s="1"/>
  <c r="V5" i="10" s="1"/>
  <c r="U7" i="10"/>
  <c r="T7" i="10"/>
  <c r="T6" i="10" s="1"/>
  <c r="S7" i="10"/>
  <c r="Q7" i="10"/>
  <c r="P7" i="10"/>
  <c r="O7" i="10"/>
  <c r="N7" i="10"/>
  <c r="M7" i="10"/>
  <c r="L7" i="10"/>
  <c r="K7" i="10"/>
  <c r="J7" i="10"/>
  <c r="I7" i="10"/>
  <c r="H7" i="10"/>
  <c r="F7" i="10"/>
  <c r="F6" i="10" s="1"/>
  <c r="F5" i="10" s="1"/>
  <c r="E7" i="10"/>
  <c r="D7" i="10"/>
  <c r="D6" i="10"/>
  <c r="D5" i="10" s="1"/>
  <c r="AN4" i="10"/>
  <c r="AL4" i="10"/>
  <c r="AF4" i="10"/>
  <c r="AE4" i="10"/>
  <c r="AD4" i="10"/>
  <c r="AC4" i="10"/>
  <c r="AA4" i="10"/>
  <c r="Z4" i="10"/>
  <c r="Y4" i="10"/>
  <c r="X4" i="10"/>
  <c r="W4" i="10"/>
  <c r="V4" i="10"/>
  <c r="U4" i="10"/>
  <c r="T4" i="10"/>
  <c r="S4" i="10"/>
  <c r="Q4" i="10"/>
  <c r="P4" i="10"/>
  <c r="O4" i="10"/>
  <c r="N4" i="10"/>
  <c r="M4" i="10"/>
  <c r="L4" i="10"/>
  <c r="K4" i="10"/>
  <c r="J4" i="10"/>
  <c r="I4" i="10"/>
  <c r="H4" i="10"/>
  <c r="F4" i="10"/>
  <c r="E4" i="10"/>
  <c r="D4" i="10"/>
  <c r="C19" i="9"/>
  <c r="Z18" i="9"/>
  <c r="C18" i="9" s="1"/>
  <c r="AN17" i="9"/>
  <c r="AL17" i="9"/>
  <c r="AF17" i="9"/>
  <c r="AE17" i="9"/>
  <c r="AD17" i="9"/>
  <c r="AC17" i="9"/>
  <c r="AA17" i="9"/>
  <c r="Z17" i="9"/>
  <c r="Y17" i="9"/>
  <c r="X17" i="9"/>
  <c r="W17" i="9"/>
  <c r="V17" i="9"/>
  <c r="U17" i="9"/>
  <c r="T17" i="9"/>
  <c r="S17" i="9"/>
  <c r="Q17" i="9"/>
  <c r="P17" i="9"/>
  <c r="O17" i="9"/>
  <c r="M17" i="9"/>
  <c r="L17" i="9"/>
  <c r="K17" i="9"/>
  <c r="J17" i="9"/>
  <c r="I17" i="9"/>
  <c r="H17" i="9"/>
  <c r="F17" i="9"/>
  <c r="E17" i="9"/>
  <c r="D17" i="9"/>
  <c r="AN16" i="9"/>
  <c r="AL16" i="9"/>
  <c r="AF16" i="9"/>
  <c r="AE16" i="9"/>
  <c r="AD16" i="9"/>
  <c r="AC16" i="9"/>
  <c r="AA16" i="9"/>
  <c r="Z16" i="9"/>
  <c r="Y16" i="9"/>
  <c r="X16" i="9"/>
  <c r="W16" i="9"/>
  <c r="V16" i="9"/>
  <c r="U16" i="9"/>
  <c r="T16" i="9"/>
  <c r="S16" i="9"/>
  <c r="Q16" i="9"/>
  <c r="P16" i="9"/>
  <c r="O16" i="9"/>
  <c r="M16" i="9"/>
  <c r="L16" i="9"/>
  <c r="K16" i="9"/>
  <c r="J16" i="9"/>
  <c r="I16" i="9"/>
  <c r="H16" i="9"/>
  <c r="F16" i="9"/>
  <c r="D16" i="9"/>
  <c r="AN15" i="9"/>
  <c r="AL15" i="9"/>
  <c r="AF15" i="9"/>
  <c r="AE15" i="9"/>
  <c r="AD15" i="9"/>
  <c r="AC15" i="9"/>
  <c r="AA15" i="9"/>
  <c r="Z15" i="9"/>
  <c r="Y15" i="9"/>
  <c r="X15" i="9"/>
  <c r="W15" i="9"/>
  <c r="V15" i="9"/>
  <c r="U15" i="9"/>
  <c r="T15" i="9"/>
  <c r="S15" i="9"/>
  <c r="Q15" i="9"/>
  <c r="P15" i="9"/>
  <c r="O15" i="9"/>
  <c r="M15" i="9"/>
  <c r="L15" i="9"/>
  <c r="K15" i="9"/>
  <c r="J15" i="9"/>
  <c r="I15" i="9"/>
  <c r="F15" i="9"/>
  <c r="E15" i="9"/>
  <c r="D15" i="9"/>
  <c r="AN14" i="9"/>
  <c r="AL14" i="9"/>
  <c r="AF14" i="9"/>
  <c r="AE14" i="9"/>
  <c r="AD14" i="9"/>
  <c r="AC14" i="9"/>
  <c r="AA14" i="9"/>
  <c r="Z14" i="9"/>
  <c r="Y14" i="9"/>
  <c r="X14" i="9"/>
  <c r="W14" i="9"/>
  <c r="V14" i="9"/>
  <c r="U14" i="9"/>
  <c r="T14" i="9"/>
  <c r="S14" i="9"/>
  <c r="Q14" i="9"/>
  <c r="P14" i="9"/>
  <c r="O14" i="9"/>
  <c r="M14" i="9"/>
  <c r="L14" i="9"/>
  <c r="K14" i="9"/>
  <c r="J14" i="9"/>
  <c r="I14" i="9"/>
  <c r="H14" i="9"/>
  <c r="F14" i="9"/>
  <c r="D14" i="9"/>
  <c r="AN13" i="9"/>
  <c r="AL13" i="9"/>
  <c r="AF13" i="9"/>
  <c r="AE13" i="9"/>
  <c r="AD13" i="9"/>
  <c r="AC13" i="9"/>
  <c r="AA13" i="9"/>
  <c r="Z13" i="9"/>
  <c r="Y13" i="9"/>
  <c r="X13" i="9"/>
  <c r="W13" i="9"/>
  <c r="V13" i="9"/>
  <c r="U13" i="9"/>
  <c r="T13" i="9"/>
  <c r="S13" i="9"/>
  <c r="Q13" i="9"/>
  <c r="P13" i="9"/>
  <c r="O13" i="9"/>
  <c r="M13" i="9"/>
  <c r="L13" i="9"/>
  <c r="K13" i="9"/>
  <c r="J13" i="9"/>
  <c r="I13" i="9"/>
  <c r="H13" i="9"/>
  <c r="F13" i="9"/>
  <c r="E13" i="9"/>
  <c r="D13" i="9"/>
  <c r="AN12" i="9"/>
  <c r="AL12" i="9"/>
  <c r="AF12" i="9"/>
  <c r="AE12" i="9"/>
  <c r="AD12" i="9"/>
  <c r="AC12" i="9"/>
  <c r="AA12" i="9"/>
  <c r="Z12" i="9"/>
  <c r="Y12" i="9"/>
  <c r="X12" i="9"/>
  <c r="W12" i="9"/>
  <c r="V12" i="9"/>
  <c r="U12" i="9"/>
  <c r="T12" i="9"/>
  <c r="S12" i="9"/>
  <c r="Q12" i="9"/>
  <c r="P12" i="9"/>
  <c r="O12" i="9"/>
  <c r="M12" i="9"/>
  <c r="L12" i="9"/>
  <c r="K12" i="9"/>
  <c r="J12" i="9"/>
  <c r="I12" i="9"/>
  <c r="H12" i="9"/>
  <c r="F12" i="9"/>
  <c r="D12" i="9"/>
  <c r="AN11" i="9"/>
  <c r="AL11" i="9"/>
  <c r="AF11" i="9"/>
  <c r="AE11" i="9"/>
  <c r="AD11" i="9"/>
  <c r="AC11" i="9"/>
  <c r="AA11" i="9"/>
  <c r="Z11" i="9"/>
  <c r="Y11" i="9"/>
  <c r="X11" i="9"/>
  <c r="W11" i="9"/>
  <c r="V11" i="9"/>
  <c r="U11" i="9"/>
  <c r="T11" i="9"/>
  <c r="S11" i="9"/>
  <c r="Q11" i="9"/>
  <c r="P11" i="9"/>
  <c r="O11" i="9"/>
  <c r="M11" i="9"/>
  <c r="L11" i="9"/>
  <c r="K11" i="9"/>
  <c r="J11" i="9"/>
  <c r="I11" i="9"/>
  <c r="H11" i="9"/>
  <c r="F11" i="9"/>
  <c r="E11" i="9"/>
  <c r="D11" i="9"/>
  <c r="AN10" i="9"/>
  <c r="AL10" i="9"/>
  <c r="AF10" i="9"/>
  <c r="AE10" i="9"/>
  <c r="AD10" i="9"/>
  <c r="AC10" i="9"/>
  <c r="AA10" i="9"/>
  <c r="Z10" i="9"/>
  <c r="Y10" i="9"/>
  <c r="X10" i="9"/>
  <c r="W10" i="9"/>
  <c r="V10" i="9"/>
  <c r="U10" i="9"/>
  <c r="T10" i="9"/>
  <c r="S10" i="9"/>
  <c r="Q10" i="9"/>
  <c r="P10" i="9"/>
  <c r="O10" i="9"/>
  <c r="M10" i="9"/>
  <c r="L10" i="9"/>
  <c r="K10" i="9"/>
  <c r="J10" i="9"/>
  <c r="I10" i="9"/>
  <c r="H10" i="9"/>
  <c r="F10" i="9"/>
  <c r="D10" i="9"/>
  <c r="AN9" i="9"/>
  <c r="AL9" i="9"/>
  <c r="AF9" i="9"/>
  <c r="AE9" i="9"/>
  <c r="AD9" i="9"/>
  <c r="AC9" i="9"/>
  <c r="AA9" i="9"/>
  <c r="Z9" i="9"/>
  <c r="Y9" i="9"/>
  <c r="X9" i="9"/>
  <c r="W9" i="9"/>
  <c r="V9" i="9"/>
  <c r="U9" i="9"/>
  <c r="T9" i="9"/>
  <c r="S9" i="9"/>
  <c r="Q9" i="9"/>
  <c r="P9" i="9"/>
  <c r="O9" i="9"/>
  <c r="M9" i="9"/>
  <c r="L9" i="9"/>
  <c r="K9" i="9"/>
  <c r="J9" i="9"/>
  <c r="I9" i="9"/>
  <c r="F9" i="9"/>
  <c r="E9" i="9"/>
  <c r="D9" i="9"/>
  <c r="D6" i="9" s="1"/>
  <c r="D5" i="9" s="1"/>
  <c r="AN8" i="9"/>
  <c r="AL8" i="9"/>
  <c r="AF8" i="9"/>
  <c r="AE8" i="9"/>
  <c r="AD8" i="9"/>
  <c r="AC8" i="9"/>
  <c r="AA8" i="9"/>
  <c r="Z8" i="9"/>
  <c r="Y8" i="9"/>
  <c r="X8" i="9"/>
  <c r="W8" i="9"/>
  <c r="V8" i="9"/>
  <c r="U8" i="9"/>
  <c r="T8" i="9"/>
  <c r="S8" i="9"/>
  <c r="Q8" i="9"/>
  <c r="P8" i="9"/>
  <c r="O8" i="9"/>
  <c r="M8" i="9"/>
  <c r="L8" i="9"/>
  <c r="K8" i="9"/>
  <c r="J8" i="9"/>
  <c r="I8" i="9"/>
  <c r="H8" i="9"/>
  <c r="F8" i="9"/>
  <c r="D8" i="9"/>
  <c r="AN7" i="9"/>
  <c r="AL7" i="9"/>
  <c r="AF7" i="9"/>
  <c r="AE7" i="9"/>
  <c r="AD7" i="9"/>
  <c r="AC7" i="9"/>
  <c r="AA7" i="9"/>
  <c r="Z7" i="9"/>
  <c r="Y7" i="9"/>
  <c r="X7" i="9"/>
  <c r="W7" i="9"/>
  <c r="V7" i="9"/>
  <c r="U7" i="9"/>
  <c r="T7" i="9"/>
  <c r="S7" i="9"/>
  <c r="Q7" i="9"/>
  <c r="P7" i="9"/>
  <c r="O7" i="9"/>
  <c r="M7" i="9"/>
  <c r="L7" i="9"/>
  <c r="L6" i="9" s="1"/>
  <c r="L5" i="9" s="1"/>
  <c r="K7" i="9"/>
  <c r="J7" i="9"/>
  <c r="I7" i="9"/>
  <c r="H7" i="9"/>
  <c r="F7" i="9"/>
  <c r="E7" i="9"/>
  <c r="D7" i="9"/>
  <c r="AD6" i="9"/>
  <c r="AD5" i="9" s="1"/>
  <c r="AN4" i="9"/>
  <c r="AL4" i="9"/>
  <c r="AF4" i="9"/>
  <c r="AE4" i="9"/>
  <c r="AD4" i="9"/>
  <c r="AC4" i="9"/>
  <c r="AA4" i="9"/>
  <c r="Z4" i="9"/>
  <c r="Y4" i="9"/>
  <c r="X4" i="9"/>
  <c r="W4" i="9"/>
  <c r="V4" i="9"/>
  <c r="U4" i="9"/>
  <c r="T4" i="9"/>
  <c r="S4" i="9"/>
  <c r="Q4" i="9"/>
  <c r="P4" i="9"/>
  <c r="O4" i="9"/>
  <c r="M4" i="9"/>
  <c r="L4" i="9"/>
  <c r="K4" i="9"/>
  <c r="J4" i="9"/>
  <c r="I4" i="9"/>
  <c r="H4" i="9"/>
  <c r="F4" i="9"/>
  <c r="E4" i="9"/>
  <c r="D4" i="9"/>
  <c r="C19" i="8"/>
  <c r="Z18" i="8"/>
  <c r="C18" i="8" s="1"/>
  <c r="AN17" i="8"/>
  <c r="AL17" i="8"/>
  <c r="AF17" i="8"/>
  <c r="AE17" i="8"/>
  <c r="AD17" i="8"/>
  <c r="AC17" i="8"/>
  <c r="AA17" i="8"/>
  <c r="Z17" i="8"/>
  <c r="Y17" i="8"/>
  <c r="X17" i="8"/>
  <c r="W17" i="8"/>
  <c r="V17" i="8"/>
  <c r="U17" i="8"/>
  <c r="T17" i="8"/>
  <c r="S17" i="8"/>
  <c r="Q17" i="8"/>
  <c r="P17" i="8"/>
  <c r="O17" i="8"/>
  <c r="M17" i="8"/>
  <c r="L17" i="8"/>
  <c r="K17" i="8"/>
  <c r="J17" i="8"/>
  <c r="I17" i="8"/>
  <c r="H17" i="8"/>
  <c r="F17" i="8"/>
  <c r="E17" i="8"/>
  <c r="D17" i="8"/>
  <c r="AN16" i="8"/>
  <c r="AL16" i="8"/>
  <c r="AF16" i="8"/>
  <c r="AE16" i="8"/>
  <c r="AD16" i="8"/>
  <c r="AC16" i="8"/>
  <c r="AA16" i="8"/>
  <c r="Z16" i="8"/>
  <c r="Y16" i="8"/>
  <c r="X16" i="8"/>
  <c r="W16" i="8"/>
  <c r="V16" i="8"/>
  <c r="U16" i="8"/>
  <c r="T16" i="8"/>
  <c r="S16" i="8"/>
  <c r="Q16" i="8"/>
  <c r="P16" i="8"/>
  <c r="O16" i="8"/>
  <c r="M16" i="8"/>
  <c r="L16" i="8"/>
  <c r="K16" i="8"/>
  <c r="J16" i="8"/>
  <c r="I16" i="8"/>
  <c r="H16" i="8"/>
  <c r="F16" i="8"/>
  <c r="E16" i="8"/>
  <c r="D16" i="8"/>
  <c r="AN15" i="8"/>
  <c r="AL15" i="8"/>
  <c r="AF15" i="8"/>
  <c r="AE15" i="8"/>
  <c r="AD15" i="8"/>
  <c r="AC15" i="8"/>
  <c r="AA15" i="8"/>
  <c r="Z15" i="8"/>
  <c r="Y15" i="8"/>
  <c r="X15" i="8"/>
  <c r="W15" i="8"/>
  <c r="V15" i="8"/>
  <c r="U15" i="8"/>
  <c r="T15" i="8"/>
  <c r="S15" i="8"/>
  <c r="Q15" i="8"/>
  <c r="P15" i="8"/>
  <c r="O15" i="8"/>
  <c r="M15" i="8"/>
  <c r="L15" i="8"/>
  <c r="K15" i="8"/>
  <c r="J15" i="8"/>
  <c r="I15" i="8"/>
  <c r="H15" i="8"/>
  <c r="F15" i="8"/>
  <c r="E15" i="8"/>
  <c r="D15" i="8"/>
  <c r="AN14" i="8"/>
  <c r="AL14" i="8"/>
  <c r="AF14" i="8"/>
  <c r="AE14" i="8"/>
  <c r="AD14" i="8"/>
  <c r="AC14" i="8"/>
  <c r="AA14" i="8"/>
  <c r="Z14" i="8"/>
  <c r="Y14" i="8"/>
  <c r="X14" i="8"/>
  <c r="W14" i="8"/>
  <c r="V14" i="8"/>
  <c r="U14" i="8"/>
  <c r="T14" i="8"/>
  <c r="S14" i="8"/>
  <c r="Q14" i="8"/>
  <c r="P14" i="8"/>
  <c r="O14" i="8"/>
  <c r="M14" i="8"/>
  <c r="L14" i="8"/>
  <c r="K14" i="8"/>
  <c r="J14" i="8"/>
  <c r="I14" i="8"/>
  <c r="H14" i="8"/>
  <c r="F14" i="8"/>
  <c r="E14" i="8"/>
  <c r="D14" i="8"/>
  <c r="AN13" i="8"/>
  <c r="AL13" i="8"/>
  <c r="AF13" i="8"/>
  <c r="AE13" i="8"/>
  <c r="AD13" i="8"/>
  <c r="AC13" i="8"/>
  <c r="AA13" i="8"/>
  <c r="Z13" i="8"/>
  <c r="Y13" i="8"/>
  <c r="X13" i="8"/>
  <c r="W13" i="8"/>
  <c r="V13" i="8"/>
  <c r="U13" i="8"/>
  <c r="T13" i="8"/>
  <c r="S13" i="8"/>
  <c r="Q13" i="8"/>
  <c r="P13" i="8"/>
  <c r="O13" i="8"/>
  <c r="M13" i="8"/>
  <c r="L13" i="8"/>
  <c r="K13" i="8"/>
  <c r="J13" i="8"/>
  <c r="I13" i="8"/>
  <c r="H13" i="8"/>
  <c r="F13" i="8"/>
  <c r="E13" i="8"/>
  <c r="D13" i="8"/>
  <c r="AN12" i="8"/>
  <c r="AL12" i="8"/>
  <c r="AF12" i="8"/>
  <c r="AE12" i="8"/>
  <c r="AD12" i="8"/>
  <c r="AC12" i="8"/>
  <c r="AA12" i="8"/>
  <c r="Z12" i="8"/>
  <c r="Y12" i="8"/>
  <c r="X12" i="8"/>
  <c r="W12" i="8"/>
  <c r="V12" i="8"/>
  <c r="U12" i="8"/>
  <c r="T12" i="8"/>
  <c r="S12" i="8"/>
  <c r="Q12" i="8"/>
  <c r="P12" i="8"/>
  <c r="O12" i="8"/>
  <c r="M12" i="8"/>
  <c r="L12" i="8"/>
  <c r="K12" i="8"/>
  <c r="J12" i="8"/>
  <c r="I12" i="8"/>
  <c r="H12" i="8"/>
  <c r="F12" i="8"/>
  <c r="E12" i="8"/>
  <c r="D12" i="8"/>
  <c r="AN11" i="8"/>
  <c r="AL11" i="8"/>
  <c r="AF11" i="8"/>
  <c r="AE11" i="8"/>
  <c r="AD11" i="8"/>
  <c r="AC11" i="8"/>
  <c r="AA11" i="8"/>
  <c r="Z11" i="8"/>
  <c r="Y11" i="8"/>
  <c r="X11" i="8"/>
  <c r="W11" i="8"/>
  <c r="V11" i="8"/>
  <c r="U11" i="8"/>
  <c r="T11" i="8"/>
  <c r="S11" i="8"/>
  <c r="Q11" i="8"/>
  <c r="P11" i="8"/>
  <c r="O11" i="8"/>
  <c r="M11" i="8"/>
  <c r="L11" i="8"/>
  <c r="K11" i="8"/>
  <c r="J11" i="8"/>
  <c r="I11" i="8"/>
  <c r="H11" i="8"/>
  <c r="F11" i="8"/>
  <c r="E11" i="8"/>
  <c r="D11" i="8"/>
  <c r="AN10" i="8"/>
  <c r="AL10" i="8"/>
  <c r="AF10" i="8"/>
  <c r="AE10" i="8"/>
  <c r="AD10" i="8"/>
  <c r="AC10" i="8"/>
  <c r="AA10" i="8"/>
  <c r="Z10" i="8"/>
  <c r="Y10" i="8"/>
  <c r="X10" i="8"/>
  <c r="W10" i="8"/>
  <c r="V10" i="8"/>
  <c r="U10" i="8"/>
  <c r="T10" i="8"/>
  <c r="S10" i="8"/>
  <c r="Q10" i="8"/>
  <c r="P10" i="8"/>
  <c r="O10" i="8"/>
  <c r="M10" i="8"/>
  <c r="L10" i="8"/>
  <c r="K10" i="8"/>
  <c r="J10" i="8"/>
  <c r="I10" i="8"/>
  <c r="H10" i="8"/>
  <c r="F10" i="8"/>
  <c r="E10" i="8"/>
  <c r="D10" i="8"/>
  <c r="AN9" i="8"/>
  <c r="AL9" i="8"/>
  <c r="AF9" i="8"/>
  <c r="AE9" i="8"/>
  <c r="AD9" i="8"/>
  <c r="AC9" i="8"/>
  <c r="AA9" i="8"/>
  <c r="Z9" i="8"/>
  <c r="Y9" i="8"/>
  <c r="X9" i="8"/>
  <c r="W9" i="8"/>
  <c r="V9" i="8"/>
  <c r="U9" i="8"/>
  <c r="T9" i="8"/>
  <c r="S9" i="8"/>
  <c r="Q9" i="8"/>
  <c r="P9" i="8"/>
  <c r="O9" i="8"/>
  <c r="M9" i="8"/>
  <c r="L9" i="8"/>
  <c r="K9" i="8"/>
  <c r="J9" i="8"/>
  <c r="I9" i="8"/>
  <c r="H9" i="8"/>
  <c r="F9" i="8"/>
  <c r="E9" i="8"/>
  <c r="D9" i="8"/>
  <c r="AN8" i="8"/>
  <c r="AL8" i="8"/>
  <c r="AF8" i="8"/>
  <c r="AE8" i="8"/>
  <c r="AD8" i="8"/>
  <c r="AC8" i="8"/>
  <c r="AA8" i="8"/>
  <c r="Z8" i="8"/>
  <c r="Y8" i="8"/>
  <c r="X8" i="8"/>
  <c r="W8" i="8"/>
  <c r="V8" i="8"/>
  <c r="U8" i="8"/>
  <c r="T8" i="8"/>
  <c r="S8" i="8"/>
  <c r="Q8" i="8"/>
  <c r="P8" i="8"/>
  <c r="O8" i="8"/>
  <c r="M8" i="8"/>
  <c r="L8" i="8"/>
  <c r="K8" i="8"/>
  <c r="J8" i="8"/>
  <c r="I8" i="8"/>
  <c r="H8" i="8"/>
  <c r="F8" i="8"/>
  <c r="E8" i="8"/>
  <c r="D8" i="8"/>
  <c r="AN7" i="8"/>
  <c r="AN6" i="8" s="1"/>
  <c r="AL7" i="8"/>
  <c r="AL6" i="8" s="1"/>
  <c r="AF7" i="8"/>
  <c r="AE7" i="8"/>
  <c r="AD7" i="8"/>
  <c r="AC7" i="8"/>
  <c r="AC6" i="8" s="1"/>
  <c r="AA7" i="8"/>
  <c r="Z7" i="8"/>
  <c r="Y7" i="8"/>
  <c r="X7" i="8"/>
  <c r="X6" i="8" s="1"/>
  <c r="W7" i="8"/>
  <c r="V7" i="8"/>
  <c r="V6" i="8" s="1"/>
  <c r="V5" i="8" s="1"/>
  <c r="U7" i="8"/>
  <c r="T7" i="8"/>
  <c r="T6" i="8" s="1"/>
  <c r="T5" i="8" s="1"/>
  <c r="S7" i="8"/>
  <c r="Q7" i="8"/>
  <c r="P7" i="8"/>
  <c r="O7" i="8"/>
  <c r="O6" i="8" s="1"/>
  <c r="M7" i="8"/>
  <c r="M6" i="8" s="1"/>
  <c r="L7" i="8"/>
  <c r="K7" i="8"/>
  <c r="J7" i="8"/>
  <c r="J6" i="8" s="1"/>
  <c r="J5" i="8" s="1"/>
  <c r="I7" i="8"/>
  <c r="I6" i="8" s="1"/>
  <c r="H7" i="8"/>
  <c r="F7" i="8"/>
  <c r="F6" i="8" s="1"/>
  <c r="F5" i="8" s="1"/>
  <c r="E7" i="8"/>
  <c r="D7" i="8"/>
  <c r="D6" i="8" s="1"/>
  <c r="D5" i="8" s="1"/>
  <c r="AD6" i="8"/>
  <c r="AD5" i="8" s="1"/>
  <c r="P6" i="8"/>
  <c r="P5" i="8" s="1"/>
  <c r="AN4" i="8"/>
  <c r="AL4" i="8"/>
  <c r="AF4" i="8"/>
  <c r="AE4" i="8"/>
  <c r="AD4" i="8"/>
  <c r="AC4" i="8"/>
  <c r="AA4" i="8"/>
  <c r="Z4" i="8"/>
  <c r="Y4" i="8"/>
  <c r="X4" i="8"/>
  <c r="W4" i="8"/>
  <c r="V4" i="8"/>
  <c r="U4" i="8"/>
  <c r="T4" i="8"/>
  <c r="S4" i="8"/>
  <c r="Q4" i="8"/>
  <c r="P4" i="8"/>
  <c r="O4" i="8"/>
  <c r="M4" i="8"/>
  <c r="L4" i="8"/>
  <c r="K4" i="8"/>
  <c r="J4" i="8"/>
  <c r="I4" i="8"/>
  <c r="H4" i="8"/>
  <c r="F4" i="8"/>
  <c r="D4" i="8"/>
  <c r="C19" i="7"/>
  <c r="Z18" i="7"/>
  <c r="C18" i="7" s="1"/>
  <c r="AN17" i="7"/>
  <c r="AL17" i="7"/>
  <c r="AF17" i="7"/>
  <c r="AE17" i="7"/>
  <c r="AD17" i="7"/>
  <c r="AC17" i="7"/>
  <c r="AA17" i="7"/>
  <c r="Z17" i="7"/>
  <c r="Y17" i="7"/>
  <c r="X17" i="7"/>
  <c r="W17" i="7"/>
  <c r="V17" i="7"/>
  <c r="U17" i="7"/>
  <c r="T17" i="7"/>
  <c r="S17" i="7"/>
  <c r="Q17" i="7"/>
  <c r="P17" i="7"/>
  <c r="O17" i="7"/>
  <c r="M17" i="7"/>
  <c r="L17" i="7"/>
  <c r="K17" i="7"/>
  <c r="J17" i="7"/>
  <c r="I17" i="7"/>
  <c r="H17" i="7"/>
  <c r="F17" i="7"/>
  <c r="E17" i="7"/>
  <c r="D17" i="7"/>
  <c r="AN16" i="7"/>
  <c r="AL16" i="7"/>
  <c r="AF16" i="7"/>
  <c r="AE16" i="7"/>
  <c r="AD16" i="7"/>
  <c r="AC16" i="7"/>
  <c r="AA16" i="7"/>
  <c r="Z16" i="7"/>
  <c r="Y16" i="7"/>
  <c r="X16" i="7"/>
  <c r="W16" i="7"/>
  <c r="V16" i="7"/>
  <c r="U16" i="7"/>
  <c r="T16" i="7"/>
  <c r="S16" i="7"/>
  <c r="Q16" i="7"/>
  <c r="P16" i="7"/>
  <c r="O16" i="7"/>
  <c r="M16" i="7"/>
  <c r="L16" i="7"/>
  <c r="K16" i="7"/>
  <c r="J16" i="7"/>
  <c r="I16" i="7"/>
  <c r="H16" i="7"/>
  <c r="F16" i="7"/>
  <c r="E16" i="7"/>
  <c r="D16" i="7"/>
  <c r="AN15" i="7"/>
  <c r="AL15" i="7"/>
  <c r="AF15" i="7"/>
  <c r="AE15" i="7"/>
  <c r="AD15" i="7"/>
  <c r="AC15" i="7"/>
  <c r="AA15" i="7"/>
  <c r="Z15" i="7"/>
  <c r="Y15" i="7"/>
  <c r="X15" i="7"/>
  <c r="W15" i="7"/>
  <c r="V15" i="7"/>
  <c r="U15" i="7"/>
  <c r="T15" i="7"/>
  <c r="S15" i="7"/>
  <c r="Q15" i="7"/>
  <c r="P15" i="7"/>
  <c r="O15" i="7"/>
  <c r="M15" i="7"/>
  <c r="L15" i="7"/>
  <c r="K15" i="7"/>
  <c r="J15" i="7"/>
  <c r="I15" i="7"/>
  <c r="H15" i="7"/>
  <c r="F15" i="7"/>
  <c r="E15" i="7"/>
  <c r="D15" i="7"/>
  <c r="AN14" i="7"/>
  <c r="AL14" i="7"/>
  <c r="AF14" i="7"/>
  <c r="AE14" i="7"/>
  <c r="AD14" i="7"/>
  <c r="AC14" i="7"/>
  <c r="AA14" i="7"/>
  <c r="Z14" i="7"/>
  <c r="Y14" i="7"/>
  <c r="X14" i="7"/>
  <c r="W14" i="7"/>
  <c r="V14" i="7"/>
  <c r="U14" i="7"/>
  <c r="T14" i="7"/>
  <c r="S14" i="7"/>
  <c r="Q14" i="7"/>
  <c r="P14" i="7"/>
  <c r="O14" i="7"/>
  <c r="M14" i="7"/>
  <c r="L14" i="7"/>
  <c r="K14" i="7"/>
  <c r="J14" i="7"/>
  <c r="I14" i="7"/>
  <c r="H14" i="7"/>
  <c r="F14" i="7"/>
  <c r="E14" i="7"/>
  <c r="D14" i="7"/>
  <c r="AN13" i="7"/>
  <c r="AL13" i="7"/>
  <c r="AF13" i="7"/>
  <c r="AE13" i="7"/>
  <c r="AD13" i="7"/>
  <c r="AC13" i="7"/>
  <c r="AA13" i="7"/>
  <c r="Z13" i="7"/>
  <c r="Y13" i="7"/>
  <c r="X13" i="7"/>
  <c r="W13" i="7"/>
  <c r="V13" i="7"/>
  <c r="U13" i="7"/>
  <c r="T13" i="7"/>
  <c r="S13" i="7"/>
  <c r="Q13" i="7"/>
  <c r="P13" i="7"/>
  <c r="O13" i="7"/>
  <c r="M13" i="7"/>
  <c r="L13" i="7"/>
  <c r="K13" i="7"/>
  <c r="J13" i="7"/>
  <c r="I13" i="7"/>
  <c r="H13" i="7"/>
  <c r="F13" i="7"/>
  <c r="E13" i="7"/>
  <c r="D13" i="7"/>
  <c r="AN12" i="7"/>
  <c r="AL12" i="7"/>
  <c r="AF12" i="7"/>
  <c r="AE12" i="7"/>
  <c r="AD12" i="7"/>
  <c r="AC12" i="7"/>
  <c r="AA12" i="7"/>
  <c r="Z12" i="7"/>
  <c r="Y12" i="7"/>
  <c r="X12" i="7"/>
  <c r="W12" i="7"/>
  <c r="V12" i="7"/>
  <c r="U12" i="7"/>
  <c r="T12" i="7"/>
  <c r="S12" i="7"/>
  <c r="Q12" i="7"/>
  <c r="P12" i="7"/>
  <c r="O12" i="7"/>
  <c r="M12" i="7"/>
  <c r="L12" i="7"/>
  <c r="K12" i="7"/>
  <c r="J12" i="7"/>
  <c r="I12" i="7"/>
  <c r="H12" i="7"/>
  <c r="F12" i="7"/>
  <c r="E12" i="7"/>
  <c r="D12" i="7"/>
  <c r="AN11" i="7"/>
  <c r="AL11" i="7"/>
  <c r="AF11" i="7"/>
  <c r="AE11" i="7"/>
  <c r="AD11" i="7"/>
  <c r="AC11" i="7"/>
  <c r="AA11" i="7"/>
  <c r="Z11" i="7"/>
  <c r="Y11" i="7"/>
  <c r="X11" i="7"/>
  <c r="W11" i="7"/>
  <c r="V11" i="7"/>
  <c r="U11" i="7"/>
  <c r="T11" i="7"/>
  <c r="S11" i="7"/>
  <c r="Q11" i="7"/>
  <c r="P11" i="7"/>
  <c r="O11" i="7"/>
  <c r="M11" i="7"/>
  <c r="L11" i="7"/>
  <c r="K11" i="7"/>
  <c r="J11" i="7"/>
  <c r="I11" i="7"/>
  <c r="H11" i="7"/>
  <c r="F11" i="7"/>
  <c r="E11" i="7"/>
  <c r="D11" i="7"/>
  <c r="AN10" i="7"/>
  <c r="AL10" i="7"/>
  <c r="AF10" i="7"/>
  <c r="AE10" i="7"/>
  <c r="AD10" i="7"/>
  <c r="AC10" i="7"/>
  <c r="AA10" i="7"/>
  <c r="Z10" i="7"/>
  <c r="Y10" i="7"/>
  <c r="X10" i="7"/>
  <c r="W10" i="7"/>
  <c r="V10" i="7"/>
  <c r="U10" i="7"/>
  <c r="T10" i="7"/>
  <c r="S10" i="7"/>
  <c r="Q10" i="7"/>
  <c r="P10" i="7"/>
  <c r="O10" i="7"/>
  <c r="M10" i="7"/>
  <c r="L10" i="7"/>
  <c r="K10" i="7"/>
  <c r="J10" i="7"/>
  <c r="I10" i="7"/>
  <c r="H10" i="7"/>
  <c r="F10" i="7"/>
  <c r="E10" i="7"/>
  <c r="D10" i="7"/>
  <c r="AN9" i="7"/>
  <c r="AL9" i="7"/>
  <c r="AF9" i="7"/>
  <c r="AE9" i="7"/>
  <c r="AD9" i="7"/>
  <c r="AC9" i="7"/>
  <c r="AA9" i="7"/>
  <c r="Z9" i="7"/>
  <c r="Y9" i="7"/>
  <c r="X9" i="7"/>
  <c r="W9" i="7"/>
  <c r="V9" i="7"/>
  <c r="U9" i="7"/>
  <c r="T9" i="7"/>
  <c r="S9" i="7"/>
  <c r="Q9" i="7"/>
  <c r="P9" i="7"/>
  <c r="O9" i="7"/>
  <c r="M9" i="7"/>
  <c r="L9" i="7"/>
  <c r="K9" i="7"/>
  <c r="J9" i="7"/>
  <c r="I9" i="7"/>
  <c r="H9" i="7"/>
  <c r="F9" i="7"/>
  <c r="E9" i="7"/>
  <c r="D9" i="7"/>
  <c r="AN8" i="7"/>
  <c r="AL8" i="7"/>
  <c r="AF8" i="7"/>
  <c r="AE8" i="7"/>
  <c r="AD8" i="7"/>
  <c r="AC8" i="7"/>
  <c r="AA8" i="7"/>
  <c r="Z8" i="7"/>
  <c r="Y8" i="7"/>
  <c r="X8" i="7"/>
  <c r="X6" i="7" s="1"/>
  <c r="X5" i="7" s="1"/>
  <c r="W8" i="7"/>
  <c r="V8" i="7"/>
  <c r="U8" i="7"/>
  <c r="T8" i="7"/>
  <c r="S8" i="7"/>
  <c r="Q8" i="7"/>
  <c r="P8" i="7"/>
  <c r="O8" i="7"/>
  <c r="M8" i="7"/>
  <c r="L8" i="7"/>
  <c r="K8" i="7"/>
  <c r="J8" i="7"/>
  <c r="I8" i="7"/>
  <c r="H8" i="7"/>
  <c r="F8" i="7"/>
  <c r="E8" i="7"/>
  <c r="D8" i="7"/>
  <c r="AN7" i="7"/>
  <c r="AN6" i="7" s="1"/>
  <c r="AL7" i="7"/>
  <c r="AF7" i="7"/>
  <c r="AE7" i="7"/>
  <c r="AD7" i="7"/>
  <c r="AC7" i="7"/>
  <c r="AA7" i="7"/>
  <c r="Z7" i="7"/>
  <c r="Y7" i="7"/>
  <c r="Y6" i="7" s="1"/>
  <c r="X7" i="7"/>
  <c r="W7" i="7"/>
  <c r="V7" i="7"/>
  <c r="U7" i="7"/>
  <c r="U6" i="7" s="1"/>
  <c r="T7" i="7"/>
  <c r="S7" i="7"/>
  <c r="Q7" i="7"/>
  <c r="P7" i="7"/>
  <c r="P6" i="7" s="1"/>
  <c r="O7" i="7"/>
  <c r="M7" i="7"/>
  <c r="L7" i="7"/>
  <c r="K7" i="7"/>
  <c r="J7" i="7"/>
  <c r="I7" i="7"/>
  <c r="I6" i="7" s="1"/>
  <c r="I5" i="7" s="1"/>
  <c r="H7" i="7"/>
  <c r="F7" i="7"/>
  <c r="F6" i="7" s="1"/>
  <c r="E7" i="7"/>
  <c r="D7" i="7"/>
  <c r="L6" i="7"/>
  <c r="L5" i="7" s="1"/>
  <c r="AN4" i="7"/>
  <c r="AL4" i="7"/>
  <c r="AF4" i="7"/>
  <c r="AE4" i="7"/>
  <c r="AD4" i="7"/>
  <c r="AC4" i="7"/>
  <c r="AA4" i="7"/>
  <c r="Z4" i="7"/>
  <c r="Y4" i="7"/>
  <c r="X4" i="7"/>
  <c r="W4" i="7"/>
  <c r="V4" i="7"/>
  <c r="U4" i="7"/>
  <c r="T4" i="7"/>
  <c r="S4" i="7"/>
  <c r="Q4" i="7"/>
  <c r="P4" i="7"/>
  <c r="O4" i="7"/>
  <c r="M4" i="7"/>
  <c r="L4" i="7"/>
  <c r="K4" i="7"/>
  <c r="J4" i="7"/>
  <c r="I4" i="7"/>
  <c r="H4" i="7"/>
  <c r="F4" i="7"/>
  <c r="E4" i="7"/>
  <c r="D4" i="7"/>
  <c r="C19" i="6"/>
  <c r="Z18" i="6"/>
  <c r="C18" i="6" s="1"/>
  <c r="AN17" i="6"/>
  <c r="AL17" i="6"/>
  <c r="AF17" i="6"/>
  <c r="AE17" i="6"/>
  <c r="AD17" i="6"/>
  <c r="AC17" i="6"/>
  <c r="AA17" i="6"/>
  <c r="Z17" i="6"/>
  <c r="Y17" i="6"/>
  <c r="X17" i="6"/>
  <c r="W17" i="6"/>
  <c r="V17" i="6"/>
  <c r="U17" i="6"/>
  <c r="T17" i="6"/>
  <c r="S17" i="6"/>
  <c r="Q17" i="6"/>
  <c r="P17" i="6"/>
  <c r="O17" i="6"/>
  <c r="M17" i="6"/>
  <c r="L17" i="6"/>
  <c r="K17" i="6"/>
  <c r="J17" i="6"/>
  <c r="I17" i="6"/>
  <c r="H17" i="6"/>
  <c r="F17" i="6"/>
  <c r="D17" i="6"/>
  <c r="AN16" i="6"/>
  <c r="AL16" i="6"/>
  <c r="AF16" i="6"/>
  <c r="AE16" i="6"/>
  <c r="AD16" i="6"/>
  <c r="AC16" i="6"/>
  <c r="AA16" i="6"/>
  <c r="Z16" i="6"/>
  <c r="Y16" i="6"/>
  <c r="X16" i="6"/>
  <c r="W16" i="6"/>
  <c r="V16" i="6"/>
  <c r="U16" i="6"/>
  <c r="T16" i="6"/>
  <c r="S16" i="6"/>
  <c r="Q16" i="6"/>
  <c r="P16" i="6"/>
  <c r="O16" i="6"/>
  <c r="M16" i="6"/>
  <c r="L16" i="6"/>
  <c r="K16" i="6"/>
  <c r="J16" i="6"/>
  <c r="I16" i="6"/>
  <c r="H16" i="6"/>
  <c r="F16" i="6"/>
  <c r="E16" i="6"/>
  <c r="D16" i="6"/>
  <c r="AN15" i="6"/>
  <c r="AL15" i="6"/>
  <c r="AF15" i="6"/>
  <c r="AE15" i="6"/>
  <c r="AD15" i="6"/>
  <c r="AC15" i="6"/>
  <c r="AA15" i="6"/>
  <c r="Z15" i="6"/>
  <c r="Y15" i="6"/>
  <c r="X15" i="6"/>
  <c r="W15" i="6"/>
  <c r="V15" i="6"/>
  <c r="U15" i="6"/>
  <c r="T15" i="6"/>
  <c r="S15" i="6"/>
  <c r="Q15" i="6"/>
  <c r="P15" i="6"/>
  <c r="O15" i="6"/>
  <c r="M15" i="6"/>
  <c r="L15" i="6"/>
  <c r="K15" i="6"/>
  <c r="J15" i="6"/>
  <c r="I15" i="6"/>
  <c r="H15" i="6"/>
  <c r="F15" i="6"/>
  <c r="D15" i="6"/>
  <c r="AN14" i="6"/>
  <c r="AL14" i="6"/>
  <c r="AF14" i="6"/>
  <c r="AE14" i="6"/>
  <c r="AD14" i="6"/>
  <c r="AC14" i="6"/>
  <c r="AA14" i="6"/>
  <c r="Z14" i="6"/>
  <c r="Y14" i="6"/>
  <c r="X14" i="6"/>
  <c r="W14" i="6"/>
  <c r="V14" i="6"/>
  <c r="U14" i="6"/>
  <c r="T14" i="6"/>
  <c r="S14" i="6"/>
  <c r="Q14" i="6"/>
  <c r="P14" i="6"/>
  <c r="O14" i="6"/>
  <c r="M14" i="6"/>
  <c r="L14" i="6"/>
  <c r="K14" i="6"/>
  <c r="J14" i="6"/>
  <c r="I14" i="6"/>
  <c r="H14" i="6"/>
  <c r="F14" i="6"/>
  <c r="E14" i="6"/>
  <c r="D14" i="6"/>
  <c r="AN13" i="6"/>
  <c r="AL13" i="6"/>
  <c r="AF13" i="6"/>
  <c r="AE13" i="6"/>
  <c r="AD13" i="6"/>
  <c r="AC13" i="6"/>
  <c r="AA13" i="6"/>
  <c r="Z13" i="6"/>
  <c r="Y13" i="6"/>
  <c r="X13" i="6"/>
  <c r="W13" i="6"/>
  <c r="V13" i="6"/>
  <c r="U13" i="6"/>
  <c r="T13" i="6"/>
  <c r="S13" i="6"/>
  <c r="Q13" i="6"/>
  <c r="P13" i="6"/>
  <c r="O13" i="6"/>
  <c r="M13" i="6"/>
  <c r="L13" i="6"/>
  <c r="K13" i="6"/>
  <c r="J13" i="6"/>
  <c r="I13" i="6"/>
  <c r="H13" i="6"/>
  <c r="F13" i="6"/>
  <c r="D13" i="6"/>
  <c r="AN12" i="6"/>
  <c r="AL12" i="6"/>
  <c r="AF12" i="6"/>
  <c r="AE12" i="6"/>
  <c r="AD12" i="6"/>
  <c r="AC12" i="6"/>
  <c r="AA12" i="6"/>
  <c r="Z12" i="6"/>
  <c r="Y12" i="6"/>
  <c r="X12" i="6"/>
  <c r="W12" i="6"/>
  <c r="V12" i="6"/>
  <c r="U12" i="6"/>
  <c r="T12" i="6"/>
  <c r="S12" i="6"/>
  <c r="Q12" i="6"/>
  <c r="P12" i="6"/>
  <c r="O12" i="6"/>
  <c r="M12" i="6"/>
  <c r="L12" i="6"/>
  <c r="K12" i="6"/>
  <c r="J12" i="6"/>
  <c r="I12" i="6"/>
  <c r="H12" i="6"/>
  <c r="F12" i="6"/>
  <c r="E12" i="6"/>
  <c r="D12" i="6"/>
  <c r="AN11" i="6"/>
  <c r="AL11" i="6"/>
  <c r="AF11" i="6"/>
  <c r="AE11" i="6"/>
  <c r="AD11" i="6"/>
  <c r="AC11" i="6"/>
  <c r="AA11" i="6"/>
  <c r="Z11" i="6"/>
  <c r="Y11" i="6"/>
  <c r="X11" i="6"/>
  <c r="W11" i="6"/>
  <c r="V11" i="6"/>
  <c r="U11" i="6"/>
  <c r="T11" i="6"/>
  <c r="S11" i="6"/>
  <c r="Q11" i="6"/>
  <c r="P11" i="6"/>
  <c r="O11" i="6"/>
  <c r="M11" i="6"/>
  <c r="L11" i="6"/>
  <c r="K11" i="6"/>
  <c r="J11" i="6"/>
  <c r="I11" i="6"/>
  <c r="H11" i="6"/>
  <c r="F11" i="6"/>
  <c r="D11" i="6"/>
  <c r="AN10" i="6"/>
  <c r="AL10" i="6"/>
  <c r="AF10" i="6"/>
  <c r="AE10" i="6"/>
  <c r="AD10" i="6"/>
  <c r="AC10" i="6"/>
  <c r="AA10" i="6"/>
  <c r="Z10" i="6"/>
  <c r="Y10" i="6"/>
  <c r="X10" i="6"/>
  <c r="W10" i="6"/>
  <c r="V10" i="6"/>
  <c r="U10" i="6"/>
  <c r="T10" i="6"/>
  <c r="S10" i="6"/>
  <c r="Q10" i="6"/>
  <c r="P10" i="6"/>
  <c r="O10" i="6"/>
  <c r="M10" i="6"/>
  <c r="L10" i="6"/>
  <c r="K10" i="6"/>
  <c r="J10" i="6"/>
  <c r="I10" i="6"/>
  <c r="H10" i="6"/>
  <c r="F10" i="6"/>
  <c r="E10" i="6"/>
  <c r="D10" i="6"/>
  <c r="AN9" i="6"/>
  <c r="AL9" i="6"/>
  <c r="AF9" i="6"/>
  <c r="AE9" i="6"/>
  <c r="AD9" i="6"/>
  <c r="AC9" i="6"/>
  <c r="AA9" i="6"/>
  <c r="Z9" i="6"/>
  <c r="Y9" i="6"/>
  <c r="X9" i="6"/>
  <c r="W9" i="6"/>
  <c r="V9" i="6"/>
  <c r="U9" i="6"/>
  <c r="U6" i="6" s="1"/>
  <c r="U5" i="6" s="1"/>
  <c r="T9" i="6"/>
  <c r="S9" i="6"/>
  <c r="Q9" i="6"/>
  <c r="P9" i="6"/>
  <c r="O9" i="6"/>
  <c r="M9" i="6"/>
  <c r="L9" i="6"/>
  <c r="K9" i="6"/>
  <c r="J9" i="6"/>
  <c r="I9" i="6"/>
  <c r="H9" i="6"/>
  <c r="F9" i="6"/>
  <c r="D9" i="6"/>
  <c r="AN8" i="6"/>
  <c r="AL8" i="6"/>
  <c r="AF8" i="6"/>
  <c r="AE8" i="6"/>
  <c r="AD8" i="6"/>
  <c r="AC8" i="6"/>
  <c r="AA8" i="6"/>
  <c r="Z8" i="6"/>
  <c r="Y8" i="6"/>
  <c r="X8" i="6"/>
  <c r="W8" i="6"/>
  <c r="V8" i="6"/>
  <c r="U8" i="6"/>
  <c r="T8" i="6"/>
  <c r="S8" i="6"/>
  <c r="Q8" i="6"/>
  <c r="P8" i="6"/>
  <c r="O8" i="6"/>
  <c r="M8" i="6"/>
  <c r="M6" i="6" s="1"/>
  <c r="M5" i="6" s="1"/>
  <c r="L8" i="6"/>
  <c r="K8" i="6"/>
  <c r="J8" i="6"/>
  <c r="I8" i="6"/>
  <c r="I6" i="6" s="1"/>
  <c r="I5" i="6" s="1"/>
  <c r="H8" i="6"/>
  <c r="F8" i="6"/>
  <c r="E8" i="6"/>
  <c r="D8" i="6"/>
  <c r="AN7" i="6"/>
  <c r="AL7" i="6"/>
  <c r="AL6" i="6" s="1"/>
  <c r="AL5" i="6" s="1"/>
  <c r="AF7" i="6"/>
  <c r="AE7" i="6"/>
  <c r="AD7" i="6"/>
  <c r="AC7" i="6"/>
  <c r="AA7" i="6"/>
  <c r="Z7" i="6"/>
  <c r="Y7" i="6"/>
  <c r="X7" i="6"/>
  <c r="W7" i="6"/>
  <c r="V7" i="6"/>
  <c r="U7" i="6"/>
  <c r="T7" i="6"/>
  <c r="S7" i="6"/>
  <c r="Q7" i="6"/>
  <c r="P7" i="6"/>
  <c r="O7" i="6"/>
  <c r="M7" i="6"/>
  <c r="L7" i="6"/>
  <c r="L6" i="6" s="1"/>
  <c r="K7" i="6"/>
  <c r="J7" i="6"/>
  <c r="I7" i="6"/>
  <c r="H7" i="6"/>
  <c r="F7" i="6"/>
  <c r="D7" i="6"/>
  <c r="AC6" i="6"/>
  <c r="AC5" i="6" s="1"/>
  <c r="AN4" i="6"/>
  <c r="AL4" i="6"/>
  <c r="AF4" i="6"/>
  <c r="AE4" i="6"/>
  <c r="AD4" i="6"/>
  <c r="AC4" i="6"/>
  <c r="AA4" i="6"/>
  <c r="Z4" i="6"/>
  <c r="Y4" i="6"/>
  <c r="X4" i="6"/>
  <c r="W4" i="6"/>
  <c r="V4" i="6"/>
  <c r="U4" i="6"/>
  <c r="T4" i="6"/>
  <c r="S4" i="6"/>
  <c r="Q4" i="6"/>
  <c r="P4" i="6"/>
  <c r="O4" i="6"/>
  <c r="M4" i="6"/>
  <c r="L4" i="6"/>
  <c r="K4" i="6"/>
  <c r="J4" i="6"/>
  <c r="I4" i="6"/>
  <c r="H4" i="6"/>
  <c r="F4" i="6"/>
  <c r="E4" i="6"/>
  <c r="D4" i="6"/>
  <c r="C19" i="5"/>
  <c r="C18" i="5"/>
  <c r="AN17" i="5"/>
  <c r="AF17" i="5"/>
  <c r="AE17" i="5"/>
  <c r="AD17" i="5"/>
  <c r="AC17" i="5"/>
  <c r="Y17" i="5"/>
  <c r="X17" i="5"/>
  <c r="W17" i="5"/>
  <c r="V17" i="5"/>
  <c r="U17" i="5"/>
  <c r="T17" i="5"/>
  <c r="S17" i="5"/>
  <c r="R17" i="5"/>
  <c r="Q17" i="5"/>
  <c r="P17" i="5"/>
  <c r="O17" i="5"/>
  <c r="M17" i="5"/>
  <c r="L17" i="5"/>
  <c r="K17" i="5"/>
  <c r="J17" i="5"/>
  <c r="I17" i="5"/>
  <c r="H17" i="5"/>
  <c r="F17" i="5"/>
  <c r="E17" i="5"/>
  <c r="D17" i="5"/>
  <c r="AN16" i="5"/>
  <c r="AF16" i="5"/>
  <c r="AE16" i="5"/>
  <c r="AD16" i="5"/>
  <c r="AC16" i="5"/>
  <c r="Y16" i="5"/>
  <c r="X16" i="5"/>
  <c r="W16" i="5"/>
  <c r="V16" i="5"/>
  <c r="U16" i="5"/>
  <c r="T16" i="5"/>
  <c r="S16" i="5"/>
  <c r="R16" i="5"/>
  <c r="Q16" i="5"/>
  <c r="P16" i="5"/>
  <c r="O16" i="5"/>
  <c r="M16" i="5"/>
  <c r="L16" i="5"/>
  <c r="K16" i="5"/>
  <c r="J16" i="5"/>
  <c r="I16" i="5"/>
  <c r="H16" i="5"/>
  <c r="F16" i="5"/>
  <c r="E16" i="5"/>
  <c r="D16" i="5"/>
  <c r="AN15" i="5"/>
  <c r="AF15" i="5"/>
  <c r="AE15" i="5"/>
  <c r="AD15" i="5"/>
  <c r="AC15" i="5"/>
  <c r="Y15" i="5"/>
  <c r="X15" i="5"/>
  <c r="W15" i="5"/>
  <c r="V15" i="5"/>
  <c r="U15" i="5"/>
  <c r="T15" i="5"/>
  <c r="S15" i="5"/>
  <c r="R15" i="5"/>
  <c r="Q15" i="5"/>
  <c r="P15" i="5"/>
  <c r="O15" i="5"/>
  <c r="M15" i="5"/>
  <c r="L15" i="5"/>
  <c r="K15" i="5"/>
  <c r="J15" i="5"/>
  <c r="I15" i="5"/>
  <c r="H15" i="5"/>
  <c r="F15" i="5"/>
  <c r="E15" i="5"/>
  <c r="D15" i="5"/>
  <c r="AN14" i="5"/>
  <c r="AF14" i="5"/>
  <c r="AE14" i="5"/>
  <c r="AD14" i="5"/>
  <c r="AC14" i="5"/>
  <c r="Y14" i="5"/>
  <c r="X14" i="5"/>
  <c r="W14" i="5"/>
  <c r="V14" i="5"/>
  <c r="U14" i="5"/>
  <c r="T14" i="5"/>
  <c r="S14" i="5"/>
  <c r="R14" i="5"/>
  <c r="Q14" i="5"/>
  <c r="P14" i="5"/>
  <c r="O14" i="5"/>
  <c r="M14" i="5"/>
  <c r="L14" i="5"/>
  <c r="K14" i="5"/>
  <c r="J14" i="5"/>
  <c r="I14" i="5"/>
  <c r="H14" i="5"/>
  <c r="F14" i="5"/>
  <c r="E14" i="5"/>
  <c r="D14" i="5"/>
  <c r="AN13" i="5"/>
  <c r="AF13" i="5"/>
  <c r="AE13" i="5"/>
  <c r="AD13" i="5"/>
  <c r="AC13" i="5"/>
  <c r="Y13" i="5"/>
  <c r="X13" i="5"/>
  <c r="W13" i="5"/>
  <c r="V13" i="5"/>
  <c r="U13" i="5"/>
  <c r="T13" i="5"/>
  <c r="S13" i="5"/>
  <c r="R13" i="5"/>
  <c r="Q13" i="5"/>
  <c r="P13" i="5"/>
  <c r="O13" i="5"/>
  <c r="M13" i="5"/>
  <c r="L13" i="5"/>
  <c r="K13" i="5"/>
  <c r="J13" i="5"/>
  <c r="I13" i="5"/>
  <c r="H13" i="5"/>
  <c r="F13" i="5"/>
  <c r="E13" i="5"/>
  <c r="D13" i="5"/>
  <c r="AN12" i="5"/>
  <c r="AF12" i="5"/>
  <c r="AE12" i="5"/>
  <c r="AD12" i="5"/>
  <c r="AC12" i="5"/>
  <c r="Y12" i="5"/>
  <c r="X12" i="5"/>
  <c r="W12" i="5"/>
  <c r="V12" i="5"/>
  <c r="U12" i="5"/>
  <c r="T12" i="5"/>
  <c r="S12" i="5"/>
  <c r="R12" i="5"/>
  <c r="Q12" i="5"/>
  <c r="P12" i="5"/>
  <c r="O12" i="5"/>
  <c r="M12" i="5"/>
  <c r="L12" i="5"/>
  <c r="K12" i="5"/>
  <c r="J12" i="5"/>
  <c r="I12" i="5"/>
  <c r="H12" i="5"/>
  <c r="F12" i="5"/>
  <c r="E12" i="5"/>
  <c r="D12" i="5"/>
  <c r="AN11" i="5"/>
  <c r="AF11" i="5"/>
  <c r="AE11" i="5"/>
  <c r="AD11" i="5"/>
  <c r="AC11" i="5"/>
  <c r="Y11" i="5"/>
  <c r="X11" i="5"/>
  <c r="W11" i="5"/>
  <c r="V11" i="5"/>
  <c r="U11" i="5"/>
  <c r="T11" i="5"/>
  <c r="S11" i="5"/>
  <c r="R11" i="5"/>
  <c r="Q11" i="5"/>
  <c r="P11" i="5"/>
  <c r="O11" i="5"/>
  <c r="M11" i="5"/>
  <c r="L11" i="5"/>
  <c r="K11" i="5"/>
  <c r="J11" i="5"/>
  <c r="I11" i="5"/>
  <c r="H11" i="5"/>
  <c r="F11" i="5"/>
  <c r="E11" i="5"/>
  <c r="D11" i="5"/>
  <c r="AN10" i="5"/>
  <c r="AF10" i="5"/>
  <c r="AE10" i="5"/>
  <c r="AD10" i="5"/>
  <c r="AC10" i="5"/>
  <c r="Y10" i="5"/>
  <c r="X10" i="5"/>
  <c r="W10" i="5"/>
  <c r="V10" i="5"/>
  <c r="U10" i="5"/>
  <c r="T10" i="5"/>
  <c r="S10" i="5"/>
  <c r="R10" i="5"/>
  <c r="Q10" i="5"/>
  <c r="P10" i="5"/>
  <c r="O10" i="5"/>
  <c r="M10" i="5"/>
  <c r="L10" i="5"/>
  <c r="K10" i="5"/>
  <c r="J10" i="5"/>
  <c r="I10" i="5"/>
  <c r="H10" i="5"/>
  <c r="F10" i="5"/>
  <c r="E10" i="5"/>
  <c r="D10" i="5"/>
  <c r="AN9" i="5"/>
  <c r="AF9" i="5"/>
  <c r="AE9" i="5"/>
  <c r="AD9" i="5"/>
  <c r="AC9" i="5"/>
  <c r="Y9" i="5"/>
  <c r="X9" i="5"/>
  <c r="W9" i="5"/>
  <c r="V9" i="5"/>
  <c r="U9" i="5"/>
  <c r="T9" i="5"/>
  <c r="S9" i="5"/>
  <c r="R9" i="5"/>
  <c r="Q9" i="5"/>
  <c r="P9" i="5"/>
  <c r="O9" i="5"/>
  <c r="M9" i="5"/>
  <c r="L9" i="5"/>
  <c r="K9" i="5"/>
  <c r="J9" i="5"/>
  <c r="I9" i="5"/>
  <c r="H9" i="5"/>
  <c r="F9" i="5"/>
  <c r="E9" i="5"/>
  <c r="D9" i="5"/>
  <c r="AN8" i="5"/>
  <c r="AF8" i="5"/>
  <c r="AE8" i="5"/>
  <c r="AD8" i="5"/>
  <c r="AC8" i="5"/>
  <c r="Y8" i="5"/>
  <c r="X8" i="5"/>
  <c r="W8" i="5"/>
  <c r="V8" i="5"/>
  <c r="U8" i="5"/>
  <c r="U6" i="5" s="1"/>
  <c r="U3" i="5" s="1"/>
  <c r="T8" i="5"/>
  <c r="S8" i="5"/>
  <c r="R8" i="5"/>
  <c r="Q8" i="5"/>
  <c r="P8" i="5"/>
  <c r="O8" i="5"/>
  <c r="M8" i="5"/>
  <c r="L8" i="5"/>
  <c r="K8" i="5"/>
  <c r="J8" i="5"/>
  <c r="I8" i="5"/>
  <c r="H8" i="5"/>
  <c r="F8" i="5"/>
  <c r="E8" i="5"/>
  <c r="D8" i="5"/>
  <c r="AN7" i="5"/>
  <c r="AF7" i="5"/>
  <c r="AE7" i="5"/>
  <c r="AD7" i="5"/>
  <c r="AC7" i="5"/>
  <c r="AC6" i="5" s="1"/>
  <c r="AC5" i="5" s="1"/>
  <c r="Y7" i="5"/>
  <c r="X7" i="5"/>
  <c r="W7" i="5"/>
  <c r="V7" i="5"/>
  <c r="U7" i="5"/>
  <c r="T7" i="5"/>
  <c r="S7" i="5"/>
  <c r="R7" i="5"/>
  <c r="R6" i="5" s="1"/>
  <c r="Q7" i="5"/>
  <c r="P7" i="5"/>
  <c r="O7" i="5"/>
  <c r="M7" i="5"/>
  <c r="L7" i="5"/>
  <c r="K7" i="5"/>
  <c r="J7" i="5"/>
  <c r="I7" i="5"/>
  <c r="H7" i="5"/>
  <c r="F7" i="5"/>
  <c r="E7" i="5"/>
  <c r="D7" i="5"/>
  <c r="D6" i="5" s="1"/>
  <c r="AN4" i="5"/>
  <c r="AF4" i="5"/>
  <c r="AE4" i="5"/>
  <c r="AD4" i="5"/>
  <c r="AC4" i="5"/>
  <c r="Y4" i="5"/>
  <c r="X4" i="5"/>
  <c r="W4" i="5"/>
  <c r="V4" i="5"/>
  <c r="U4" i="5"/>
  <c r="T4" i="5"/>
  <c r="S4" i="5"/>
  <c r="R4" i="5"/>
  <c r="Q4" i="5"/>
  <c r="P4" i="5"/>
  <c r="O4" i="5"/>
  <c r="M4" i="5"/>
  <c r="L4" i="5"/>
  <c r="K4" i="5"/>
  <c r="J4" i="5"/>
  <c r="I4" i="5"/>
  <c r="H4" i="5"/>
  <c r="F4" i="5"/>
  <c r="D4" i="5"/>
  <c r="C19" i="4"/>
  <c r="C18" i="4"/>
  <c r="AN17" i="4"/>
  <c r="AF17" i="4"/>
  <c r="AE17" i="4"/>
  <c r="AD17" i="4"/>
  <c r="AC17" i="4"/>
  <c r="Y17" i="4"/>
  <c r="X17" i="4"/>
  <c r="W17" i="4"/>
  <c r="V17" i="4"/>
  <c r="U17" i="4"/>
  <c r="T17" i="4"/>
  <c r="S17" i="4"/>
  <c r="R17" i="4"/>
  <c r="Q17" i="4"/>
  <c r="P17" i="4"/>
  <c r="O17" i="4"/>
  <c r="M17" i="4"/>
  <c r="L17" i="4"/>
  <c r="K17" i="4"/>
  <c r="J17" i="4"/>
  <c r="I17" i="4"/>
  <c r="H17" i="4"/>
  <c r="F17" i="4"/>
  <c r="E17" i="4"/>
  <c r="D17" i="4"/>
  <c r="AN16" i="4"/>
  <c r="AF16" i="4"/>
  <c r="AE16" i="4"/>
  <c r="AD16" i="4"/>
  <c r="AC16" i="4"/>
  <c r="Y16" i="4"/>
  <c r="X16" i="4"/>
  <c r="W16" i="4"/>
  <c r="V16" i="4"/>
  <c r="U16" i="4"/>
  <c r="T16" i="4"/>
  <c r="S16" i="4"/>
  <c r="R16" i="4"/>
  <c r="Q16" i="4"/>
  <c r="P16" i="4"/>
  <c r="O16" i="4"/>
  <c r="M16" i="4"/>
  <c r="L16" i="4"/>
  <c r="K16" i="4"/>
  <c r="J16" i="4"/>
  <c r="I16" i="4"/>
  <c r="H16" i="4"/>
  <c r="F16" i="4"/>
  <c r="E16" i="4"/>
  <c r="D16" i="4"/>
  <c r="AN15" i="4"/>
  <c r="AF15" i="4"/>
  <c r="AE15" i="4"/>
  <c r="AD15" i="4"/>
  <c r="AC15" i="4"/>
  <c r="Y15" i="4"/>
  <c r="X15" i="4"/>
  <c r="W15" i="4"/>
  <c r="V15" i="4"/>
  <c r="U15" i="4"/>
  <c r="T15" i="4"/>
  <c r="S15" i="4"/>
  <c r="R15" i="4"/>
  <c r="Q15" i="4"/>
  <c r="P15" i="4"/>
  <c r="O15" i="4"/>
  <c r="M15" i="4"/>
  <c r="L15" i="4"/>
  <c r="K15" i="4"/>
  <c r="J15" i="4"/>
  <c r="I15" i="4"/>
  <c r="H15" i="4"/>
  <c r="F15" i="4"/>
  <c r="E15" i="4"/>
  <c r="D15" i="4"/>
  <c r="AN14" i="4"/>
  <c r="AF14" i="4"/>
  <c r="AE14" i="4"/>
  <c r="AD14" i="4"/>
  <c r="AC14" i="4"/>
  <c r="Y14" i="4"/>
  <c r="X14" i="4"/>
  <c r="W14" i="4"/>
  <c r="V14" i="4"/>
  <c r="U14" i="4"/>
  <c r="T14" i="4"/>
  <c r="S14" i="4"/>
  <c r="R14" i="4"/>
  <c r="Q14" i="4"/>
  <c r="P14" i="4"/>
  <c r="O14" i="4"/>
  <c r="M14" i="4"/>
  <c r="L14" i="4"/>
  <c r="K14" i="4"/>
  <c r="J14" i="4"/>
  <c r="I14" i="4"/>
  <c r="H14" i="4"/>
  <c r="F14" i="4"/>
  <c r="E14" i="4"/>
  <c r="D14" i="4"/>
  <c r="AN13" i="4"/>
  <c r="AF13" i="4"/>
  <c r="AE13" i="4"/>
  <c r="AD13" i="4"/>
  <c r="AC13" i="4"/>
  <c r="Y13" i="4"/>
  <c r="X13" i="4"/>
  <c r="W13" i="4"/>
  <c r="V13" i="4"/>
  <c r="U13" i="4"/>
  <c r="T13" i="4"/>
  <c r="S13" i="4"/>
  <c r="R13" i="4"/>
  <c r="Q13" i="4"/>
  <c r="P13" i="4"/>
  <c r="O13" i="4"/>
  <c r="M13" i="4"/>
  <c r="L13" i="4"/>
  <c r="K13" i="4"/>
  <c r="J13" i="4"/>
  <c r="I13" i="4"/>
  <c r="H13" i="4"/>
  <c r="F13" i="4"/>
  <c r="E13" i="4"/>
  <c r="D13" i="4"/>
  <c r="AN12" i="4"/>
  <c r="AF12" i="4"/>
  <c r="AE12" i="4"/>
  <c r="AD12" i="4"/>
  <c r="AC12" i="4"/>
  <c r="Y12" i="4"/>
  <c r="X12" i="4"/>
  <c r="W12" i="4"/>
  <c r="V12" i="4"/>
  <c r="U12" i="4"/>
  <c r="T12" i="4"/>
  <c r="S12" i="4"/>
  <c r="R12" i="4"/>
  <c r="Q12" i="4"/>
  <c r="P12" i="4"/>
  <c r="O12" i="4"/>
  <c r="M12" i="4"/>
  <c r="L12" i="4"/>
  <c r="K12" i="4"/>
  <c r="J12" i="4"/>
  <c r="I12" i="4"/>
  <c r="H12" i="4"/>
  <c r="F12" i="4"/>
  <c r="E12" i="4"/>
  <c r="D12" i="4"/>
  <c r="AN11" i="4"/>
  <c r="AF11" i="4"/>
  <c r="AE11" i="4"/>
  <c r="AD11" i="4"/>
  <c r="AC11" i="4"/>
  <c r="Y11" i="4"/>
  <c r="X11" i="4"/>
  <c r="W11" i="4"/>
  <c r="V11" i="4"/>
  <c r="U11" i="4"/>
  <c r="T11" i="4"/>
  <c r="S11" i="4"/>
  <c r="R11" i="4"/>
  <c r="Q11" i="4"/>
  <c r="P11" i="4"/>
  <c r="O11" i="4"/>
  <c r="M11" i="4"/>
  <c r="L11" i="4"/>
  <c r="K11" i="4"/>
  <c r="J11" i="4"/>
  <c r="I11" i="4"/>
  <c r="H11" i="4"/>
  <c r="F11" i="4"/>
  <c r="E11" i="4"/>
  <c r="D11" i="4"/>
  <c r="AN10" i="4"/>
  <c r="AF10" i="4"/>
  <c r="AE10" i="4"/>
  <c r="AD10" i="4"/>
  <c r="AC10" i="4"/>
  <c r="Y10" i="4"/>
  <c r="X10" i="4"/>
  <c r="W10" i="4"/>
  <c r="V10" i="4"/>
  <c r="U10" i="4"/>
  <c r="T10" i="4"/>
  <c r="S10" i="4"/>
  <c r="R10" i="4"/>
  <c r="Q10" i="4"/>
  <c r="P10" i="4"/>
  <c r="O10" i="4"/>
  <c r="M10" i="4"/>
  <c r="L10" i="4"/>
  <c r="K10" i="4"/>
  <c r="J10" i="4"/>
  <c r="I10" i="4"/>
  <c r="H10" i="4"/>
  <c r="F10" i="4"/>
  <c r="E10" i="4"/>
  <c r="D10" i="4"/>
  <c r="AN9" i="4"/>
  <c r="AF9" i="4"/>
  <c r="AE9" i="4"/>
  <c r="AD9" i="4"/>
  <c r="AC9" i="4"/>
  <c r="Y9" i="4"/>
  <c r="X9" i="4"/>
  <c r="W9" i="4"/>
  <c r="V9" i="4"/>
  <c r="U9" i="4"/>
  <c r="T9" i="4"/>
  <c r="S9" i="4"/>
  <c r="R9" i="4"/>
  <c r="Q9" i="4"/>
  <c r="P9" i="4"/>
  <c r="O9" i="4"/>
  <c r="M9" i="4"/>
  <c r="L9" i="4"/>
  <c r="K9" i="4"/>
  <c r="J9" i="4"/>
  <c r="I9" i="4"/>
  <c r="H9" i="4"/>
  <c r="F9" i="4"/>
  <c r="E9" i="4"/>
  <c r="D9" i="4"/>
  <c r="AN8" i="4"/>
  <c r="AF8" i="4"/>
  <c r="AE8" i="4"/>
  <c r="AD8" i="4"/>
  <c r="AC8" i="4"/>
  <c r="Y8" i="4"/>
  <c r="X8" i="4"/>
  <c r="W8" i="4"/>
  <c r="V8" i="4"/>
  <c r="U8" i="4"/>
  <c r="T8" i="4"/>
  <c r="S8" i="4"/>
  <c r="R8" i="4"/>
  <c r="Q8" i="4"/>
  <c r="P8" i="4"/>
  <c r="O8" i="4"/>
  <c r="O6" i="4" s="1"/>
  <c r="O5" i="4" s="1"/>
  <c r="M8" i="4"/>
  <c r="L8" i="4"/>
  <c r="K8" i="4"/>
  <c r="J8" i="4"/>
  <c r="I8" i="4"/>
  <c r="H8" i="4"/>
  <c r="F8" i="4"/>
  <c r="E8" i="4"/>
  <c r="D8" i="4"/>
  <c r="AN7" i="4"/>
  <c r="AF7" i="4"/>
  <c r="AE7" i="4"/>
  <c r="AD7" i="4"/>
  <c r="AC7" i="4"/>
  <c r="AC6" i="4" s="1"/>
  <c r="AC5" i="4" s="1"/>
  <c r="Y7" i="4"/>
  <c r="X7" i="4"/>
  <c r="W7" i="4"/>
  <c r="V7" i="4"/>
  <c r="U7" i="4"/>
  <c r="T7" i="4"/>
  <c r="S7" i="4"/>
  <c r="R7" i="4"/>
  <c r="Q7" i="4"/>
  <c r="P7" i="4"/>
  <c r="O7" i="4"/>
  <c r="M7" i="4"/>
  <c r="L7" i="4"/>
  <c r="K7" i="4"/>
  <c r="J7" i="4"/>
  <c r="I7" i="4"/>
  <c r="H7" i="4"/>
  <c r="F7" i="4"/>
  <c r="E7" i="4"/>
  <c r="D7" i="4"/>
  <c r="AN4" i="4"/>
  <c r="AF4" i="4"/>
  <c r="AE4" i="4"/>
  <c r="AD4" i="4"/>
  <c r="AC4" i="4"/>
  <c r="Y4" i="4"/>
  <c r="X4" i="4"/>
  <c r="W4" i="4"/>
  <c r="V4" i="4"/>
  <c r="U4" i="4"/>
  <c r="T4" i="4"/>
  <c r="S4" i="4"/>
  <c r="R4" i="4"/>
  <c r="Q4" i="4"/>
  <c r="P4" i="4"/>
  <c r="O4" i="4"/>
  <c r="M4" i="4"/>
  <c r="L4" i="4"/>
  <c r="K4" i="4"/>
  <c r="J4" i="4"/>
  <c r="I4" i="4"/>
  <c r="H4" i="4"/>
  <c r="F4" i="4"/>
  <c r="E4" i="4"/>
  <c r="D4" i="4"/>
  <c r="C19" i="3"/>
  <c r="C18" i="3"/>
  <c r="AN17" i="3"/>
  <c r="AF17" i="3"/>
  <c r="AE17" i="3"/>
  <c r="AD17" i="3"/>
  <c r="AC17" i="3"/>
  <c r="Y17" i="3"/>
  <c r="X17" i="3"/>
  <c r="W17" i="3"/>
  <c r="V17" i="3"/>
  <c r="U17" i="3"/>
  <c r="T17" i="3"/>
  <c r="S17" i="3"/>
  <c r="R17" i="3"/>
  <c r="Q17" i="3"/>
  <c r="P17" i="3"/>
  <c r="O17" i="3"/>
  <c r="I17" i="3"/>
  <c r="H17" i="3"/>
  <c r="F17" i="3"/>
  <c r="E17" i="3"/>
  <c r="D17" i="3"/>
  <c r="AN16" i="3"/>
  <c r="AF16" i="3"/>
  <c r="AE16" i="3"/>
  <c r="AD16" i="3"/>
  <c r="AC16" i="3"/>
  <c r="Y16" i="3"/>
  <c r="X16" i="3"/>
  <c r="W16" i="3"/>
  <c r="V16" i="3"/>
  <c r="U16" i="3"/>
  <c r="T16" i="3"/>
  <c r="S16" i="3"/>
  <c r="R16" i="3"/>
  <c r="Q16" i="3"/>
  <c r="P16" i="3"/>
  <c r="O16" i="3"/>
  <c r="I16" i="3"/>
  <c r="H16" i="3"/>
  <c r="F16" i="3"/>
  <c r="E16" i="3"/>
  <c r="D16" i="3"/>
  <c r="AN15" i="3"/>
  <c r="AF15" i="3"/>
  <c r="AE15" i="3"/>
  <c r="AD15" i="3"/>
  <c r="AC15" i="3"/>
  <c r="Y15" i="3"/>
  <c r="X15" i="3"/>
  <c r="W15" i="3"/>
  <c r="V15" i="3"/>
  <c r="U15" i="3"/>
  <c r="T15" i="3"/>
  <c r="S15" i="3"/>
  <c r="R15" i="3"/>
  <c r="Q15" i="3"/>
  <c r="P15" i="3"/>
  <c r="O15" i="3"/>
  <c r="I15" i="3"/>
  <c r="H15" i="3"/>
  <c r="F15" i="3"/>
  <c r="E15" i="3"/>
  <c r="D15" i="3"/>
  <c r="AN14" i="3"/>
  <c r="AF14" i="3"/>
  <c r="AE14" i="3"/>
  <c r="AD14" i="3"/>
  <c r="AC14" i="3"/>
  <c r="Y14" i="3"/>
  <c r="X14" i="3"/>
  <c r="W14" i="3"/>
  <c r="V14" i="3"/>
  <c r="U14" i="3"/>
  <c r="T14" i="3"/>
  <c r="S14" i="3"/>
  <c r="R14" i="3"/>
  <c r="Q14" i="3"/>
  <c r="P14" i="3"/>
  <c r="O14" i="3"/>
  <c r="I14" i="3"/>
  <c r="H14" i="3"/>
  <c r="F14" i="3"/>
  <c r="E14" i="3"/>
  <c r="D14" i="3"/>
  <c r="AN13" i="3"/>
  <c r="AF13" i="3"/>
  <c r="AE13" i="3"/>
  <c r="AD13" i="3"/>
  <c r="AC13" i="3"/>
  <c r="Y13" i="3"/>
  <c r="X13" i="3"/>
  <c r="W13" i="3"/>
  <c r="V13" i="3"/>
  <c r="U13" i="3"/>
  <c r="T13" i="3"/>
  <c r="S13" i="3"/>
  <c r="R13" i="3"/>
  <c r="Q13" i="3"/>
  <c r="P13" i="3"/>
  <c r="O13" i="3"/>
  <c r="I13" i="3"/>
  <c r="H13" i="3"/>
  <c r="F13" i="3"/>
  <c r="E13" i="3"/>
  <c r="D13" i="3"/>
  <c r="AN12" i="3"/>
  <c r="AF12" i="3"/>
  <c r="AE12" i="3"/>
  <c r="AD12" i="3"/>
  <c r="AC12" i="3"/>
  <c r="Y12" i="3"/>
  <c r="X12" i="3"/>
  <c r="W12" i="3"/>
  <c r="V12" i="3"/>
  <c r="U12" i="3"/>
  <c r="T12" i="3"/>
  <c r="S12" i="3"/>
  <c r="R12" i="3"/>
  <c r="Q12" i="3"/>
  <c r="P12" i="3"/>
  <c r="O12" i="3"/>
  <c r="I12" i="3"/>
  <c r="H12" i="3"/>
  <c r="F12" i="3"/>
  <c r="E12" i="3"/>
  <c r="D12" i="3"/>
  <c r="AN11" i="3"/>
  <c r="AF11" i="3"/>
  <c r="AE11" i="3"/>
  <c r="AD11" i="3"/>
  <c r="AC11" i="3"/>
  <c r="Y11" i="3"/>
  <c r="X11" i="3"/>
  <c r="W11" i="3"/>
  <c r="V11" i="3"/>
  <c r="U11" i="3"/>
  <c r="T11" i="3"/>
  <c r="S11" i="3"/>
  <c r="R11" i="3"/>
  <c r="Q11" i="3"/>
  <c r="P11" i="3"/>
  <c r="O11" i="3"/>
  <c r="I11" i="3"/>
  <c r="H11" i="3"/>
  <c r="F11" i="3"/>
  <c r="E11" i="3"/>
  <c r="D11" i="3"/>
  <c r="AN10" i="3"/>
  <c r="AF10" i="3"/>
  <c r="AE10" i="3"/>
  <c r="AD10" i="3"/>
  <c r="AC10" i="3"/>
  <c r="Y10" i="3"/>
  <c r="X10" i="3"/>
  <c r="W10" i="3"/>
  <c r="V10" i="3"/>
  <c r="U10" i="3"/>
  <c r="T10" i="3"/>
  <c r="S10" i="3"/>
  <c r="R10" i="3"/>
  <c r="Q10" i="3"/>
  <c r="P10" i="3"/>
  <c r="O10" i="3"/>
  <c r="I10" i="3"/>
  <c r="H10" i="3"/>
  <c r="F10" i="3"/>
  <c r="E10" i="3"/>
  <c r="D10" i="3"/>
  <c r="AN9" i="3"/>
  <c r="AF9" i="3"/>
  <c r="AE9" i="3"/>
  <c r="AD9" i="3"/>
  <c r="AC9" i="3"/>
  <c r="Y9" i="3"/>
  <c r="X9" i="3"/>
  <c r="W9" i="3"/>
  <c r="V9" i="3"/>
  <c r="U9" i="3"/>
  <c r="T9" i="3"/>
  <c r="S9" i="3"/>
  <c r="R9" i="3"/>
  <c r="Q9" i="3"/>
  <c r="P9" i="3"/>
  <c r="O9" i="3"/>
  <c r="I9" i="3"/>
  <c r="H9" i="3"/>
  <c r="F9" i="3"/>
  <c r="E9" i="3"/>
  <c r="D9" i="3"/>
  <c r="AN8" i="3"/>
  <c r="AF8" i="3"/>
  <c r="AE8" i="3"/>
  <c r="AD8" i="3"/>
  <c r="AC8" i="3"/>
  <c r="Y8" i="3"/>
  <c r="X8" i="3"/>
  <c r="W8" i="3"/>
  <c r="W6" i="3" s="1"/>
  <c r="W5" i="3" s="1"/>
  <c r="V8" i="3"/>
  <c r="U8" i="3"/>
  <c r="T8" i="3"/>
  <c r="S8" i="3"/>
  <c r="S6" i="3" s="1"/>
  <c r="S5" i="3" s="1"/>
  <c r="R8" i="3"/>
  <c r="Q8" i="3"/>
  <c r="P8" i="3"/>
  <c r="O8" i="3"/>
  <c r="O6" i="3" s="1"/>
  <c r="O3" i="3" s="1"/>
  <c r="I8" i="3"/>
  <c r="H8" i="3"/>
  <c r="F8" i="3"/>
  <c r="E8" i="3"/>
  <c r="D8" i="3"/>
  <c r="AN7" i="3"/>
  <c r="AF7" i="3"/>
  <c r="AE7" i="3"/>
  <c r="AE6" i="3" s="1"/>
  <c r="AE5" i="3" s="1"/>
  <c r="AD7" i="3"/>
  <c r="AC7" i="3"/>
  <c r="Y7" i="3"/>
  <c r="X7" i="3"/>
  <c r="X6" i="3" s="1"/>
  <c r="W7" i="3"/>
  <c r="V7" i="3"/>
  <c r="U7" i="3"/>
  <c r="T7" i="3"/>
  <c r="T6" i="3" s="1"/>
  <c r="S7" i="3"/>
  <c r="R7" i="3"/>
  <c r="Q7" i="3"/>
  <c r="P7" i="3"/>
  <c r="O7" i="3"/>
  <c r="I7" i="3"/>
  <c r="H7" i="3"/>
  <c r="F7" i="3"/>
  <c r="E7" i="3"/>
  <c r="D7" i="3"/>
  <c r="AF4" i="3"/>
  <c r="AE4" i="3"/>
  <c r="AD4" i="3"/>
  <c r="AC4" i="3"/>
  <c r="Y4" i="3"/>
  <c r="X4" i="3"/>
  <c r="W4" i="3"/>
  <c r="V4" i="3"/>
  <c r="T4" i="3"/>
  <c r="S4" i="3"/>
  <c r="R4" i="3"/>
  <c r="Q4" i="3"/>
  <c r="P4" i="3"/>
  <c r="I4" i="3"/>
  <c r="H4" i="3"/>
  <c r="F4" i="3"/>
  <c r="E4" i="3"/>
  <c r="D4" i="3"/>
  <c r="K6" i="4" l="1"/>
  <c r="K5" i="4" s="1"/>
  <c r="T6" i="17"/>
  <c r="Y6" i="3"/>
  <c r="Y5" i="3" s="1"/>
  <c r="AN6" i="3"/>
  <c r="AN5" i="3" s="1"/>
  <c r="Q6" i="4"/>
  <c r="Q5" i="4" s="1"/>
  <c r="Y6" i="4"/>
  <c r="Y5" i="4" s="1"/>
  <c r="AF6" i="4"/>
  <c r="AF5" i="4" s="1"/>
  <c r="M6" i="4"/>
  <c r="M5" i="4" s="1"/>
  <c r="AN6" i="5"/>
  <c r="AN5" i="5" s="1"/>
  <c r="S6" i="6"/>
  <c r="S3" i="6" s="1"/>
  <c r="W6" i="6"/>
  <c r="W5" i="6" s="1"/>
  <c r="Q6" i="6"/>
  <c r="Q5" i="6" s="1"/>
  <c r="H6" i="7"/>
  <c r="Q6" i="7"/>
  <c r="V6" i="7"/>
  <c r="V5" i="7" s="1"/>
  <c r="Z6" i="7"/>
  <c r="AE6" i="7"/>
  <c r="X3" i="8"/>
  <c r="AF6" i="8"/>
  <c r="AF5" i="8" s="1"/>
  <c r="AF6" i="9"/>
  <c r="AF5" i="9" s="1"/>
  <c r="V6" i="9"/>
  <c r="V5" i="9" s="1"/>
  <c r="N6" i="10"/>
  <c r="N5" i="10" s="1"/>
  <c r="N6" i="11"/>
  <c r="N5" i="11" s="1"/>
  <c r="T6" i="11"/>
  <c r="T5" i="11" s="1"/>
  <c r="U6" i="12"/>
  <c r="U5" i="12" s="1"/>
  <c r="F6" i="13"/>
  <c r="F5" i="13" s="1"/>
  <c r="N6" i="13"/>
  <c r="N5" i="13" s="1"/>
  <c r="V6" i="13"/>
  <c r="V5" i="13" s="1"/>
  <c r="W6" i="14"/>
  <c r="W3" i="14" s="1"/>
  <c r="P6" i="15"/>
  <c r="AB6" i="15"/>
  <c r="AB3" i="15" s="1"/>
  <c r="U6" i="16"/>
  <c r="U5" i="16" s="1"/>
  <c r="U6" i="17"/>
  <c r="U5" i="17" s="1"/>
  <c r="R3" i="19"/>
  <c r="Q3" i="63" s="1"/>
  <c r="G5" i="24"/>
  <c r="T5" i="29"/>
  <c r="P5" i="30"/>
  <c r="M6" i="5"/>
  <c r="M3" i="5" s="1"/>
  <c r="AF6" i="11"/>
  <c r="AF5" i="11" s="1"/>
  <c r="X6" i="18"/>
  <c r="U6" i="3"/>
  <c r="U5" i="3" s="1"/>
  <c r="D6" i="4"/>
  <c r="I6" i="4"/>
  <c r="I3" i="4" s="1"/>
  <c r="AN6" i="4"/>
  <c r="AN5" i="4" s="1"/>
  <c r="U6" i="4"/>
  <c r="U3" i="4" s="1"/>
  <c r="AE6" i="4"/>
  <c r="AE5" i="4" s="1"/>
  <c r="O6" i="5"/>
  <c r="O5" i="5" s="1"/>
  <c r="W6" i="5"/>
  <c r="W5" i="5" s="1"/>
  <c r="K6" i="5"/>
  <c r="K5" i="5" s="1"/>
  <c r="AE6" i="5"/>
  <c r="AE5" i="5" s="1"/>
  <c r="S6" i="5"/>
  <c r="S5" i="5" s="1"/>
  <c r="D6" i="6"/>
  <c r="Y6" i="6"/>
  <c r="Y5" i="6" s="1"/>
  <c r="AN6" i="6"/>
  <c r="AN5" i="6" s="1"/>
  <c r="M6" i="7"/>
  <c r="S6" i="7"/>
  <c r="AF6" i="7"/>
  <c r="AF5" i="7" s="1"/>
  <c r="J6" i="9"/>
  <c r="J5" i="9" s="1"/>
  <c r="T6" i="9"/>
  <c r="T5" i="9" s="1"/>
  <c r="T5" i="10"/>
  <c r="X6" i="10"/>
  <c r="X5" i="10" s="1"/>
  <c r="L6" i="10"/>
  <c r="L3" i="10" s="1"/>
  <c r="F6" i="11"/>
  <c r="F3" i="11" s="1"/>
  <c r="L6" i="11"/>
  <c r="L5" i="11" s="1"/>
  <c r="P6" i="12"/>
  <c r="P5" i="12" s="1"/>
  <c r="AD6" i="12"/>
  <c r="AD5" i="12" s="1"/>
  <c r="L6" i="12"/>
  <c r="L5" i="12" s="1"/>
  <c r="T6" i="13"/>
  <c r="T5" i="13" s="1"/>
  <c r="J6" i="13"/>
  <c r="J5" i="13" s="1"/>
  <c r="X6" i="14"/>
  <c r="X5" i="14" s="1"/>
  <c r="X6" i="15"/>
  <c r="AL6" i="15"/>
  <c r="L6" i="17"/>
  <c r="L5" i="17" s="1"/>
  <c r="I6" i="18"/>
  <c r="S6" i="18"/>
  <c r="W6" i="18"/>
  <c r="E3" i="19"/>
  <c r="D3" i="63" s="1"/>
  <c r="S3" i="26"/>
  <c r="H3" i="34"/>
  <c r="G20" i="63" s="1"/>
  <c r="Q5" i="34"/>
  <c r="Q5" i="35"/>
  <c r="H3" i="36"/>
  <c r="G22" i="63" s="1"/>
  <c r="H3" i="37"/>
  <c r="G23" i="63" s="1"/>
  <c r="W5" i="37"/>
  <c r="E3" i="39"/>
  <c r="D25" i="63" s="1"/>
  <c r="D25" i="65" s="1"/>
  <c r="W6" i="4"/>
  <c r="W5" i="4" s="1"/>
  <c r="I6" i="5"/>
  <c r="I5" i="5" s="1"/>
  <c r="K6" i="6"/>
  <c r="K5" i="6" s="1"/>
  <c r="AF6" i="10"/>
  <c r="AF5" i="10" s="1"/>
  <c r="R6" i="3"/>
  <c r="Q6" i="3"/>
  <c r="Q5" i="3" s="1"/>
  <c r="D6" i="3"/>
  <c r="I6" i="3"/>
  <c r="I5" i="3" s="1"/>
  <c r="AD6" i="3"/>
  <c r="AC6" i="3"/>
  <c r="AC5" i="3" s="1"/>
  <c r="S6" i="4"/>
  <c r="S5" i="4" s="1"/>
  <c r="AD6" i="4"/>
  <c r="AD5" i="4" s="1"/>
  <c r="Q6" i="5"/>
  <c r="Q5" i="5" s="1"/>
  <c r="Y6" i="5"/>
  <c r="Y5" i="5" s="1"/>
  <c r="AD6" i="6"/>
  <c r="AE6" i="6"/>
  <c r="AE5" i="6" s="1"/>
  <c r="O6" i="6"/>
  <c r="O5" i="6" s="1"/>
  <c r="O6" i="7"/>
  <c r="T6" i="7"/>
  <c r="AC6" i="7"/>
  <c r="AC3" i="7" s="1"/>
  <c r="AL6" i="7"/>
  <c r="AD6" i="7"/>
  <c r="L6" i="8"/>
  <c r="L3" i="8" s="1"/>
  <c r="H6" i="8"/>
  <c r="H5" i="8" s="1"/>
  <c r="F6" i="9"/>
  <c r="F3" i="9" s="1"/>
  <c r="X6" i="9"/>
  <c r="X5" i="9" s="1"/>
  <c r="P6" i="9"/>
  <c r="P5" i="9" s="1"/>
  <c r="P6" i="10"/>
  <c r="P5" i="10" s="1"/>
  <c r="X6" i="11"/>
  <c r="X5" i="11" s="1"/>
  <c r="N6" i="12"/>
  <c r="N5" i="12" s="1"/>
  <c r="J6" i="12"/>
  <c r="J5" i="12" s="1"/>
  <c r="AF6" i="12"/>
  <c r="AF5" i="12" s="1"/>
  <c r="Z6" i="13"/>
  <c r="Z5" i="13" s="1"/>
  <c r="P6" i="13"/>
  <c r="P5" i="13" s="1"/>
  <c r="L6" i="13"/>
  <c r="L5" i="13" s="1"/>
  <c r="L6" i="14"/>
  <c r="L5" i="14" s="1"/>
  <c r="N6" i="15"/>
  <c r="N3" i="15" s="1"/>
  <c r="AE6" i="16"/>
  <c r="AE5" i="16" s="1"/>
  <c r="AN6" i="16"/>
  <c r="I6" i="16"/>
  <c r="I5" i="16" s="1"/>
  <c r="S6" i="17"/>
  <c r="S5" i="17" s="1"/>
  <c r="AM6" i="17"/>
  <c r="G3" i="24"/>
  <c r="F8" i="63" s="1"/>
  <c r="V5" i="24"/>
  <c r="F3" i="33"/>
  <c r="E19" i="63" s="1"/>
  <c r="J5" i="39"/>
  <c r="F3" i="44"/>
  <c r="E30" i="63" s="1"/>
  <c r="F5" i="44"/>
  <c r="Q5" i="46"/>
  <c r="Z6" i="17"/>
  <c r="Z6" i="11"/>
  <c r="Z5" i="11" s="1"/>
  <c r="AA5" i="18"/>
  <c r="AA6" i="6"/>
  <c r="AA5" i="6" s="1"/>
  <c r="AA6" i="7"/>
  <c r="AA6" i="9"/>
  <c r="AN5" i="16"/>
  <c r="AN3" i="16"/>
  <c r="AN6" i="10"/>
  <c r="AN5" i="10" s="1"/>
  <c r="AN6" i="14"/>
  <c r="AN6" i="9"/>
  <c r="AN6" i="15"/>
  <c r="AN3" i="15" s="1"/>
  <c r="AN6" i="18"/>
  <c r="AN5" i="18" s="1"/>
  <c r="AN6" i="11"/>
  <c r="AN6" i="12"/>
  <c r="AN6" i="13"/>
  <c r="AM6" i="15"/>
  <c r="AM6" i="16"/>
  <c r="AM3" i="18"/>
  <c r="AL5" i="7"/>
  <c r="AL3" i="7"/>
  <c r="AL6" i="12"/>
  <c r="AL6" i="13"/>
  <c r="AL6" i="11"/>
  <c r="AL3" i="11" s="1"/>
  <c r="AL6" i="10"/>
  <c r="AL6" i="14"/>
  <c r="AL6" i="16"/>
  <c r="AL6" i="9"/>
  <c r="AL5" i="9" s="1"/>
  <c r="AL6" i="18"/>
  <c r="AL3" i="18" s="1"/>
  <c r="AF6" i="14"/>
  <c r="AF5" i="14" s="1"/>
  <c r="AF6" i="15"/>
  <c r="AF6" i="17"/>
  <c r="AF3" i="17" s="1"/>
  <c r="F3" i="47"/>
  <c r="E33" i="63" s="1"/>
  <c r="AF6" i="3"/>
  <c r="AF6" i="5"/>
  <c r="AF5" i="5" s="1"/>
  <c r="AF6" i="6"/>
  <c r="AF5" i="6" s="1"/>
  <c r="R5" i="47"/>
  <c r="AE6" i="15"/>
  <c r="AE5" i="15" s="1"/>
  <c r="AE6" i="12"/>
  <c r="AE6" i="13"/>
  <c r="AE5" i="13" s="1"/>
  <c r="H5" i="46"/>
  <c r="AE6" i="9"/>
  <c r="AE5" i="9" s="1"/>
  <c r="AE6" i="10"/>
  <c r="AE6" i="11"/>
  <c r="AE5" i="11" s="1"/>
  <c r="H3" i="46"/>
  <c r="AE6" i="8"/>
  <c r="AE3" i="8" s="1"/>
  <c r="AE6" i="14"/>
  <c r="AE6" i="17"/>
  <c r="AE5" i="17" s="1"/>
  <c r="AE6" i="18"/>
  <c r="AD5" i="7"/>
  <c r="AD3" i="7"/>
  <c r="AD6" i="5"/>
  <c r="AD5" i="5" s="1"/>
  <c r="AD6" i="17"/>
  <c r="AD3" i="17" s="1"/>
  <c r="AD6" i="15"/>
  <c r="AD6" i="16"/>
  <c r="AD5" i="18"/>
  <c r="AC6" i="10"/>
  <c r="AC5" i="10" s="1"/>
  <c r="AC6" i="12"/>
  <c r="AC6" i="13"/>
  <c r="AC6" i="16"/>
  <c r="AC5" i="16" s="1"/>
  <c r="D3" i="44"/>
  <c r="AC6" i="9"/>
  <c r="AC6" i="11"/>
  <c r="AC5" i="11" s="1"/>
  <c r="D5" i="44"/>
  <c r="AC6" i="14"/>
  <c r="AB6" i="18"/>
  <c r="AA5" i="7"/>
  <c r="AA3" i="7"/>
  <c r="AA6" i="8"/>
  <c r="AA6" i="14"/>
  <c r="AA6" i="10"/>
  <c r="AA6" i="11"/>
  <c r="AA3" i="11" s="1"/>
  <c r="AA6" i="12"/>
  <c r="AA6" i="13"/>
  <c r="AA6" i="15"/>
  <c r="AA6" i="16"/>
  <c r="AA3" i="16" s="1"/>
  <c r="AA6" i="17"/>
  <c r="Z6" i="8"/>
  <c r="Z5" i="8" s="1"/>
  <c r="Z6" i="12"/>
  <c r="Z5" i="12" s="1"/>
  <c r="Z6" i="6"/>
  <c r="Z3" i="6" s="1"/>
  <c r="Z6" i="10"/>
  <c r="Z5" i="10" s="1"/>
  <c r="Z6" i="9"/>
  <c r="Z5" i="9" s="1"/>
  <c r="Z5" i="17"/>
  <c r="Z3" i="17"/>
  <c r="Z6" i="14"/>
  <c r="Z3" i="14" s="1"/>
  <c r="Z6" i="15"/>
  <c r="Z3" i="15" s="1"/>
  <c r="Y6" i="16"/>
  <c r="Y6" i="18"/>
  <c r="Y5" i="18" s="1"/>
  <c r="Y6" i="12"/>
  <c r="Y6" i="14"/>
  <c r="Y6" i="9"/>
  <c r="Y3" i="9" s="1"/>
  <c r="Y6" i="13"/>
  <c r="Y3" i="13" s="1"/>
  <c r="Y6" i="15"/>
  <c r="C11" i="16"/>
  <c r="Y6" i="17"/>
  <c r="Y6" i="8"/>
  <c r="Y5" i="8" s="1"/>
  <c r="Y6" i="10"/>
  <c r="Y3" i="10" s="1"/>
  <c r="Y6" i="11"/>
  <c r="Y5" i="11" s="1"/>
  <c r="X5" i="18"/>
  <c r="X3" i="18"/>
  <c r="X6" i="4"/>
  <c r="X6" i="5"/>
  <c r="G5" i="39"/>
  <c r="W5" i="39"/>
  <c r="W3" i="39"/>
  <c r="D5" i="39"/>
  <c r="X6" i="16"/>
  <c r="X6" i="6"/>
  <c r="X3" i="6" s="1"/>
  <c r="X3" i="7"/>
  <c r="X6" i="17"/>
  <c r="Q5" i="39"/>
  <c r="W3" i="18"/>
  <c r="W5" i="18"/>
  <c r="W6" i="8"/>
  <c r="W6" i="12"/>
  <c r="W3" i="12" s="1"/>
  <c r="W6" i="16"/>
  <c r="W3" i="16" s="1"/>
  <c r="W6" i="7"/>
  <c r="W6" i="10"/>
  <c r="W6" i="15"/>
  <c r="W3" i="15" s="1"/>
  <c r="W6" i="9"/>
  <c r="W3" i="9" s="1"/>
  <c r="W6" i="11"/>
  <c r="W5" i="11" s="1"/>
  <c r="V6" i="14"/>
  <c r="V6" i="15"/>
  <c r="V6" i="18"/>
  <c r="V3" i="18" s="1"/>
  <c r="V6" i="16"/>
  <c r="V6" i="4"/>
  <c r="V5" i="4" s="1"/>
  <c r="V6" i="5"/>
  <c r="V5" i="5" s="1"/>
  <c r="V6" i="3"/>
  <c r="V3" i="3" s="1"/>
  <c r="V6" i="6"/>
  <c r="V3" i="17"/>
  <c r="Q5" i="37"/>
  <c r="U5" i="7"/>
  <c r="U3" i="7"/>
  <c r="U6" i="10"/>
  <c r="U3" i="10" s="1"/>
  <c r="U6" i="13"/>
  <c r="U6" i="14"/>
  <c r="U3" i="14" s="1"/>
  <c r="K5" i="36"/>
  <c r="U6" i="9"/>
  <c r="U6" i="18"/>
  <c r="U6" i="8"/>
  <c r="U5" i="8" s="1"/>
  <c r="U6" i="11"/>
  <c r="W5" i="35"/>
  <c r="T6" i="6"/>
  <c r="T6" i="4"/>
  <c r="T5" i="4" s="1"/>
  <c r="T6" i="5"/>
  <c r="T6" i="14"/>
  <c r="T6" i="15"/>
  <c r="H3" i="35"/>
  <c r="G21" i="63" s="1"/>
  <c r="G21" i="65" s="1"/>
  <c r="H5" i="35"/>
  <c r="S5" i="18"/>
  <c r="S3" i="18"/>
  <c r="S6" i="8"/>
  <c r="S3" i="8" s="1"/>
  <c r="S6" i="9"/>
  <c r="S6" i="12"/>
  <c r="S3" i="12" s="1"/>
  <c r="H5" i="34"/>
  <c r="S6" i="11"/>
  <c r="S5" i="11" s="1"/>
  <c r="S6" i="13"/>
  <c r="S6" i="14"/>
  <c r="S6" i="16"/>
  <c r="W5" i="34"/>
  <c r="S6" i="15"/>
  <c r="S6" i="10"/>
  <c r="G3" i="33"/>
  <c r="F19" i="63" s="1"/>
  <c r="D5" i="33"/>
  <c r="R6" i="4"/>
  <c r="C3" i="33"/>
  <c r="B19" i="63" s="1"/>
  <c r="G5" i="33"/>
  <c r="Q6" i="11"/>
  <c r="Q6" i="13"/>
  <c r="Q6" i="14"/>
  <c r="Q5" i="14" s="1"/>
  <c r="Q6" i="18"/>
  <c r="C8" i="7"/>
  <c r="C14" i="7"/>
  <c r="Q6" i="10"/>
  <c r="Q5" i="10" s="1"/>
  <c r="Q6" i="15"/>
  <c r="Q5" i="15" s="1"/>
  <c r="C16" i="6"/>
  <c r="Q6" i="8"/>
  <c r="Q6" i="9"/>
  <c r="Q5" i="9" s="1"/>
  <c r="Q6" i="12"/>
  <c r="Q6" i="16"/>
  <c r="H3" i="32"/>
  <c r="G18" i="63" s="1"/>
  <c r="P6" i="14"/>
  <c r="P5" i="14" s="1"/>
  <c r="P6" i="5"/>
  <c r="P5" i="5" s="1"/>
  <c r="P6" i="16"/>
  <c r="B37" i="53"/>
  <c r="P6" i="4"/>
  <c r="P5" i="4" s="1"/>
  <c r="P6" i="18"/>
  <c r="P5" i="31"/>
  <c r="P6" i="6"/>
  <c r="C12" i="5"/>
  <c r="P6" i="3"/>
  <c r="P6" i="17"/>
  <c r="O5" i="7"/>
  <c r="O3" i="7"/>
  <c r="C14" i="4"/>
  <c r="O6" i="9"/>
  <c r="O6" i="10"/>
  <c r="O6" i="13"/>
  <c r="O3" i="13" s="1"/>
  <c r="O6" i="14"/>
  <c r="G3" i="30"/>
  <c r="F14" i="63" s="1"/>
  <c r="F14" i="65" s="1"/>
  <c r="C4" i="3"/>
  <c r="O6" i="12"/>
  <c r="O3" i="12" s="1"/>
  <c r="O6" i="17"/>
  <c r="O6" i="16"/>
  <c r="O5" i="16" s="1"/>
  <c r="O6" i="15"/>
  <c r="O6" i="11"/>
  <c r="O5" i="11" s="1"/>
  <c r="O6" i="18"/>
  <c r="E5" i="30"/>
  <c r="W3" i="29"/>
  <c r="V13" i="63" s="1"/>
  <c r="W5" i="29"/>
  <c r="N6" i="14"/>
  <c r="C9" i="15"/>
  <c r="C10" i="4"/>
  <c r="M6" i="9"/>
  <c r="M5" i="9" s="1"/>
  <c r="M6" i="10"/>
  <c r="M6" i="15"/>
  <c r="M6" i="18"/>
  <c r="M3" i="18" s="1"/>
  <c r="S5" i="28"/>
  <c r="W3" i="28"/>
  <c r="W5" i="28"/>
  <c r="M6" i="13"/>
  <c r="M6" i="12"/>
  <c r="M5" i="12" s="1"/>
  <c r="L6" i="16"/>
  <c r="L6" i="5"/>
  <c r="L3" i="5" s="1"/>
  <c r="L3" i="7"/>
  <c r="L6" i="4"/>
  <c r="L6" i="15"/>
  <c r="L3" i="15" s="1"/>
  <c r="K6" i="7"/>
  <c r="P3" i="26"/>
  <c r="O10" i="63" s="1"/>
  <c r="K6" i="8"/>
  <c r="K6" i="9"/>
  <c r="K5" i="9" s="1"/>
  <c r="K6" i="10"/>
  <c r="K3" i="10" s="1"/>
  <c r="K6" i="11"/>
  <c r="K6" i="12"/>
  <c r="K6" i="13"/>
  <c r="K5" i="13" s="1"/>
  <c r="K6" i="16"/>
  <c r="K6" i="14"/>
  <c r="K5" i="14" s="1"/>
  <c r="K6" i="18"/>
  <c r="K5" i="18" s="1"/>
  <c r="J6" i="4"/>
  <c r="J6" i="5"/>
  <c r="J3" i="5" s="1"/>
  <c r="J6" i="15"/>
  <c r="M3" i="25"/>
  <c r="L9" i="63" s="1"/>
  <c r="L9" i="65" s="1"/>
  <c r="J6" i="17"/>
  <c r="J5" i="17" s="1"/>
  <c r="J6" i="6"/>
  <c r="J6" i="7"/>
  <c r="M5" i="25"/>
  <c r="C9" i="3"/>
  <c r="I3" i="7"/>
  <c r="I6" i="13"/>
  <c r="D37" i="54"/>
  <c r="C17" i="8"/>
  <c r="M5" i="24"/>
  <c r="I6" i="9"/>
  <c r="C13" i="10"/>
  <c r="C10" i="7"/>
  <c r="C16" i="7"/>
  <c r="I6" i="10"/>
  <c r="I5" i="10" s="1"/>
  <c r="C11" i="10"/>
  <c r="I6" i="11"/>
  <c r="D3" i="24"/>
  <c r="C8" i="63" s="1"/>
  <c r="D5" i="24"/>
  <c r="C13" i="8"/>
  <c r="I6" i="12"/>
  <c r="I5" i="12" s="1"/>
  <c r="F3" i="24"/>
  <c r="F5" i="24"/>
  <c r="H6" i="3"/>
  <c r="H5" i="3" s="1"/>
  <c r="G5" i="23"/>
  <c r="H6" i="12"/>
  <c r="H5" i="12" s="1"/>
  <c r="D37" i="59"/>
  <c r="H6" i="4"/>
  <c r="H5" i="4" s="1"/>
  <c r="C8" i="5"/>
  <c r="C4" i="6"/>
  <c r="H6" i="6"/>
  <c r="H3" i="6" s="1"/>
  <c r="C15" i="8"/>
  <c r="C10" i="14"/>
  <c r="G3" i="23"/>
  <c r="H6" i="5"/>
  <c r="C11" i="9"/>
  <c r="C9" i="14"/>
  <c r="H6" i="10"/>
  <c r="C15" i="15"/>
  <c r="C16" i="16"/>
  <c r="F5" i="7"/>
  <c r="F3" i="7"/>
  <c r="F6" i="5"/>
  <c r="F6" i="3"/>
  <c r="C8" i="3"/>
  <c r="C14" i="3"/>
  <c r="C4" i="4"/>
  <c r="C16" i="4"/>
  <c r="C14" i="6"/>
  <c r="C7" i="8"/>
  <c r="C13" i="9"/>
  <c r="C11" i="14"/>
  <c r="F6" i="14"/>
  <c r="C12" i="4"/>
  <c r="C16" i="5"/>
  <c r="C15" i="10"/>
  <c r="C15" i="11"/>
  <c r="C17" i="13"/>
  <c r="C16" i="3"/>
  <c r="F6" i="4"/>
  <c r="C11" i="7"/>
  <c r="C17" i="7"/>
  <c r="C9" i="8"/>
  <c r="C9" i="10"/>
  <c r="C17" i="10"/>
  <c r="F6" i="16"/>
  <c r="F5" i="16" s="1"/>
  <c r="F6" i="6"/>
  <c r="C12" i="6"/>
  <c r="C11" i="8"/>
  <c r="C7" i="9"/>
  <c r="C11" i="13"/>
  <c r="C9" i="11"/>
  <c r="C8" i="10"/>
  <c r="C12" i="13"/>
  <c r="E6" i="14"/>
  <c r="E6" i="17"/>
  <c r="C16" i="8"/>
  <c r="C4" i="9"/>
  <c r="C12" i="8"/>
  <c r="C10" i="10"/>
  <c r="C8" i="11"/>
  <c r="C12" i="11"/>
  <c r="C4" i="12"/>
  <c r="C14" i="12"/>
  <c r="C10" i="13"/>
  <c r="E6" i="4"/>
  <c r="E5" i="4" s="1"/>
  <c r="C11" i="3"/>
  <c r="C13" i="4"/>
  <c r="C17" i="5"/>
  <c r="C10" i="6"/>
  <c r="C13" i="3"/>
  <c r="C9" i="4"/>
  <c r="E6" i="5"/>
  <c r="E5" i="5" s="1"/>
  <c r="C10" i="5"/>
  <c r="C8" i="6"/>
  <c r="C12" i="3"/>
  <c r="C13" i="5"/>
  <c r="M3" i="20"/>
  <c r="L4" i="63" s="1"/>
  <c r="S5" i="20"/>
  <c r="C37" i="57"/>
  <c r="E6" i="10"/>
  <c r="C12" i="10"/>
  <c r="C8" i="12"/>
  <c r="C14" i="13"/>
  <c r="C15" i="5"/>
  <c r="C8" i="8"/>
  <c r="C17" i="4"/>
  <c r="C12" i="7"/>
  <c r="E6" i="3"/>
  <c r="E5" i="3" s="1"/>
  <c r="C17" i="3"/>
  <c r="E6" i="7"/>
  <c r="C17" i="9"/>
  <c r="C14" i="10"/>
  <c r="C10" i="12"/>
  <c r="C8" i="13"/>
  <c r="C15" i="3"/>
  <c r="C8" i="4"/>
  <c r="C9" i="5"/>
  <c r="C9" i="7"/>
  <c r="C15" i="7"/>
  <c r="C10" i="8"/>
  <c r="C14" i="8"/>
  <c r="C14" i="11"/>
  <c r="C16" i="12"/>
  <c r="C9" i="16"/>
  <c r="C10" i="3"/>
  <c r="C11" i="4"/>
  <c r="C15" i="4"/>
  <c r="C11" i="5"/>
  <c r="C14" i="5"/>
  <c r="C4" i="10"/>
  <c r="E6" i="13"/>
  <c r="E5" i="13" s="1"/>
  <c r="C16" i="13"/>
  <c r="C12" i="14"/>
  <c r="C4" i="18"/>
  <c r="C7" i="14"/>
  <c r="J5" i="20"/>
  <c r="C4" i="7"/>
  <c r="C7" i="7"/>
  <c r="C13" i="7"/>
  <c r="E6" i="8"/>
  <c r="E5" i="8" s="1"/>
  <c r="E6" i="11"/>
  <c r="E5" i="11" s="1"/>
  <c r="AA3" i="18"/>
  <c r="S3" i="17"/>
  <c r="AL3" i="17"/>
  <c r="M3" i="16"/>
  <c r="U3" i="16"/>
  <c r="AB3" i="16"/>
  <c r="AE3" i="16"/>
  <c r="L3" i="4"/>
  <c r="L5" i="4"/>
  <c r="AN3" i="7"/>
  <c r="AN5" i="7"/>
  <c r="Y5" i="10"/>
  <c r="I3" i="13"/>
  <c r="I5" i="13"/>
  <c r="E5" i="14"/>
  <c r="W5" i="14"/>
  <c r="P5" i="15"/>
  <c r="P3" i="15"/>
  <c r="AM5" i="16"/>
  <c r="AM3" i="16"/>
  <c r="P3" i="17"/>
  <c r="P5" i="17"/>
  <c r="D5" i="5"/>
  <c r="D3" i="5"/>
  <c r="P3" i="5"/>
  <c r="I3" i="11"/>
  <c r="I5" i="11"/>
  <c r="U5" i="11"/>
  <c r="U3" i="11"/>
  <c r="Q5" i="13"/>
  <c r="Q3" i="13"/>
  <c r="AN5" i="13"/>
  <c r="AN3" i="13"/>
  <c r="AE5" i="14"/>
  <c r="AE3" i="14"/>
  <c r="P3" i="14"/>
  <c r="Y5" i="15"/>
  <c r="Y3" i="15"/>
  <c r="Q3" i="16"/>
  <c r="Q5" i="16"/>
  <c r="H5" i="10"/>
  <c r="H3" i="10"/>
  <c r="T5" i="3"/>
  <c r="T3" i="3"/>
  <c r="AF5" i="3"/>
  <c r="AF3" i="3"/>
  <c r="D5" i="4"/>
  <c r="D3" i="4"/>
  <c r="J5" i="4"/>
  <c r="J3" i="4"/>
  <c r="P3" i="4"/>
  <c r="R5" i="5"/>
  <c r="R3" i="5"/>
  <c r="X3" i="5"/>
  <c r="X5" i="5"/>
  <c r="AD3" i="5"/>
  <c r="H5" i="7"/>
  <c r="H3" i="7"/>
  <c r="T3" i="7"/>
  <c r="T5" i="7"/>
  <c r="Z3" i="7"/>
  <c r="Z5" i="7"/>
  <c r="AF3" i="7"/>
  <c r="W5" i="10"/>
  <c r="W3" i="10"/>
  <c r="K5" i="11"/>
  <c r="K3" i="11"/>
  <c r="Q5" i="11"/>
  <c r="Q3" i="11"/>
  <c r="AN5" i="11"/>
  <c r="AN3" i="11"/>
  <c r="C12" i="12"/>
  <c r="M5" i="13"/>
  <c r="M3" i="13"/>
  <c r="S5" i="13"/>
  <c r="S3" i="13"/>
  <c r="I5" i="14"/>
  <c r="I3" i="14"/>
  <c r="O3" i="14"/>
  <c r="O5" i="14"/>
  <c r="U5" i="14"/>
  <c r="AA5" i="14"/>
  <c r="AA3" i="14"/>
  <c r="AL5" i="14"/>
  <c r="AL3" i="14"/>
  <c r="D3" i="3"/>
  <c r="D5" i="3"/>
  <c r="P5" i="3"/>
  <c r="P3" i="3"/>
  <c r="V5" i="3"/>
  <c r="J5" i="6"/>
  <c r="J3" i="6"/>
  <c r="P5" i="6"/>
  <c r="P3" i="6"/>
  <c r="V3" i="6"/>
  <c r="V5" i="6"/>
  <c r="M5" i="8"/>
  <c r="M3" i="8"/>
  <c r="S5" i="8"/>
  <c r="M3" i="9"/>
  <c r="S5" i="9"/>
  <c r="S3" i="9"/>
  <c r="Y5" i="9"/>
  <c r="AE3" i="9"/>
  <c r="G5" i="12"/>
  <c r="G3" i="12"/>
  <c r="M3" i="12"/>
  <c r="S5" i="12"/>
  <c r="Y5" i="12"/>
  <c r="Y3" i="12"/>
  <c r="AE5" i="12"/>
  <c r="AE3" i="12"/>
  <c r="X3" i="15"/>
  <c r="X5" i="15"/>
  <c r="O5" i="15"/>
  <c r="O3" i="15"/>
  <c r="AA3" i="15"/>
  <c r="AA5" i="15"/>
  <c r="AL3" i="15"/>
  <c r="AL5" i="15"/>
  <c r="AF3" i="15"/>
  <c r="AF5" i="15"/>
  <c r="I3" i="16"/>
  <c r="AL3" i="16"/>
  <c r="AL5" i="16"/>
  <c r="X3" i="17"/>
  <c r="X5" i="17"/>
  <c r="AC5" i="18"/>
  <c r="AC3" i="18"/>
  <c r="K4" i="51"/>
  <c r="L5" i="20"/>
  <c r="L3" i="20"/>
  <c r="U5" i="63"/>
  <c r="J8" i="51"/>
  <c r="K5" i="24"/>
  <c r="K3" i="24"/>
  <c r="U12" i="51"/>
  <c r="V3" i="28"/>
  <c r="V5" i="28"/>
  <c r="R5" i="4"/>
  <c r="R3" i="4"/>
  <c r="H5" i="5"/>
  <c r="H3" i="5"/>
  <c r="J3" i="7"/>
  <c r="J5" i="7"/>
  <c r="AE5" i="10"/>
  <c r="AE3" i="10"/>
  <c r="M5" i="11"/>
  <c r="M3" i="11"/>
  <c r="AM3" i="15"/>
  <c r="AM5" i="15"/>
  <c r="F5" i="3"/>
  <c r="F3" i="3"/>
  <c r="R5" i="3"/>
  <c r="R3" i="3"/>
  <c r="X3" i="3"/>
  <c r="X5" i="3"/>
  <c r="AD5" i="3"/>
  <c r="AD3" i="3"/>
  <c r="F3" i="6"/>
  <c r="F5" i="6"/>
  <c r="L5" i="6"/>
  <c r="L3" i="6"/>
  <c r="AD3" i="6"/>
  <c r="AD5" i="6"/>
  <c r="E3" i="7"/>
  <c r="E5" i="7"/>
  <c r="K3" i="7"/>
  <c r="K5" i="7"/>
  <c r="Q3" i="7"/>
  <c r="Q5" i="7"/>
  <c r="W3" i="7"/>
  <c r="W5" i="7"/>
  <c r="I5" i="8"/>
  <c r="I3" i="8"/>
  <c r="O3" i="8"/>
  <c r="O5" i="8"/>
  <c r="U3" i="8"/>
  <c r="AA5" i="8"/>
  <c r="AA3" i="8"/>
  <c r="AL5" i="8"/>
  <c r="AL3" i="8"/>
  <c r="I5" i="9"/>
  <c r="I3" i="9"/>
  <c r="O3" i="9"/>
  <c r="O5" i="9"/>
  <c r="U3" i="9"/>
  <c r="U5" i="9"/>
  <c r="AA3" i="9"/>
  <c r="AA5" i="9"/>
  <c r="C16" i="10"/>
  <c r="O5" i="12"/>
  <c r="AA5" i="12"/>
  <c r="AA3" i="12"/>
  <c r="AL5" i="12"/>
  <c r="AL3" i="12"/>
  <c r="N5" i="14"/>
  <c r="N3" i="14"/>
  <c r="T5" i="14"/>
  <c r="T3" i="14"/>
  <c r="Z5" i="14"/>
  <c r="AF3" i="14"/>
  <c r="T3" i="15"/>
  <c r="T5" i="15"/>
  <c r="W5" i="16"/>
  <c r="L3" i="16"/>
  <c r="L5" i="16"/>
  <c r="K3" i="16"/>
  <c r="K5" i="16"/>
  <c r="O3" i="17"/>
  <c r="O5" i="17"/>
  <c r="AA5" i="17"/>
  <c r="AA3" i="17"/>
  <c r="M5" i="18"/>
  <c r="Y3" i="18"/>
  <c r="AE3" i="18"/>
  <c r="AE5" i="18"/>
  <c r="O3" i="18"/>
  <c r="O5" i="18"/>
  <c r="U5" i="18"/>
  <c r="U3" i="18"/>
  <c r="AL5" i="18"/>
  <c r="Q3" i="18"/>
  <c r="Q5" i="18"/>
  <c r="AN3" i="18"/>
  <c r="R12" i="63"/>
  <c r="F5" i="4"/>
  <c r="F3" i="4"/>
  <c r="T5" i="5"/>
  <c r="T3" i="5"/>
  <c r="D5" i="6"/>
  <c r="D3" i="6"/>
  <c r="V3" i="7"/>
  <c r="S5" i="10"/>
  <c r="S3" i="10"/>
  <c r="AE3" i="11"/>
  <c r="U5" i="13"/>
  <c r="U3" i="13"/>
  <c r="AC5" i="14"/>
  <c r="AC3" i="14"/>
  <c r="V5" i="15"/>
  <c r="V3" i="15"/>
  <c r="AD3" i="4"/>
  <c r="AF3" i="5"/>
  <c r="P3" i="7"/>
  <c r="P5" i="7"/>
  <c r="M5" i="10"/>
  <c r="M3" i="10"/>
  <c r="AA5" i="13"/>
  <c r="AA3" i="13"/>
  <c r="AN5" i="14"/>
  <c r="AN3" i="14"/>
  <c r="J3" i="15"/>
  <c r="J5" i="15"/>
  <c r="V5" i="16"/>
  <c r="V3" i="16"/>
  <c r="E5" i="17"/>
  <c r="N5" i="17"/>
  <c r="N3" i="17"/>
  <c r="AM5" i="17"/>
  <c r="AM3" i="17"/>
  <c r="K3" i="18"/>
  <c r="O3" i="10"/>
  <c r="O5" i="10"/>
  <c r="AA5" i="10"/>
  <c r="AA3" i="10"/>
  <c r="AL5" i="11"/>
  <c r="AC5" i="13"/>
  <c r="AC3" i="13"/>
  <c r="S5" i="14"/>
  <c r="S3" i="14"/>
  <c r="V5" i="14"/>
  <c r="V3" i="14"/>
  <c r="AD5" i="15"/>
  <c r="AD3" i="15"/>
  <c r="K7" i="51"/>
  <c r="L3" i="23"/>
  <c r="L5" i="23"/>
  <c r="H5" i="6"/>
  <c r="T5" i="6"/>
  <c r="T3" i="6"/>
  <c r="M5" i="7"/>
  <c r="M3" i="7"/>
  <c r="S5" i="7"/>
  <c r="S3" i="7"/>
  <c r="Y5" i="7"/>
  <c r="Y3" i="7"/>
  <c r="AE5" i="7"/>
  <c r="AE3" i="7"/>
  <c r="K5" i="8"/>
  <c r="K3" i="8"/>
  <c r="Q5" i="8"/>
  <c r="Q3" i="8"/>
  <c r="W5" i="8"/>
  <c r="W3" i="8"/>
  <c r="AC5" i="8"/>
  <c r="AC3" i="8"/>
  <c r="AN5" i="8"/>
  <c r="AN3" i="8"/>
  <c r="W5" i="9"/>
  <c r="AC5" i="9"/>
  <c r="AC3" i="9"/>
  <c r="AN5" i="9"/>
  <c r="AN3" i="9"/>
  <c r="K5" i="12"/>
  <c r="K3" i="12"/>
  <c r="Q5" i="12"/>
  <c r="Q3" i="12"/>
  <c r="W5" i="12"/>
  <c r="AC5" i="12"/>
  <c r="AC3" i="12"/>
  <c r="AN5" i="12"/>
  <c r="AN3" i="12"/>
  <c r="E3" i="13"/>
  <c r="C8" i="14"/>
  <c r="S3" i="16"/>
  <c r="S5" i="16"/>
  <c r="Y3" i="16"/>
  <c r="Y5" i="16"/>
  <c r="X3" i="16"/>
  <c r="X5" i="16"/>
  <c r="J3" i="17"/>
  <c r="AB5" i="17"/>
  <c r="AB3" i="17"/>
  <c r="Q6" i="51"/>
  <c r="R3" i="22"/>
  <c r="R5" i="22"/>
  <c r="X3" i="4"/>
  <c r="X5" i="4"/>
  <c r="AL5" i="13"/>
  <c r="AL3" i="13"/>
  <c r="M5" i="15"/>
  <c r="M3" i="15"/>
  <c r="P5" i="16"/>
  <c r="P3" i="16"/>
  <c r="Y5" i="17"/>
  <c r="Y3" i="17"/>
  <c r="T3" i="4"/>
  <c r="V3" i="5"/>
  <c r="AL5" i="10"/>
  <c r="AL3" i="10"/>
  <c r="W5" i="13"/>
  <c r="W3" i="13"/>
  <c r="Y5" i="14"/>
  <c r="Y3" i="14"/>
  <c r="S5" i="15"/>
  <c r="S3" i="15"/>
  <c r="AD5" i="16"/>
  <c r="AD3" i="16"/>
  <c r="F5" i="5"/>
  <c r="F3" i="5"/>
  <c r="T5" i="17"/>
  <c r="T3" i="17"/>
  <c r="I3" i="18"/>
  <c r="I5" i="18"/>
  <c r="P5" i="18"/>
  <c r="P3" i="18"/>
  <c r="AB5" i="18"/>
  <c r="AB3" i="18"/>
  <c r="D6" i="12"/>
  <c r="I5" i="51"/>
  <c r="J5" i="21"/>
  <c r="J3" i="21"/>
  <c r="F5" i="14"/>
  <c r="F3" i="14"/>
  <c r="N10" i="51"/>
  <c r="O5" i="26"/>
  <c r="O3" i="26"/>
  <c r="C7" i="51"/>
  <c r="D3" i="23"/>
  <c r="K6" i="23"/>
  <c r="H7" i="52"/>
  <c r="I6" i="23"/>
  <c r="N7" i="52"/>
  <c r="O6" i="23"/>
  <c r="E8" i="63"/>
  <c r="H8" i="64"/>
  <c r="N8" i="64"/>
  <c r="T8" i="64"/>
  <c r="D8" i="51"/>
  <c r="E5" i="24"/>
  <c r="E3" i="24"/>
  <c r="T8" i="51"/>
  <c r="U5" i="24"/>
  <c r="U3" i="24"/>
  <c r="K8" i="52"/>
  <c r="L6" i="24"/>
  <c r="Q8" i="52"/>
  <c r="R6" i="24"/>
  <c r="H8" i="53"/>
  <c r="N8" i="53"/>
  <c r="T8" i="53"/>
  <c r="K8" i="54"/>
  <c r="Q8" i="54"/>
  <c r="H8" i="55"/>
  <c r="N8" i="55"/>
  <c r="T8" i="55"/>
  <c r="K8" i="56"/>
  <c r="Q8" i="56"/>
  <c r="H8" i="57"/>
  <c r="N8" i="57"/>
  <c r="T8" i="57"/>
  <c r="K8" i="58"/>
  <c r="Q8" i="58"/>
  <c r="H8" i="59"/>
  <c r="N8" i="59"/>
  <c r="T8" i="59"/>
  <c r="K8" i="60"/>
  <c r="Q8" i="60"/>
  <c r="H8" i="62"/>
  <c r="N8" i="62"/>
  <c r="T8" i="62"/>
  <c r="K8" i="61"/>
  <c r="Q8" i="61"/>
  <c r="J9" i="64"/>
  <c r="P9" i="64"/>
  <c r="V9" i="64"/>
  <c r="K6" i="25"/>
  <c r="T9" i="51"/>
  <c r="U5" i="25"/>
  <c r="U3" i="25"/>
  <c r="K9" i="52"/>
  <c r="L6" i="25"/>
  <c r="Q9" i="52"/>
  <c r="R6" i="25"/>
  <c r="H9" i="53"/>
  <c r="N9" i="53"/>
  <c r="T9" i="53"/>
  <c r="J8" i="16"/>
  <c r="K9" i="54"/>
  <c r="Q9" i="54"/>
  <c r="H9" i="55"/>
  <c r="N9" i="55"/>
  <c r="T9" i="55"/>
  <c r="K9" i="56"/>
  <c r="Q9" i="56"/>
  <c r="H9" i="57"/>
  <c r="N9" i="57"/>
  <c r="T9" i="57"/>
  <c r="K9" i="58"/>
  <c r="Q9" i="58"/>
  <c r="H9" i="59"/>
  <c r="N9" i="59"/>
  <c r="T9" i="59"/>
  <c r="J14" i="16"/>
  <c r="K9" i="60"/>
  <c r="Q9" i="60"/>
  <c r="H9" i="62"/>
  <c r="N9" i="62"/>
  <c r="T9" i="62"/>
  <c r="K9" i="61"/>
  <c r="Q9" i="61"/>
  <c r="P5" i="26"/>
  <c r="K6" i="26"/>
  <c r="V6" i="26"/>
  <c r="L10" i="52"/>
  <c r="M6" i="26"/>
  <c r="I10" i="53"/>
  <c r="O10" i="53"/>
  <c r="R10" i="54"/>
  <c r="O10" i="55"/>
  <c r="U10" i="55"/>
  <c r="I10" i="57"/>
  <c r="U10" i="57"/>
  <c r="K12" i="17"/>
  <c r="L10" i="58"/>
  <c r="O10" i="59"/>
  <c r="L10" i="60"/>
  <c r="R10" i="60"/>
  <c r="U10" i="62"/>
  <c r="R10" i="61"/>
  <c r="N11" i="51"/>
  <c r="O5" i="27"/>
  <c r="O3" i="27"/>
  <c r="L12" i="52"/>
  <c r="M6" i="28"/>
  <c r="I12" i="53"/>
  <c r="O12" i="53"/>
  <c r="U12" i="53"/>
  <c r="M8" i="17"/>
  <c r="L12" i="54"/>
  <c r="R12" i="54"/>
  <c r="O12" i="55"/>
  <c r="U12" i="55"/>
  <c r="R12" i="56"/>
  <c r="I12" i="57"/>
  <c r="U12" i="57"/>
  <c r="L12" i="58"/>
  <c r="I12" i="59"/>
  <c r="O12" i="59"/>
  <c r="U12" i="59"/>
  <c r="M14" i="17"/>
  <c r="L12" i="60"/>
  <c r="R12" i="60"/>
  <c r="O12" i="62"/>
  <c r="U12" i="62"/>
  <c r="R12" i="61"/>
  <c r="R14" i="51"/>
  <c r="S5" i="30"/>
  <c r="S3" i="30"/>
  <c r="N21" i="51"/>
  <c r="O5" i="35"/>
  <c r="O3" i="35"/>
  <c r="N22" i="51"/>
  <c r="O5" i="36"/>
  <c r="O3" i="36"/>
  <c r="Q5" i="44"/>
  <c r="Q3" i="44"/>
  <c r="P30" i="51"/>
  <c r="Q3" i="15"/>
  <c r="Q3" i="65"/>
  <c r="U3" i="51"/>
  <c r="V5" i="19"/>
  <c r="V3" i="19"/>
  <c r="P4" i="52"/>
  <c r="Q6" i="20"/>
  <c r="M4" i="55"/>
  <c r="S4" i="55"/>
  <c r="S4" i="57"/>
  <c r="V4" i="58"/>
  <c r="E13" i="18"/>
  <c r="M4" i="59"/>
  <c r="S4" i="59"/>
  <c r="V4" i="60"/>
  <c r="E15" i="18"/>
  <c r="P5" i="51"/>
  <c r="Q5" i="21"/>
  <c r="O6" i="52"/>
  <c r="O6" i="62"/>
  <c r="AE3" i="3"/>
  <c r="S3" i="4"/>
  <c r="AE3" i="4"/>
  <c r="S3" i="5"/>
  <c r="AE3" i="5"/>
  <c r="M5" i="5"/>
  <c r="S5" i="6"/>
  <c r="D3" i="8"/>
  <c r="J3" i="8"/>
  <c r="P3" i="8"/>
  <c r="V3" i="8"/>
  <c r="D3" i="9"/>
  <c r="J3" i="9"/>
  <c r="P3" i="9"/>
  <c r="D3" i="10"/>
  <c r="J3" i="10"/>
  <c r="V3" i="10"/>
  <c r="D3" i="11"/>
  <c r="J3" i="11"/>
  <c r="P3" i="11"/>
  <c r="V3" i="11"/>
  <c r="G10" i="11"/>
  <c r="C10" i="11" s="1"/>
  <c r="G16" i="11"/>
  <c r="C16" i="11" s="1"/>
  <c r="J3" i="12"/>
  <c r="V3" i="12"/>
  <c r="D3" i="13"/>
  <c r="P3" i="13"/>
  <c r="V3" i="13"/>
  <c r="E12" i="15"/>
  <c r="G10" i="17"/>
  <c r="C5" i="19"/>
  <c r="O6" i="19"/>
  <c r="C4" i="65"/>
  <c r="J3" i="20"/>
  <c r="S3" i="20"/>
  <c r="K5" i="64"/>
  <c r="Q5" i="64"/>
  <c r="H5" i="21"/>
  <c r="Q5" i="51"/>
  <c r="R3" i="21"/>
  <c r="S5" i="53"/>
  <c r="F8" i="15"/>
  <c r="S5" i="59"/>
  <c r="F14" i="15"/>
  <c r="P5" i="22"/>
  <c r="P6" i="51"/>
  <c r="Q5" i="22"/>
  <c r="Q3" i="22"/>
  <c r="B7" i="63"/>
  <c r="D7" i="51"/>
  <c r="F8" i="65"/>
  <c r="P3" i="24"/>
  <c r="U8" i="64"/>
  <c r="I4" i="17"/>
  <c r="U8" i="55"/>
  <c r="I10" i="17"/>
  <c r="U8" i="62"/>
  <c r="I16" i="17"/>
  <c r="U9" i="51"/>
  <c r="O9" i="53"/>
  <c r="L9" i="54"/>
  <c r="U9" i="55"/>
  <c r="R9" i="56"/>
  <c r="L9" i="58"/>
  <c r="R9" i="58"/>
  <c r="J13" i="14"/>
  <c r="I9" i="59"/>
  <c r="R9" i="60"/>
  <c r="J15" i="14"/>
  <c r="O9" i="62"/>
  <c r="R9" i="61"/>
  <c r="J17" i="14"/>
  <c r="U10" i="64"/>
  <c r="M10" i="51"/>
  <c r="N3" i="26"/>
  <c r="S10" i="52"/>
  <c r="T6" i="26"/>
  <c r="P10" i="53"/>
  <c r="Q6" i="26"/>
  <c r="V10" i="53"/>
  <c r="S10" i="54"/>
  <c r="K9" i="15"/>
  <c r="J10" i="55"/>
  <c r="V10" i="55"/>
  <c r="M10" i="56"/>
  <c r="P10" i="57"/>
  <c r="M10" i="58"/>
  <c r="S10" i="58"/>
  <c r="V10" i="59"/>
  <c r="S10" i="60"/>
  <c r="K15" i="15"/>
  <c r="J10" i="62"/>
  <c r="P11" i="51"/>
  <c r="Q3" i="27"/>
  <c r="Q5" i="27"/>
  <c r="O11" i="52"/>
  <c r="P6" i="27"/>
  <c r="L11" i="53"/>
  <c r="R11" i="53"/>
  <c r="U11" i="54"/>
  <c r="R11" i="55"/>
  <c r="I11" i="56"/>
  <c r="L11" i="57"/>
  <c r="I11" i="58"/>
  <c r="O11" i="58"/>
  <c r="R11" i="59"/>
  <c r="O11" i="60"/>
  <c r="U11" i="60"/>
  <c r="I11" i="61"/>
  <c r="U11" i="61"/>
  <c r="J12" i="51"/>
  <c r="K5" i="28"/>
  <c r="U13" i="63"/>
  <c r="L20" i="64"/>
  <c r="M3" i="34"/>
  <c r="R20" i="64"/>
  <c r="V25" i="63"/>
  <c r="M25" i="64"/>
  <c r="C30" i="63"/>
  <c r="AC3" i="15"/>
  <c r="H3" i="65"/>
  <c r="M3" i="51"/>
  <c r="N5" i="19"/>
  <c r="N3" i="19"/>
  <c r="B4" i="63"/>
  <c r="Q4" i="51"/>
  <c r="R5" i="20"/>
  <c r="R3" i="20"/>
  <c r="J4" i="52"/>
  <c r="K6" i="20"/>
  <c r="V4" i="52"/>
  <c r="W6" i="20"/>
  <c r="E7" i="18"/>
  <c r="M4" i="53"/>
  <c r="S4" i="53"/>
  <c r="M4" i="57"/>
  <c r="G5" i="51"/>
  <c r="H3" i="21"/>
  <c r="S6" i="53"/>
  <c r="Q6" i="57"/>
  <c r="O6" i="58"/>
  <c r="S3" i="3"/>
  <c r="M3" i="4"/>
  <c r="Y3" i="4"/>
  <c r="Y3" i="5"/>
  <c r="M3" i="6"/>
  <c r="E4" i="5"/>
  <c r="C4" i="5" s="1"/>
  <c r="E7" i="12"/>
  <c r="E9" i="12"/>
  <c r="C9" i="12" s="1"/>
  <c r="E11" i="12"/>
  <c r="C11" i="12" s="1"/>
  <c r="E13" i="12"/>
  <c r="C13" i="12" s="1"/>
  <c r="E15" i="12"/>
  <c r="C15" i="12" s="1"/>
  <c r="E17" i="12"/>
  <c r="C17" i="12" s="1"/>
  <c r="H4" i="13"/>
  <c r="C4" i="13" s="1"/>
  <c r="F4" i="15"/>
  <c r="C4" i="15" s="1"/>
  <c r="G11" i="15"/>
  <c r="D4" i="16"/>
  <c r="C4" i="16" s="1"/>
  <c r="D7" i="16"/>
  <c r="D8" i="16"/>
  <c r="C8" i="16" s="1"/>
  <c r="D12" i="16"/>
  <c r="C12" i="16" s="1"/>
  <c r="D17" i="16"/>
  <c r="C17" i="16" s="1"/>
  <c r="W6" i="17"/>
  <c r="AC6" i="17"/>
  <c r="AN6" i="17"/>
  <c r="C8" i="18"/>
  <c r="C3" i="19"/>
  <c r="G3" i="51"/>
  <c r="H5" i="19"/>
  <c r="H3" i="19"/>
  <c r="O3" i="51"/>
  <c r="P5" i="19"/>
  <c r="P3" i="19"/>
  <c r="D4" i="63"/>
  <c r="K4" i="64"/>
  <c r="Q4" i="64"/>
  <c r="T6" i="20"/>
  <c r="R5" i="21"/>
  <c r="K6" i="21"/>
  <c r="T6" i="21"/>
  <c r="P3" i="22"/>
  <c r="Q6" i="55"/>
  <c r="Q6" i="62"/>
  <c r="E3" i="23"/>
  <c r="E7" i="51"/>
  <c r="F3" i="23"/>
  <c r="F5" i="23"/>
  <c r="N6" i="23"/>
  <c r="G8" i="63"/>
  <c r="J8" i="64"/>
  <c r="P8" i="64"/>
  <c r="V8" i="64"/>
  <c r="N8" i="51"/>
  <c r="O5" i="24"/>
  <c r="O3" i="24"/>
  <c r="V8" i="51"/>
  <c r="W5" i="24"/>
  <c r="W3" i="24"/>
  <c r="M8" i="52"/>
  <c r="N6" i="24"/>
  <c r="S8" i="52"/>
  <c r="T6" i="24"/>
  <c r="I7" i="15"/>
  <c r="J8" i="53"/>
  <c r="P8" i="53"/>
  <c r="V8" i="53"/>
  <c r="M8" i="54"/>
  <c r="S8" i="54"/>
  <c r="J8" i="55"/>
  <c r="P8" i="55"/>
  <c r="V8" i="55"/>
  <c r="M8" i="56"/>
  <c r="S8" i="56"/>
  <c r="J8" i="57"/>
  <c r="P8" i="57"/>
  <c r="V8" i="57"/>
  <c r="M8" i="58"/>
  <c r="S8" i="58"/>
  <c r="I13" i="15"/>
  <c r="C13" i="15" s="1"/>
  <c r="J8" i="59"/>
  <c r="P8" i="59"/>
  <c r="V8" i="59"/>
  <c r="M8" i="60"/>
  <c r="S8" i="60"/>
  <c r="J8" i="62"/>
  <c r="P8" i="62"/>
  <c r="V8" i="62"/>
  <c r="M8" i="61"/>
  <c r="S8" i="61"/>
  <c r="N9" i="51"/>
  <c r="O5" i="25"/>
  <c r="O3" i="25"/>
  <c r="V9" i="51"/>
  <c r="W5" i="25"/>
  <c r="W3" i="25"/>
  <c r="M9" i="52"/>
  <c r="N6" i="25"/>
  <c r="S9" i="52"/>
  <c r="T6" i="25"/>
  <c r="V9" i="53"/>
  <c r="J8" i="18"/>
  <c r="S9" i="54"/>
  <c r="V9" i="55"/>
  <c r="J10" i="18"/>
  <c r="M9" i="56"/>
  <c r="J9" i="57"/>
  <c r="S9" i="58"/>
  <c r="P9" i="59"/>
  <c r="V9" i="59"/>
  <c r="J14" i="18"/>
  <c r="J9" i="62"/>
  <c r="V9" i="62"/>
  <c r="J16" i="18"/>
  <c r="J10" i="64"/>
  <c r="S5" i="26"/>
  <c r="J11" i="64"/>
  <c r="V11" i="64"/>
  <c r="L4" i="18"/>
  <c r="S6" i="27"/>
  <c r="M12" i="51"/>
  <c r="N3" i="28"/>
  <c r="O13" i="52"/>
  <c r="P6" i="29"/>
  <c r="U13" i="52"/>
  <c r="O13" i="54"/>
  <c r="U13" i="54"/>
  <c r="O13" i="56"/>
  <c r="U13" i="56"/>
  <c r="O13" i="58"/>
  <c r="U13" i="58"/>
  <c r="R13" i="59"/>
  <c r="O13" i="60"/>
  <c r="U13" i="60"/>
  <c r="O13" i="61"/>
  <c r="U13" i="61"/>
  <c r="I14" i="63"/>
  <c r="I14" i="51"/>
  <c r="J5" i="30"/>
  <c r="S6" i="32"/>
  <c r="S3" i="34"/>
  <c r="L32" i="64"/>
  <c r="R32" i="64"/>
  <c r="C7" i="10"/>
  <c r="F3" i="8"/>
  <c r="AD3" i="8"/>
  <c r="X3" i="9"/>
  <c r="F5" i="9"/>
  <c r="X3" i="10"/>
  <c r="L3" i="11"/>
  <c r="X3" i="11"/>
  <c r="F5" i="11"/>
  <c r="AD5" i="11"/>
  <c r="F3" i="12"/>
  <c r="L3" i="12"/>
  <c r="X3" i="12"/>
  <c r="AD3" i="12"/>
  <c r="F3" i="13"/>
  <c r="L3" i="13"/>
  <c r="X3" i="13"/>
  <c r="AD3" i="13"/>
  <c r="X3" i="14"/>
  <c r="AD3" i="14"/>
  <c r="N5" i="15"/>
  <c r="U5" i="15"/>
  <c r="AB5" i="15"/>
  <c r="E8" i="15"/>
  <c r="G17" i="15"/>
  <c r="G13" i="17"/>
  <c r="M3" i="64"/>
  <c r="S3" i="64"/>
  <c r="F5" i="19"/>
  <c r="J3" i="52"/>
  <c r="K6" i="19"/>
  <c r="P3" i="52"/>
  <c r="Q6" i="19"/>
  <c r="V3" i="52"/>
  <c r="W6" i="19"/>
  <c r="M3" i="53"/>
  <c r="S3" i="53"/>
  <c r="J3" i="54"/>
  <c r="P3" i="54"/>
  <c r="V3" i="54"/>
  <c r="M3" i="55"/>
  <c r="S3" i="55"/>
  <c r="J3" i="56"/>
  <c r="P3" i="56"/>
  <c r="V3" i="56"/>
  <c r="M3" i="57"/>
  <c r="S3" i="57"/>
  <c r="D12" i="15"/>
  <c r="J3" i="58"/>
  <c r="P3" i="58"/>
  <c r="V3" i="58"/>
  <c r="M3" i="59"/>
  <c r="S3" i="59"/>
  <c r="J3" i="60"/>
  <c r="P3" i="60"/>
  <c r="V3" i="60"/>
  <c r="M3" i="62"/>
  <c r="S3" i="62"/>
  <c r="J3" i="61"/>
  <c r="P3" i="61"/>
  <c r="V3" i="61"/>
  <c r="V3" i="20"/>
  <c r="K5" i="51"/>
  <c r="L3" i="21"/>
  <c r="U5" i="51"/>
  <c r="L5" i="52"/>
  <c r="M6" i="21"/>
  <c r="R5" i="52"/>
  <c r="S6" i="21"/>
  <c r="I5" i="53"/>
  <c r="O5" i="53"/>
  <c r="U5" i="53"/>
  <c r="F8" i="17"/>
  <c r="L5" i="54"/>
  <c r="R5" i="54"/>
  <c r="I5" i="55"/>
  <c r="O5" i="55"/>
  <c r="U5" i="55"/>
  <c r="L5" i="56"/>
  <c r="R5" i="56"/>
  <c r="I5" i="57"/>
  <c r="O5" i="57"/>
  <c r="U5" i="57"/>
  <c r="L5" i="58"/>
  <c r="R5" i="58"/>
  <c r="I5" i="59"/>
  <c r="O5" i="59"/>
  <c r="U5" i="59"/>
  <c r="F14" i="17"/>
  <c r="L5" i="60"/>
  <c r="R5" i="60"/>
  <c r="I5" i="62"/>
  <c r="O5" i="62"/>
  <c r="U5" i="62"/>
  <c r="L5" i="61"/>
  <c r="R5" i="61"/>
  <c r="T6" i="22"/>
  <c r="F7" i="63"/>
  <c r="O7" i="51"/>
  <c r="P3" i="23"/>
  <c r="K7" i="52"/>
  <c r="Q7" i="52"/>
  <c r="L7" i="53"/>
  <c r="R7" i="53"/>
  <c r="M7" i="54"/>
  <c r="H7" i="55"/>
  <c r="N7" i="55"/>
  <c r="I7" i="56"/>
  <c r="O7" i="56"/>
  <c r="J7" i="57"/>
  <c r="P7" i="57"/>
  <c r="K7" i="58"/>
  <c r="Q7" i="58"/>
  <c r="L7" i="59"/>
  <c r="R7" i="59"/>
  <c r="M7" i="60"/>
  <c r="H7" i="62"/>
  <c r="N7" i="62"/>
  <c r="I7" i="61"/>
  <c r="O7" i="61"/>
  <c r="U9" i="65"/>
  <c r="R10" i="63"/>
  <c r="I10" i="52"/>
  <c r="J6" i="26"/>
  <c r="O10" i="52"/>
  <c r="R10" i="53"/>
  <c r="O10" i="54"/>
  <c r="U10" i="54"/>
  <c r="K9" i="17"/>
  <c r="I10" i="56"/>
  <c r="U10" i="56"/>
  <c r="L10" i="57"/>
  <c r="O10" i="58"/>
  <c r="L10" i="59"/>
  <c r="R10" i="59"/>
  <c r="U10" i="60"/>
  <c r="K15" i="17"/>
  <c r="R10" i="62"/>
  <c r="I10" i="61"/>
  <c r="V12" i="63"/>
  <c r="O6" i="28"/>
  <c r="I12" i="52"/>
  <c r="J6" i="28"/>
  <c r="O12" i="52"/>
  <c r="P6" i="28"/>
  <c r="U12" i="52"/>
  <c r="L12" i="53"/>
  <c r="I12" i="54"/>
  <c r="O12" i="54"/>
  <c r="L12" i="55"/>
  <c r="R12" i="55"/>
  <c r="O12" i="56"/>
  <c r="U12" i="56"/>
  <c r="M11" i="17"/>
  <c r="C11" i="17" s="1"/>
  <c r="R12" i="57"/>
  <c r="I12" i="58"/>
  <c r="U12" i="58"/>
  <c r="L12" i="59"/>
  <c r="R12" i="59"/>
  <c r="M14" i="14"/>
  <c r="M6" i="14" s="1"/>
  <c r="I12" i="60"/>
  <c r="O12" i="60"/>
  <c r="L12" i="62"/>
  <c r="R12" i="62"/>
  <c r="M16" i="14"/>
  <c r="C16" i="14" s="1"/>
  <c r="O12" i="61"/>
  <c r="U12" i="61"/>
  <c r="M17" i="17"/>
  <c r="C17" i="17" s="1"/>
  <c r="Q13" i="51"/>
  <c r="R5" i="29"/>
  <c r="R3" i="29"/>
  <c r="B14" i="63"/>
  <c r="G19" i="51"/>
  <c r="H5" i="33"/>
  <c r="H3" i="33"/>
  <c r="L21" i="64"/>
  <c r="M3" i="35"/>
  <c r="R21" i="64"/>
  <c r="O27" i="51"/>
  <c r="P3" i="41"/>
  <c r="P5" i="41"/>
  <c r="O5" i="3"/>
  <c r="C7" i="3"/>
  <c r="O3" i="4"/>
  <c r="I5" i="4"/>
  <c r="U5" i="4"/>
  <c r="C7" i="4"/>
  <c r="O3" i="5"/>
  <c r="U5" i="5"/>
  <c r="C7" i="5"/>
  <c r="O3" i="6"/>
  <c r="AA3" i="6"/>
  <c r="L5" i="8"/>
  <c r="X5" i="8"/>
  <c r="L3" i="9"/>
  <c r="AD3" i="9"/>
  <c r="F3" i="10"/>
  <c r="AD3" i="10"/>
  <c r="L5" i="10"/>
  <c r="G7" i="11"/>
  <c r="G13" i="11"/>
  <c r="C13" i="11" s="1"/>
  <c r="G9" i="13"/>
  <c r="C9" i="13" s="1"/>
  <c r="G15" i="13"/>
  <c r="C15" i="13" s="1"/>
  <c r="AC5" i="15"/>
  <c r="G8" i="15"/>
  <c r="D10" i="15"/>
  <c r="E14" i="15"/>
  <c r="G6" i="16"/>
  <c r="N6" i="16"/>
  <c r="T6" i="16"/>
  <c r="Z6" i="16"/>
  <c r="AF6" i="16"/>
  <c r="C14" i="16"/>
  <c r="E4" i="17"/>
  <c r="E3" i="17" s="1"/>
  <c r="G16" i="17"/>
  <c r="N6" i="18"/>
  <c r="T6" i="18"/>
  <c r="Z6" i="18"/>
  <c r="AF6" i="18"/>
  <c r="E9" i="18"/>
  <c r="E11" i="18"/>
  <c r="C14" i="18"/>
  <c r="C16" i="18"/>
  <c r="D17" i="18"/>
  <c r="F3" i="19"/>
  <c r="C3" i="51"/>
  <c r="D5" i="19"/>
  <c r="D3" i="19"/>
  <c r="I3" i="51"/>
  <c r="J5" i="19"/>
  <c r="J3" i="19"/>
  <c r="T6" i="19"/>
  <c r="F4" i="65"/>
  <c r="M4" i="64"/>
  <c r="S4" i="64"/>
  <c r="N6" i="20"/>
  <c r="H4" i="52"/>
  <c r="I6" i="20"/>
  <c r="N4" i="52"/>
  <c r="O6" i="20"/>
  <c r="T4" i="52"/>
  <c r="E7" i="16"/>
  <c r="U6" i="20"/>
  <c r="K4" i="53"/>
  <c r="Q4" i="53"/>
  <c r="K4" i="55"/>
  <c r="Q4" i="55"/>
  <c r="K4" i="57"/>
  <c r="Q4" i="57"/>
  <c r="T4" i="58"/>
  <c r="E13" i="16"/>
  <c r="C13" i="16" s="1"/>
  <c r="K4" i="59"/>
  <c r="Q4" i="59"/>
  <c r="L5" i="21"/>
  <c r="N6" i="21"/>
  <c r="W6" i="21"/>
  <c r="S5" i="56"/>
  <c r="F11" i="15"/>
  <c r="C11" i="15" s="1"/>
  <c r="S5" i="61"/>
  <c r="F17" i="15"/>
  <c r="V6" i="22"/>
  <c r="Q6" i="53"/>
  <c r="S6" i="55"/>
  <c r="O6" i="57"/>
  <c r="G7" i="65"/>
  <c r="G7" i="51"/>
  <c r="H5" i="23"/>
  <c r="Q6" i="23"/>
  <c r="L7" i="52"/>
  <c r="M6" i="23"/>
  <c r="R7" i="52"/>
  <c r="S6" i="23"/>
  <c r="B8" i="51"/>
  <c r="C5" i="24"/>
  <c r="C3" i="24"/>
  <c r="H8" i="51"/>
  <c r="I5" i="24"/>
  <c r="I3" i="24"/>
  <c r="P8" i="51"/>
  <c r="Q5" i="24"/>
  <c r="Q3" i="24"/>
  <c r="U8" i="52"/>
  <c r="I7" i="17"/>
  <c r="U8" i="58"/>
  <c r="I13" i="17"/>
  <c r="H9" i="64"/>
  <c r="N9" i="64"/>
  <c r="T9" i="64"/>
  <c r="H9" i="51"/>
  <c r="I5" i="25"/>
  <c r="I3" i="25"/>
  <c r="P9" i="51"/>
  <c r="Q5" i="25"/>
  <c r="Q3" i="25"/>
  <c r="O9" i="52"/>
  <c r="L9" i="53"/>
  <c r="U9" i="54"/>
  <c r="R9" i="55"/>
  <c r="L9" i="57"/>
  <c r="I9" i="58"/>
  <c r="R9" i="59"/>
  <c r="O9" i="60"/>
  <c r="I9" i="61"/>
  <c r="U9" i="61"/>
  <c r="W5" i="26"/>
  <c r="J6" i="27"/>
  <c r="L11" i="52"/>
  <c r="M6" i="27"/>
  <c r="O11" i="53"/>
  <c r="L11" i="54"/>
  <c r="R11" i="54"/>
  <c r="U11" i="55"/>
  <c r="R11" i="56"/>
  <c r="I11" i="57"/>
  <c r="L11" i="58"/>
  <c r="I11" i="59"/>
  <c r="O11" i="59"/>
  <c r="R11" i="60"/>
  <c r="O11" i="62"/>
  <c r="U11" i="62"/>
  <c r="K3" i="28"/>
  <c r="R12" i="51"/>
  <c r="O13" i="64"/>
  <c r="J17" i="51"/>
  <c r="K5" i="31"/>
  <c r="K3" i="31"/>
  <c r="R21" i="63"/>
  <c r="F24" i="51"/>
  <c r="G3" i="38"/>
  <c r="G5" i="38"/>
  <c r="I3" i="5"/>
  <c r="I3" i="6"/>
  <c r="U3" i="6"/>
  <c r="AL3" i="6"/>
  <c r="D6" i="7"/>
  <c r="E3" i="3"/>
  <c r="Q3" i="3"/>
  <c r="W3" i="3"/>
  <c r="AC3" i="3"/>
  <c r="AN3" i="3"/>
  <c r="K3" i="4"/>
  <c r="Q3" i="4"/>
  <c r="W3" i="4"/>
  <c r="AC3" i="4"/>
  <c r="AN3" i="4"/>
  <c r="K3" i="5"/>
  <c r="Q3" i="5"/>
  <c r="W3" i="5"/>
  <c r="AC3" i="5"/>
  <c r="AN3" i="5"/>
  <c r="K3" i="6"/>
  <c r="Q3" i="6"/>
  <c r="AC3" i="6"/>
  <c r="AN3" i="6"/>
  <c r="E7" i="6"/>
  <c r="E9" i="6"/>
  <c r="C9" i="6" s="1"/>
  <c r="E11" i="6"/>
  <c r="C11" i="6" s="1"/>
  <c r="E13" i="6"/>
  <c r="C13" i="6" s="1"/>
  <c r="E15" i="6"/>
  <c r="C15" i="6" s="1"/>
  <c r="E17" i="6"/>
  <c r="C17" i="6" s="1"/>
  <c r="H3" i="8"/>
  <c r="T3" i="8"/>
  <c r="Z3" i="8"/>
  <c r="AF3" i="8"/>
  <c r="E4" i="8"/>
  <c r="C4" i="8" s="1"/>
  <c r="T3" i="9"/>
  <c r="Z3" i="9"/>
  <c r="AF3" i="9"/>
  <c r="E8" i="9"/>
  <c r="C8" i="9" s="1"/>
  <c r="H9" i="9"/>
  <c r="E10" i="9"/>
  <c r="C10" i="9" s="1"/>
  <c r="E12" i="9"/>
  <c r="C12" i="9" s="1"/>
  <c r="E14" i="9"/>
  <c r="C14" i="9" s="1"/>
  <c r="H15" i="9"/>
  <c r="C15" i="9" s="1"/>
  <c r="E16" i="9"/>
  <c r="C16" i="9" s="1"/>
  <c r="N3" i="10"/>
  <c r="T3" i="10"/>
  <c r="Z3" i="10"/>
  <c r="N3" i="11"/>
  <c r="T3" i="11"/>
  <c r="Z3" i="11"/>
  <c r="AF3" i="11"/>
  <c r="E4" i="11"/>
  <c r="C4" i="11" s="1"/>
  <c r="H11" i="11"/>
  <c r="H17" i="11"/>
  <c r="C17" i="11" s="1"/>
  <c r="N3" i="12"/>
  <c r="T3" i="12"/>
  <c r="Z3" i="12"/>
  <c r="N3" i="13"/>
  <c r="T3" i="13"/>
  <c r="Z3" i="13"/>
  <c r="AF3" i="13"/>
  <c r="H7" i="13"/>
  <c r="H13" i="13"/>
  <c r="C13" i="13" s="1"/>
  <c r="E4" i="14"/>
  <c r="C4" i="14" s="1"/>
  <c r="H14" i="14"/>
  <c r="H6" i="14" s="1"/>
  <c r="W5" i="15"/>
  <c r="E10" i="15"/>
  <c r="G14" i="15"/>
  <c r="D16" i="15"/>
  <c r="C16" i="15" s="1"/>
  <c r="D10" i="16"/>
  <c r="C10" i="16" s="1"/>
  <c r="D15" i="16"/>
  <c r="C15" i="16" s="1"/>
  <c r="F9" i="18"/>
  <c r="F10" i="18"/>
  <c r="C10" i="18" s="1"/>
  <c r="F11" i="18"/>
  <c r="D13" i="18"/>
  <c r="D15" i="18"/>
  <c r="E17" i="18"/>
  <c r="F3" i="63"/>
  <c r="I3" i="64"/>
  <c r="O3" i="64"/>
  <c r="U3" i="64"/>
  <c r="I5" i="19"/>
  <c r="R5" i="19"/>
  <c r="L6" i="19"/>
  <c r="U6" i="19"/>
  <c r="L3" i="52"/>
  <c r="M6" i="19"/>
  <c r="R3" i="52"/>
  <c r="S6" i="19"/>
  <c r="I3" i="53"/>
  <c r="O3" i="53"/>
  <c r="U3" i="53"/>
  <c r="L3" i="54"/>
  <c r="R3" i="54"/>
  <c r="I3" i="55"/>
  <c r="O3" i="55"/>
  <c r="U3" i="55"/>
  <c r="L3" i="56"/>
  <c r="R3" i="56"/>
  <c r="I3" i="57"/>
  <c r="O3" i="57"/>
  <c r="U3" i="57"/>
  <c r="D12" i="17"/>
  <c r="C12" i="17" s="1"/>
  <c r="L3" i="58"/>
  <c r="R3" i="58"/>
  <c r="D13" i="14"/>
  <c r="I3" i="59"/>
  <c r="O3" i="59"/>
  <c r="U3" i="59"/>
  <c r="L3" i="60"/>
  <c r="R3" i="60"/>
  <c r="D15" i="14"/>
  <c r="C15" i="14" s="1"/>
  <c r="I3" i="62"/>
  <c r="O3" i="62"/>
  <c r="U3" i="62"/>
  <c r="L3" i="61"/>
  <c r="R3" i="61"/>
  <c r="D17" i="14"/>
  <c r="C17" i="14" s="1"/>
  <c r="M5" i="20"/>
  <c r="V5" i="20"/>
  <c r="P6" i="20"/>
  <c r="Q3" i="21"/>
  <c r="I5" i="64"/>
  <c r="O5" i="64"/>
  <c r="U5" i="64"/>
  <c r="V5" i="21"/>
  <c r="P6" i="21"/>
  <c r="H5" i="52"/>
  <c r="I6" i="21"/>
  <c r="N5" i="52"/>
  <c r="O6" i="21"/>
  <c r="T5" i="52"/>
  <c r="U6" i="21"/>
  <c r="K5" i="53"/>
  <c r="Q5" i="53"/>
  <c r="H5" i="54"/>
  <c r="N5" i="54"/>
  <c r="T5" i="54"/>
  <c r="K5" i="55"/>
  <c r="Q5" i="55"/>
  <c r="H5" i="56"/>
  <c r="N5" i="56"/>
  <c r="T5" i="56"/>
  <c r="K5" i="57"/>
  <c r="Q5" i="57"/>
  <c r="H5" i="58"/>
  <c r="N5" i="58"/>
  <c r="T5" i="58"/>
  <c r="K5" i="59"/>
  <c r="Q5" i="59"/>
  <c r="H5" i="60"/>
  <c r="N5" i="60"/>
  <c r="T5" i="60"/>
  <c r="K5" i="62"/>
  <c r="Q5" i="62"/>
  <c r="H5" i="61"/>
  <c r="N5" i="61"/>
  <c r="T5" i="61"/>
  <c r="V6" i="51"/>
  <c r="W5" i="22"/>
  <c r="W3" i="22"/>
  <c r="T6" i="52"/>
  <c r="U6" i="22"/>
  <c r="R6" i="53"/>
  <c r="S6" i="22"/>
  <c r="P6" i="54"/>
  <c r="G9" i="18"/>
  <c r="G12" i="18"/>
  <c r="C12" i="18" s="1"/>
  <c r="R6" i="59"/>
  <c r="G14" i="14"/>
  <c r="P6" i="60"/>
  <c r="V6" i="60"/>
  <c r="G15" i="18"/>
  <c r="R6" i="61"/>
  <c r="J6" i="23"/>
  <c r="R6" i="23"/>
  <c r="C8" i="65"/>
  <c r="M3" i="24"/>
  <c r="V3" i="24"/>
  <c r="P5" i="24"/>
  <c r="J6" i="24"/>
  <c r="S6" i="24"/>
  <c r="P3" i="25"/>
  <c r="P5" i="25"/>
  <c r="J6" i="25"/>
  <c r="S6" i="25"/>
  <c r="W3" i="26"/>
  <c r="M10" i="64"/>
  <c r="N5" i="26"/>
  <c r="H10" i="51"/>
  <c r="I5" i="26"/>
  <c r="I3" i="26"/>
  <c r="T10" i="51"/>
  <c r="U5" i="26"/>
  <c r="U3" i="26"/>
  <c r="K10" i="52"/>
  <c r="L6" i="26"/>
  <c r="Q10" i="52"/>
  <c r="R6" i="26"/>
  <c r="H10" i="53"/>
  <c r="N10" i="53"/>
  <c r="T10" i="53"/>
  <c r="K10" i="54"/>
  <c r="Q10" i="54"/>
  <c r="H10" i="55"/>
  <c r="N10" i="55"/>
  <c r="T10" i="55"/>
  <c r="K10" i="56"/>
  <c r="Q10" i="56"/>
  <c r="H10" i="57"/>
  <c r="N10" i="57"/>
  <c r="T10" i="57"/>
  <c r="K10" i="58"/>
  <c r="Q10" i="58"/>
  <c r="H10" i="59"/>
  <c r="N10" i="59"/>
  <c r="T10" i="59"/>
  <c r="K10" i="60"/>
  <c r="Q10" i="60"/>
  <c r="H10" i="62"/>
  <c r="N10" i="62"/>
  <c r="T10" i="62"/>
  <c r="K10" i="61"/>
  <c r="Q10" i="61"/>
  <c r="M11" i="64"/>
  <c r="J11" i="51"/>
  <c r="K3" i="27"/>
  <c r="V6" i="27"/>
  <c r="T12" i="51"/>
  <c r="U5" i="28"/>
  <c r="U3" i="28"/>
  <c r="K12" i="52"/>
  <c r="L6" i="28"/>
  <c r="Q12" i="52"/>
  <c r="R6" i="28"/>
  <c r="H12" i="53"/>
  <c r="I6" i="28"/>
  <c r="T12" i="53"/>
  <c r="K12" i="54"/>
  <c r="H12" i="55"/>
  <c r="N12" i="55"/>
  <c r="K12" i="56"/>
  <c r="Q12" i="56"/>
  <c r="N12" i="57"/>
  <c r="T12" i="57"/>
  <c r="Q12" i="58"/>
  <c r="H12" i="59"/>
  <c r="T12" i="59"/>
  <c r="K12" i="60"/>
  <c r="U13" i="51"/>
  <c r="V5" i="29"/>
  <c r="R13" i="52"/>
  <c r="S6" i="29"/>
  <c r="O13" i="53"/>
  <c r="R13" i="54"/>
  <c r="O13" i="55"/>
  <c r="R13" i="56"/>
  <c r="O13" i="57"/>
  <c r="U13" i="57"/>
  <c r="R13" i="58"/>
  <c r="O13" i="59"/>
  <c r="R13" i="60"/>
  <c r="O13" i="62"/>
  <c r="U13" i="62"/>
  <c r="R13" i="61"/>
  <c r="C17" i="63"/>
  <c r="I18" i="52"/>
  <c r="J6" i="32"/>
  <c r="O18" i="52"/>
  <c r="P6" i="32"/>
  <c r="U18" i="52"/>
  <c r="V6" i="32"/>
  <c r="L18" i="53"/>
  <c r="M6" i="32"/>
  <c r="R18" i="53"/>
  <c r="I18" i="54"/>
  <c r="O18" i="54"/>
  <c r="U18" i="54"/>
  <c r="Q9" i="17"/>
  <c r="L18" i="55"/>
  <c r="R18" i="55"/>
  <c r="I18" i="56"/>
  <c r="O18" i="56"/>
  <c r="U18" i="56"/>
  <c r="L18" i="57"/>
  <c r="R18" i="57"/>
  <c r="I18" i="58"/>
  <c r="O18" i="58"/>
  <c r="U18" i="58"/>
  <c r="L18" i="59"/>
  <c r="R18" i="59"/>
  <c r="I18" i="60"/>
  <c r="O18" i="60"/>
  <c r="U18" i="60"/>
  <c r="Q15" i="17"/>
  <c r="C15" i="17" s="1"/>
  <c r="L18" i="62"/>
  <c r="R18" i="62"/>
  <c r="I18" i="61"/>
  <c r="O18" i="61"/>
  <c r="U18" i="61"/>
  <c r="U3" i="45"/>
  <c r="T31" i="51"/>
  <c r="U5" i="45"/>
  <c r="E4" i="65"/>
  <c r="N6" i="27"/>
  <c r="T11" i="51"/>
  <c r="U5" i="27"/>
  <c r="U3" i="27"/>
  <c r="K11" i="52"/>
  <c r="L6" i="27"/>
  <c r="Q11" i="52"/>
  <c r="R6" i="27"/>
  <c r="H11" i="53"/>
  <c r="N11" i="53"/>
  <c r="T11" i="53"/>
  <c r="K11" i="54"/>
  <c r="Q11" i="54"/>
  <c r="H11" i="55"/>
  <c r="N11" i="55"/>
  <c r="T11" i="55"/>
  <c r="K11" i="56"/>
  <c r="Q11" i="56"/>
  <c r="H11" i="57"/>
  <c r="N11" i="57"/>
  <c r="T11" i="57"/>
  <c r="K11" i="58"/>
  <c r="Q11" i="58"/>
  <c r="H11" i="59"/>
  <c r="N11" i="59"/>
  <c r="T11" i="59"/>
  <c r="K11" i="60"/>
  <c r="Q11" i="60"/>
  <c r="H11" i="62"/>
  <c r="N11" i="62"/>
  <c r="T11" i="62"/>
  <c r="K11" i="61"/>
  <c r="Q11" i="61"/>
  <c r="Q6" i="28"/>
  <c r="Q6" i="29"/>
  <c r="N13" i="52"/>
  <c r="O6" i="29"/>
  <c r="T13" i="52"/>
  <c r="U6" i="29"/>
  <c r="Q13" i="53"/>
  <c r="N13" i="54"/>
  <c r="T13" i="54"/>
  <c r="Q13" i="55"/>
  <c r="N13" i="56"/>
  <c r="T13" i="56"/>
  <c r="Q13" i="57"/>
  <c r="N13" i="58"/>
  <c r="T13" i="58"/>
  <c r="Q13" i="59"/>
  <c r="N13" i="60"/>
  <c r="T13" i="60"/>
  <c r="Q13" i="62"/>
  <c r="N13" i="61"/>
  <c r="T13" i="61"/>
  <c r="P3" i="30"/>
  <c r="G14" i="51"/>
  <c r="H5" i="30"/>
  <c r="R6" i="30"/>
  <c r="J14" i="52"/>
  <c r="K6" i="30"/>
  <c r="P14" i="52"/>
  <c r="Q6" i="30"/>
  <c r="V14" i="52"/>
  <c r="W6" i="30"/>
  <c r="J6" i="31"/>
  <c r="S6" i="31"/>
  <c r="G3" i="32"/>
  <c r="O6" i="34"/>
  <c r="N23" i="51"/>
  <c r="O5" i="37"/>
  <c r="O3" i="37"/>
  <c r="O25" i="63"/>
  <c r="L25" i="51"/>
  <c r="M3" i="39"/>
  <c r="J25" i="51"/>
  <c r="K5" i="39"/>
  <c r="K3" i="39"/>
  <c r="J26" i="51"/>
  <c r="K3" i="40"/>
  <c r="K5" i="40"/>
  <c r="N27" i="51"/>
  <c r="L31" i="63"/>
  <c r="L7" i="18"/>
  <c r="L13" i="18"/>
  <c r="G4" i="65"/>
  <c r="H10" i="64"/>
  <c r="N10" i="64"/>
  <c r="T10" i="64"/>
  <c r="T3" i="27"/>
  <c r="I6" i="27"/>
  <c r="W6" i="27"/>
  <c r="T6" i="28"/>
  <c r="T3" i="29"/>
  <c r="C14" i="65"/>
  <c r="L6" i="30"/>
  <c r="T6" i="30"/>
  <c r="M6" i="31"/>
  <c r="V6" i="31"/>
  <c r="I18" i="64"/>
  <c r="O18" i="64"/>
  <c r="U18" i="64"/>
  <c r="C18" i="51"/>
  <c r="H19" i="52"/>
  <c r="I6" i="33"/>
  <c r="H19" i="55"/>
  <c r="H19" i="58"/>
  <c r="H19" i="62"/>
  <c r="F20" i="63"/>
  <c r="I6" i="34"/>
  <c r="R6" i="34"/>
  <c r="F21" i="63"/>
  <c r="I6" i="35"/>
  <c r="R6" i="35"/>
  <c r="L23" i="64"/>
  <c r="M3" i="37"/>
  <c r="R23" i="64"/>
  <c r="S3" i="37"/>
  <c r="K23" i="52"/>
  <c r="L6" i="37"/>
  <c r="Q23" i="52"/>
  <c r="R6" i="37"/>
  <c r="H23" i="53"/>
  <c r="N23" i="53"/>
  <c r="T23" i="53"/>
  <c r="K23" i="54"/>
  <c r="Q23" i="54"/>
  <c r="H23" i="55"/>
  <c r="N23" i="55"/>
  <c r="T23" i="55"/>
  <c r="K23" i="56"/>
  <c r="Q23" i="56"/>
  <c r="H23" i="57"/>
  <c r="N23" i="57"/>
  <c r="T23" i="57"/>
  <c r="K23" i="58"/>
  <c r="Q23" i="58"/>
  <c r="H23" i="59"/>
  <c r="N23" i="59"/>
  <c r="T23" i="59"/>
  <c r="K23" i="60"/>
  <c r="Q23" i="60"/>
  <c r="H23" i="62"/>
  <c r="N23" i="62"/>
  <c r="T23" i="62"/>
  <c r="K23" i="61"/>
  <c r="Q23" i="61"/>
  <c r="L24" i="51"/>
  <c r="M3" i="38"/>
  <c r="M5" i="38"/>
  <c r="S26" i="51"/>
  <c r="T3" i="40"/>
  <c r="T5" i="40"/>
  <c r="U27" i="51"/>
  <c r="V5" i="41"/>
  <c r="T27" i="51"/>
  <c r="U5" i="41"/>
  <c r="Q13" i="64"/>
  <c r="D14" i="63"/>
  <c r="L14" i="65"/>
  <c r="P3" i="31"/>
  <c r="J17" i="64"/>
  <c r="P17" i="64"/>
  <c r="V17" i="64"/>
  <c r="V17" i="51"/>
  <c r="W5" i="31"/>
  <c r="W3" i="31"/>
  <c r="M17" i="52"/>
  <c r="N6" i="31"/>
  <c r="S17" i="52"/>
  <c r="T6" i="31"/>
  <c r="J17" i="53"/>
  <c r="P17" i="53"/>
  <c r="V17" i="53"/>
  <c r="M17" i="54"/>
  <c r="S17" i="54"/>
  <c r="J17" i="55"/>
  <c r="P17" i="55"/>
  <c r="V17" i="55"/>
  <c r="M17" i="56"/>
  <c r="S17" i="56"/>
  <c r="J17" i="57"/>
  <c r="P17" i="57"/>
  <c r="V17" i="57"/>
  <c r="M17" i="58"/>
  <c r="S17" i="58"/>
  <c r="J17" i="59"/>
  <c r="P17" i="59"/>
  <c r="V17" i="59"/>
  <c r="M17" i="60"/>
  <c r="S17" i="60"/>
  <c r="J17" i="62"/>
  <c r="P17" i="62"/>
  <c r="V17" i="62"/>
  <c r="M17" i="61"/>
  <c r="S17" i="61"/>
  <c r="H19" i="64"/>
  <c r="H21" i="53"/>
  <c r="N21" i="53"/>
  <c r="T21" i="53"/>
  <c r="K21" i="54"/>
  <c r="Q21" i="54"/>
  <c r="H21" i="55"/>
  <c r="N21" i="55"/>
  <c r="T21" i="55"/>
  <c r="K21" i="56"/>
  <c r="Q21" i="56"/>
  <c r="H21" i="57"/>
  <c r="N21" i="57"/>
  <c r="T21" i="57"/>
  <c r="K21" i="58"/>
  <c r="Q21" i="58"/>
  <c r="H21" i="59"/>
  <c r="N21" i="59"/>
  <c r="T21" i="59"/>
  <c r="K21" i="60"/>
  <c r="Q21" i="60"/>
  <c r="H21" i="62"/>
  <c r="N21" i="62"/>
  <c r="T21" i="62"/>
  <c r="K21" i="61"/>
  <c r="Q21" i="61"/>
  <c r="H23" i="51"/>
  <c r="I5" i="37"/>
  <c r="I3" i="37"/>
  <c r="T23" i="51"/>
  <c r="U5" i="37"/>
  <c r="U3" i="37"/>
  <c r="R24" i="51"/>
  <c r="S3" i="38"/>
  <c r="S5" i="38"/>
  <c r="F25" i="63"/>
  <c r="O34" i="51"/>
  <c r="P5" i="48"/>
  <c r="M14" i="65"/>
  <c r="E14" i="51"/>
  <c r="F5" i="30"/>
  <c r="F3" i="30"/>
  <c r="M14" i="51"/>
  <c r="N5" i="30"/>
  <c r="H14" i="52"/>
  <c r="I6" i="30"/>
  <c r="N14" i="52"/>
  <c r="O6" i="30"/>
  <c r="T14" i="52"/>
  <c r="U6" i="30"/>
  <c r="T14" i="54"/>
  <c r="K14" i="55"/>
  <c r="Q14" i="55"/>
  <c r="H14" i="56"/>
  <c r="N14" i="56"/>
  <c r="T14" i="56"/>
  <c r="K14" i="57"/>
  <c r="Q14" i="57"/>
  <c r="H14" i="58"/>
  <c r="N14" i="58"/>
  <c r="T14" i="58"/>
  <c r="K14" i="59"/>
  <c r="Q14" i="59"/>
  <c r="H14" i="60"/>
  <c r="N14" i="60"/>
  <c r="T14" i="60"/>
  <c r="K14" i="62"/>
  <c r="Q14" i="62"/>
  <c r="H14" i="61"/>
  <c r="N14" i="61"/>
  <c r="T14" i="61"/>
  <c r="F17" i="65"/>
  <c r="C18" i="65"/>
  <c r="L18" i="52"/>
  <c r="R18" i="52"/>
  <c r="I18" i="53"/>
  <c r="O18" i="53"/>
  <c r="U18" i="53"/>
  <c r="L18" i="54"/>
  <c r="R18" i="54"/>
  <c r="I18" i="55"/>
  <c r="O18" i="55"/>
  <c r="U18" i="55"/>
  <c r="L18" i="56"/>
  <c r="R18" i="56"/>
  <c r="I18" i="57"/>
  <c r="O18" i="57"/>
  <c r="U18" i="57"/>
  <c r="L18" i="58"/>
  <c r="R18" i="58"/>
  <c r="I18" i="59"/>
  <c r="O18" i="59"/>
  <c r="U18" i="59"/>
  <c r="L18" i="60"/>
  <c r="R18" i="60"/>
  <c r="I18" i="62"/>
  <c r="O18" i="62"/>
  <c r="U18" i="62"/>
  <c r="L18" i="61"/>
  <c r="R18" i="61"/>
  <c r="D19" i="51"/>
  <c r="E5" i="33"/>
  <c r="I20" i="64"/>
  <c r="O20" i="64"/>
  <c r="U20" i="64"/>
  <c r="K20" i="51"/>
  <c r="L5" i="34"/>
  <c r="L3" i="34"/>
  <c r="T20" i="51"/>
  <c r="U5" i="34"/>
  <c r="U3" i="34"/>
  <c r="I21" i="64"/>
  <c r="O21" i="64"/>
  <c r="U21" i="64"/>
  <c r="K21" i="51"/>
  <c r="L5" i="35"/>
  <c r="L3" i="35"/>
  <c r="T21" i="51"/>
  <c r="U5" i="35"/>
  <c r="U3" i="35"/>
  <c r="M3" i="36"/>
  <c r="S3" i="36"/>
  <c r="K22" i="52"/>
  <c r="L6" i="36"/>
  <c r="Q22" i="52"/>
  <c r="R6" i="36"/>
  <c r="H22" i="53"/>
  <c r="N22" i="53"/>
  <c r="T22" i="53"/>
  <c r="K22" i="54"/>
  <c r="Q22" i="54"/>
  <c r="H22" i="55"/>
  <c r="N22" i="55"/>
  <c r="T22" i="55"/>
  <c r="K22" i="56"/>
  <c r="Q22" i="56"/>
  <c r="H22" i="57"/>
  <c r="N22" i="57"/>
  <c r="T22" i="57"/>
  <c r="K22" i="58"/>
  <c r="Q22" i="58"/>
  <c r="H22" i="59"/>
  <c r="N22" i="59"/>
  <c r="T22" i="59"/>
  <c r="K22" i="60"/>
  <c r="Q22" i="60"/>
  <c r="H22" i="62"/>
  <c r="N22" i="62"/>
  <c r="T22" i="62"/>
  <c r="K22" i="61"/>
  <c r="Q22" i="61"/>
  <c r="J24" i="64"/>
  <c r="P24" i="64"/>
  <c r="V24" i="64"/>
  <c r="T25" i="51"/>
  <c r="U5" i="39"/>
  <c r="U3" i="39"/>
  <c r="K25" i="52"/>
  <c r="L6" i="39"/>
  <c r="Q25" i="52"/>
  <c r="R6" i="39"/>
  <c r="H25" i="53"/>
  <c r="I6" i="39"/>
  <c r="N25" i="53"/>
  <c r="O6" i="39"/>
  <c r="T25" i="53"/>
  <c r="K25" i="54"/>
  <c r="Q25" i="54"/>
  <c r="H25" i="55"/>
  <c r="N25" i="55"/>
  <c r="T25" i="55"/>
  <c r="K25" i="56"/>
  <c r="H25" i="57"/>
  <c r="N25" i="57"/>
  <c r="T25" i="57"/>
  <c r="K25" i="58"/>
  <c r="H25" i="59"/>
  <c r="N25" i="59"/>
  <c r="T25" i="59"/>
  <c r="K25" i="60"/>
  <c r="H25" i="62"/>
  <c r="N25" i="62"/>
  <c r="T25" i="62"/>
  <c r="K25" i="61"/>
  <c r="Q25" i="61"/>
  <c r="C26" i="63"/>
  <c r="K28" i="52"/>
  <c r="L6" i="42"/>
  <c r="Q28" i="52"/>
  <c r="R6" i="42"/>
  <c r="J28" i="53"/>
  <c r="K6" i="42"/>
  <c r="P28" i="53"/>
  <c r="Q6" i="42"/>
  <c r="V28" i="53"/>
  <c r="O28" i="54"/>
  <c r="U28" i="54"/>
  <c r="N28" i="55"/>
  <c r="T28" i="55"/>
  <c r="M28" i="56"/>
  <c r="S28" i="56"/>
  <c r="L28" i="57"/>
  <c r="R28" i="57"/>
  <c r="K28" i="58"/>
  <c r="Q28" i="58"/>
  <c r="J28" i="59"/>
  <c r="P28" i="59"/>
  <c r="V28" i="59"/>
  <c r="O28" i="60"/>
  <c r="N28" i="62"/>
  <c r="T28" i="62"/>
  <c r="M28" i="61"/>
  <c r="S28" i="61"/>
  <c r="H11" i="64"/>
  <c r="N11" i="64"/>
  <c r="T11" i="64"/>
  <c r="V13" i="65"/>
  <c r="G14" i="65"/>
  <c r="V3" i="30"/>
  <c r="M5" i="30"/>
  <c r="V5" i="30"/>
  <c r="G17" i="63"/>
  <c r="Q6" i="31"/>
  <c r="L18" i="64"/>
  <c r="R18" i="64"/>
  <c r="F18" i="51"/>
  <c r="E3" i="33"/>
  <c r="I19" i="53"/>
  <c r="I19" i="56"/>
  <c r="I19" i="59"/>
  <c r="I19" i="61"/>
  <c r="I6" i="36"/>
  <c r="U6" i="36"/>
  <c r="G24" i="52"/>
  <c r="H6" i="38"/>
  <c r="M24" i="52"/>
  <c r="N6" i="38"/>
  <c r="S24" i="52"/>
  <c r="T6" i="38"/>
  <c r="H24" i="53"/>
  <c r="N24" i="53"/>
  <c r="T24" i="53"/>
  <c r="I24" i="54"/>
  <c r="J6" i="38"/>
  <c r="O24" i="54"/>
  <c r="P6" i="38"/>
  <c r="U24" i="54"/>
  <c r="V6" i="38"/>
  <c r="J24" i="55"/>
  <c r="P24" i="55"/>
  <c r="V24" i="55"/>
  <c r="K24" i="56"/>
  <c r="Q24" i="56"/>
  <c r="F24" i="57"/>
  <c r="L24" i="57"/>
  <c r="R24" i="57"/>
  <c r="G24" i="58"/>
  <c r="M24" i="58"/>
  <c r="S24" i="58"/>
  <c r="H24" i="59"/>
  <c r="N24" i="59"/>
  <c r="T24" i="59"/>
  <c r="I24" i="60"/>
  <c r="U24" i="60"/>
  <c r="J24" i="62"/>
  <c r="P24" i="62"/>
  <c r="K24" i="61"/>
  <c r="Q24" i="61"/>
  <c r="G25" i="63"/>
  <c r="M5" i="39"/>
  <c r="R5" i="41"/>
  <c r="Q27" i="51"/>
  <c r="B30" i="63"/>
  <c r="B17" i="65"/>
  <c r="I3" i="31"/>
  <c r="O3" i="31"/>
  <c r="U3" i="31"/>
  <c r="I5" i="31"/>
  <c r="O5" i="31"/>
  <c r="U5" i="31"/>
  <c r="L6" i="31"/>
  <c r="R6" i="31"/>
  <c r="C3" i="32"/>
  <c r="I3" i="32"/>
  <c r="O3" i="32"/>
  <c r="U3" i="32"/>
  <c r="C5" i="32"/>
  <c r="I5" i="32"/>
  <c r="O5" i="32"/>
  <c r="U5" i="32"/>
  <c r="L6" i="32"/>
  <c r="R6" i="32"/>
  <c r="C5" i="33"/>
  <c r="G5" i="34"/>
  <c r="M5" i="34"/>
  <c r="S5" i="34"/>
  <c r="N6" i="34"/>
  <c r="T6" i="34"/>
  <c r="G5" i="35"/>
  <c r="M5" i="35"/>
  <c r="S5" i="35"/>
  <c r="N6" i="35"/>
  <c r="T6" i="35"/>
  <c r="G5" i="36"/>
  <c r="M5" i="36"/>
  <c r="S5" i="36"/>
  <c r="N6" i="36"/>
  <c r="T6" i="36"/>
  <c r="G5" i="37"/>
  <c r="M5" i="37"/>
  <c r="S5" i="37"/>
  <c r="N6" i="37"/>
  <c r="T6" i="37"/>
  <c r="L6" i="38"/>
  <c r="R6" i="38"/>
  <c r="N3" i="39"/>
  <c r="V3" i="39"/>
  <c r="L25" i="64"/>
  <c r="R25" i="64"/>
  <c r="D25" i="51"/>
  <c r="T6" i="39"/>
  <c r="J25" i="52"/>
  <c r="J25" i="54"/>
  <c r="P25" i="54"/>
  <c r="P25" i="56"/>
  <c r="V25" i="56"/>
  <c r="V25" i="58"/>
  <c r="M25" i="59"/>
  <c r="M25" i="62"/>
  <c r="S25" i="62"/>
  <c r="G6" i="40"/>
  <c r="S6" i="40"/>
  <c r="I26" i="52"/>
  <c r="J6" i="40"/>
  <c r="O26" i="52"/>
  <c r="P6" i="40"/>
  <c r="U26" i="52"/>
  <c r="V6" i="40"/>
  <c r="J26" i="53"/>
  <c r="P26" i="53"/>
  <c r="Q6" i="40"/>
  <c r="V26" i="53"/>
  <c r="W6" i="40"/>
  <c r="Q26" i="54"/>
  <c r="G26" i="56"/>
  <c r="H26" i="57"/>
  <c r="I26" i="58"/>
  <c r="O26" i="58"/>
  <c r="U26" i="58"/>
  <c r="J26" i="59"/>
  <c r="P26" i="59"/>
  <c r="V26" i="59"/>
  <c r="Q26" i="60"/>
  <c r="B26" i="62"/>
  <c r="C5" i="40"/>
  <c r="H26" i="62"/>
  <c r="K26" i="61"/>
  <c r="Q26" i="61"/>
  <c r="J28" i="52"/>
  <c r="P28" i="52"/>
  <c r="V28" i="52"/>
  <c r="W6" i="42"/>
  <c r="O28" i="53"/>
  <c r="P6" i="42"/>
  <c r="U28" i="53"/>
  <c r="N28" i="54"/>
  <c r="T28" i="54"/>
  <c r="M28" i="55"/>
  <c r="S28" i="55"/>
  <c r="L28" i="56"/>
  <c r="R28" i="56"/>
  <c r="S6" i="42"/>
  <c r="K28" i="57"/>
  <c r="Q28" i="57"/>
  <c r="J28" i="58"/>
  <c r="P28" i="58"/>
  <c r="V28" i="58"/>
  <c r="O28" i="59"/>
  <c r="U28" i="59"/>
  <c r="N28" i="60"/>
  <c r="T28" i="60"/>
  <c r="M28" i="62"/>
  <c r="S28" i="62"/>
  <c r="L28" i="61"/>
  <c r="R28" i="61"/>
  <c r="L30" i="64"/>
  <c r="R30" i="64"/>
  <c r="R31" i="51"/>
  <c r="S5" i="45"/>
  <c r="S3" i="45"/>
  <c r="K31" i="52"/>
  <c r="Q31" i="52"/>
  <c r="R6" i="45"/>
  <c r="H31" i="53"/>
  <c r="I6" i="45"/>
  <c r="N31" i="53"/>
  <c r="O6" i="45"/>
  <c r="K31" i="54"/>
  <c r="Q31" i="54"/>
  <c r="N31" i="55"/>
  <c r="T31" i="55"/>
  <c r="Q31" i="56"/>
  <c r="H31" i="57"/>
  <c r="N31" i="57"/>
  <c r="T31" i="57"/>
  <c r="K31" i="58"/>
  <c r="Q31" i="58"/>
  <c r="H31" i="59"/>
  <c r="N31" i="59"/>
  <c r="T31" i="59"/>
  <c r="K31" i="60"/>
  <c r="Q31" i="60"/>
  <c r="H31" i="62"/>
  <c r="N31" i="62"/>
  <c r="T31" i="62"/>
  <c r="K31" i="61"/>
  <c r="Q31" i="61"/>
  <c r="S33" i="51"/>
  <c r="T3" i="47"/>
  <c r="D17" i="65"/>
  <c r="E3" i="32"/>
  <c r="K3" i="32"/>
  <c r="Q3" i="32"/>
  <c r="W3" i="32"/>
  <c r="E5" i="32"/>
  <c r="K5" i="32"/>
  <c r="Q5" i="32"/>
  <c r="W5" i="32"/>
  <c r="N6" i="32"/>
  <c r="T6" i="32"/>
  <c r="K3" i="34"/>
  <c r="Q3" i="34"/>
  <c r="W3" i="34"/>
  <c r="J6" i="34"/>
  <c r="P6" i="34"/>
  <c r="V6" i="34"/>
  <c r="K3" i="35"/>
  <c r="Q3" i="35"/>
  <c r="W3" i="35"/>
  <c r="J6" i="35"/>
  <c r="P6" i="35"/>
  <c r="V6" i="35"/>
  <c r="K3" i="36"/>
  <c r="Q3" i="36"/>
  <c r="W3" i="36"/>
  <c r="J6" i="36"/>
  <c r="P6" i="36"/>
  <c r="V6" i="36"/>
  <c r="K3" i="37"/>
  <c r="Q3" i="37"/>
  <c r="W3" i="37"/>
  <c r="J6" i="37"/>
  <c r="P6" i="37"/>
  <c r="V6" i="37"/>
  <c r="J3" i="39"/>
  <c r="Q3" i="39"/>
  <c r="F25" i="51"/>
  <c r="R25" i="52"/>
  <c r="S6" i="39"/>
  <c r="I25" i="53"/>
  <c r="I25" i="55"/>
  <c r="O25" i="55"/>
  <c r="O25" i="57"/>
  <c r="U25" i="57"/>
  <c r="U25" i="59"/>
  <c r="L25" i="60"/>
  <c r="L25" i="61"/>
  <c r="R25" i="61"/>
  <c r="L6" i="40"/>
  <c r="U6" i="40"/>
  <c r="O3" i="41"/>
  <c r="U3" i="41"/>
  <c r="N27" i="52"/>
  <c r="M27" i="53"/>
  <c r="S27" i="53"/>
  <c r="T6" i="41"/>
  <c r="L27" i="54"/>
  <c r="M6" i="41"/>
  <c r="V27" i="56"/>
  <c r="U27" i="57"/>
  <c r="N27" i="58"/>
  <c r="T27" i="58"/>
  <c r="M27" i="59"/>
  <c r="S27" i="59"/>
  <c r="L27" i="60"/>
  <c r="R27" i="60"/>
  <c r="K27" i="62"/>
  <c r="Q27" i="62"/>
  <c r="J27" i="61"/>
  <c r="P27" i="61"/>
  <c r="V27" i="61"/>
  <c r="Q30" i="51"/>
  <c r="R3" i="44"/>
  <c r="R5" i="44"/>
  <c r="H32" i="51"/>
  <c r="I3" i="46"/>
  <c r="I5" i="46"/>
  <c r="I5" i="47"/>
  <c r="I3" i="47"/>
  <c r="H33" i="51"/>
  <c r="T5" i="50"/>
  <c r="T3" i="50"/>
  <c r="S36" i="51"/>
  <c r="E17" i="65"/>
  <c r="E18" i="65"/>
  <c r="C19" i="65"/>
  <c r="F5" i="33"/>
  <c r="J6" i="33"/>
  <c r="I6" i="38"/>
  <c r="O6" i="38"/>
  <c r="U6" i="38"/>
  <c r="H24" i="57"/>
  <c r="N24" i="57"/>
  <c r="T24" i="57"/>
  <c r="K24" i="60"/>
  <c r="Q24" i="60"/>
  <c r="D3" i="39"/>
  <c r="P5" i="39"/>
  <c r="J25" i="53"/>
  <c r="P25" i="53"/>
  <c r="P25" i="55"/>
  <c r="V25" i="55"/>
  <c r="V25" i="57"/>
  <c r="M25" i="58"/>
  <c r="M25" i="60"/>
  <c r="S25" i="60"/>
  <c r="S25" i="61"/>
  <c r="F37" i="64"/>
  <c r="M6" i="40"/>
  <c r="J31" i="51"/>
  <c r="K3" i="45"/>
  <c r="M5" i="46"/>
  <c r="L32" i="51"/>
  <c r="M3" i="46"/>
  <c r="K33" i="63"/>
  <c r="L34" i="52"/>
  <c r="M6" i="48"/>
  <c r="R34" i="52"/>
  <c r="S6" i="48"/>
  <c r="K34" i="53"/>
  <c r="L6" i="48"/>
  <c r="L3" i="48" s="1"/>
  <c r="Q34" i="53"/>
  <c r="R6" i="48"/>
  <c r="J34" i="54"/>
  <c r="P34" i="54"/>
  <c r="V34" i="54"/>
  <c r="O34" i="55"/>
  <c r="U34" i="55"/>
  <c r="V6" i="48"/>
  <c r="V3" i="48" s="1"/>
  <c r="T34" i="56"/>
  <c r="M34" i="57"/>
  <c r="N6" i="48"/>
  <c r="N3" i="48" s="1"/>
  <c r="S34" i="57"/>
  <c r="L34" i="58"/>
  <c r="R34" i="58"/>
  <c r="K34" i="59"/>
  <c r="Q34" i="59"/>
  <c r="J34" i="60"/>
  <c r="V34" i="60"/>
  <c r="O34" i="62"/>
  <c r="U34" i="62"/>
  <c r="N34" i="61"/>
  <c r="T34" i="61"/>
  <c r="F22" i="65"/>
  <c r="F23" i="65"/>
  <c r="J25" i="64"/>
  <c r="B25" i="51"/>
  <c r="C5" i="39"/>
  <c r="C3" i="39"/>
  <c r="G26" i="64"/>
  <c r="M26" i="64"/>
  <c r="S26" i="64"/>
  <c r="D26" i="51"/>
  <c r="E3" i="40"/>
  <c r="M26" i="51"/>
  <c r="N3" i="40"/>
  <c r="G26" i="52"/>
  <c r="H6" i="40"/>
  <c r="H26" i="53"/>
  <c r="I26" i="54"/>
  <c r="O26" i="54"/>
  <c r="U26" i="54"/>
  <c r="J26" i="55"/>
  <c r="P26" i="55"/>
  <c r="V26" i="55"/>
  <c r="Q26" i="56"/>
  <c r="G26" i="58"/>
  <c r="H26" i="59"/>
  <c r="I26" i="60"/>
  <c r="O26" i="60"/>
  <c r="U26" i="60"/>
  <c r="C26" i="61"/>
  <c r="I26" i="61"/>
  <c r="O26" i="61"/>
  <c r="J27" i="52"/>
  <c r="K6" i="41"/>
  <c r="P27" i="52"/>
  <c r="Q6" i="41"/>
  <c r="V27" i="52"/>
  <c r="W6" i="41"/>
  <c r="O27" i="53"/>
  <c r="U27" i="53"/>
  <c r="N27" i="54"/>
  <c r="T27" i="54"/>
  <c r="M27" i="55"/>
  <c r="S27" i="55"/>
  <c r="L27" i="56"/>
  <c r="R27" i="56"/>
  <c r="K27" i="57"/>
  <c r="J27" i="58"/>
  <c r="O28" i="64"/>
  <c r="S29" i="51"/>
  <c r="T5" i="43"/>
  <c r="T3" i="43"/>
  <c r="H31" i="64"/>
  <c r="T31" i="64"/>
  <c r="L3" i="45"/>
  <c r="K31" i="51"/>
  <c r="L33" i="64"/>
  <c r="R33" i="64"/>
  <c r="U5" i="49"/>
  <c r="U3" i="49"/>
  <c r="T35" i="51"/>
  <c r="E19" i="65"/>
  <c r="G20" i="65"/>
  <c r="G22" i="65"/>
  <c r="G23" i="65"/>
  <c r="K6" i="38"/>
  <c r="Q6" i="38"/>
  <c r="W6" i="38"/>
  <c r="N24" i="55"/>
  <c r="T24" i="55"/>
  <c r="K24" i="58"/>
  <c r="Q24" i="58"/>
  <c r="H24" i="62"/>
  <c r="N24" i="62"/>
  <c r="T24" i="62"/>
  <c r="E25" i="63"/>
  <c r="B26" i="65"/>
  <c r="N26" i="64"/>
  <c r="E26" i="51"/>
  <c r="F3" i="40"/>
  <c r="R6" i="40"/>
  <c r="H26" i="52"/>
  <c r="I6" i="40"/>
  <c r="N26" i="52"/>
  <c r="O6" i="40"/>
  <c r="I26" i="53"/>
  <c r="O26" i="53"/>
  <c r="J26" i="54"/>
  <c r="P26" i="54"/>
  <c r="V26" i="54"/>
  <c r="Q26" i="55"/>
  <c r="G26" i="57"/>
  <c r="G37" i="57" s="1"/>
  <c r="M26" i="57"/>
  <c r="S26" i="57"/>
  <c r="H26" i="58"/>
  <c r="N26" i="58"/>
  <c r="I26" i="59"/>
  <c r="O26" i="59"/>
  <c r="J26" i="60"/>
  <c r="P26" i="60"/>
  <c r="V26" i="60"/>
  <c r="G26" i="62"/>
  <c r="G37" i="62" s="1"/>
  <c r="M26" i="62"/>
  <c r="S26" i="62"/>
  <c r="D26" i="61"/>
  <c r="J26" i="61"/>
  <c r="P26" i="61"/>
  <c r="V26" i="61"/>
  <c r="N6" i="41"/>
  <c r="U29" i="51"/>
  <c r="V5" i="43"/>
  <c r="V3" i="43"/>
  <c r="U29" i="54"/>
  <c r="S29" i="56"/>
  <c r="U29" i="57"/>
  <c r="S29" i="59"/>
  <c r="U29" i="60"/>
  <c r="S29" i="61"/>
  <c r="B30" i="51"/>
  <c r="C5" i="44"/>
  <c r="H30" i="51"/>
  <c r="I3" i="44"/>
  <c r="I5" i="44"/>
  <c r="I30" i="52"/>
  <c r="J6" i="44"/>
  <c r="O30" i="52"/>
  <c r="P6" i="44"/>
  <c r="U30" i="52"/>
  <c r="V6" i="44"/>
  <c r="L30" i="53"/>
  <c r="M6" i="44"/>
  <c r="R30" i="53"/>
  <c r="S6" i="44"/>
  <c r="I30" i="54"/>
  <c r="O30" i="54"/>
  <c r="U30" i="54"/>
  <c r="L30" i="55"/>
  <c r="R30" i="55"/>
  <c r="I30" i="56"/>
  <c r="O30" i="56"/>
  <c r="U30" i="56"/>
  <c r="L30" i="57"/>
  <c r="R30" i="57"/>
  <c r="I30" i="58"/>
  <c r="O30" i="58"/>
  <c r="U30" i="58"/>
  <c r="L30" i="59"/>
  <c r="R30" i="59"/>
  <c r="I30" i="60"/>
  <c r="O30" i="60"/>
  <c r="U30" i="60"/>
  <c r="L30" i="62"/>
  <c r="R30" i="62"/>
  <c r="I30" i="61"/>
  <c r="O30" i="61"/>
  <c r="U30" i="61"/>
  <c r="Q32" i="51"/>
  <c r="R3" i="46"/>
  <c r="L33" i="52"/>
  <c r="M6" i="47"/>
  <c r="S6" i="47"/>
  <c r="R33" i="52"/>
  <c r="I33" i="53"/>
  <c r="J6" i="47"/>
  <c r="O33" i="53"/>
  <c r="P6" i="47"/>
  <c r="U33" i="53"/>
  <c r="V6" i="47"/>
  <c r="L33" i="54"/>
  <c r="R33" i="54"/>
  <c r="I33" i="55"/>
  <c r="O33" i="55"/>
  <c r="U33" i="55"/>
  <c r="L33" i="56"/>
  <c r="R33" i="56"/>
  <c r="I33" i="57"/>
  <c r="O33" i="57"/>
  <c r="U33" i="57"/>
  <c r="L33" i="58"/>
  <c r="R33" i="58"/>
  <c r="I33" i="59"/>
  <c r="O33" i="59"/>
  <c r="U33" i="59"/>
  <c r="L33" i="60"/>
  <c r="R33" i="60"/>
  <c r="I33" i="62"/>
  <c r="O33" i="62"/>
  <c r="U33" i="62"/>
  <c r="L33" i="61"/>
  <c r="R33" i="61"/>
  <c r="J32" i="51"/>
  <c r="K3" i="46"/>
  <c r="S5" i="46"/>
  <c r="E33" i="65"/>
  <c r="M33" i="65"/>
  <c r="O34" i="64"/>
  <c r="P3" i="48"/>
  <c r="U34" i="64"/>
  <c r="V35" i="52"/>
  <c r="T35" i="54"/>
  <c r="V35" i="58"/>
  <c r="T35" i="60"/>
  <c r="R5" i="50"/>
  <c r="R3" i="50"/>
  <c r="G37" i="56"/>
  <c r="B37" i="58"/>
  <c r="W5" i="43"/>
  <c r="V29" i="51"/>
  <c r="V29" i="57"/>
  <c r="E30" i="65"/>
  <c r="K5" i="44"/>
  <c r="K3" i="44"/>
  <c r="F31" i="65"/>
  <c r="L31" i="51"/>
  <c r="M5" i="45"/>
  <c r="V31" i="51"/>
  <c r="W3" i="45"/>
  <c r="N6" i="45"/>
  <c r="T6" i="45"/>
  <c r="S31" i="52"/>
  <c r="J31" i="53"/>
  <c r="P31" i="53"/>
  <c r="V31" i="53"/>
  <c r="M31" i="54"/>
  <c r="J31" i="55"/>
  <c r="P31" i="55"/>
  <c r="V31" i="55"/>
  <c r="M31" i="56"/>
  <c r="S31" i="56"/>
  <c r="J31" i="57"/>
  <c r="P31" i="57"/>
  <c r="V31" i="57"/>
  <c r="M31" i="58"/>
  <c r="S31" i="58"/>
  <c r="J31" i="59"/>
  <c r="P31" i="59"/>
  <c r="V31" i="59"/>
  <c r="M31" i="60"/>
  <c r="S31" i="60"/>
  <c r="J31" i="62"/>
  <c r="P31" i="62"/>
  <c r="V31" i="62"/>
  <c r="M31" i="61"/>
  <c r="S31" i="61"/>
  <c r="L6" i="46"/>
  <c r="U6" i="46"/>
  <c r="H33" i="52"/>
  <c r="N33" i="52"/>
  <c r="O6" i="47"/>
  <c r="T33" i="52"/>
  <c r="U6" i="47"/>
  <c r="K33" i="53"/>
  <c r="Q33" i="53"/>
  <c r="H33" i="54"/>
  <c r="N33" i="54"/>
  <c r="T33" i="54"/>
  <c r="K33" i="55"/>
  <c r="Q33" i="55"/>
  <c r="H33" i="56"/>
  <c r="N33" i="56"/>
  <c r="T33" i="56"/>
  <c r="K33" i="57"/>
  <c r="Q33" i="57"/>
  <c r="H33" i="58"/>
  <c r="N33" i="58"/>
  <c r="T33" i="58"/>
  <c r="K33" i="59"/>
  <c r="Q33" i="59"/>
  <c r="H33" i="60"/>
  <c r="N33" i="60"/>
  <c r="T33" i="60"/>
  <c r="K33" i="62"/>
  <c r="Q33" i="62"/>
  <c r="H33" i="61"/>
  <c r="N33" i="61"/>
  <c r="T33" i="61"/>
  <c r="T6" i="48"/>
  <c r="T3" i="48" s="1"/>
  <c r="N34" i="52"/>
  <c r="O6" i="48"/>
  <c r="T34" i="52"/>
  <c r="U6" i="48"/>
  <c r="I36" i="64"/>
  <c r="O36" i="64"/>
  <c r="U36" i="64"/>
  <c r="H5" i="50"/>
  <c r="G36" i="51"/>
  <c r="H3" i="50"/>
  <c r="L36" i="52"/>
  <c r="M6" i="50"/>
  <c r="S6" i="50"/>
  <c r="I36" i="53"/>
  <c r="O36" i="53"/>
  <c r="U36" i="53"/>
  <c r="L36" i="54"/>
  <c r="I36" i="55"/>
  <c r="O36" i="55"/>
  <c r="U36" i="55"/>
  <c r="L36" i="56"/>
  <c r="R36" i="56"/>
  <c r="I36" i="57"/>
  <c r="O36" i="57"/>
  <c r="U36" i="57"/>
  <c r="L36" i="58"/>
  <c r="R36" i="58"/>
  <c r="I36" i="59"/>
  <c r="O36" i="59"/>
  <c r="U36" i="59"/>
  <c r="L36" i="60"/>
  <c r="R36" i="60"/>
  <c r="I36" i="62"/>
  <c r="O36" i="62"/>
  <c r="U36" i="62"/>
  <c r="L36" i="61"/>
  <c r="R36" i="61"/>
  <c r="Q27" i="54"/>
  <c r="S31" i="54"/>
  <c r="P33" i="54"/>
  <c r="J27" i="53"/>
  <c r="P27" i="53"/>
  <c r="V27" i="53"/>
  <c r="M27" i="56"/>
  <c r="S27" i="56"/>
  <c r="J27" i="59"/>
  <c r="P27" i="59"/>
  <c r="V27" i="59"/>
  <c r="M27" i="61"/>
  <c r="S27" i="61"/>
  <c r="M6" i="42"/>
  <c r="T6" i="42"/>
  <c r="S29" i="52"/>
  <c r="U29" i="56"/>
  <c r="S29" i="58"/>
  <c r="U29" i="61"/>
  <c r="G30" i="63"/>
  <c r="E5" i="44"/>
  <c r="E3" i="44"/>
  <c r="L6" i="44"/>
  <c r="U6" i="44"/>
  <c r="G31" i="63"/>
  <c r="J31" i="64"/>
  <c r="P31" i="64"/>
  <c r="V31" i="64"/>
  <c r="G5" i="45"/>
  <c r="F31" i="51"/>
  <c r="F32" i="65"/>
  <c r="V32" i="51"/>
  <c r="W3" i="46"/>
  <c r="N6" i="46"/>
  <c r="M32" i="52"/>
  <c r="T6" i="46"/>
  <c r="J32" i="53"/>
  <c r="P32" i="53"/>
  <c r="V32" i="53"/>
  <c r="M32" i="54"/>
  <c r="S32" i="54"/>
  <c r="J32" i="55"/>
  <c r="P32" i="55"/>
  <c r="V32" i="55"/>
  <c r="M32" i="56"/>
  <c r="S32" i="56"/>
  <c r="J32" i="57"/>
  <c r="P32" i="57"/>
  <c r="V32" i="57"/>
  <c r="M32" i="58"/>
  <c r="S32" i="58"/>
  <c r="J32" i="59"/>
  <c r="P32" i="59"/>
  <c r="V32" i="59"/>
  <c r="M32" i="60"/>
  <c r="S32" i="60"/>
  <c r="J32" i="62"/>
  <c r="P32" i="62"/>
  <c r="V32" i="62"/>
  <c r="M32" i="61"/>
  <c r="S32" i="61"/>
  <c r="H3" i="47"/>
  <c r="E33" i="51"/>
  <c r="M33" i="51"/>
  <c r="K34" i="64"/>
  <c r="Q34" i="64"/>
  <c r="R3" i="48"/>
  <c r="W6" i="49"/>
  <c r="V35" i="54"/>
  <c r="T35" i="56"/>
  <c r="V35" i="60"/>
  <c r="T35" i="61"/>
  <c r="I36" i="51"/>
  <c r="J3" i="50"/>
  <c r="J5" i="50"/>
  <c r="V3" i="50"/>
  <c r="U36" i="51"/>
  <c r="V5" i="50"/>
  <c r="B26" i="51"/>
  <c r="J30" i="51"/>
  <c r="Q36" i="51"/>
  <c r="E37" i="52"/>
  <c r="M31" i="52"/>
  <c r="R36" i="54"/>
  <c r="G37" i="58"/>
  <c r="I25" i="52"/>
  <c r="O25" i="52"/>
  <c r="U25" i="52"/>
  <c r="R25" i="53"/>
  <c r="I25" i="54"/>
  <c r="O25" i="54"/>
  <c r="U25" i="54"/>
  <c r="L25" i="55"/>
  <c r="R25" i="55"/>
  <c r="I25" i="56"/>
  <c r="O25" i="56"/>
  <c r="U25" i="56"/>
  <c r="L25" i="57"/>
  <c r="R25" i="57"/>
  <c r="I25" i="58"/>
  <c r="O25" i="58"/>
  <c r="U25" i="58"/>
  <c r="L25" i="59"/>
  <c r="R25" i="59"/>
  <c r="I25" i="60"/>
  <c r="O25" i="60"/>
  <c r="U25" i="60"/>
  <c r="L25" i="62"/>
  <c r="R25" i="62"/>
  <c r="I25" i="61"/>
  <c r="O25" i="61"/>
  <c r="U25" i="61"/>
  <c r="G26" i="53"/>
  <c r="M26" i="53"/>
  <c r="S26" i="53"/>
  <c r="J26" i="56"/>
  <c r="P26" i="56"/>
  <c r="V26" i="56"/>
  <c r="G26" i="59"/>
  <c r="M26" i="59"/>
  <c r="S26" i="59"/>
  <c r="V3" i="41"/>
  <c r="L6" i="41"/>
  <c r="L3" i="41" s="1"/>
  <c r="S6" i="41"/>
  <c r="M28" i="64"/>
  <c r="S28" i="64"/>
  <c r="N6" i="42"/>
  <c r="V6" i="42"/>
  <c r="N28" i="52"/>
  <c r="O6" i="42"/>
  <c r="T28" i="52"/>
  <c r="U6" i="42"/>
  <c r="M28" i="53"/>
  <c r="S28" i="53"/>
  <c r="L28" i="54"/>
  <c r="R28" i="54"/>
  <c r="K28" i="55"/>
  <c r="Q28" i="55"/>
  <c r="J28" i="56"/>
  <c r="P28" i="56"/>
  <c r="V28" i="56"/>
  <c r="O28" i="57"/>
  <c r="U28" i="57"/>
  <c r="N28" i="58"/>
  <c r="T28" i="58"/>
  <c r="M28" i="59"/>
  <c r="S28" i="59"/>
  <c r="L28" i="60"/>
  <c r="R28" i="60"/>
  <c r="K28" i="62"/>
  <c r="Q28" i="62"/>
  <c r="J28" i="61"/>
  <c r="P28" i="61"/>
  <c r="V28" i="61"/>
  <c r="W3" i="43"/>
  <c r="J30" i="64"/>
  <c r="P30" i="64"/>
  <c r="V30" i="64"/>
  <c r="W5" i="44"/>
  <c r="W3" i="44"/>
  <c r="N6" i="44"/>
  <c r="M30" i="52"/>
  <c r="T6" i="44"/>
  <c r="S30" i="52"/>
  <c r="J30" i="53"/>
  <c r="P30" i="53"/>
  <c r="V30" i="53"/>
  <c r="M30" i="54"/>
  <c r="S30" i="54"/>
  <c r="J30" i="55"/>
  <c r="P30" i="55"/>
  <c r="V30" i="55"/>
  <c r="M30" i="56"/>
  <c r="S30" i="56"/>
  <c r="J30" i="57"/>
  <c r="P30" i="57"/>
  <c r="V30" i="57"/>
  <c r="M30" i="58"/>
  <c r="S30" i="58"/>
  <c r="J30" i="59"/>
  <c r="P30" i="59"/>
  <c r="V30" i="59"/>
  <c r="M30" i="60"/>
  <c r="S30" i="60"/>
  <c r="J30" i="62"/>
  <c r="P30" i="62"/>
  <c r="V30" i="62"/>
  <c r="M30" i="61"/>
  <c r="S30" i="61"/>
  <c r="Q6" i="45"/>
  <c r="I31" i="52"/>
  <c r="J6" i="45"/>
  <c r="O31" i="52"/>
  <c r="P6" i="45"/>
  <c r="U31" i="52"/>
  <c r="V6" i="45"/>
  <c r="L31" i="53"/>
  <c r="R31" i="53"/>
  <c r="I31" i="54"/>
  <c r="O31" i="54"/>
  <c r="U31" i="54"/>
  <c r="L31" i="55"/>
  <c r="R31" i="55"/>
  <c r="I31" i="56"/>
  <c r="O31" i="56"/>
  <c r="U31" i="56"/>
  <c r="L31" i="57"/>
  <c r="R31" i="57"/>
  <c r="I31" i="58"/>
  <c r="O31" i="58"/>
  <c r="U31" i="58"/>
  <c r="L31" i="59"/>
  <c r="R31" i="59"/>
  <c r="I31" i="60"/>
  <c r="O31" i="60"/>
  <c r="U31" i="60"/>
  <c r="L31" i="62"/>
  <c r="R31" i="62"/>
  <c r="I31" i="61"/>
  <c r="O31" i="61"/>
  <c r="U31" i="61"/>
  <c r="G32" i="63"/>
  <c r="J32" i="64"/>
  <c r="P32" i="64"/>
  <c r="V32" i="64"/>
  <c r="G5" i="46"/>
  <c r="F32" i="51"/>
  <c r="O6" i="46"/>
  <c r="B33" i="63"/>
  <c r="K6" i="47"/>
  <c r="J33" i="52"/>
  <c r="Q6" i="47"/>
  <c r="W6" i="47"/>
  <c r="V33" i="52"/>
  <c r="M33" i="53"/>
  <c r="S33" i="53"/>
  <c r="J33" i="54"/>
  <c r="V33" i="54"/>
  <c r="M33" i="55"/>
  <c r="S33" i="55"/>
  <c r="J33" i="56"/>
  <c r="P33" i="56"/>
  <c r="V33" i="56"/>
  <c r="M33" i="57"/>
  <c r="S33" i="57"/>
  <c r="J33" i="58"/>
  <c r="P33" i="58"/>
  <c r="V33" i="58"/>
  <c r="M33" i="59"/>
  <c r="S33" i="59"/>
  <c r="J33" i="60"/>
  <c r="P33" i="60"/>
  <c r="V33" i="60"/>
  <c r="M33" i="62"/>
  <c r="S33" i="62"/>
  <c r="J33" i="61"/>
  <c r="P33" i="61"/>
  <c r="V33" i="61"/>
  <c r="J34" i="52"/>
  <c r="K6" i="48"/>
  <c r="Q6" i="48"/>
  <c r="P34" i="52"/>
  <c r="V34" i="52"/>
  <c r="W6" i="48"/>
  <c r="F36" i="63"/>
  <c r="K36" i="64"/>
  <c r="Q36" i="64"/>
  <c r="L5" i="50"/>
  <c r="K36" i="51"/>
  <c r="L3" i="50"/>
  <c r="I6" i="50"/>
  <c r="N36" i="52"/>
  <c r="O6" i="50"/>
  <c r="U6" i="50"/>
  <c r="K36" i="53"/>
  <c r="Q36" i="53"/>
  <c r="H36" i="54"/>
  <c r="N36" i="54"/>
  <c r="T36" i="54"/>
  <c r="K36" i="55"/>
  <c r="Q36" i="55"/>
  <c r="H36" i="56"/>
  <c r="N36" i="56"/>
  <c r="T36" i="56"/>
  <c r="K36" i="57"/>
  <c r="Q36" i="57"/>
  <c r="H36" i="58"/>
  <c r="N36" i="58"/>
  <c r="T36" i="58"/>
  <c r="K36" i="59"/>
  <c r="Q36" i="59"/>
  <c r="H36" i="60"/>
  <c r="N36" i="60"/>
  <c r="T36" i="60"/>
  <c r="K36" i="62"/>
  <c r="Q36" i="62"/>
  <c r="H36" i="61"/>
  <c r="N36" i="61"/>
  <c r="T36" i="61"/>
  <c r="R32" i="51"/>
  <c r="K33" i="51"/>
  <c r="U29" i="52"/>
  <c r="P33" i="52"/>
  <c r="H36" i="52"/>
  <c r="D37" i="55"/>
  <c r="B37" i="56"/>
  <c r="R3" i="41"/>
  <c r="S27" i="52"/>
  <c r="J27" i="55"/>
  <c r="P27" i="55"/>
  <c r="V27" i="55"/>
  <c r="M27" i="58"/>
  <c r="S27" i="58"/>
  <c r="J27" i="62"/>
  <c r="P27" i="62"/>
  <c r="V27" i="62"/>
  <c r="S29" i="54"/>
  <c r="U29" i="58"/>
  <c r="S29" i="60"/>
  <c r="G5" i="44"/>
  <c r="G3" i="44"/>
  <c r="O6" i="44"/>
  <c r="L31" i="64"/>
  <c r="R31" i="64"/>
  <c r="S3" i="46"/>
  <c r="Q3" i="46"/>
  <c r="J6" i="46"/>
  <c r="O32" i="52"/>
  <c r="P6" i="46"/>
  <c r="V6" i="46"/>
  <c r="L32" i="53"/>
  <c r="R32" i="53"/>
  <c r="O32" i="54"/>
  <c r="U32" i="54"/>
  <c r="L32" i="55"/>
  <c r="R32" i="55"/>
  <c r="I32" i="56"/>
  <c r="O32" i="56"/>
  <c r="U32" i="56"/>
  <c r="L32" i="57"/>
  <c r="R32" i="57"/>
  <c r="I32" i="58"/>
  <c r="O32" i="58"/>
  <c r="U32" i="58"/>
  <c r="L32" i="59"/>
  <c r="R32" i="59"/>
  <c r="I32" i="60"/>
  <c r="O32" i="60"/>
  <c r="U32" i="60"/>
  <c r="L32" i="62"/>
  <c r="R32" i="62"/>
  <c r="I32" i="61"/>
  <c r="O32" i="61"/>
  <c r="U32" i="61"/>
  <c r="C33" i="65"/>
  <c r="K33" i="64"/>
  <c r="Q33" i="64"/>
  <c r="G33" i="51"/>
  <c r="Q33" i="51"/>
  <c r="M34" i="64"/>
  <c r="S34" i="64"/>
  <c r="T35" i="52"/>
  <c r="V35" i="56"/>
  <c r="T35" i="58"/>
  <c r="V35" i="61"/>
  <c r="N5" i="50"/>
  <c r="N3" i="50"/>
  <c r="L25" i="53"/>
  <c r="C37" i="54"/>
  <c r="I32" i="54"/>
  <c r="M36" i="64"/>
  <c r="S36" i="64"/>
  <c r="P3" i="50"/>
  <c r="O36" i="51"/>
  <c r="P5" i="50"/>
  <c r="J36" i="52"/>
  <c r="K6" i="50"/>
  <c r="P36" i="52"/>
  <c r="Q6" i="50"/>
  <c r="V36" i="52"/>
  <c r="W6" i="50"/>
  <c r="M36" i="53"/>
  <c r="S36" i="53"/>
  <c r="J36" i="54"/>
  <c r="P36" i="54"/>
  <c r="V36" i="54"/>
  <c r="M36" i="55"/>
  <c r="S36" i="55"/>
  <c r="J36" i="56"/>
  <c r="P36" i="56"/>
  <c r="V36" i="56"/>
  <c r="M36" i="57"/>
  <c r="S36" i="57"/>
  <c r="J36" i="58"/>
  <c r="P36" i="58"/>
  <c r="V36" i="58"/>
  <c r="M27" i="52"/>
  <c r="R36" i="52"/>
  <c r="U6" i="43"/>
  <c r="F33" i="65"/>
  <c r="V6" i="49"/>
  <c r="C37" i="53"/>
  <c r="F37" i="52"/>
  <c r="C37" i="52"/>
  <c r="E37" i="54"/>
  <c r="E37" i="55"/>
  <c r="F37" i="59"/>
  <c r="G37" i="52"/>
  <c r="D37" i="52"/>
  <c r="D37" i="53"/>
  <c r="E37" i="53"/>
  <c r="N34" i="53"/>
  <c r="F37" i="54"/>
  <c r="C37" i="55"/>
  <c r="D33" i="65"/>
  <c r="T6" i="49"/>
  <c r="B37" i="52"/>
  <c r="G37" i="54"/>
  <c r="B37" i="54"/>
  <c r="F37" i="55"/>
  <c r="F37" i="53"/>
  <c r="G37" i="55"/>
  <c r="B37" i="55"/>
  <c r="F37" i="57"/>
  <c r="D37" i="56"/>
  <c r="C37" i="56"/>
  <c r="E37" i="56"/>
  <c r="D37" i="57"/>
  <c r="F37" i="56"/>
  <c r="E37" i="57"/>
  <c r="F37" i="58"/>
  <c r="C37" i="58"/>
  <c r="E37" i="59"/>
  <c r="F37" i="60"/>
  <c r="D37" i="58"/>
  <c r="B37" i="57"/>
  <c r="B37" i="60"/>
  <c r="E37" i="58"/>
  <c r="D37" i="60"/>
  <c r="E37" i="60"/>
  <c r="D37" i="61"/>
  <c r="B37" i="59"/>
  <c r="C37" i="59"/>
  <c r="C37" i="60"/>
  <c r="G37" i="61"/>
  <c r="B37" i="61"/>
  <c r="G37" i="60"/>
  <c r="E37" i="61"/>
  <c r="F37" i="62"/>
  <c r="F37" i="61"/>
  <c r="E37" i="62"/>
  <c r="P15" i="65"/>
  <c r="V15" i="65"/>
  <c r="S16" i="65"/>
  <c r="C37" i="62"/>
  <c r="B37" i="62"/>
  <c r="O15" i="65"/>
  <c r="R16" i="65"/>
  <c r="T15" i="65"/>
  <c r="Q16" i="65"/>
  <c r="Q15" i="65"/>
  <c r="N16" i="65"/>
  <c r="T16" i="65"/>
  <c r="U16" i="65"/>
  <c r="D37" i="62"/>
  <c r="E37" i="64"/>
  <c r="D37" i="64"/>
  <c r="G37" i="64"/>
  <c r="C37" i="64"/>
  <c r="B37" i="64"/>
  <c r="W3" i="6" l="1"/>
  <c r="E3" i="5"/>
  <c r="C11" i="18"/>
  <c r="U3" i="3"/>
  <c r="Y3" i="6"/>
  <c r="AE3" i="6"/>
  <c r="J6" i="16"/>
  <c r="AA5" i="11"/>
  <c r="Q3" i="9"/>
  <c r="C6" i="8"/>
  <c r="U3" i="17"/>
  <c r="AC3" i="16"/>
  <c r="U3" i="12"/>
  <c r="AC5" i="7"/>
  <c r="X5" i="6"/>
  <c r="AA5" i="16"/>
  <c r="AE3" i="13"/>
  <c r="AF3" i="10"/>
  <c r="C17" i="15"/>
  <c r="Y3" i="3"/>
  <c r="C3" i="3" s="1"/>
  <c r="K6" i="15"/>
  <c r="P3" i="12"/>
  <c r="AF3" i="4"/>
  <c r="H3" i="4"/>
  <c r="Q3" i="14"/>
  <c r="S3" i="11"/>
  <c r="F3" i="16"/>
  <c r="AF3" i="6"/>
  <c r="K3" i="13"/>
  <c r="AE3" i="17"/>
  <c r="AL3" i="9"/>
  <c r="Y3" i="8"/>
  <c r="Y5" i="13"/>
  <c r="AN3" i="10"/>
  <c r="Q3" i="10"/>
  <c r="L5" i="5"/>
  <c r="H3" i="3"/>
  <c r="L5" i="15"/>
  <c r="O3" i="11"/>
  <c r="L3" i="17"/>
  <c r="Q6" i="17"/>
  <c r="AF3" i="12"/>
  <c r="E3" i="4"/>
  <c r="C3" i="4" s="1"/>
  <c r="I3" i="3"/>
  <c r="C13" i="17"/>
  <c r="L3" i="14"/>
  <c r="J3" i="13"/>
  <c r="P3" i="10"/>
  <c r="V3" i="9"/>
  <c r="Z5" i="6"/>
  <c r="Z5" i="15"/>
  <c r="O10" i="65"/>
  <c r="F19" i="65"/>
  <c r="L4" i="65"/>
  <c r="G18" i="65"/>
  <c r="B19" i="65"/>
  <c r="AN5" i="15"/>
  <c r="AF5" i="17"/>
  <c r="AE5" i="8"/>
  <c r="AE3" i="15"/>
  <c r="AD5" i="17"/>
  <c r="AC3" i="11"/>
  <c r="AC3" i="10"/>
  <c r="K37" i="64"/>
  <c r="C6" i="10"/>
  <c r="Y3" i="11"/>
  <c r="W3" i="11"/>
  <c r="V5" i="18"/>
  <c r="V3" i="4"/>
  <c r="U5" i="10"/>
  <c r="C6" i="5"/>
  <c r="O5" i="13"/>
  <c r="O3" i="16"/>
  <c r="M6" i="17"/>
  <c r="M5" i="17" s="1"/>
  <c r="C14" i="17"/>
  <c r="N37" i="64"/>
  <c r="K3" i="14"/>
  <c r="K5" i="10"/>
  <c r="H37" i="64"/>
  <c r="K6" i="17"/>
  <c r="K3" i="9"/>
  <c r="J5" i="5"/>
  <c r="J6" i="14"/>
  <c r="I3" i="12"/>
  <c r="I3" i="10"/>
  <c r="H3" i="12"/>
  <c r="C14" i="14"/>
  <c r="C14" i="15"/>
  <c r="G6" i="17"/>
  <c r="G6" i="18"/>
  <c r="G3" i="18" s="1"/>
  <c r="G6" i="15"/>
  <c r="C9" i="18"/>
  <c r="F6" i="18"/>
  <c r="Q37" i="64"/>
  <c r="C6" i="4"/>
  <c r="C17" i="18"/>
  <c r="C10" i="15"/>
  <c r="E5" i="10"/>
  <c r="C5" i="10" s="1"/>
  <c r="E3" i="10"/>
  <c r="C6" i="3"/>
  <c r="E6" i="16"/>
  <c r="C12" i="15"/>
  <c r="E6" i="12"/>
  <c r="E6" i="15"/>
  <c r="E3" i="15" s="1"/>
  <c r="C5" i="8"/>
  <c r="K3" i="17"/>
  <c r="K5" i="17"/>
  <c r="F5" i="18"/>
  <c r="F3" i="18"/>
  <c r="H5" i="14"/>
  <c r="H3" i="14"/>
  <c r="G5" i="18"/>
  <c r="G3" i="17"/>
  <c r="G5" i="17"/>
  <c r="M3" i="17"/>
  <c r="G5" i="15"/>
  <c r="G3" i="15"/>
  <c r="Q3" i="17"/>
  <c r="Q5" i="17"/>
  <c r="M5" i="14"/>
  <c r="M3" i="14"/>
  <c r="J5" i="16"/>
  <c r="J3" i="16"/>
  <c r="P34" i="51"/>
  <c r="Q3" i="48"/>
  <c r="Q5" i="48"/>
  <c r="J33" i="51"/>
  <c r="K5" i="47"/>
  <c r="K3" i="47"/>
  <c r="S30" i="51"/>
  <c r="T3" i="44"/>
  <c r="T5" i="44"/>
  <c r="M32" i="51"/>
  <c r="N5" i="46"/>
  <c r="N3" i="46"/>
  <c r="U3" i="46"/>
  <c r="T32" i="51"/>
  <c r="U5" i="46"/>
  <c r="M31" i="51"/>
  <c r="N5" i="45"/>
  <c r="N3" i="45"/>
  <c r="U33" i="51"/>
  <c r="V5" i="47"/>
  <c r="V3" i="47"/>
  <c r="I33" i="51"/>
  <c r="J3" i="47"/>
  <c r="J5" i="47"/>
  <c r="L33" i="51"/>
  <c r="M5" i="47"/>
  <c r="M3" i="47"/>
  <c r="S5" i="44"/>
  <c r="S3" i="44"/>
  <c r="R30" i="51"/>
  <c r="U30" i="51"/>
  <c r="V5" i="44"/>
  <c r="V3" i="44"/>
  <c r="I30" i="51"/>
  <c r="J3" i="44"/>
  <c r="J5" i="44"/>
  <c r="H26" i="51"/>
  <c r="I5" i="40"/>
  <c r="I3" i="40"/>
  <c r="P27" i="51"/>
  <c r="Q5" i="41"/>
  <c r="Q3" i="41"/>
  <c r="C37" i="61"/>
  <c r="M26" i="63"/>
  <c r="B25" i="63"/>
  <c r="Q30" i="63"/>
  <c r="S27" i="51"/>
  <c r="T5" i="41"/>
  <c r="T27" i="63"/>
  <c r="P25" i="63"/>
  <c r="O23" i="51"/>
  <c r="P5" i="37"/>
  <c r="P3" i="37"/>
  <c r="V23" i="63"/>
  <c r="I22" i="51"/>
  <c r="J5" i="36"/>
  <c r="J3" i="36"/>
  <c r="P22" i="63"/>
  <c r="J21" i="63"/>
  <c r="V18" i="63"/>
  <c r="P5" i="42"/>
  <c r="O28" i="51"/>
  <c r="P3" i="42"/>
  <c r="Q24" i="51"/>
  <c r="R3" i="38"/>
  <c r="R5" i="38"/>
  <c r="S23" i="51"/>
  <c r="T3" i="37"/>
  <c r="T5" i="37"/>
  <c r="K18" i="51"/>
  <c r="L5" i="32"/>
  <c r="L3" i="32"/>
  <c r="B18" i="63"/>
  <c r="K17" i="51"/>
  <c r="L5" i="31"/>
  <c r="L3" i="31"/>
  <c r="Q22" i="51"/>
  <c r="R5" i="36"/>
  <c r="R3" i="36"/>
  <c r="T3" i="41"/>
  <c r="R23" i="63"/>
  <c r="H20" i="51"/>
  <c r="I5" i="34"/>
  <c r="I3" i="34"/>
  <c r="S13" i="63"/>
  <c r="R37" i="62"/>
  <c r="O37" i="60"/>
  <c r="L37" i="59"/>
  <c r="U37" i="56"/>
  <c r="R37" i="55"/>
  <c r="L37" i="53"/>
  <c r="I37" i="52"/>
  <c r="L25" i="63"/>
  <c r="N20" i="51"/>
  <c r="O5" i="34"/>
  <c r="O3" i="34"/>
  <c r="I17" i="51"/>
  <c r="J5" i="31"/>
  <c r="J3" i="31"/>
  <c r="O14" i="63"/>
  <c r="Q11" i="51"/>
  <c r="R3" i="27"/>
  <c r="R5" i="27"/>
  <c r="T11" i="63"/>
  <c r="V37" i="62"/>
  <c r="S37" i="60"/>
  <c r="P37" i="59"/>
  <c r="M37" i="58"/>
  <c r="J37" i="57"/>
  <c r="V37" i="55"/>
  <c r="S37" i="54"/>
  <c r="M37" i="52"/>
  <c r="J11" i="63"/>
  <c r="V10" i="63"/>
  <c r="P5" i="63"/>
  <c r="L37" i="61"/>
  <c r="I37" i="62"/>
  <c r="D6" i="14"/>
  <c r="C13" i="14"/>
  <c r="C7" i="13"/>
  <c r="H6" i="13"/>
  <c r="C7" i="6"/>
  <c r="E6" i="6"/>
  <c r="D3" i="7"/>
  <c r="C3" i="7" s="1"/>
  <c r="C6" i="7"/>
  <c r="D5" i="7"/>
  <c r="C5" i="7" s="1"/>
  <c r="B8" i="63"/>
  <c r="T4" i="51"/>
  <c r="U5" i="20"/>
  <c r="U3" i="20"/>
  <c r="N37" i="62"/>
  <c r="K37" i="60"/>
  <c r="I3" i="63"/>
  <c r="Z3" i="18"/>
  <c r="Z5" i="18"/>
  <c r="AF3" i="16"/>
  <c r="AF5" i="16"/>
  <c r="G6" i="11"/>
  <c r="C7" i="11"/>
  <c r="V12" i="65"/>
  <c r="I10" i="51"/>
  <c r="J3" i="26"/>
  <c r="J5" i="26"/>
  <c r="K5" i="63"/>
  <c r="V37" i="56"/>
  <c r="S37" i="55"/>
  <c r="P37" i="54"/>
  <c r="M37" i="53"/>
  <c r="P37" i="52"/>
  <c r="S37" i="64"/>
  <c r="O13" i="51"/>
  <c r="P3" i="29"/>
  <c r="P5" i="29"/>
  <c r="V9" i="63"/>
  <c r="M8" i="51"/>
  <c r="N5" i="24"/>
  <c r="N3" i="24"/>
  <c r="G8" i="65"/>
  <c r="J5" i="51"/>
  <c r="K5" i="21"/>
  <c r="K3" i="21"/>
  <c r="G3" i="63"/>
  <c r="AN3" i="17"/>
  <c r="AN5" i="17"/>
  <c r="E5" i="12"/>
  <c r="E3" i="12"/>
  <c r="B4" i="65"/>
  <c r="E37" i="51"/>
  <c r="K3" i="15"/>
  <c r="K5" i="15"/>
  <c r="J5" i="14"/>
  <c r="J3" i="14"/>
  <c r="N37" i="58"/>
  <c r="T37" i="54"/>
  <c r="N37" i="52"/>
  <c r="P30" i="63"/>
  <c r="L12" i="51"/>
  <c r="M3" i="28"/>
  <c r="M5" i="28"/>
  <c r="N11" i="63"/>
  <c r="J10" i="51"/>
  <c r="K5" i="26"/>
  <c r="K3" i="26"/>
  <c r="Q8" i="51"/>
  <c r="R3" i="24"/>
  <c r="R5" i="24"/>
  <c r="T8" i="63"/>
  <c r="J7" i="51"/>
  <c r="K5" i="23"/>
  <c r="K3" i="23"/>
  <c r="C7" i="12"/>
  <c r="Q6" i="63"/>
  <c r="G6" i="14"/>
  <c r="C10" i="17"/>
  <c r="T34" i="51"/>
  <c r="U5" i="48"/>
  <c r="U3" i="48"/>
  <c r="V24" i="51"/>
  <c r="W3" i="38"/>
  <c r="W5" i="38"/>
  <c r="K31" i="63"/>
  <c r="J31" i="63"/>
  <c r="M5" i="40"/>
  <c r="M3" i="40"/>
  <c r="L26" i="51"/>
  <c r="T24" i="51"/>
  <c r="U5" i="38"/>
  <c r="U3" i="38"/>
  <c r="I19" i="51"/>
  <c r="J3" i="33"/>
  <c r="J5" i="33"/>
  <c r="R25" i="51"/>
  <c r="S3" i="39"/>
  <c r="S5" i="39"/>
  <c r="I25" i="63"/>
  <c r="I23" i="51"/>
  <c r="J5" i="37"/>
  <c r="J3" i="37"/>
  <c r="P23" i="63"/>
  <c r="J22" i="63"/>
  <c r="P18" i="63"/>
  <c r="O3" i="45"/>
  <c r="O5" i="45"/>
  <c r="N31" i="51"/>
  <c r="Q31" i="51"/>
  <c r="R5" i="45"/>
  <c r="R3" i="45"/>
  <c r="K24" i="51"/>
  <c r="L3" i="38"/>
  <c r="L5" i="38"/>
  <c r="M23" i="51"/>
  <c r="N3" i="37"/>
  <c r="N5" i="37"/>
  <c r="S22" i="51"/>
  <c r="T3" i="36"/>
  <c r="T5" i="36"/>
  <c r="G25" i="65"/>
  <c r="T22" i="51"/>
  <c r="U5" i="36"/>
  <c r="U3" i="36"/>
  <c r="P28" i="51"/>
  <c r="Q3" i="42"/>
  <c r="Q5" i="42"/>
  <c r="N25" i="51"/>
  <c r="O5" i="39"/>
  <c r="O3" i="39"/>
  <c r="Q25" i="51"/>
  <c r="R5" i="39"/>
  <c r="R3" i="39"/>
  <c r="T25" i="63"/>
  <c r="R22" i="63"/>
  <c r="T21" i="63"/>
  <c r="T20" i="63"/>
  <c r="N14" i="51"/>
  <c r="O3" i="30"/>
  <c r="O5" i="30"/>
  <c r="E14" i="63"/>
  <c r="R24" i="63"/>
  <c r="H23" i="63"/>
  <c r="S17" i="51"/>
  <c r="T3" i="31"/>
  <c r="T5" i="31"/>
  <c r="V17" i="63"/>
  <c r="S26" i="63"/>
  <c r="L24" i="63"/>
  <c r="Q21" i="51"/>
  <c r="R5" i="35"/>
  <c r="R3" i="35"/>
  <c r="U37" i="61"/>
  <c r="I37" i="58"/>
  <c r="O37" i="54"/>
  <c r="L31" i="65"/>
  <c r="F18" i="63"/>
  <c r="P14" i="51"/>
  <c r="Q5" i="30"/>
  <c r="Q3" i="30"/>
  <c r="N13" i="51"/>
  <c r="O5" i="29"/>
  <c r="O3" i="29"/>
  <c r="P37" i="53"/>
  <c r="L18" i="51"/>
  <c r="M5" i="32"/>
  <c r="M3" i="32"/>
  <c r="O18" i="51"/>
  <c r="P5" i="32"/>
  <c r="P3" i="32"/>
  <c r="R13" i="51"/>
  <c r="S5" i="29"/>
  <c r="S3" i="29"/>
  <c r="H12" i="51"/>
  <c r="I5" i="28"/>
  <c r="I3" i="28"/>
  <c r="K12" i="51"/>
  <c r="L3" i="28"/>
  <c r="L5" i="28"/>
  <c r="U8" i="63"/>
  <c r="V6" i="63"/>
  <c r="T5" i="51"/>
  <c r="U5" i="21"/>
  <c r="U3" i="21"/>
  <c r="H5" i="51"/>
  <c r="I3" i="21"/>
  <c r="I5" i="21"/>
  <c r="U37" i="59"/>
  <c r="U37" i="57"/>
  <c r="R37" i="56"/>
  <c r="O37" i="55"/>
  <c r="L37" i="54"/>
  <c r="I37" i="53"/>
  <c r="L37" i="52"/>
  <c r="U37" i="64"/>
  <c r="F3" i="65"/>
  <c r="H6" i="9"/>
  <c r="C9" i="9"/>
  <c r="J12" i="63"/>
  <c r="R7" i="51"/>
  <c r="S3" i="23"/>
  <c r="S5" i="23"/>
  <c r="E5" i="16"/>
  <c r="E3" i="16"/>
  <c r="M4" i="51"/>
  <c r="N5" i="20"/>
  <c r="N3" i="20"/>
  <c r="T37" i="59"/>
  <c r="Q37" i="58"/>
  <c r="N37" i="57"/>
  <c r="H37" i="55"/>
  <c r="T37" i="53"/>
  <c r="C37" i="51"/>
  <c r="T3" i="18"/>
  <c r="T5" i="18"/>
  <c r="Z3" i="16"/>
  <c r="Z5" i="16"/>
  <c r="L21" i="63"/>
  <c r="Q13" i="63"/>
  <c r="I12" i="51"/>
  <c r="J5" i="28"/>
  <c r="J3" i="28"/>
  <c r="L5" i="51"/>
  <c r="M5" i="21"/>
  <c r="M3" i="21"/>
  <c r="U4" i="63"/>
  <c r="P37" i="61"/>
  <c r="M37" i="62"/>
  <c r="J37" i="60"/>
  <c r="V37" i="58"/>
  <c r="V3" i="51"/>
  <c r="W3" i="19"/>
  <c r="W5" i="19"/>
  <c r="J3" i="51"/>
  <c r="K3" i="19"/>
  <c r="K5" i="19"/>
  <c r="S9" i="51"/>
  <c r="T5" i="25"/>
  <c r="T3" i="25"/>
  <c r="N8" i="63"/>
  <c r="D7" i="63"/>
  <c r="S4" i="51"/>
  <c r="T5" i="20"/>
  <c r="T3" i="20"/>
  <c r="D4" i="65"/>
  <c r="AC3" i="17"/>
  <c r="AC5" i="17"/>
  <c r="J4" i="51"/>
  <c r="K5" i="20"/>
  <c r="K3" i="20"/>
  <c r="M3" i="63"/>
  <c r="P11" i="63"/>
  <c r="S10" i="51"/>
  <c r="T5" i="26"/>
  <c r="T3" i="26"/>
  <c r="H37" i="61"/>
  <c r="T37" i="60"/>
  <c r="Q37" i="59"/>
  <c r="K37" i="57"/>
  <c r="H37" i="56"/>
  <c r="Q37" i="53"/>
  <c r="C7" i="63"/>
  <c r="N10" i="63"/>
  <c r="I5" i="63"/>
  <c r="C9" i="17"/>
  <c r="U12" i="63"/>
  <c r="G6" i="13"/>
  <c r="V33" i="51"/>
  <c r="W5" i="47"/>
  <c r="W3" i="47"/>
  <c r="N28" i="51"/>
  <c r="O3" i="42"/>
  <c r="O5" i="42"/>
  <c r="I36" i="63"/>
  <c r="G36" i="63"/>
  <c r="K32" i="51"/>
  <c r="L5" i="46"/>
  <c r="L3" i="46"/>
  <c r="Q36" i="63"/>
  <c r="U34" i="63"/>
  <c r="G37" i="59"/>
  <c r="S35" i="51"/>
  <c r="T3" i="49"/>
  <c r="T5" i="49"/>
  <c r="U32" i="51"/>
  <c r="V5" i="46"/>
  <c r="V3" i="46"/>
  <c r="F36" i="65"/>
  <c r="U31" i="51"/>
  <c r="V5" i="45"/>
  <c r="V3" i="45"/>
  <c r="I31" i="51"/>
  <c r="J5" i="45"/>
  <c r="J3" i="45"/>
  <c r="R27" i="51"/>
  <c r="S5" i="41"/>
  <c r="S3" i="41"/>
  <c r="V32" i="63"/>
  <c r="G31" i="65"/>
  <c r="T33" i="51"/>
  <c r="U5" i="47"/>
  <c r="U3" i="47"/>
  <c r="V31" i="63"/>
  <c r="M27" i="51"/>
  <c r="N5" i="41"/>
  <c r="P24" i="51"/>
  <c r="Q3" i="38"/>
  <c r="Q5" i="38"/>
  <c r="R5" i="48"/>
  <c r="Q34" i="51"/>
  <c r="R34" i="51"/>
  <c r="S3" i="48"/>
  <c r="S5" i="48"/>
  <c r="K33" i="65"/>
  <c r="N24" i="51"/>
  <c r="O5" i="38"/>
  <c r="O3" i="38"/>
  <c r="H32" i="63"/>
  <c r="N27" i="63"/>
  <c r="J23" i="63"/>
  <c r="U20" i="51"/>
  <c r="V5" i="34"/>
  <c r="V3" i="34"/>
  <c r="S18" i="51"/>
  <c r="T5" i="32"/>
  <c r="T3" i="32"/>
  <c r="J18" i="63"/>
  <c r="P26" i="51"/>
  <c r="Q5" i="40"/>
  <c r="Q3" i="40"/>
  <c r="U26" i="51"/>
  <c r="V3" i="40"/>
  <c r="V5" i="40"/>
  <c r="I26" i="51"/>
  <c r="J5" i="40"/>
  <c r="J3" i="40"/>
  <c r="S25" i="51"/>
  <c r="T3" i="39"/>
  <c r="T5" i="39"/>
  <c r="M22" i="51"/>
  <c r="N3" i="36"/>
  <c r="N5" i="36"/>
  <c r="S21" i="51"/>
  <c r="T3" i="35"/>
  <c r="T5" i="35"/>
  <c r="T17" i="63"/>
  <c r="U24" i="51"/>
  <c r="V5" i="38"/>
  <c r="V3" i="38"/>
  <c r="I24" i="51"/>
  <c r="J5" i="38"/>
  <c r="J3" i="38"/>
  <c r="M24" i="51"/>
  <c r="N3" i="38"/>
  <c r="N5" i="38"/>
  <c r="H22" i="51"/>
  <c r="I5" i="36"/>
  <c r="I3" i="36"/>
  <c r="D19" i="63"/>
  <c r="U14" i="63"/>
  <c r="R3" i="42"/>
  <c r="Q28" i="51"/>
  <c r="R5" i="42"/>
  <c r="C26" i="65"/>
  <c r="D14" i="65"/>
  <c r="K23" i="51"/>
  <c r="L5" i="37"/>
  <c r="L3" i="37"/>
  <c r="H21" i="51"/>
  <c r="I5" i="35"/>
  <c r="I3" i="35"/>
  <c r="F20" i="65"/>
  <c r="L37" i="62"/>
  <c r="I37" i="60"/>
  <c r="L37" i="55"/>
  <c r="I37" i="54"/>
  <c r="U37" i="52"/>
  <c r="J25" i="63"/>
  <c r="P37" i="62"/>
  <c r="M37" i="60"/>
  <c r="V37" i="57"/>
  <c r="P37" i="55"/>
  <c r="D37" i="51"/>
  <c r="P37" i="64"/>
  <c r="C17" i="65"/>
  <c r="K10" i="51"/>
  <c r="L3" i="26"/>
  <c r="L5" i="26"/>
  <c r="R9" i="51"/>
  <c r="S5" i="25"/>
  <c r="S3" i="25"/>
  <c r="L8" i="63"/>
  <c r="Q7" i="51"/>
  <c r="R3" i="23"/>
  <c r="R5" i="23"/>
  <c r="R6" i="51"/>
  <c r="S3" i="22"/>
  <c r="S5" i="22"/>
  <c r="U37" i="62"/>
  <c r="R37" i="58"/>
  <c r="R3" i="51"/>
  <c r="S3" i="19"/>
  <c r="S5" i="19"/>
  <c r="T3" i="51"/>
  <c r="U3" i="19"/>
  <c r="U5" i="19"/>
  <c r="R21" i="65"/>
  <c r="L11" i="51"/>
  <c r="M5" i="27"/>
  <c r="M3" i="27"/>
  <c r="H9" i="63"/>
  <c r="I6" i="17"/>
  <c r="H8" i="63"/>
  <c r="V5" i="51"/>
  <c r="W5" i="21"/>
  <c r="W3" i="21"/>
  <c r="K37" i="61"/>
  <c r="H37" i="62"/>
  <c r="K37" i="56"/>
  <c r="Q37" i="52"/>
  <c r="N3" i="18"/>
  <c r="N5" i="18"/>
  <c r="T3" i="16"/>
  <c r="T5" i="16"/>
  <c r="O7" i="63"/>
  <c r="S37" i="57"/>
  <c r="P37" i="56"/>
  <c r="M37" i="55"/>
  <c r="J37" i="54"/>
  <c r="M37" i="64"/>
  <c r="D6" i="17"/>
  <c r="M12" i="63"/>
  <c r="I6" i="15"/>
  <c r="C7" i="15"/>
  <c r="O3" i="63"/>
  <c r="W3" i="17"/>
  <c r="W5" i="17"/>
  <c r="D6" i="16"/>
  <c r="C7" i="16"/>
  <c r="C30" i="65"/>
  <c r="V25" i="65"/>
  <c r="O11" i="51"/>
  <c r="P5" i="27"/>
  <c r="P3" i="27"/>
  <c r="B7" i="65"/>
  <c r="H37" i="58"/>
  <c r="T37" i="56"/>
  <c r="Q37" i="55"/>
  <c r="H37" i="52"/>
  <c r="D6" i="15"/>
  <c r="U3" i="63"/>
  <c r="N21" i="63"/>
  <c r="L10" i="51"/>
  <c r="M5" i="26"/>
  <c r="M3" i="26"/>
  <c r="K9" i="51"/>
  <c r="L5" i="25"/>
  <c r="L3" i="25"/>
  <c r="N7" i="51"/>
  <c r="O3" i="23"/>
  <c r="O5" i="23"/>
  <c r="C4" i="17"/>
  <c r="E3" i="8"/>
  <c r="E3" i="11"/>
  <c r="C3" i="5"/>
  <c r="F30" i="63"/>
  <c r="M34" i="63"/>
  <c r="K27" i="63"/>
  <c r="P32" i="63"/>
  <c r="V34" i="51"/>
  <c r="W5" i="48"/>
  <c r="W3" i="48"/>
  <c r="P33" i="51"/>
  <c r="Q5" i="47"/>
  <c r="Q3" i="47"/>
  <c r="B33" i="65"/>
  <c r="G32" i="65"/>
  <c r="M30" i="51"/>
  <c r="N3" i="44"/>
  <c r="N5" i="44"/>
  <c r="V29" i="63"/>
  <c r="V5" i="42"/>
  <c r="U28" i="51"/>
  <c r="V3" i="42"/>
  <c r="L5" i="41"/>
  <c r="K27" i="51"/>
  <c r="Q34" i="63"/>
  <c r="S32" i="51"/>
  <c r="T5" i="46"/>
  <c r="T3" i="46"/>
  <c r="T30" i="51"/>
  <c r="U5" i="44"/>
  <c r="U3" i="44"/>
  <c r="G30" i="65"/>
  <c r="S28" i="51"/>
  <c r="T5" i="42"/>
  <c r="T3" i="42"/>
  <c r="R36" i="51"/>
  <c r="S5" i="50"/>
  <c r="S3" i="50"/>
  <c r="N34" i="51"/>
  <c r="O5" i="48"/>
  <c r="O3" i="48"/>
  <c r="O34" i="63"/>
  <c r="O33" i="51"/>
  <c r="P5" i="47"/>
  <c r="P3" i="47"/>
  <c r="M5" i="44"/>
  <c r="M3" i="44"/>
  <c r="L30" i="51"/>
  <c r="O30" i="51"/>
  <c r="P3" i="44"/>
  <c r="P5" i="44"/>
  <c r="N26" i="51"/>
  <c r="O3" i="40"/>
  <c r="O5" i="40"/>
  <c r="Q26" i="51"/>
  <c r="R5" i="40"/>
  <c r="R3" i="40"/>
  <c r="J24" i="51"/>
  <c r="K3" i="38"/>
  <c r="K5" i="38"/>
  <c r="S29" i="63"/>
  <c r="V27" i="51"/>
  <c r="W3" i="41"/>
  <c r="W5" i="41"/>
  <c r="J27" i="51"/>
  <c r="K5" i="41"/>
  <c r="K3" i="41"/>
  <c r="G26" i="51"/>
  <c r="H5" i="40"/>
  <c r="H3" i="40"/>
  <c r="D26" i="63"/>
  <c r="L32" i="63"/>
  <c r="H24" i="51"/>
  <c r="I5" i="38"/>
  <c r="I3" i="38"/>
  <c r="U21" i="51"/>
  <c r="V5" i="35"/>
  <c r="V3" i="35"/>
  <c r="O20" i="51"/>
  <c r="P5" i="34"/>
  <c r="P3" i="34"/>
  <c r="V20" i="63"/>
  <c r="M18" i="51"/>
  <c r="N5" i="32"/>
  <c r="N3" i="32"/>
  <c r="D18" i="63"/>
  <c r="R28" i="51"/>
  <c r="S5" i="42"/>
  <c r="S3" i="42"/>
  <c r="V28" i="51"/>
  <c r="W3" i="42"/>
  <c r="W5" i="42"/>
  <c r="U25" i="63"/>
  <c r="M21" i="51"/>
  <c r="N3" i="35"/>
  <c r="N5" i="35"/>
  <c r="S20" i="51"/>
  <c r="T3" i="34"/>
  <c r="T5" i="34"/>
  <c r="T18" i="63"/>
  <c r="N17" i="63"/>
  <c r="P17" i="51"/>
  <c r="Q5" i="31"/>
  <c r="Q3" i="31"/>
  <c r="G17" i="65"/>
  <c r="H25" i="51"/>
  <c r="I5" i="39"/>
  <c r="I3" i="39"/>
  <c r="K25" i="51"/>
  <c r="L3" i="39"/>
  <c r="L5" i="39"/>
  <c r="K22" i="51"/>
  <c r="L5" i="36"/>
  <c r="L3" i="36"/>
  <c r="H14" i="51"/>
  <c r="I5" i="30"/>
  <c r="I3" i="30"/>
  <c r="T23" i="63"/>
  <c r="L23" i="63"/>
  <c r="U17" i="51"/>
  <c r="V5" i="31"/>
  <c r="V3" i="31"/>
  <c r="S14" i="51"/>
  <c r="T5" i="30"/>
  <c r="T3" i="30"/>
  <c r="V11" i="51"/>
  <c r="W3" i="27"/>
  <c r="W5" i="27"/>
  <c r="O37" i="61"/>
  <c r="U37" i="58"/>
  <c r="R37" i="57"/>
  <c r="O37" i="56"/>
  <c r="L37" i="64"/>
  <c r="J14" i="51"/>
  <c r="K5" i="30"/>
  <c r="K3" i="30"/>
  <c r="K11" i="51"/>
  <c r="L5" i="27"/>
  <c r="L3" i="27"/>
  <c r="S37" i="61"/>
  <c r="J37" i="59"/>
  <c r="S37" i="56"/>
  <c r="M37" i="54"/>
  <c r="J37" i="53"/>
  <c r="H10" i="63"/>
  <c r="I9" i="51"/>
  <c r="J5" i="25"/>
  <c r="J3" i="25"/>
  <c r="I7" i="51"/>
  <c r="J3" i="23"/>
  <c r="J5" i="23"/>
  <c r="R37" i="60"/>
  <c r="O37" i="59"/>
  <c r="O37" i="57"/>
  <c r="L37" i="56"/>
  <c r="I37" i="55"/>
  <c r="U37" i="53"/>
  <c r="K3" i="51"/>
  <c r="L3" i="19"/>
  <c r="L5" i="19"/>
  <c r="O37" i="64"/>
  <c r="C15" i="18"/>
  <c r="J17" i="63"/>
  <c r="L7" i="51"/>
  <c r="M3" i="23"/>
  <c r="M5" i="23"/>
  <c r="U6" i="51"/>
  <c r="V5" i="22"/>
  <c r="V3" i="22"/>
  <c r="M5" i="51"/>
  <c r="N3" i="21"/>
  <c r="N5" i="21"/>
  <c r="N4" i="51"/>
  <c r="O3" i="20"/>
  <c r="O5" i="20"/>
  <c r="T37" i="62"/>
  <c r="Q37" i="60"/>
  <c r="N37" i="59"/>
  <c r="K37" i="58"/>
  <c r="H37" i="57"/>
  <c r="T37" i="55"/>
  <c r="Q37" i="54"/>
  <c r="N37" i="53"/>
  <c r="K37" i="52"/>
  <c r="C16" i="17"/>
  <c r="N3" i="16"/>
  <c r="N5" i="16"/>
  <c r="O27" i="63"/>
  <c r="B14" i="65"/>
  <c r="F7" i="65"/>
  <c r="J37" i="61"/>
  <c r="V37" i="60"/>
  <c r="S37" i="59"/>
  <c r="P37" i="58"/>
  <c r="V37" i="52"/>
  <c r="J37" i="52"/>
  <c r="B37" i="51"/>
  <c r="R20" i="63"/>
  <c r="I14" i="65"/>
  <c r="N9" i="63"/>
  <c r="S8" i="51"/>
  <c r="T3" i="24"/>
  <c r="T5" i="24"/>
  <c r="V8" i="63"/>
  <c r="M7" i="51"/>
  <c r="N5" i="23"/>
  <c r="N3" i="23"/>
  <c r="O6" i="63"/>
  <c r="Q4" i="63"/>
  <c r="F6" i="15"/>
  <c r="T37" i="61"/>
  <c r="Q37" i="62"/>
  <c r="N37" i="60"/>
  <c r="K37" i="59"/>
  <c r="N37" i="54"/>
  <c r="K37" i="53"/>
  <c r="N22" i="63"/>
  <c r="J9" i="51"/>
  <c r="K5" i="25"/>
  <c r="K3" i="25"/>
  <c r="K8" i="51"/>
  <c r="L3" i="24"/>
  <c r="L5" i="24"/>
  <c r="E8" i="65"/>
  <c r="E6" i="9"/>
  <c r="U5" i="65"/>
  <c r="C5" i="5"/>
  <c r="E3" i="14"/>
  <c r="P36" i="51"/>
  <c r="Q5" i="50"/>
  <c r="Q3" i="50"/>
  <c r="M36" i="63"/>
  <c r="K5" i="48"/>
  <c r="J34" i="51"/>
  <c r="K3" i="48"/>
  <c r="G37" i="53"/>
  <c r="S5" i="47"/>
  <c r="S3" i="47"/>
  <c r="R33" i="51"/>
  <c r="U29" i="63"/>
  <c r="E26" i="63"/>
  <c r="U34" i="51"/>
  <c r="V5" i="48"/>
  <c r="S36" i="63"/>
  <c r="H33" i="63"/>
  <c r="L27" i="51"/>
  <c r="M5" i="41"/>
  <c r="M3" i="41"/>
  <c r="U3" i="40"/>
  <c r="T26" i="51"/>
  <c r="U5" i="40"/>
  <c r="U22" i="51"/>
  <c r="V5" i="36"/>
  <c r="V3" i="36"/>
  <c r="O21" i="51"/>
  <c r="P5" i="35"/>
  <c r="P3" i="35"/>
  <c r="V21" i="63"/>
  <c r="I20" i="51"/>
  <c r="J5" i="34"/>
  <c r="J3" i="34"/>
  <c r="P20" i="63"/>
  <c r="I3" i="45"/>
  <c r="H31" i="51"/>
  <c r="I5" i="45"/>
  <c r="S5" i="40"/>
  <c r="S3" i="40"/>
  <c r="R26" i="51"/>
  <c r="M25" i="63"/>
  <c r="M20" i="51"/>
  <c r="N3" i="34"/>
  <c r="N5" i="34"/>
  <c r="N18" i="63"/>
  <c r="H17" i="63"/>
  <c r="B30" i="65"/>
  <c r="J28" i="51"/>
  <c r="K5" i="42"/>
  <c r="K3" i="42"/>
  <c r="L22" i="63"/>
  <c r="K21" i="63"/>
  <c r="K20" i="63"/>
  <c r="F25" i="65"/>
  <c r="M17" i="51"/>
  <c r="N3" i="31"/>
  <c r="N5" i="31"/>
  <c r="N3" i="41"/>
  <c r="F21" i="65"/>
  <c r="H19" i="51"/>
  <c r="I3" i="33"/>
  <c r="I5" i="33"/>
  <c r="L17" i="51"/>
  <c r="M5" i="31"/>
  <c r="M3" i="31"/>
  <c r="K14" i="51"/>
  <c r="L5" i="30"/>
  <c r="L3" i="30"/>
  <c r="H11" i="51"/>
  <c r="I5" i="27"/>
  <c r="I3" i="27"/>
  <c r="U37" i="60"/>
  <c r="O37" i="58"/>
  <c r="L37" i="57"/>
  <c r="R37" i="53"/>
  <c r="O25" i="65"/>
  <c r="T13" i="51"/>
  <c r="U3" i="29"/>
  <c r="U5" i="29"/>
  <c r="P13" i="51"/>
  <c r="Q5" i="29"/>
  <c r="Q3" i="29"/>
  <c r="P12" i="51"/>
  <c r="Q5" i="28"/>
  <c r="Q3" i="28"/>
  <c r="M11" i="51"/>
  <c r="N5" i="27"/>
  <c r="N3" i="27"/>
  <c r="J37" i="62"/>
  <c r="V37" i="59"/>
  <c r="S37" i="58"/>
  <c r="P37" i="57"/>
  <c r="M37" i="56"/>
  <c r="J37" i="55"/>
  <c r="S37" i="52"/>
  <c r="T31" i="63"/>
  <c r="U18" i="51"/>
  <c r="V5" i="32"/>
  <c r="V3" i="32"/>
  <c r="I18" i="51"/>
  <c r="J5" i="32"/>
  <c r="J3" i="32"/>
  <c r="T12" i="63"/>
  <c r="R8" i="51"/>
  <c r="S3" i="24"/>
  <c r="S5" i="24"/>
  <c r="N5" i="51"/>
  <c r="O3" i="21"/>
  <c r="O5" i="21"/>
  <c r="O5" i="51"/>
  <c r="P3" i="21"/>
  <c r="P5" i="21"/>
  <c r="R37" i="61"/>
  <c r="O37" i="62"/>
  <c r="L37" i="58"/>
  <c r="R37" i="52"/>
  <c r="C13" i="18"/>
  <c r="D6" i="18"/>
  <c r="H6" i="11"/>
  <c r="C11" i="11"/>
  <c r="P9" i="63"/>
  <c r="P8" i="63"/>
  <c r="C3" i="63"/>
  <c r="T37" i="64"/>
  <c r="G3" i="16"/>
  <c r="G5" i="16"/>
  <c r="G19" i="63"/>
  <c r="N12" i="51"/>
  <c r="O5" i="28"/>
  <c r="O3" i="28"/>
  <c r="R10" i="65"/>
  <c r="S6" i="51"/>
  <c r="T5" i="22"/>
  <c r="T3" i="22"/>
  <c r="C8" i="17"/>
  <c r="F6" i="17"/>
  <c r="R5" i="51"/>
  <c r="S5" i="21"/>
  <c r="S3" i="21"/>
  <c r="M37" i="57"/>
  <c r="J37" i="56"/>
  <c r="V37" i="54"/>
  <c r="S37" i="53"/>
  <c r="P3" i="51"/>
  <c r="Q3" i="19"/>
  <c r="Q5" i="19"/>
  <c r="D3" i="65"/>
  <c r="R18" i="51"/>
  <c r="S5" i="32"/>
  <c r="S3" i="32"/>
  <c r="J6" i="18"/>
  <c r="M9" i="51"/>
  <c r="N5" i="25"/>
  <c r="N3" i="25"/>
  <c r="B3" i="63"/>
  <c r="E6" i="18"/>
  <c r="P10" i="51"/>
  <c r="Q3" i="26"/>
  <c r="Q5" i="26"/>
  <c r="M10" i="63"/>
  <c r="O8" i="63"/>
  <c r="R4" i="63"/>
  <c r="K37" i="62"/>
  <c r="H37" i="60"/>
  <c r="T37" i="58"/>
  <c r="Q37" i="57"/>
  <c r="T37" i="52"/>
  <c r="N3" i="51"/>
  <c r="O3" i="19"/>
  <c r="O5" i="19"/>
  <c r="P4" i="51"/>
  <c r="Q5" i="20"/>
  <c r="Q3" i="20"/>
  <c r="D8" i="63"/>
  <c r="H7" i="51"/>
  <c r="I3" i="23"/>
  <c r="I5" i="23"/>
  <c r="C8" i="15"/>
  <c r="K7" i="63"/>
  <c r="C7" i="18"/>
  <c r="J8" i="63"/>
  <c r="K4" i="63"/>
  <c r="C5" i="3"/>
  <c r="J3" i="46"/>
  <c r="I32" i="51"/>
  <c r="J5" i="46"/>
  <c r="N36" i="51"/>
  <c r="O5" i="50"/>
  <c r="O3" i="50"/>
  <c r="V5" i="49"/>
  <c r="U35" i="51"/>
  <c r="V3" i="49"/>
  <c r="V36" i="51"/>
  <c r="W5" i="50"/>
  <c r="W3" i="50"/>
  <c r="K5" i="50"/>
  <c r="K3" i="50"/>
  <c r="J36" i="51"/>
  <c r="O36" i="63"/>
  <c r="O32" i="51"/>
  <c r="P5" i="46"/>
  <c r="P3" i="46"/>
  <c r="H36" i="51"/>
  <c r="I5" i="50"/>
  <c r="I3" i="50"/>
  <c r="O3" i="46"/>
  <c r="N32" i="51"/>
  <c r="O5" i="46"/>
  <c r="M28" i="51"/>
  <c r="N5" i="42"/>
  <c r="N3" i="42"/>
  <c r="U27" i="63"/>
  <c r="U36" i="63"/>
  <c r="K30" i="51"/>
  <c r="L5" i="44"/>
  <c r="L3" i="44"/>
  <c r="L28" i="51"/>
  <c r="M5" i="42"/>
  <c r="M3" i="42"/>
  <c r="S31" i="51"/>
  <c r="T3" i="45"/>
  <c r="T5" i="45"/>
  <c r="Q33" i="65"/>
  <c r="T29" i="51"/>
  <c r="U3" i="43"/>
  <c r="U5" i="43"/>
  <c r="S34" i="63"/>
  <c r="R32" i="63"/>
  <c r="N30" i="51"/>
  <c r="O3" i="44"/>
  <c r="O5" i="44"/>
  <c r="Q27" i="63"/>
  <c r="U5" i="50"/>
  <c r="U3" i="50"/>
  <c r="T36" i="51"/>
  <c r="K36" i="63"/>
  <c r="O31" i="51"/>
  <c r="P5" i="45"/>
  <c r="P3" i="45"/>
  <c r="P31" i="51"/>
  <c r="Q3" i="45"/>
  <c r="Q5" i="45"/>
  <c r="V30" i="63"/>
  <c r="T28" i="51"/>
  <c r="U5" i="42"/>
  <c r="U3" i="42"/>
  <c r="V35" i="51"/>
  <c r="W5" i="49"/>
  <c r="W3" i="49"/>
  <c r="K34" i="63"/>
  <c r="G33" i="63"/>
  <c r="D30" i="63"/>
  <c r="L36" i="51"/>
  <c r="M5" i="50"/>
  <c r="M3" i="50"/>
  <c r="T5" i="48"/>
  <c r="S34" i="51"/>
  <c r="N33" i="51"/>
  <c r="O5" i="47"/>
  <c r="O3" i="47"/>
  <c r="J30" i="63"/>
  <c r="J32" i="63"/>
  <c r="Q32" i="63"/>
  <c r="H30" i="63"/>
  <c r="E25" i="65"/>
  <c r="T35" i="63"/>
  <c r="N5" i="48"/>
  <c r="M34" i="51"/>
  <c r="L5" i="48"/>
  <c r="K34" i="51"/>
  <c r="M5" i="48"/>
  <c r="L34" i="51"/>
  <c r="M3" i="48"/>
  <c r="C25" i="63"/>
  <c r="K26" i="51"/>
  <c r="L3" i="40"/>
  <c r="L5" i="40"/>
  <c r="U23" i="51"/>
  <c r="V5" i="37"/>
  <c r="V3" i="37"/>
  <c r="O22" i="51"/>
  <c r="P5" i="36"/>
  <c r="P3" i="36"/>
  <c r="V22" i="63"/>
  <c r="I21" i="51"/>
  <c r="J5" i="35"/>
  <c r="J3" i="35"/>
  <c r="P21" i="63"/>
  <c r="J20" i="63"/>
  <c r="S33" i="63"/>
  <c r="R31" i="63"/>
  <c r="V26" i="51"/>
  <c r="W5" i="40"/>
  <c r="W3" i="40"/>
  <c r="O26" i="51"/>
  <c r="P5" i="40"/>
  <c r="P3" i="40"/>
  <c r="G5" i="40"/>
  <c r="G3" i="40"/>
  <c r="F26" i="51"/>
  <c r="Q18" i="51"/>
  <c r="R5" i="32"/>
  <c r="R3" i="32"/>
  <c r="H18" i="63"/>
  <c r="Q17" i="51"/>
  <c r="R5" i="31"/>
  <c r="R3" i="31"/>
  <c r="O24" i="51"/>
  <c r="P5" i="38"/>
  <c r="P3" i="38"/>
  <c r="S24" i="51"/>
  <c r="T3" i="38"/>
  <c r="T5" i="38"/>
  <c r="G24" i="51"/>
  <c r="H3" i="38"/>
  <c r="H5" i="38"/>
  <c r="L3" i="42"/>
  <c r="K28" i="51"/>
  <c r="L5" i="42"/>
  <c r="T14" i="51"/>
  <c r="U5" i="30"/>
  <c r="U3" i="30"/>
  <c r="O17" i="63"/>
  <c r="Q23" i="51"/>
  <c r="R5" i="37"/>
  <c r="R3" i="37"/>
  <c r="Q20" i="51"/>
  <c r="R5" i="34"/>
  <c r="R3" i="34"/>
  <c r="S12" i="51"/>
  <c r="T3" i="28"/>
  <c r="T5" i="28"/>
  <c r="S11" i="63"/>
  <c r="I37" i="61"/>
  <c r="R37" i="59"/>
  <c r="I37" i="56"/>
  <c r="U37" i="54"/>
  <c r="O37" i="52"/>
  <c r="R37" i="64"/>
  <c r="L6" i="18"/>
  <c r="J26" i="63"/>
  <c r="N23" i="63"/>
  <c r="R17" i="51"/>
  <c r="S3" i="31"/>
  <c r="S5" i="31"/>
  <c r="V14" i="51"/>
  <c r="W5" i="30"/>
  <c r="W3" i="30"/>
  <c r="Q14" i="51"/>
  <c r="R5" i="30"/>
  <c r="R3" i="30"/>
  <c r="M37" i="61"/>
  <c r="V37" i="53"/>
  <c r="V37" i="64"/>
  <c r="J37" i="64"/>
  <c r="Q12" i="51"/>
  <c r="R5" i="28"/>
  <c r="R3" i="28"/>
  <c r="U11" i="51"/>
  <c r="V5" i="27"/>
  <c r="V3" i="27"/>
  <c r="Q10" i="51"/>
  <c r="R5" i="26"/>
  <c r="R3" i="26"/>
  <c r="T10" i="63"/>
  <c r="O9" i="63"/>
  <c r="I8" i="51"/>
  <c r="J3" i="24"/>
  <c r="J5" i="24"/>
  <c r="T6" i="51"/>
  <c r="U5" i="22"/>
  <c r="U3" i="22"/>
  <c r="O4" i="51"/>
  <c r="P3" i="20"/>
  <c r="P5" i="20"/>
  <c r="L37" i="60"/>
  <c r="I37" i="59"/>
  <c r="I37" i="57"/>
  <c r="U37" i="55"/>
  <c r="R37" i="54"/>
  <c r="O37" i="53"/>
  <c r="L3" i="51"/>
  <c r="M3" i="19"/>
  <c r="M5" i="19"/>
  <c r="I37" i="64"/>
  <c r="F24" i="63"/>
  <c r="I11" i="51"/>
  <c r="J3" i="27"/>
  <c r="J5" i="27"/>
  <c r="P7" i="51"/>
  <c r="Q3" i="23"/>
  <c r="Q5" i="23"/>
  <c r="H4" i="51"/>
  <c r="I5" i="20"/>
  <c r="I3" i="20"/>
  <c r="Q37" i="61"/>
  <c r="H37" i="59"/>
  <c r="T37" i="57"/>
  <c r="Q37" i="56"/>
  <c r="N37" i="55"/>
  <c r="K37" i="54"/>
  <c r="H37" i="53"/>
  <c r="S3" i="51"/>
  <c r="T5" i="19"/>
  <c r="T3" i="19"/>
  <c r="E3" i="63"/>
  <c r="AF3" i="18"/>
  <c r="AF5" i="18"/>
  <c r="O12" i="51"/>
  <c r="P5" i="28"/>
  <c r="P3" i="28"/>
  <c r="V37" i="61"/>
  <c r="S37" i="62"/>
  <c r="P37" i="60"/>
  <c r="M37" i="59"/>
  <c r="J37" i="58"/>
  <c r="R11" i="51"/>
  <c r="S3" i="27"/>
  <c r="S5" i="27"/>
  <c r="E7" i="63"/>
  <c r="S5" i="51"/>
  <c r="T3" i="21"/>
  <c r="T5" i="21"/>
  <c r="G5" i="63"/>
  <c r="V4" i="51"/>
  <c r="W3" i="20"/>
  <c r="W5" i="20"/>
  <c r="L20" i="63"/>
  <c r="U13" i="65"/>
  <c r="P6" i="63"/>
  <c r="Q5" i="63"/>
  <c r="I4" i="63"/>
  <c r="N37" i="61"/>
  <c r="N37" i="56"/>
  <c r="K37" i="55"/>
  <c r="H37" i="54"/>
  <c r="R14" i="63"/>
  <c r="U10" i="51"/>
  <c r="V3" i="26"/>
  <c r="V5" i="26"/>
  <c r="Q9" i="51"/>
  <c r="R5" i="25"/>
  <c r="R3" i="25"/>
  <c r="T9" i="63"/>
  <c r="C6" i="12"/>
  <c r="D5" i="12"/>
  <c r="D3" i="12"/>
  <c r="R12" i="65"/>
  <c r="C7" i="17"/>
  <c r="C5" i="4"/>
  <c r="C3" i="8" l="1"/>
  <c r="C3" i="10"/>
  <c r="E5" i="15"/>
  <c r="C5" i="12"/>
  <c r="L37" i="51"/>
  <c r="L5" i="18"/>
  <c r="L3" i="18"/>
  <c r="Q18" i="63"/>
  <c r="N30" i="63"/>
  <c r="R33" i="63"/>
  <c r="F5" i="15"/>
  <c r="F3" i="15"/>
  <c r="K3" i="63"/>
  <c r="H24" i="63"/>
  <c r="N34" i="63"/>
  <c r="T37" i="51"/>
  <c r="L8" i="65"/>
  <c r="H21" i="63"/>
  <c r="J18" i="65"/>
  <c r="I36" i="65"/>
  <c r="D7" i="65"/>
  <c r="V37" i="51"/>
  <c r="T5" i="63"/>
  <c r="N13" i="63"/>
  <c r="Q31" i="63"/>
  <c r="G5" i="14"/>
  <c r="G3" i="14"/>
  <c r="O13" i="63"/>
  <c r="T4" i="63"/>
  <c r="S27" i="63"/>
  <c r="K17" i="63"/>
  <c r="O23" i="63"/>
  <c r="Q5" i="65"/>
  <c r="V4" i="63"/>
  <c r="S3" i="63"/>
  <c r="O17" i="65"/>
  <c r="F26" i="63"/>
  <c r="V26" i="63"/>
  <c r="P21" i="65"/>
  <c r="V22" i="65"/>
  <c r="L34" i="63"/>
  <c r="H30" i="65"/>
  <c r="J30" i="65"/>
  <c r="T28" i="63"/>
  <c r="O31" i="63"/>
  <c r="S34" i="65"/>
  <c r="M28" i="63"/>
  <c r="O32" i="63"/>
  <c r="R4" i="65"/>
  <c r="B3" i="65"/>
  <c r="B37" i="63"/>
  <c r="R5" i="63"/>
  <c r="G19" i="65"/>
  <c r="R8" i="63"/>
  <c r="M11" i="63"/>
  <c r="L17" i="63"/>
  <c r="K21" i="65"/>
  <c r="L27" i="63"/>
  <c r="H33" i="65"/>
  <c r="E26" i="65"/>
  <c r="M36" i="65"/>
  <c r="C6" i="9"/>
  <c r="E5" i="9"/>
  <c r="E3" i="9"/>
  <c r="J9" i="63"/>
  <c r="M7" i="63"/>
  <c r="N9" i="65"/>
  <c r="K37" i="51"/>
  <c r="U17" i="63"/>
  <c r="V28" i="63"/>
  <c r="V27" i="63"/>
  <c r="M30" i="63"/>
  <c r="L10" i="63"/>
  <c r="I5" i="15"/>
  <c r="I3" i="15"/>
  <c r="O7" i="65"/>
  <c r="H9" i="65"/>
  <c r="R9" i="63"/>
  <c r="Q28" i="63"/>
  <c r="I24" i="63"/>
  <c r="M22" i="63"/>
  <c r="S25" i="63"/>
  <c r="H32" i="65"/>
  <c r="V31" i="65"/>
  <c r="Q36" i="65"/>
  <c r="G36" i="65"/>
  <c r="I5" i="65"/>
  <c r="S4" i="63"/>
  <c r="U8" i="65"/>
  <c r="L18" i="63"/>
  <c r="S26" i="65"/>
  <c r="S22" i="63"/>
  <c r="N31" i="63"/>
  <c r="I19" i="63"/>
  <c r="L26" i="63"/>
  <c r="K31" i="65"/>
  <c r="T34" i="63"/>
  <c r="N11" i="65"/>
  <c r="P30" i="65"/>
  <c r="V9" i="65"/>
  <c r="I10" i="63"/>
  <c r="H5" i="13"/>
  <c r="H3" i="13"/>
  <c r="T11" i="65"/>
  <c r="O14" i="65"/>
  <c r="N20" i="63"/>
  <c r="H20" i="63"/>
  <c r="S23" i="63"/>
  <c r="P27" i="63"/>
  <c r="U30" i="63"/>
  <c r="T32" i="63"/>
  <c r="S30" i="63"/>
  <c r="V36" i="63"/>
  <c r="R18" i="63"/>
  <c r="M17" i="63"/>
  <c r="N18" i="65"/>
  <c r="T26" i="63"/>
  <c r="N22" i="65"/>
  <c r="O6" i="65"/>
  <c r="R20" i="65"/>
  <c r="U6" i="63"/>
  <c r="D3" i="17"/>
  <c r="D5" i="17"/>
  <c r="C6" i="17"/>
  <c r="F37" i="51"/>
  <c r="J23" i="65"/>
  <c r="S10" i="63"/>
  <c r="R24" i="65"/>
  <c r="M23" i="63"/>
  <c r="J22" i="65"/>
  <c r="Q8" i="63"/>
  <c r="B8" i="65"/>
  <c r="V10" i="65"/>
  <c r="K18" i="63"/>
  <c r="Q24" i="63"/>
  <c r="I22" i="63"/>
  <c r="P25" i="65"/>
  <c r="B25" i="65"/>
  <c r="R30" i="63"/>
  <c r="P7" i="63"/>
  <c r="I8" i="63"/>
  <c r="Q23" i="63"/>
  <c r="C3" i="12"/>
  <c r="E7" i="65"/>
  <c r="H4" i="63"/>
  <c r="I11" i="63"/>
  <c r="T6" i="63"/>
  <c r="Q12" i="63"/>
  <c r="S12" i="63"/>
  <c r="T14" i="63"/>
  <c r="S24" i="63"/>
  <c r="S33" i="65"/>
  <c r="I21" i="63"/>
  <c r="O22" i="63"/>
  <c r="T35" i="65"/>
  <c r="G33" i="65"/>
  <c r="V30" i="65"/>
  <c r="K36" i="65"/>
  <c r="Q27" i="65"/>
  <c r="K30" i="63"/>
  <c r="N32" i="63"/>
  <c r="N36" i="63"/>
  <c r="I32" i="63"/>
  <c r="M10" i="65"/>
  <c r="S6" i="63"/>
  <c r="N5" i="63"/>
  <c r="T31" i="65"/>
  <c r="M25" i="65"/>
  <c r="J34" i="63"/>
  <c r="P36" i="63"/>
  <c r="G37" i="51"/>
  <c r="H10" i="65"/>
  <c r="S14" i="63"/>
  <c r="L23" i="65"/>
  <c r="M21" i="63"/>
  <c r="U21" i="63"/>
  <c r="J27" i="63"/>
  <c r="Q26" i="63"/>
  <c r="N26" i="63"/>
  <c r="Q34" i="65"/>
  <c r="V34" i="63"/>
  <c r="P32" i="65"/>
  <c r="U3" i="65"/>
  <c r="O3" i="65"/>
  <c r="R3" i="63"/>
  <c r="K10" i="63"/>
  <c r="S21" i="63"/>
  <c r="R34" i="63"/>
  <c r="P24" i="63"/>
  <c r="K32" i="63"/>
  <c r="G5" i="13"/>
  <c r="C5" i="13" s="1"/>
  <c r="G3" i="13"/>
  <c r="C6" i="13"/>
  <c r="N8" i="65"/>
  <c r="J37" i="51"/>
  <c r="Q13" i="65"/>
  <c r="H5" i="9"/>
  <c r="H3" i="9"/>
  <c r="H12" i="63"/>
  <c r="F18" i="65"/>
  <c r="E14" i="65"/>
  <c r="T20" i="65"/>
  <c r="P28" i="63"/>
  <c r="Q6" i="65"/>
  <c r="J10" i="63"/>
  <c r="M8" i="63"/>
  <c r="J11" i="65"/>
  <c r="I17" i="63"/>
  <c r="J21" i="65"/>
  <c r="Q30" i="65"/>
  <c r="I33" i="63"/>
  <c r="R31" i="65"/>
  <c r="K26" i="63"/>
  <c r="T29" i="63"/>
  <c r="S31" i="63"/>
  <c r="U27" i="65"/>
  <c r="M27" i="63"/>
  <c r="H31" i="63"/>
  <c r="Q4" i="65"/>
  <c r="K11" i="63"/>
  <c r="N21" i="65"/>
  <c r="P26" i="63"/>
  <c r="V33" i="63"/>
  <c r="S17" i="63"/>
  <c r="R22" i="65"/>
  <c r="J5" i="63"/>
  <c r="V18" i="65"/>
  <c r="R14" i="65"/>
  <c r="P6" i="65"/>
  <c r="O4" i="63"/>
  <c r="T10" i="65"/>
  <c r="Q14" i="63"/>
  <c r="N23" i="65"/>
  <c r="Q20" i="63"/>
  <c r="O26" i="63"/>
  <c r="Q32" i="65"/>
  <c r="N33" i="63"/>
  <c r="R32" i="65"/>
  <c r="U36" i="65"/>
  <c r="J36" i="63"/>
  <c r="U35" i="63"/>
  <c r="K4" i="65"/>
  <c r="K7" i="65"/>
  <c r="M37" i="51"/>
  <c r="J5" i="18"/>
  <c r="J3" i="18"/>
  <c r="P3" i="63"/>
  <c r="N12" i="63"/>
  <c r="P8" i="65"/>
  <c r="H5" i="11"/>
  <c r="H3" i="11"/>
  <c r="O5" i="63"/>
  <c r="U18" i="63"/>
  <c r="P13" i="63"/>
  <c r="T13" i="63"/>
  <c r="H11" i="63"/>
  <c r="K14" i="63"/>
  <c r="K20" i="65"/>
  <c r="L22" i="65"/>
  <c r="H17" i="65"/>
  <c r="U22" i="63"/>
  <c r="S36" i="65"/>
  <c r="U29" i="65"/>
  <c r="K8" i="63"/>
  <c r="S8" i="63"/>
  <c r="I37" i="51"/>
  <c r="I9" i="63"/>
  <c r="H25" i="63"/>
  <c r="P17" i="63"/>
  <c r="S20" i="63"/>
  <c r="D18" i="65"/>
  <c r="V20" i="65"/>
  <c r="D26" i="65"/>
  <c r="L30" i="63"/>
  <c r="S32" i="63"/>
  <c r="V29" i="65"/>
  <c r="K9" i="63"/>
  <c r="L11" i="63"/>
  <c r="Q7" i="63"/>
  <c r="S18" i="63"/>
  <c r="V32" i="65"/>
  <c r="U31" i="63"/>
  <c r="U32" i="63"/>
  <c r="N10" i="65"/>
  <c r="M3" i="65"/>
  <c r="I12" i="63"/>
  <c r="O18" i="63"/>
  <c r="P14" i="63"/>
  <c r="P18" i="65"/>
  <c r="P23" i="65"/>
  <c r="I25" i="65"/>
  <c r="T8" i="65"/>
  <c r="G5" i="11"/>
  <c r="C5" i="11" s="1"/>
  <c r="G3" i="11"/>
  <c r="C6" i="11"/>
  <c r="I3" i="65"/>
  <c r="Q22" i="63"/>
  <c r="T27" i="65"/>
  <c r="M32" i="63"/>
  <c r="P34" i="63"/>
  <c r="Q9" i="63"/>
  <c r="U23" i="63"/>
  <c r="H36" i="63"/>
  <c r="H19" i="63"/>
  <c r="O33" i="63"/>
  <c r="M34" i="65"/>
  <c r="N7" i="63"/>
  <c r="O11" i="63"/>
  <c r="U14" i="65"/>
  <c r="U20" i="63"/>
  <c r="N24" i="63"/>
  <c r="J3" i="63"/>
  <c r="L20" i="65"/>
  <c r="O24" i="63"/>
  <c r="J20" i="65"/>
  <c r="D8" i="65"/>
  <c r="M5" i="63"/>
  <c r="J14" i="63"/>
  <c r="N17" i="65"/>
  <c r="R28" i="63"/>
  <c r="O20" i="63"/>
  <c r="G26" i="63"/>
  <c r="J24" i="63"/>
  <c r="R36" i="63"/>
  <c r="S28" i="63"/>
  <c r="T30" i="63"/>
  <c r="U28" i="63"/>
  <c r="K27" i="65"/>
  <c r="F30" i="65"/>
  <c r="D3" i="15"/>
  <c r="C6" i="15"/>
  <c r="D5" i="15"/>
  <c r="D3" i="16"/>
  <c r="C3" i="16" s="1"/>
  <c r="C6" i="16"/>
  <c r="D5" i="16"/>
  <c r="C5" i="16" s="1"/>
  <c r="H8" i="65"/>
  <c r="R37" i="51"/>
  <c r="R6" i="63"/>
  <c r="K23" i="63"/>
  <c r="D19" i="65"/>
  <c r="T17" i="65"/>
  <c r="I26" i="63"/>
  <c r="U26" i="63"/>
  <c r="T33" i="63"/>
  <c r="S35" i="63"/>
  <c r="N28" i="63"/>
  <c r="U12" i="65"/>
  <c r="S9" i="63"/>
  <c r="U4" i="65"/>
  <c r="L21" i="65"/>
  <c r="M4" i="63"/>
  <c r="H5" i="63"/>
  <c r="K12" i="63"/>
  <c r="V17" i="65"/>
  <c r="H23" i="65"/>
  <c r="N14" i="63"/>
  <c r="T21" i="65"/>
  <c r="T25" i="65"/>
  <c r="N25" i="63"/>
  <c r="K24" i="63"/>
  <c r="I23" i="63"/>
  <c r="T24" i="63"/>
  <c r="J31" i="65"/>
  <c r="J7" i="63"/>
  <c r="L12" i="63"/>
  <c r="K5" i="65"/>
  <c r="C6" i="14"/>
  <c r="D5" i="14"/>
  <c r="C5" i="14" s="1"/>
  <c r="D3" i="14"/>
  <c r="C3" i="14" s="1"/>
  <c r="P5" i="65"/>
  <c r="Q11" i="63"/>
  <c r="O28" i="63"/>
  <c r="M26" i="65"/>
  <c r="L33" i="63"/>
  <c r="U10" i="63"/>
  <c r="V14" i="63"/>
  <c r="K28" i="63"/>
  <c r="O36" i="65"/>
  <c r="H7" i="63"/>
  <c r="N37" i="51"/>
  <c r="C3" i="65"/>
  <c r="C37" i="63"/>
  <c r="V8" i="65"/>
  <c r="N4" i="63"/>
  <c r="I7" i="63"/>
  <c r="H14" i="63"/>
  <c r="T18" i="65"/>
  <c r="L32" i="65"/>
  <c r="O30" i="63"/>
  <c r="U37" i="51"/>
  <c r="G5" i="65"/>
  <c r="Q37" i="51"/>
  <c r="O12" i="63"/>
  <c r="S37" i="51"/>
  <c r="O9" i="65"/>
  <c r="Q10" i="63"/>
  <c r="U11" i="63"/>
  <c r="G24" i="63"/>
  <c r="H18" i="65"/>
  <c r="L36" i="63"/>
  <c r="K34" i="65"/>
  <c r="P31" i="63"/>
  <c r="L28" i="63"/>
  <c r="P10" i="63"/>
  <c r="D37" i="63"/>
  <c r="P37" i="51"/>
  <c r="C6" i="18"/>
  <c r="D5" i="18"/>
  <c r="D3" i="18"/>
  <c r="T12" i="65"/>
  <c r="J28" i="63"/>
  <c r="M20" i="63"/>
  <c r="P20" i="65"/>
  <c r="V21" i="65"/>
  <c r="T9" i="65"/>
  <c r="I4" i="65"/>
  <c r="O37" i="51"/>
  <c r="S5" i="63"/>
  <c r="R11" i="63"/>
  <c r="E3" i="65"/>
  <c r="E37" i="63"/>
  <c r="H37" i="51"/>
  <c r="F24" i="65"/>
  <c r="L3" i="63"/>
  <c r="R17" i="63"/>
  <c r="J26" i="65"/>
  <c r="S11" i="65"/>
  <c r="Q17" i="63"/>
  <c r="C25" i="65"/>
  <c r="J32" i="65"/>
  <c r="D30" i="65"/>
  <c r="V35" i="63"/>
  <c r="T36" i="63"/>
  <c r="J8" i="65"/>
  <c r="P4" i="63"/>
  <c r="N3" i="63"/>
  <c r="O8" i="65"/>
  <c r="E5" i="18"/>
  <c r="E3" i="18"/>
  <c r="M9" i="63"/>
  <c r="F5" i="17"/>
  <c r="F3" i="17"/>
  <c r="P9" i="65"/>
  <c r="I18" i="63"/>
  <c r="P12" i="63"/>
  <c r="R26" i="63"/>
  <c r="I20" i="63"/>
  <c r="O21" i="63"/>
  <c r="O27" i="65"/>
  <c r="L7" i="63"/>
  <c r="J17" i="65"/>
  <c r="V11" i="63"/>
  <c r="T23" i="65"/>
  <c r="K22" i="63"/>
  <c r="K25" i="63"/>
  <c r="U25" i="65"/>
  <c r="M18" i="63"/>
  <c r="S29" i="65"/>
  <c r="O34" i="65"/>
  <c r="P33" i="63"/>
  <c r="M12" i="65"/>
  <c r="V5" i="63"/>
  <c r="I3" i="17"/>
  <c r="I5" i="17"/>
  <c r="T3" i="63"/>
  <c r="J25" i="65"/>
  <c r="H22" i="63"/>
  <c r="M24" i="63"/>
  <c r="U24" i="63"/>
  <c r="N27" i="65"/>
  <c r="R27" i="63"/>
  <c r="I31" i="63"/>
  <c r="U34" i="65"/>
  <c r="C7" i="65"/>
  <c r="P11" i="65"/>
  <c r="J4" i="63"/>
  <c r="V3" i="63"/>
  <c r="L5" i="63"/>
  <c r="R7" i="63"/>
  <c r="J12" i="65"/>
  <c r="V6" i="65"/>
  <c r="R13" i="63"/>
  <c r="Q21" i="63"/>
  <c r="L24" i="65"/>
  <c r="Q25" i="63"/>
  <c r="T22" i="63"/>
  <c r="R25" i="63"/>
  <c r="V24" i="63"/>
  <c r="G3" i="65"/>
  <c r="E5" i="6"/>
  <c r="C5" i="6" s="1"/>
  <c r="E3" i="6"/>
  <c r="C3" i="6" s="1"/>
  <c r="C6" i="6"/>
  <c r="L25" i="65"/>
  <c r="S13" i="65"/>
  <c r="R23" i="65"/>
  <c r="B18" i="65"/>
  <c r="P22" i="65"/>
  <c r="V23" i="65"/>
  <c r="H26" i="63"/>
  <c r="I30" i="63"/>
  <c r="U33" i="63"/>
  <c r="M31" i="63"/>
  <c r="J33" i="63"/>
  <c r="G37" i="63" l="1"/>
  <c r="G37" i="65" s="1"/>
  <c r="U37" i="63"/>
  <c r="C3" i="18"/>
  <c r="C3" i="15"/>
  <c r="C5" i="15"/>
  <c r="I18" i="65"/>
  <c r="V35" i="65"/>
  <c r="L33" i="65"/>
  <c r="O28" i="65"/>
  <c r="K24" i="65"/>
  <c r="M4" i="65"/>
  <c r="S9" i="65"/>
  <c r="U26" i="65"/>
  <c r="T30" i="65"/>
  <c r="J24" i="65"/>
  <c r="R28" i="65"/>
  <c r="M5" i="65"/>
  <c r="U20" i="65"/>
  <c r="N7" i="65"/>
  <c r="P34" i="65"/>
  <c r="M37" i="63"/>
  <c r="S18" i="65"/>
  <c r="L11" i="65"/>
  <c r="L30" i="65"/>
  <c r="H25" i="65"/>
  <c r="S8" i="65"/>
  <c r="J36" i="65"/>
  <c r="N33" i="65"/>
  <c r="Q14" i="65"/>
  <c r="P26" i="65"/>
  <c r="M8" i="65"/>
  <c r="I21" i="65"/>
  <c r="Q12" i="65"/>
  <c r="Q23" i="65"/>
  <c r="P7" i="65"/>
  <c r="K18" i="65"/>
  <c r="M23" i="65"/>
  <c r="R18" i="65"/>
  <c r="S30" i="65"/>
  <c r="P27" i="65"/>
  <c r="H20" i="65"/>
  <c r="T34" i="65"/>
  <c r="I19" i="65"/>
  <c r="M22" i="65"/>
  <c r="R9" i="65"/>
  <c r="M30" i="65"/>
  <c r="U17" i="65"/>
  <c r="M7" i="65"/>
  <c r="R8" i="65"/>
  <c r="O32" i="65"/>
  <c r="S27" i="65"/>
  <c r="H21" i="65"/>
  <c r="N34" i="65"/>
  <c r="N30" i="65"/>
  <c r="U33" i="65"/>
  <c r="P31" i="65"/>
  <c r="Q22" i="65"/>
  <c r="O18" i="65"/>
  <c r="U31" i="65"/>
  <c r="K14" i="65"/>
  <c r="P13" i="65"/>
  <c r="P3" i="65"/>
  <c r="P37" i="63"/>
  <c r="S17" i="65"/>
  <c r="K26" i="65"/>
  <c r="I17" i="65"/>
  <c r="P28" i="65"/>
  <c r="R3" i="65"/>
  <c r="R37" i="63"/>
  <c r="N26" i="65"/>
  <c r="U21" i="65"/>
  <c r="P36" i="65"/>
  <c r="N5" i="65"/>
  <c r="N32" i="65"/>
  <c r="H4" i="65"/>
  <c r="H37" i="63"/>
  <c r="U6" i="65"/>
  <c r="L27" i="65"/>
  <c r="L17" i="65"/>
  <c r="O31" i="65"/>
  <c r="T5" i="65"/>
  <c r="J33" i="65"/>
  <c r="R7" i="65"/>
  <c r="J4" i="65"/>
  <c r="R27" i="65"/>
  <c r="P33" i="65"/>
  <c r="L7" i="65"/>
  <c r="I30" i="65"/>
  <c r="R25" i="65"/>
  <c r="H22" i="65"/>
  <c r="T3" i="65"/>
  <c r="T37" i="63"/>
  <c r="K25" i="65"/>
  <c r="R26" i="65"/>
  <c r="M9" i="65"/>
  <c r="N3" i="65"/>
  <c r="N37" i="63"/>
  <c r="I7" i="65"/>
  <c r="L12" i="65"/>
  <c r="T24" i="65"/>
  <c r="T33" i="65"/>
  <c r="J3" i="65"/>
  <c r="J37" i="63"/>
  <c r="U23" i="65"/>
  <c r="L5" i="65"/>
  <c r="M18" i="65"/>
  <c r="V11" i="65"/>
  <c r="R11" i="65"/>
  <c r="M20" i="65"/>
  <c r="P10" i="65"/>
  <c r="U11" i="65"/>
  <c r="K28" i="65"/>
  <c r="U10" i="65"/>
  <c r="N25" i="65"/>
  <c r="N14" i="65"/>
  <c r="K12" i="65"/>
  <c r="S35" i="65"/>
  <c r="I26" i="65"/>
  <c r="S28" i="65"/>
  <c r="G26" i="65"/>
  <c r="O24" i="65"/>
  <c r="H19" i="65"/>
  <c r="C3" i="11"/>
  <c r="S20" i="65"/>
  <c r="I9" i="65"/>
  <c r="Q20" i="65"/>
  <c r="J10" i="65"/>
  <c r="C3" i="13"/>
  <c r="S21" i="65"/>
  <c r="V34" i="65"/>
  <c r="T14" i="65"/>
  <c r="R30" i="65"/>
  <c r="I22" i="65"/>
  <c r="Q8" i="65"/>
  <c r="M17" i="65"/>
  <c r="V36" i="65"/>
  <c r="T32" i="65"/>
  <c r="N20" i="65"/>
  <c r="N31" i="65"/>
  <c r="I24" i="65"/>
  <c r="L10" i="65"/>
  <c r="V27" i="65"/>
  <c r="J9" i="65"/>
  <c r="M28" i="65"/>
  <c r="S3" i="65"/>
  <c r="S37" i="63"/>
  <c r="O23" i="65"/>
  <c r="T4" i="65"/>
  <c r="H24" i="65"/>
  <c r="R33" i="65"/>
  <c r="Q18" i="65"/>
  <c r="T22" i="65"/>
  <c r="U24" i="65"/>
  <c r="K22" i="65"/>
  <c r="O21" i="65"/>
  <c r="P4" i="65"/>
  <c r="T36" i="65"/>
  <c r="Q17" i="65"/>
  <c r="R17" i="65"/>
  <c r="N4" i="65"/>
  <c r="C37" i="65"/>
  <c r="H7" i="65"/>
  <c r="Q11" i="65"/>
  <c r="J7" i="65"/>
  <c r="K23" i="65"/>
  <c r="M32" i="65"/>
  <c r="I12" i="65"/>
  <c r="S32" i="65"/>
  <c r="H11" i="65"/>
  <c r="U18" i="65"/>
  <c r="J5" i="65"/>
  <c r="V33" i="65"/>
  <c r="H31" i="65"/>
  <c r="S31" i="65"/>
  <c r="I33" i="65"/>
  <c r="P24" i="65"/>
  <c r="Q26" i="65"/>
  <c r="M21" i="65"/>
  <c r="S14" i="65"/>
  <c r="J34" i="65"/>
  <c r="S6" i="65"/>
  <c r="I32" i="65"/>
  <c r="K30" i="65"/>
  <c r="T6" i="65"/>
  <c r="S23" i="65"/>
  <c r="C3" i="9"/>
  <c r="T28" i="65"/>
  <c r="L34" i="65"/>
  <c r="V26" i="65"/>
  <c r="Q31" i="65"/>
  <c r="M31" i="65"/>
  <c r="H26" i="65"/>
  <c r="Q21" i="65"/>
  <c r="V24" i="65"/>
  <c r="V3" i="65"/>
  <c r="V37" i="63"/>
  <c r="I31" i="65"/>
  <c r="P12" i="65"/>
  <c r="E37" i="65"/>
  <c r="S5" i="65"/>
  <c r="L28" i="65"/>
  <c r="G24" i="65"/>
  <c r="Q10" i="65"/>
  <c r="O12" i="65"/>
  <c r="V14" i="65"/>
  <c r="I23" i="65"/>
  <c r="H5" i="65"/>
  <c r="U28" i="65"/>
  <c r="R36" i="65"/>
  <c r="O20" i="65"/>
  <c r="J14" i="65"/>
  <c r="N24" i="65"/>
  <c r="O11" i="65"/>
  <c r="O33" i="65"/>
  <c r="H36" i="65"/>
  <c r="Q9" i="65"/>
  <c r="I37" i="63"/>
  <c r="Q7" i="65"/>
  <c r="P17" i="65"/>
  <c r="K8" i="65"/>
  <c r="U35" i="65"/>
  <c r="O4" i="65"/>
  <c r="K11" i="65"/>
  <c r="O37" i="63"/>
  <c r="O22" i="65"/>
  <c r="S12" i="65"/>
  <c r="I8" i="65"/>
  <c r="Q24" i="65"/>
  <c r="S10" i="65"/>
  <c r="C5" i="17"/>
  <c r="T26" i="65"/>
  <c r="U30" i="65"/>
  <c r="I10" i="65"/>
  <c r="L26" i="65"/>
  <c r="S22" i="65"/>
  <c r="S4" i="65"/>
  <c r="S25" i="65"/>
  <c r="V28" i="65"/>
  <c r="C5" i="9"/>
  <c r="M11" i="65"/>
  <c r="R5" i="65"/>
  <c r="V4" i="65"/>
  <c r="K17" i="65"/>
  <c r="O13" i="65"/>
  <c r="K3" i="65"/>
  <c r="K37" i="63"/>
  <c r="Q25" i="65"/>
  <c r="R13" i="65"/>
  <c r="M24" i="65"/>
  <c r="V5" i="65"/>
  <c r="I20" i="65"/>
  <c r="L3" i="65"/>
  <c r="L37" i="63"/>
  <c r="J28" i="65"/>
  <c r="C5" i="18"/>
  <c r="D37" i="65"/>
  <c r="L36" i="65"/>
  <c r="O30" i="65"/>
  <c r="H14" i="65"/>
  <c r="N28" i="65"/>
  <c r="R6" i="65"/>
  <c r="P14" i="65"/>
  <c r="U32" i="65"/>
  <c r="K9" i="65"/>
  <c r="U22" i="65"/>
  <c r="T13" i="65"/>
  <c r="O5" i="65"/>
  <c r="N12" i="65"/>
  <c r="O26" i="65"/>
  <c r="Q37" i="63"/>
  <c r="M27" i="65"/>
  <c r="T29" i="65"/>
  <c r="H12" i="65"/>
  <c r="K32" i="65"/>
  <c r="R34" i="65"/>
  <c r="K10" i="65"/>
  <c r="J27" i="65"/>
  <c r="N36" i="65"/>
  <c r="S24" i="65"/>
  <c r="I11" i="65"/>
  <c r="C3" i="17"/>
  <c r="L18" i="65"/>
  <c r="Q28" i="65"/>
  <c r="B37" i="65"/>
  <c r="F26" i="65"/>
  <c r="N13" i="65"/>
  <c r="F37" i="63"/>
  <c r="U37" i="65" l="1"/>
  <c r="H37" i="65"/>
  <c r="M37" i="65"/>
  <c r="U38" i="65"/>
  <c r="U38" i="64"/>
  <c r="U38" i="61"/>
  <c r="U38" i="62"/>
  <c r="U38" i="60"/>
  <c r="U38" i="58"/>
  <c r="U38" i="56"/>
  <c r="U38" i="57"/>
  <c r="U38" i="59"/>
  <c r="U38" i="55"/>
  <c r="U38" i="54"/>
  <c r="U38" i="53"/>
  <c r="U38" i="52"/>
  <c r="U38" i="51"/>
  <c r="E38" i="65"/>
  <c r="E38" i="64"/>
  <c r="E38" i="62"/>
  <c r="E38" i="59"/>
  <c r="E38" i="60"/>
  <c r="E38" i="57"/>
  <c r="E38" i="61"/>
  <c r="E38" i="58"/>
  <c r="E38" i="56"/>
  <c r="E38" i="55"/>
  <c r="E38" i="53"/>
  <c r="E38" i="52"/>
  <c r="E38" i="51"/>
  <c r="E38" i="54"/>
  <c r="V37" i="65"/>
  <c r="N37" i="65"/>
  <c r="G38" i="65"/>
  <c r="G38" i="64"/>
  <c r="G38" i="62"/>
  <c r="G38" i="61"/>
  <c r="G38" i="59"/>
  <c r="G38" i="57"/>
  <c r="G38" i="58"/>
  <c r="G38" i="60"/>
  <c r="G38" i="56"/>
  <c r="G38" i="55"/>
  <c r="G38" i="54"/>
  <c r="G38" i="52"/>
  <c r="G38" i="53"/>
  <c r="G38" i="51"/>
  <c r="Q37" i="65"/>
  <c r="K37" i="65"/>
  <c r="O37" i="65"/>
  <c r="I37" i="65"/>
  <c r="T37" i="65"/>
  <c r="P37" i="65"/>
  <c r="F37" i="65"/>
  <c r="C38" i="65"/>
  <c r="C38" i="64"/>
  <c r="C38" i="62"/>
  <c r="C38" i="61"/>
  <c r="C38" i="60"/>
  <c r="C38" i="58"/>
  <c r="C38" i="56"/>
  <c r="C38" i="59"/>
  <c r="C38" i="57"/>
  <c r="C38" i="55"/>
  <c r="C38" i="54"/>
  <c r="C38" i="53"/>
  <c r="C38" i="52"/>
  <c r="C38" i="51"/>
  <c r="R37" i="65"/>
  <c r="L37" i="65"/>
  <c r="S37" i="65"/>
  <c r="B38" i="64"/>
  <c r="B38" i="65"/>
  <c r="B38" i="62"/>
  <c r="B38" i="61"/>
  <c r="B38" i="60"/>
  <c r="B38" i="58"/>
  <c r="B38" i="59"/>
  <c r="B38" i="56"/>
  <c r="B38" i="57"/>
  <c r="B38" i="55"/>
  <c r="B38" i="53"/>
  <c r="B38" i="54"/>
  <c r="B38" i="51"/>
  <c r="B38" i="52"/>
  <c r="D38" i="65"/>
  <c r="D38" i="64"/>
  <c r="D38" i="62"/>
  <c r="D38" i="60"/>
  <c r="D38" i="61"/>
  <c r="D38" i="59"/>
  <c r="D38" i="55"/>
  <c r="D38" i="56"/>
  <c r="D38" i="53"/>
  <c r="D38" i="52"/>
  <c r="D38" i="58"/>
  <c r="D38" i="57"/>
  <c r="D38" i="54"/>
  <c r="D38" i="51"/>
  <c r="J37" i="65"/>
  <c r="N38" i="65" l="1"/>
  <c r="N38" i="64"/>
  <c r="N38" i="62"/>
  <c r="N38" i="61"/>
  <c r="N38" i="58"/>
  <c r="N38" i="59"/>
  <c r="N38" i="60"/>
  <c r="N38" i="56"/>
  <c r="N38" i="54"/>
  <c r="N38" i="57"/>
  <c r="N38" i="53"/>
  <c r="N38" i="55"/>
  <c r="N38" i="51"/>
  <c r="N38" i="52"/>
  <c r="T38" i="65"/>
  <c r="T38" i="64"/>
  <c r="T38" i="62"/>
  <c r="T38" i="61"/>
  <c r="T38" i="60"/>
  <c r="T38" i="58"/>
  <c r="T38" i="59"/>
  <c r="T38" i="57"/>
  <c r="T38" i="55"/>
  <c r="T38" i="54"/>
  <c r="T38" i="56"/>
  <c r="T38" i="53"/>
  <c r="T38" i="52"/>
  <c r="T38" i="51"/>
  <c r="K38" i="65"/>
  <c r="K38" i="64"/>
  <c r="K38" i="62"/>
  <c r="K38" i="60"/>
  <c r="K38" i="59"/>
  <c r="K38" i="57"/>
  <c r="K38" i="61"/>
  <c r="K38" i="58"/>
  <c r="K38" i="55"/>
  <c r="K38" i="56"/>
  <c r="K38" i="52"/>
  <c r="K38" i="53"/>
  <c r="K38" i="54"/>
  <c r="K38" i="51"/>
  <c r="S38" i="65"/>
  <c r="S38" i="64"/>
  <c r="S38" i="62"/>
  <c r="S38" i="61"/>
  <c r="S38" i="60"/>
  <c r="S38" i="57"/>
  <c r="S38" i="59"/>
  <c r="S38" i="58"/>
  <c r="S38" i="56"/>
  <c r="S38" i="55"/>
  <c r="S38" i="53"/>
  <c r="S38" i="52"/>
  <c r="S38" i="51"/>
  <c r="S38" i="54"/>
  <c r="L38" i="65"/>
  <c r="L38" i="64"/>
  <c r="L38" i="60"/>
  <c r="L38" i="62"/>
  <c r="L38" i="59"/>
  <c r="L38" i="61"/>
  <c r="L38" i="58"/>
  <c r="L38" i="57"/>
  <c r="L38" i="56"/>
  <c r="L38" i="53"/>
  <c r="L38" i="51"/>
  <c r="L38" i="55"/>
  <c r="L38" i="54"/>
  <c r="L38" i="52"/>
  <c r="O38" i="65"/>
  <c r="O38" i="64"/>
  <c r="O38" i="62"/>
  <c r="O38" i="61"/>
  <c r="O38" i="58"/>
  <c r="O38" i="59"/>
  <c r="O38" i="56"/>
  <c r="O38" i="57"/>
  <c r="O38" i="60"/>
  <c r="O38" i="55"/>
  <c r="O38" i="54"/>
  <c r="O38" i="53"/>
  <c r="O38" i="52"/>
  <c r="O38" i="51"/>
  <c r="H38" i="65"/>
  <c r="H38" i="64"/>
  <c r="H38" i="62"/>
  <c r="H38" i="61"/>
  <c r="H38" i="60"/>
  <c r="H38" i="59"/>
  <c r="H38" i="58"/>
  <c r="H38" i="57"/>
  <c r="H38" i="56"/>
  <c r="H38" i="55"/>
  <c r="H38" i="54"/>
  <c r="H38" i="52"/>
  <c r="H38" i="51"/>
  <c r="H38" i="53"/>
  <c r="Q38" i="65"/>
  <c r="Q38" i="64"/>
  <c r="Q38" i="62"/>
  <c r="Q38" i="61"/>
  <c r="Q38" i="59"/>
  <c r="Q38" i="60"/>
  <c r="Q38" i="57"/>
  <c r="Q38" i="58"/>
  <c r="Q38" i="56"/>
  <c r="Q38" i="55"/>
  <c r="Q38" i="52"/>
  <c r="Q38" i="53"/>
  <c r="Q38" i="54"/>
  <c r="Q38" i="51"/>
  <c r="M38" i="65"/>
  <c r="M38" i="64"/>
  <c r="M38" i="62"/>
  <c r="M38" i="61"/>
  <c r="M38" i="60"/>
  <c r="M38" i="57"/>
  <c r="M38" i="58"/>
  <c r="M38" i="59"/>
  <c r="M38" i="56"/>
  <c r="M38" i="55"/>
  <c r="M38" i="54"/>
  <c r="M38" i="53"/>
  <c r="M38" i="52"/>
  <c r="M38" i="51"/>
  <c r="J38" i="65"/>
  <c r="J38" i="64"/>
  <c r="J38" i="62"/>
  <c r="J38" i="61"/>
  <c r="J38" i="60"/>
  <c r="J38" i="59"/>
  <c r="J38" i="56"/>
  <c r="J38" i="57"/>
  <c r="J38" i="55"/>
  <c r="J38" i="58"/>
  <c r="J38" i="52"/>
  <c r="J38" i="53"/>
  <c r="J38" i="54"/>
  <c r="J38" i="51"/>
  <c r="P38" i="65"/>
  <c r="P38" i="64"/>
  <c r="P38" i="62"/>
  <c r="P38" i="61"/>
  <c r="P38" i="60"/>
  <c r="P38" i="59"/>
  <c r="P38" i="57"/>
  <c r="P38" i="56"/>
  <c r="P38" i="55"/>
  <c r="P38" i="54"/>
  <c r="P38" i="58"/>
  <c r="P38" i="52"/>
  <c r="P38" i="53"/>
  <c r="P38" i="51"/>
  <c r="I38" i="65"/>
  <c r="I38" i="64"/>
  <c r="I38" i="62"/>
  <c r="I38" i="61"/>
  <c r="I38" i="60"/>
  <c r="I38" i="58"/>
  <c r="I38" i="56"/>
  <c r="I38" i="55"/>
  <c r="I38" i="57"/>
  <c r="I38" i="54"/>
  <c r="I38" i="53"/>
  <c r="I38" i="59"/>
  <c r="I38" i="52"/>
  <c r="I38" i="51"/>
  <c r="R38" i="65"/>
  <c r="R38" i="64"/>
  <c r="R38" i="62"/>
  <c r="R38" i="60"/>
  <c r="R38" i="59"/>
  <c r="R38" i="61"/>
  <c r="R38" i="58"/>
  <c r="R38" i="57"/>
  <c r="R38" i="56"/>
  <c r="R38" i="53"/>
  <c r="R38" i="51"/>
  <c r="R38" i="54"/>
  <c r="R38" i="52"/>
  <c r="R38" i="55"/>
  <c r="F38" i="65"/>
  <c r="F38" i="64"/>
  <c r="F38" i="62"/>
  <c r="F38" i="60"/>
  <c r="F38" i="61"/>
  <c r="F38" i="59"/>
  <c r="F38" i="57"/>
  <c r="F38" i="58"/>
  <c r="F38" i="56"/>
  <c r="F38" i="55"/>
  <c r="F38" i="51"/>
  <c r="F38" i="54"/>
  <c r="F38" i="53"/>
  <c r="F38" i="52"/>
  <c r="V38" i="65"/>
  <c r="V38" i="64"/>
  <c r="V38" i="61"/>
  <c r="V38" i="60"/>
  <c r="V38" i="62"/>
  <c r="V38" i="59"/>
  <c r="V38" i="57"/>
  <c r="V38" i="55"/>
  <c r="V38" i="58"/>
  <c r="V38" i="56"/>
  <c r="V38" i="54"/>
  <c r="V38" i="52"/>
  <c r="V38" i="53"/>
  <c r="V38" i="51"/>
</calcChain>
</file>

<file path=xl/sharedStrings.xml><?xml version="1.0" encoding="utf-8"?>
<sst xmlns="http://schemas.openxmlformats.org/spreadsheetml/2006/main" count="11151" uniqueCount="221">
  <si>
    <t>Notes:</t>
  </si>
  <si>
    <r>
      <rPr>
        <b/>
        <sz val="12"/>
        <rFont val="Arial"/>
        <family val="2"/>
      </rPr>
      <t>Basis for these estimates:</t>
    </r>
    <r>
      <rPr>
        <sz val="12"/>
        <rFont val="Arial"/>
        <family val="2"/>
      </rPr>
      <t xml:space="preserve">
Outturn figures are consistent with expenditure information published on www.Gov.uk.  The expenditure depicted for 2016/17 includes updated outturn figures so may vary to those published in the Department's annual report and accounts.  
Except for Housing Benefit and Council Tax Benefit, expenditure at a regional level is estimated using National Statistics benefit caseload and average amounts of benefit paid published data, applied to outturn expenditure totals.  This implicitly assumes that overpayments and other adjustments to total benefit spend are spread pro-rata across the regions.   Expenditure on Housing Benefit and Statutory Maternity Payments in prior years have been updated with latest information. Statutory Maternity Payment figure in 2016/17 is a forecast.
Over 75 Television Licences includes expenditure for Northern Ireland.</t>
    </r>
  </si>
  <si>
    <r>
      <rPr>
        <b/>
        <sz val="12"/>
        <rFont val="Arial"/>
        <family val="2"/>
      </rPr>
      <t>Real terms expenditure:</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consistent measurement of change over time.
</t>
    </r>
  </si>
  <si>
    <r>
      <rPr>
        <b/>
        <sz val="12"/>
        <rFont val="Arial"/>
        <family val="2"/>
      </rPr>
      <t>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Universal Credit expenditure has been allocated across countries and regions using caseload statistics only, as no statistics on amounts of benefit are currently published. This allocation for the years 2013/14 to 2016/17 may be revised subsequently in the light of more detailed information. However, it is unlikely that the figures would be materially different as a result. Expenditure is concentrated in the North West as this is where Universal Credit was initially introduced.
</t>
    </r>
  </si>
  <si>
    <r>
      <rPr>
        <b/>
        <sz val="12"/>
        <rFont val="Arial"/>
        <family val="2"/>
      </rPr>
      <t>Personal Independence Payment</t>
    </r>
    <r>
      <rPr>
        <sz val="12"/>
        <rFont val="Arial"/>
        <family val="2"/>
      </rPr>
      <t xml:space="preserve">
Personal Independence Payment: This was introduced in 2013/14 to replace working age Disability Living Allowance (DLA).  From October 2013 existing DLA customers aged 16 to state pension age will be reassessed for Personal Independence Payment.
</t>
    </r>
  </si>
  <si>
    <r>
      <rPr>
        <b/>
        <sz val="12"/>
        <rFont val="Arial"/>
        <family val="2"/>
      </rPr>
      <t>Housing Benefit, Discretionary Housing Payments and Council Tax Benefit</t>
    </r>
    <r>
      <rPr>
        <sz val="12"/>
        <rFont val="Arial"/>
        <family val="2"/>
      </rPr>
      <t xml:space="preserve"> 
Housing Benefit, Discretionary Housing Payments and Council Tax Benefit expenditure includes amounts paid by Local Authorities</t>
    </r>
    <r>
      <rPr>
        <sz val="12"/>
        <rFont val="Arial"/>
        <family val="2"/>
      </rPr>
      <t>.  Council Tax Benefit was devolved to Local Authorities from April 2013/14.</t>
    </r>
  </si>
  <si>
    <r>
      <t xml:space="preserve">Industrial Injuries Disablement Benefit
</t>
    </r>
    <r>
      <rPr>
        <sz val="12"/>
        <rFont val="Arial"/>
        <family val="2"/>
      </rPr>
      <t>Industrial Injuries Disablement Benefit is expenditure purely on Industrial Injuries Disablement Benefit, it does not include any expenditure on Industrial Death Benefit or Other Industrial Injuries Benefit. Total expenditure will therefore differ to total Industrial Injuries expenditure in other published expenditure tables.</t>
    </r>
  </si>
  <si>
    <r>
      <t xml:space="preserve">Data Source
</t>
    </r>
    <r>
      <rPr>
        <sz val="12"/>
        <color theme="1"/>
        <rFont val="Arial"/>
        <family val="2"/>
      </rPr>
      <t xml:space="preserve">The move to publishing benefit data via Stat-Xplore, instead of the DWP Tabulation Tool, has involved adopting a new disclosure control methodology, in line with other benefits published via this new tool. Although the data still comes from the same source there may be small differences in the outputs displayed using this new tool, when compared to previously published tables.
</t>
    </r>
  </si>
  <si>
    <r>
      <rPr>
        <b/>
        <sz val="12"/>
        <rFont val="Arial"/>
        <family val="2"/>
      </rPr>
      <t>Past years:</t>
    </r>
    <r>
      <rPr>
        <sz val="12"/>
        <rFont val="Arial"/>
        <family val="2"/>
      </rPr>
      <t xml:space="preserve">
Income Support, Housing Benefit and Council Tax Benefit figures from 2000/01 to 2004/05 include small amounts of expenditure on asylum seekers, which were reimbursed by the National Asylum Support Service and are not included in the totals presented in the national level outturn and forecast expenditure tables published on www.Gov.uk.
The Winter Fuel Payment figure for 2004/05 includes an additional amount reflecting the one-off Over 70s Payment made in that year which is included as separate entries in the total presented in the national level expenditure tables.  The Winter Fuel Payment figure for 2005/06 includes additional amounts reflecting one-off expenditure for Over 65s Payment and Over 70s Payment which are included as separate entries in the national level outturn and forecast expenditure tables published on www.Gov.uk.</t>
    </r>
  </si>
  <si>
    <r>
      <rPr>
        <b/>
        <sz val="12"/>
        <rFont val="Arial"/>
        <family val="2"/>
      </rPr>
      <t xml:space="preserve">Expenditure coverage:
</t>
    </r>
    <r>
      <rPr>
        <sz val="12"/>
        <rFont val="Arial"/>
        <family val="2"/>
      </rPr>
      <t>Percentage of benefit expenditure covered by Local Authority, Parliamentary Constituency and Region can be found in the table labelled % of Expenditure covered.</t>
    </r>
  </si>
  <si>
    <t>It is not possible to attribute spending below Great Britain level for all benefits for all years: some benefits may only be available for certain geographies, or certain breakdowns are only available for certain years. Usually the scope of what is possible has improved over time.
These tables do not attempt to attribute spending by geography for the benefits where the information is not available. This is in contrast to some other publications, such as the Country and Regional Analysis of the Public Expenditure Statistical Analyses, where proxy information is used to assign expenditure to regions for the smaller benefits.
The table below shows the proportion of total DWP benefit spending that is available in each year by region, Local Authority or Parliamentary Constituency, so that users can gauge the extent of possible distortions in the information resulting from incomplete coverage for some benefits or years.  Please note that the figure below for total GB expenditure excludes expenditure relating to Northern Ireland Over 75 TV licences which is included in the individual year totals of the expenditure by region tables.  
Expenditure identified by region for 1996/97 to 1998/99 includes State Pension expenditure which is only available by country and not broken down by Local Authority or Parliamentary Constituency in these three years.
Please note expenditure by Parliamentary Constituency for 2016/17 is not yet available and so is not included in the figures below.</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</si>
  <si>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</si>
  <si>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</si>
  <si>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</si>
  <si>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</si>
  <si>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</si>
  <si>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</si>
  <si>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</si>
  <si>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</si>
  <si>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</si>
  <si>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</si>
  <si>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</si>
  <si>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</si>
  <si>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</si>
  <si>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</si>
  <si>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</si>
  <si>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</si>
  <si>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</si>
  <si>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</si>
  <si>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</si>
  <si>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</si>
  <si>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</si>
  <si>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Total GB Expenditure</t>
  </si>
  <si>
    <t>Total identified expenditure by region</t>
  </si>
  <si>
    <t>Proportion of total expenditure identified by region</t>
  </si>
  <si>
    <t>Total identified expenditure by Local Authority</t>
  </si>
  <si>
    <t>Proportion of total expenditure identified by Local Authority</t>
  </si>
  <si>
    <t>Total identified expenditure by Parliamentary Constituency</t>
  </si>
  <si>
    <t>Proportion of total expenditure identified by Parliamentary Constituency</t>
  </si>
  <si>
    <t>Benefit Expenditure by Country and Region 2001/02
Expenditure £ million, nominal terms</t>
  </si>
  <si>
    <t>Area Code</t>
  </si>
  <si>
    <t>Country / Region</t>
  </si>
  <si>
    <t>Total</t>
  </si>
  <si>
    <t>Attendance Allowance</t>
  </si>
  <si>
    <t>Bereavement Benefit / 
Widow's Benefit</t>
  </si>
  <si>
    <t>Carer's Allowance</t>
  </si>
  <si>
    <t>Council Tax Benefit</t>
  </si>
  <si>
    <t>Disability Living Allowance</t>
  </si>
  <si>
    <t>of which children</t>
  </si>
  <si>
    <t>of which working age</t>
  </si>
  <si>
    <t>of which pensioners</t>
  </si>
  <si>
    <t>Housing Benefit</t>
  </si>
  <si>
    <t>Incapacity Benefit</t>
  </si>
  <si>
    <t>Income Support</t>
  </si>
  <si>
    <t>of which Minimum Income Guarantee</t>
  </si>
  <si>
    <t>of which incapacity benefits</t>
  </si>
  <si>
    <t>of which Lone Parent</t>
  </si>
  <si>
    <t>of which Carer</t>
  </si>
  <si>
    <t>of which Others</t>
  </si>
  <si>
    <t>Industrial Injuries Disablement Benefit</t>
  </si>
  <si>
    <t>Jobseeker's Allowance</t>
  </si>
  <si>
    <t>Maternity Allowance</t>
  </si>
  <si>
    <t>Severe Disablement Allowance</t>
  </si>
  <si>
    <t>State Pension</t>
  </si>
  <si>
    <t>Winter Fuel Payments</t>
  </si>
  <si>
    <t>GREAT BRITAIN</t>
  </si>
  <si>
    <t>of which claimants living abroad or unknown</t>
  </si>
  <si>
    <t>ENGLAND AND WALES</t>
  </si>
  <si>
    <t>ENGLAND</t>
  </si>
  <si>
    <t>A</t>
  </si>
  <si>
    <t>NORTH EAST ENGLAND</t>
  </si>
  <si>
    <t>B</t>
  </si>
  <si>
    <t>NORTH WEST ENGLAND</t>
  </si>
  <si>
    <t>D</t>
  </si>
  <si>
    <t>YORKSHIRE AND THE HUMBER</t>
  </si>
  <si>
    <t>E</t>
  </si>
  <si>
    <t>EAST MIDLANDS</t>
  </si>
  <si>
    <t>F</t>
  </si>
  <si>
    <t>WEST MIDLANDS</t>
  </si>
  <si>
    <t>G</t>
  </si>
  <si>
    <t>EAST ENGLAND</t>
  </si>
  <si>
    <t>H</t>
  </si>
  <si>
    <t>LONDON</t>
  </si>
  <si>
    <t>J</t>
  </si>
  <si>
    <t>SOUTH EAST ENGLAND</t>
  </si>
  <si>
    <t>K</t>
  </si>
  <si>
    <t>SOUTH WEST ENGLAND</t>
  </si>
  <si>
    <t>WALES</t>
  </si>
  <si>
    <t>SCOTLAND</t>
  </si>
  <si>
    <t>NORTHERN IRELAND</t>
  </si>
  <si>
    <t>Benefit Expenditure by Country and Region 2002/03
Expenditure £ million, nominal terms</t>
  </si>
  <si>
    <t>Discretionary Housing Payments</t>
  </si>
  <si>
    <t>Benefit Expenditure by Country and Region 2003/04
Expenditure £ million, nominal terms</t>
  </si>
  <si>
    <t>Benefit Expenditure by Country and Region 2004/05
Expenditure £ million, nominal terms</t>
  </si>
  <si>
    <t>Over 75 TV Licences</t>
  </si>
  <si>
    <t>Pension Credit</t>
  </si>
  <si>
    <t>Statutory Maternity Pay</t>
  </si>
  <si>
    <t>Benefit Expenditure by Country and Region 2005/06
Expenditure £ million, nominal terms</t>
  </si>
  <si>
    <t>Benefit Expenditure by Country and Region 2006/07
Expenditure £ million, nominal terms</t>
  </si>
  <si>
    <t>Benefit Expenditure by Country and Region 2007/08
Expenditure £ million, nominal terms</t>
  </si>
  <si>
    <t>Benefit Expenditure by Country and Region 2008/09
Expenditure £ million, nominal terms</t>
  </si>
  <si>
    <t>Employment and Support Allowance</t>
  </si>
  <si>
    <t>Benefit Expenditure by Country and Region 2009/10
Expenditure £ million, nominal terms</t>
  </si>
  <si>
    <t>Cold Weather Payments</t>
  </si>
  <si>
    <t>Benefit Expenditure by Country and Region 2010/11
Expenditure £ million, nominal terms</t>
  </si>
  <si>
    <t>Benefit Expenditure by Country and Region 2011/12
Expenditure £ million, nominal terms</t>
  </si>
  <si>
    <t>Benefit Expenditure by Country and Region 2012/13
Expenditure £ million, nominal terms</t>
  </si>
  <si>
    <t>Benefit Expenditure by Country and Region 2013/14
Expenditure £ million, nominal terms</t>
  </si>
  <si>
    <t>Personal Independence Payment</t>
  </si>
  <si>
    <t>Universal Credit</t>
  </si>
  <si>
    <t>Benefit Expenditure by Country and Region 2014/15
Expenditure £ million, nominal terms</t>
  </si>
  <si>
    <t>Benefit Expenditure by Country and Region 2015/16
Expenditure £ million, nominal terms</t>
  </si>
  <si>
    <t>Benefit Expenditure by Country and Region 2016/17
Expenditure £ million, nominal terms</t>
  </si>
  <si>
    <t>Attendance Allowance expenditure by country and region
Expenditure £ million, nominal terms</t>
  </si>
  <si>
    <t>Attendance Allowance expenditure by country and region
Expenditure £ million, real terms (2017/18 Prices)</t>
  </si>
  <si>
    <t>Bereavement benefits expenditure by country and region
Expenditure £ million, nominal terms</t>
  </si>
  <si>
    <t>Bereavement benefits expenditure by country and region
Expenditure £ million, real terms (2017/18 Prices)</t>
  </si>
  <si>
    <t>Carer's Allowance expenditure by country and region
Expenditure £ million, nominal terms</t>
  </si>
  <si>
    <t>Carer's Allowance expenditure by country and region
Expenditure £ million, real terms (2017/18 Prices)</t>
  </si>
  <si>
    <t>Cold Weather Payment expenditure by country and region
Expenditure £ million, nominal terms</t>
  </si>
  <si>
    <t>Cold Weather Payment expenditure by country and region
Expenditure £ million, real terms (2017/18 Prices)</t>
  </si>
  <si>
    <t>Council Tax Benefit expenditure by country and region
Expenditure £ million, nominal terms</t>
  </si>
  <si>
    <t>Name</t>
  </si>
  <si>
    <t>Council Tax Benefit expenditure by country and region
Expenditure £ million, real terms (2017/18 Prices)</t>
  </si>
  <si>
    <t>Disability Living Allowance expenditure by country and region
Expenditure £ million, nominal terms</t>
  </si>
  <si>
    <t>Disability Living Allowance expenditure by country and region
Expenditure £ million, real terms (2017/18 Prices)</t>
  </si>
  <si>
    <t>Disability Living Allowance (children) expenditure by country and region
Expenditure £ million, nominal terms</t>
  </si>
  <si>
    <t>Disability Living Allowance (children) expenditure by country and region
Expenditure £ million, real terms (2017/18 Prices)</t>
  </si>
  <si>
    <t>Disability Living Allowance (working age) expenditure by Country and Region
Expenditure £ million, nominal terms</t>
  </si>
  <si>
    <t>Disability Living Allowance (working age) expenditure by country and region
Expenditure £ million, real terms (2017/18 Prices)</t>
  </si>
  <si>
    <t>Disability Living Allowance (pensioners) expenditure by country and region
Expenditure £ million, nominal terms</t>
  </si>
  <si>
    <t>Disability Living Allowance (pensioners) expenditure by country and region
Expenditure £ million, real terms (2017/18 Prices)</t>
  </si>
  <si>
    <t>Discretionary Housing Payment expenditure by country and region
Expenditure £ million, nominal terms</t>
  </si>
  <si>
    <t>Discretionary Housing Payment expenditure by country and region
Expenditure £ million, real terms (2017/18 Prices)</t>
  </si>
  <si>
    <t>Employment and Support Allowance expenditure by country and region
Expenditure £ million, nominal terms</t>
  </si>
  <si>
    <t>Employment and Support Allowance expenditure by country and region
Expenditure £ million, real terms (2017/18 Prices)</t>
  </si>
  <si>
    <t>Housing Benefit expenditure by country and region
Expenditure £ million, nominal terms</t>
  </si>
  <si>
    <t>Housing Benefit expenditure by country and region
Expenditure £ million, real terms (2017/18 Prices)</t>
  </si>
  <si>
    <t>Incapacity Benefit expenditure by country and region
Expenditure £ million, nominal terms</t>
  </si>
  <si>
    <t>Incapacity Benefit expenditure by country and region
Expenditure £ million, real terms (2017/18 Prices)</t>
  </si>
  <si>
    <t>Income Support expenditure by country and region
Expenditure £ million, nominal terms</t>
  </si>
  <si>
    <t>Income Support expenditure by country and region
Expenditure £ million, real terms (2017/18 Prices)</t>
  </si>
  <si>
    <t>2015/17</t>
  </si>
  <si>
    <t>Income Support (Minimum Income Guarantee) expenditure by country and region
Expenditure £ million, nominal terms</t>
  </si>
  <si>
    <t>Income Support (Minimum Income Guarantee) expenditure by country and region
Expenditure £ million, real terms (2017/18 Prices)</t>
  </si>
  <si>
    <t>Income Support (incapacity) expenditure by country and region
Expenditure £ million, nominal terms</t>
  </si>
  <si>
    <t>Income Support (incapacity) expenditure by country and region
Expenditure £ million, real terms (2017/18 Prices)</t>
  </si>
  <si>
    <t>Income Support (lone parent) expenditure by country and region
Expenditure £ million, nominal terms</t>
  </si>
  <si>
    <t>Income Support (lone parent) expenditure by country and region
Expenditure £ million, real terms (2017/18 Prices)</t>
  </si>
  <si>
    <t>Income Support (carer) expenditure by country and region
Expenditure £ million, nominal terms</t>
  </si>
  <si>
    <t>Income Support (carer) expenditure by country and region
Expenditure £ million, real terms (2017/18 Prices)</t>
  </si>
  <si>
    <t>Income Support (other) expenditure by country and region
Expenditure £ million, nominal terms</t>
  </si>
  <si>
    <t>Income Support (other) expenditure by country and region
Expenditure £ million, real terms (2017/18 Prices)</t>
  </si>
  <si>
    <t>Industrial Injuries Disablement Benefit expenditure by country and region
£ million, nominal terms</t>
  </si>
  <si>
    <t>Industrial Injuries Disablement Benefit expenditure by country and region
£ million, real terms (2017/18 Prices)</t>
  </si>
  <si>
    <t>Jobseekers Allowance expenditure by country and region
Expenditure £ million, nominal terms</t>
  </si>
  <si>
    <t>Jobseekers Allowance expenditure by country and region
Expenditure £ million, real terms (2017/18 Prices)</t>
  </si>
  <si>
    <t>Maternity Allowance expenditure by country and region
Expenditure £ million, nominal terms</t>
  </si>
  <si>
    <t>Maternity Allowance expenditure by country and region
Expenditure £ million, real terms (2017/18 Prices)</t>
  </si>
  <si>
    <t>Over 75 TV Licence expenditure by country and region
Expenditure £ million, nominal terms</t>
  </si>
  <si>
    <t>Over 75 TV Licence expenditure by country and region
Expenditure £ million, real terms (2017/18 Prices)</t>
  </si>
  <si>
    <t>Pension Credit expenditure by country and region
Expenditure £ million, nominal terms</t>
  </si>
  <si>
    <t>Pension Credit expenditure by country and region
Expenditure £ million, real terms (2017/18 Prices)</t>
  </si>
  <si>
    <t>Personal Independence Payment expenditure by country and region
Expenditure £ million, nominal terms</t>
  </si>
  <si>
    <t>Personal Independence Payment expenditure by country and region
Expenditure £ million, real terms (2017/18 Prices)</t>
  </si>
  <si>
    <t>Severe Disablement Allowance expenditure by country and region
Expenditure £ million, nominal terms</t>
  </si>
  <si>
    <t>Severe Disablement Allowance expenditure by country and region
Expenditure £ million, real terms (2017/18 Prices)</t>
  </si>
  <si>
    <t>Severe Disablement Allowance (working age) expenditure by country and region
Expenditure £ million, nominal terms</t>
  </si>
  <si>
    <t>Severe Disablement Allowance (working age) expenditure by country and region
Expenditure £ million, real terms (2017/18 Prices)</t>
  </si>
  <si>
    <t>EAST of ENGLAND</t>
  </si>
  <si>
    <t>Severe Disablement Allowance (pension age) expenditure by country and region
Expenditure £ million, nominal terms</t>
  </si>
  <si>
    <t>Severe Disablement Allowance (pension age) expenditure by country and region
Expenditure £ million, real terms (2017/18 Prices)</t>
  </si>
  <si>
    <t>State Pension expenditure by country and region
Expenditure £ million, nominal terms</t>
  </si>
  <si>
    <t>State Pension expenditure by country and region
Expenditure £ million, real terms (2017/18 Prices)</t>
  </si>
  <si>
    <t>Statutory Maternity Pay expenditure by country and region
Expenditure £ million, nominal terms</t>
  </si>
  <si>
    <t>Statutory Maternity Pay expenditure by country and region
Expenditure £ million, real terms (2017/18 Prices)</t>
  </si>
  <si>
    <t>Universal Credit expenditure by country and region
Expenditure £ million, nominal terms</t>
  </si>
  <si>
    <t>Universal Credit expenditure by country and region
Expenditure £ million, real terms (2017/18 Prices)</t>
  </si>
  <si>
    <t>Winter Fuel Payment expenditure by country and region
Expenditure £ million, nominal terms</t>
  </si>
  <si>
    <t>Winter Fuel Payment expenditure by country and region
Expenditure £ million, real terms (2017/18 Prices)</t>
  </si>
  <si>
    <t>Benefit expenditure in England,
£ million, nominal</t>
  </si>
  <si>
    <t>Benefit</t>
  </si>
  <si>
    <t>Bereavement benefits</t>
  </si>
  <si>
    <t>of which under Guaranteed Credit age</t>
  </si>
  <si>
    <t>of which over Guaranteed Credit age</t>
  </si>
  <si>
    <t>of which on incapacity benefits</t>
  </si>
  <si>
    <t>of which lone parents</t>
  </si>
  <si>
    <t>of which carers</t>
  </si>
  <si>
    <t>of which others</t>
  </si>
  <si>
    <t>Over 75 TV licences</t>
  </si>
  <si>
    <t>Total identified expenditure</t>
  </si>
  <si>
    <t>Benefit expenditure in England, 
£ million, real terms (2017/18 prices)</t>
  </si>
  <si>
    <t>Industrial Injuries Benefits</t>
  </si>
  <si>
    <t>Benefit expenditure in North East England,
£ million, nominal</t>
  </si>
  <si>
    <t>Benefit expenditure in North West England,
£ million, nominal</t>
  </si>
  <si>
    <t>Benefit expenditure in Yorkshire and The Humber, 
£ million, nominal</t>
  </si>
  <si>
    <t>Benefit expenditure</t>
  </si>
  <si>
    <t>Benefit expenditure in East Midlands, 
£ million, nominal</t>
  </si>
  <si>
    <t>Benefit expenditure in West Midlands, 
£ million, nominal</t>
  </si>
  <si>
    <t>Benefit expenditure in East England, 
£ million, nominal</t>
  </si>
  <si>
    <t>Benefit expenditure in London, 
£ million, nominal</t>
  </si>
  <si>
    <t>Benefit expenditure in South East England, 
£ million, nominal</t>
  </si>
  <si>
    <t>Benefit expenditure in South West England, 
£ million, nominal</t>
  </si>
  <si>
    <t>Benefit expenditure in Scotland, 
£ million, nominal</t>
  </si>
  <si>
    <t>Benefit expenditure in Wales, 
£ million, nominal</t>
  </si>
  <si>
    <t>Benefit expenditure in Great Britain and overseas, 
£ million, nominal</t>
  </si>
  <si>
    <t>Benefit expenditure overseas, 
£ million, nominal</t>
  </si>
  <si>
    <t>Benefit expenditure in Great Britain (excluding overseas), 
£ million, nominal</t>
  </si>
  <si>
    <t/>
  </si>
  <si>
    <t>Benefit expenditure in North West England, 
£ million, real terms (2017/18 prices)</t>
  </si>
  <si>
    <t>Benefit expenditure in Yorkshire and The Humber, 
£ million, real terms (2017/18 prices)</t>
  </si>
  <si>
    <t>Benefit expenditure in East Midlands, 
£ million, real terms (2017/18 prices)</t>
  </si>
  <si>
    <t>Benefit expenditure in West Midlands, 
£ million, real terms (2017/18 prices)</t>
  </si>
  <si>
    <t>Benefit expenditure in East England, 
£ million, real terms (2017/18 prices)</t>
  </si>
  <si>
    <t>Benefit expenditure in London, 
£ million, real terms (2017/18 prices)</t>
  </si>
  <si>
    <t>Benefit expenditure in South East England, 
£ million, real terms (2017/18 prices)</t>
  </si>
  <si>
    <t>Benefit expenditure in South West England, 
£ million, real terms (2017/18 prices)</t>
  </si>
  <si>
    <t>Benefit expenditure in Scotland, 
£ million, real terms (2017/18 prices)</t>
  </si>
  <si>
    <t>Benefit expenditure in Wales, 
£ million, real terms (2017/18 prices)</t>
  </si>
  <si>
    <t>Benefit expenditure overseas, 
£ million, real terms (2017/18 prices)</t>
  </si>
  <si>
    <t>Benefit expenditure in Great Britain (excluding overseas),
£ million, real terms (2017/18 prices)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</si>
</sst>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0_ ;\-#,##0\ "/>
    <numFmt numFmtId="167" formatCode="_-* #,##0.0_-;\-* #,##0.0_-;_-* &quot;-&quot;??_-;_-@_-"/>
    <numFmt numFmtId="168" formatCode="#,##0_);\(#,##0\);&quot;-&quot;_)"/>
    <numFmt numFmtId="169" formatCode="#,##0_);\(#,##0\);&quot;-  &quot;;&quot;  &quot;@"/>
    <numFmt numFmtId="170" formatCode="0.0"/>
    <numFmt numFmtId="171" formatCode="0.000"/>
    <numFmt numFmtId="172" formatCode="0.0000"/>
    <numFmt numFmtId="173" formatCode="#,##0.0_-;\(#,##0.0\);_-* &quot;-&quot;??_-"/>
    <numFmt numFmtId="174" formatCode="&quot;$&quot;#,##0_);\(&quot;$&quot;#,##0\)"/>
    <numFmt numFmtId="175" formatCode="0;0;\-"/>
    <numFmt numFmtId="176" formatCode="&quot;to &quot;0.0000;&quot;to &quot;\-0.0000;&quot;to 0&quot;"/>
    <numFmt numFmtId="177" formatCode="#,##0;\(#,##0\)"/>
    <numFmt numFmtId="178" formatCode="#,##0_%_);\(#,##0\)_%;**;@_%_)"/>
    <numFmt numFmtId="179" formatCode="#,##0_%_);\(#,##0\)_%;#,##0_%_);@_%_)"/>
    <numFmt numFmtId="180" formatCode="_(* #,##0.00_);_(* \(#,##0.00\);_(* &quot;-&quot;??_);_(@_)"/>
    <numFmt numFmtId="181" formatCode="#,##0.00_%_);\(#,##0.00\)_%;**;@_%_)"/>
    <numFmt numFmtId="182" formatCode="#,##0.00_%_);\(#,##0.00\)_%;#,##0.00_%_);@_%_)"/>
    <numFmt numFmtId="183" formatCode="#,##0.000_%_);\(#,##0.000\)_%;**;@_%_)"/>
    <numFmt numFmtId="184" formatCode="_(* #,##0.00_);_(* \(\ #,##0.00\ \);_(* &quot;-&quot;??_);_(\ @_ \)"/>
    <numFmt numFmtId="185" formatCode="#,##0.0_%_);\(#,##0.0\)_%;**;@_%_)"/>
    <numFmt numFmtId="186" formatCode="[$¥-411]#,##0"/>
    <numFmt numFmtId="187" formatCode="_(&quot;$&quot;* #,##0.00_);_(&quot;$&quot;* \(#,##0.00\);_(&quot;$&quot;* &quot;-&quot;??_);_(@_)"/>
    <numFmt numFmtId="188" formatCode="&quot;$&quot;#,##0.00_%_);\(&quot;$&quot;#,##0.00\)_%;**;@_%_)"/>
    <numFmt numFmtId="189" formatCode="&quot;$&quot;#,##0.000_%_);\(&quot;$&quot;#,##0.000\)_%;**;@_%_)"/>
    <numFmt numFmtId="190" formatCode="&quot;$&quot;#,##0.0_%_);\(&quot;$&quot;#,##0.0\)_%;**;@_%_)"/>
    <numFmt numFmtId="191" formatCode="#,##0_);\(#,##0.0\)"/>
    <numFmt numFmtId="192" formatCode="0_ ;\-0\ "/>
    <numFmt numFmtId="193" formatCode="m/d/yy_%_);;**"/>
    <numFmt numFmtId="194" formatCode="m/d/yy_%_)"/>
    <numFmt numFmtId="195" formatCode="_-[$€-2]* #,##0.00_-;\-[$€-2]* #,##0.00_-;_-[$€-2]* &quot;-&quot;??_-"/>
    <numFmt numFmtId="196" formatCode="_([$€]* #,##0.00_);_([$€]* \(#,##0.00\);_([$€]* &quot;-&quot;??_);_(@_)"/>
    <numFmt numFmtId="197" formatCode="#,##0;\-#,##0;\-"/>
    <numFmt numFmtId="198" formatCode="[&gt;0]#,##0;\-"/>
    <numFmt numFmtId="199" formatCode="#,##0;\-"/>
    <numFmt numFmtId="200" formatCode="0.0;\(0.0\)"/>
    <numFmt numFmtId="201" formatCode="0.0;;&quot;TBD&quot;"/>
    <numFmt numFmtId="202" formatCode="_(&quot;$&quot;* #,##0_);_(&quot;$&quot;* \(#,##0\);_(&quot;$&quot;* &quot;-&quot;_);_(@_)"/>
    <numFmt numFmtId="203" formatCode="#,##0.0_x_)_);&quot;NM&quot;_x_)_);#,##0.0_x_)_);@_x_)_)"/>
    <numFmt numFmtId="204" formatCode="mmmm\ d\,\ yyyy"/>
    <numFmt numFmtId="205" formatCode="#\ ##0"/>
    <numFmt numFmtId="206" formatCode="_(#,##0.0_);\(#,##0.0\);_(&quot;-&quot;_)"/>
    <numFmt numFmtId="207" formatCode="[&lt;0.0001]&quot;&lt;0.0001&quot;;0.0000"/>
    <numFmt numFmtId="208" formatCode="0.0%_);\(0.0%\);**;@_%_)"/>
    <numFmt numFmtId="209" formatCode="#,##0.0_);\(#,##0.0\)"/>
    <numFmt numFmtId="210" formatCode="#,##0.0,,;\-#,##0.0,,;\-"/>
    <numFmt numFmtId="211" formatCode="#,##0,;\-#,##0,;\-"/>
    <numFmt numFmtId="212" formatCode="0.0%;\-0.0%;\-"/>
    <numFmt numFmtId="213" formatCode="#,##0.0,,;\-#,##0.0,,"/>
    <numFmt numFmtId="214" formatCode="#,##0,;\-#,##0,"/>
    <numFmt numFmtId="215" formatCode="0.0%;\-0.0%"/>
    <numFmt numFmtId="216" formatCode="&quot;$&quot;#,##0.0_);\(&quot;$&quot;#,##0.00\)"/>
    <numFmt numFmtId="217" formatCode="dd\ mmm\ yy"/>
    <numFmt numFmtId="218" formatCode="#,##0.0_ ;\-#,##0.0\ "/>
  </numFmts>
  <fonts count="223">
    <font>
      <sz val="12"/>
      <color theme="1"/>
      <name val="Arial"/>
      <family val="2"/>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0"/>
      <name val="Arial"/>
      <family val="2"/>
    </font>
    <font>
      <b/>
      <sz val="12"/>
      <name val="Arial"/>
      <family val="2"/>
    </font>
    <font>
      <sz val="12"/>
      <name val="Arial"/>
      <family val="2"/>
    </font>
    <font>
      <sz val="12"/>
      <color theme="3" tint="0.39997558519241921"/>
      <name val="Arial"/>
      <family val="2"/>
    </font>
    <font>
      <u/>
      <sz val="10"/>
      <color indexed="12"/>
      <name val="Arial"/>
      <family val="2"/>
    </font>
    <font>
      <b/>
      <sz val="12"/>
      <color rgb="FFFF0000"/>
      <name val="Arial"/>
      <family val="2"/>
    </font>
    <font>
      <b/>
      <sz val="10"/>
      <name val="Arial"/>
      <family val="2"/>
    </font>
    <font>
      <sz val="8"/>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1"/>
      <color indexed="8"/>
      <name val="Calibri"/>
      <family val="2"/>
    </font>
    <font>
      <sz val="12"/>
      <color indexed="8"/>
      <name val="Arial"/>
      <family val="2"/>
    </font>
    <font>
      <sz val="11"/>
      <color theme="1"/>
      <name val="Calibri"/>
      <family val="2"/>
      <scheme val="minor"/>
    </font>
    <font>
      <sz val="11"/>
      <color theme="1"/>
      <name val="Futura Bk BT"/>
      <family val="2"/>
    </font>
    <font>
      <sz val="11"/>
      <color indexed="9"/>
      <name val="Calibri"/>
      <family val="2"/>
    </font>
    <font>
      <sz val="12"/>
      <color indexed="9"/>
      <name val="Arial"/>
      <family val="2"/>
    </font>
    <font>
      <sz val="11"/>
      <color theme="0"/>
      <name val="Calibri"/>
      <family val="2"/>
      <scheme val="minor"/>
    </font>
    <font>
      <sz val="11"/>
      <color theme="0"/>
      <name val="Futura Bk BT"/>
      <family val="2"/>
    </font>
    <font>
      <sz val="8"/>
      <color indexed="12"/>
      <name val="Palatino"/>
      <family val="1"/>
    </font>
    <font>
      <sz val="8"/>
      <name val="Calibri"/>
      <family val="2"/>
    </font>
    <font>
      <sz val="11"/>
      <color indexed="20"/>
      <name val="Calibri"/>
      <family val="2"/>
    </font>
    <font>
      <sz val="12"/>
      <color indexed="20"/>
      <name val="Arial"/>
      <family val="2"/>
    </font>
    <font>
      <sz val="11"/>
      <color rgb="FF9C0006"/>
      <name val="Calibri"/>
      <family val="2"/>
      <scheme val="minor"/>
    </font>
    <font>
      <sz val="11"/>
      <color rgb="FF9C0006"/>
      <name val="Futura Bk BT"/>
      <family val="2"/>
    </font>
    <font>
      <sz val="8"/>
      <color indexed="18"/>
      <name val="Helv"/>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1"/>
      <color indexed="52"/>
      <name val="Calibri"/>
      <family val="2"/>
    </font>
    <font>
      <b/>
      <sz val="11"/>
      <color indexed="60"/>
      <name val="Calibri"/>
      <family val="2"/>
    </font>
    <font>
      <b/>
      <sz val="12"/>
      <color indexed="52"/>
      <name val="Arial"/>
      <family val="2"/>
    </font>
    <font>
      <b/>
      <sz val="11"/>
      <color rgb="FFFA7D00"/>
      <name val="Calibri"/>
      <family val="2"/>
      <scheme val="minor"/>
    </font>
    <font>
      <b/>
      <sz val="11"/>
      <color rgb="FFFA7D00"/>
      <name val="Futura Bk BT"/>
      <family val="2"/>
    </font>
    <font>
      <sz val="8"/>
      <name val="Tahoma"/>
      <family val="2"/>
    </font>
    <font>
      <b/>
      <sz val="11"/>
      <color indexed="9"/>
      <name val="Calibri"/>
      <family val="2"/>
    </font>
    <font>
      <b/>
      <sz val="12"/>
      <color indexed="9"/>
      <name val="Arial"/>
      <family val="2"/>
    </font>
    <font>
      <b/>
      <sz val="11"/>
      <color theme="0"/>
      <name val="Calibri"/>
      <family val="2"/>
      <scheme val="minor"/>
    </font>
    <font>
      <b/>
      <sz val="11"/>
      <color theme="0"/>
      <name val="Futura Bk BT"/>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10"/>
      <name val="System"/>
      <family val="2"/>
    </font>
    <font>
      <sz val="8"/>
      <name val="Palatino"/>
      <family val="1"/>
    </font>
    <font>
      <sz val="11"/>
      <color indexed="8"/>
      <name val="Futura Bk BT"/>
      <family val="2"/>
    </font>
    <font>
      <sz val="10"/>
      <name val="Tahoma"/>
      <family val="2"/>
    </font>
    <font>
      <sz val="12"/>
      <color indexed="63"/>
      <name val="Arial"/>
      <family val="2"/>
    </font>
    <font>
      <sz val="10"/>
      <name val="MS Sans Serif"/>
      <family val="2"/>
    </font>
    <font>
      <sz val="10"/>
      <color indexed="24"/>
      <name val="Arial"/>
      <family val="2"/>
    </font>
    <font>
      <sz val="10"/>
      <name val="BERNHARD"/>
    </font>
    <font>
      <sz val="10"/>
      <name val="Helv"/>
    </font>
    <font>
      <sz val="8"/>
      <color indexed="16"/>
      <name val="Palatino"/>
      <family val="1"/>
    </font>
    <font>
      <sz val="10"/>
      <color indexed="12"/>
      <name val="Arial"/>
      <family val="2"/>
    </font>
    <font>
      <sz val="10"/>
      <color theme="1"/>
      <name val="Calibri"/>
      <family val="1"/>
      <scheme val="minor"/>
    </font>
    <font>
      <sz val="10"/>
      <color theme="1"/>
      <name val="Calibri"/>
      <family val="2"/>
    </font>
    <font>
      <sz val="10"/>
      <color indexed="62"/>
      <name val="Arial"/>
      <family val="2"/>
    </font>
    <font>
      <b/>
      <sz val="11"/>
      <color indexed="55"/>
      <name val="Arial"/>
      <family val="2"/>
    </font>
    <font>
      <b/>
      <sz val="11"/>
      <color indexed="8"/>
      <name val="Calibri"/>
      <family val="2"/>
    </font>
    <font>
      <b/>
      <sz val="10"/>
      <color indexed="10"/>
      <name val="Arial"/>
      <family val="2"/>
    </font>
    <font>
      <i/>
      <sz val="11"/>
      <color indexed="23"/>
      <name val="Calibri"/>
      <family val="2"/>
    </font>
    <font>
      <i/>
      <sz val="12"/>
      <color indexed="23"/>
      <name val="Arial"/>
      <family val="2"/>
    </font>
    <font>
      <i/>
      <sz val="11"/>
      <color rgb="FF7F7F7F"/>
      <name val="Calibri"/>
      <family val="2"/>
      <scheme val="minor"/>
    </font>
    <font>
      <i/>
      <sz val="11"/>
      <color rgb="FF7F7F7F"/>
      <name val="Futura Bk BT"/>
      <family val="2"/>
    </font>
    <font>
      <b/>
      <sz val="8"/>
      <name val="Tahoma"/>
      <family val="2"/>
    </font>
    <font>
      <sz val="11"/>
      <color indexed="10"/>
      <name val="Arial"/>
      <family val="2"/>
    </font>
    <font>
      <u/>
      <sz val="12"/>
      <color rgb="FF004488"/>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1"/>
      <color rgb="FF006100"/>
      <name val="Calibri"/>
      <family val="2"/>
      <scheme val="minor"/>
    </font>
    <font>
      <sz val="11"/>
      <color rgb="FF006100"/>
      <name val="Futura Bk BT"/>
      <family val="2"/>
    </font>
    <font>
      <sz val="6"/>
      <color indexed="16"/>
      <name val="Palatino"/>
      <family val="1"/>
    </font>
    <font>
      <sz val="6"/>
      <name val="Palatino"/>
      <family val="1"/>
    </font>
    <font>
      <b/>
      <sz val="9"/>
      <color indexed="18"/>
      <name val="Arial"/>
      <family val="2"/>
    </font>
    <font>
      <b/>
      <sz val="9"/>
      <color indexed="8"/>
      <name val="Arial"/>
      <family val="2"/>
    </font>
    <font>
      <b/>
      <sz val="14"/>
      <name val="Arial"/>
      <family val="2"/>
    </font>
    <font>
      <b/>
      <sz val="15"/>
      <color indexed="48"/>
      <name val="Calibri"/>
      <family val="2"/>
    </font>
    <font>
      <b/>
      <sz val="15"/>
      <color indexed="56"/>
      <name val="Calibri"/>
      <family val="2"/>
    </font>
    <font>
      <b/>
      <sz val="15"/>
      <color indexed="56"/>
      <name val="Arial"/>
      <family val="2"/>
    </font>
    <font>
      <b/>
      <sz val="12"/>
      <color indexed="12"/>
      <name val="Arial"/>
      <family val="2"/>
    </font>
    <font>
      <b/>
      <sz val="15"/>
      <color theme="3"/>
      <name val="Calibri"/>
      <family val="2"/>
      <scheme val="minor"/>
    </font>
    <font>
      <b/>
      <sz val="15"/>
      <color indexed="41"/>
      <name val="Futura Bk BT"/>
      <family val="2"/>
    </font>
    <font>
      <sz val="10"/>
      <name val="Helvetica-Black"/>
    </font>
    <font>
      <b/>
      <sz val="10"/>
      <name val="Cambria"/>
      <family val="2"/>
    </font>
    <font>
      <b/>
      <sz val="13"/>
      <color indexed="48"/>
      <name val="Calibri"/>
      <family val="2"/>
    </font>
    <font>
      <b/>
      <sz val="13"/>
      <color indexed="56"/>
      <name val="Calibri"/>
      <family val="2"/>
    </font>
    <font>
      <b/>
      <sz val="13"/>
      <color indexed="56"/>
      <name val="Arial"/>
      <family val="2"/>
    </font>
    <font>
      <b/>
      <sz val="13"/>
      <color theme="3"/>
      <name val="Calibri"/>
      <family val="2"/>
      <scheme val="minor"/>
    </font>
    <font>
      <b/>
      <sz val="13"/>
      <color indexed="41"/>
      <name val="Futura Bk BT"/>
      <family val="2"/>
    </font>
    <font>
      <sz val="10"/>
      <name val="Palatino"/>
      <family val="1"/>
    </font>
    <font>
      <b/>
      <sz val="9"/>
      <name val="Cambria"/>
      <family val="2"/>
    </font>
    <font>
      <b/>
      <i/>
      <sz val="12"/>
      <name val="Arial"/>
      <family val="2"/>
    </font>
    <font>
      <b/>
      <sz val="11"/>
      <color indexed="48"/>
      <name val="Calibri"/>
      <family val="2"/>
    </font>
    <font>
      <b/>
      <sz val="11"/>
      <color indexed="56"/>
      <name val="Calibri"/>
      <family val="2"/>
    </font>
    <font>
      <b/>
      <sz val="11"/>
      <color indexed="56"/>
      <name val="Arial"/>
      <family val="2"/>
    </font>
    <font>
      <b/>
      <sz val="11"/>
      <color theme="3"/>
      <name val="Calibri"/>
      <family val="2"/>
      <scheme val="minor"/>
    </font>
    <font>
      <b/>
      <sz val="11"/>
      <color indexed="41"/>
      <name val="Futura Bk BT"/>
      <family val="2"/>
    </font>
    <font>
      <b/>
      <sz val="8"/>
      <name val="Cambria"/>
      <family val="2"/>
    </font>
    <font>
      <i/>
      <sz val="14"/>
      <name val="Palatino"/>
      <family val="1"/>
    </font>
    <font>
      <sz val="8"/>
      <name val="Cambria"/>
      <family val="2"/>
    </font>
    <font>
      <b/>
      <i/>
      <sz val="10"/>
      <name val="Arial"/>
      <family val="2"/>
    </font>
    <font>
      <i/>
      <sz val="10"/>
      <name val="Arial"/>
      <family val="2"/>
    </font>
    <font>
      <u/>
      <sz val="7.5"/>
      <color indexed="12"/>
      <name val="Arial"/>
      <family val="2"/>
    </font>
    <font>
      <u/>
      <sz val="10"/>
      <color theme="10"/>
      <name val="Arial"/>
      <family val="2"/>
    </font>
    <font>
      <u/>
      <sz val="12"/>
      <color rgb="FF0066AA"/>
      <name val="Arial"/>
      <family val="2"/>
    </font>
    <font>
      <u/>
      <sz val="11"/>
      <color theme="10"/>
      <name val="Calibri"/>
      <family val="2"/>
      <scheme val="minor"/>
    </font>
    <font>
      <u/>
      <sz val="12"/>
      <color indexed="12"/>
      <name val="Arial"/>
      <family val="2"/>
    </font>
    <font>
      <u/>
      <sz val="11"/>
      <color indexed="12"/>
      <name val="Calibri"/>
      <family val="2"/>
    </font>
    <font>
      <u/>
      <sz val="11"/>
      <color theme="10"/>
      <name val="Calibri"/>
      <family val="2"/>
    </font>
    <font>
      <u/>
      <sz val="12"/>
      <color theme="10"/>
      <name val="Arial"/>
      <family val="2"/>
    </font>
    <font>
      <u/>
      <sz val="10"/>
      <color theme="10"/>
      <name val="System"/>
      <family val="2"/>
    </font>
    <font>
      <u/>
      <sz val="8.5"/>
      <color indexed="12"/>
      <name val="Arial"/>
      <family val="2"/>
    </font>
    <font>
      <u/>
      <sz val="9"/>
      <color indexed="12"/>
      <name val="Arial"/>
      <family val="2"/>
    </font>
    <font>
      <u/>
      <sz val="10"/>
      <color indexed="12"/>
      <name val="System"/>
      <family val="2"/>
    </font>
    <font>
      <b/>
      <sz val="10"/>
      <color indexed="56"/>
      <name val="Wingdings"/>
      <charset val="2"/>
    </font>
    <font>
      <b/>
      <u/>
      <sz val="8"/>
      <color indexed="56"/>
      <name val="Calibri"/>
      <family val="2"/>
    </font>
    <font>
      <sz val="7"/>
      <name val="Arial"/>
      <family val="2"/>
    </font>
    <font>
      <sz val="11"/>
      <color indexed="62"/>
      <name val="Calibri"/>
      <family val="2"/>
    </font>
    <font>
      <sz val="12"/>
      <color indexed="62"/>
      <name val="Arial"/>
      <family val="2"/>
    </font>
    <font>
      <sz val="11"/>
      <color rgb="FF3F3F76"/>
      <name val="Futura Bk BT"/>
      <family val="2"/>
    </font>
    <font>
      <sz val="11"/>
      <color rgb="FF3F3F76"/>
      <name val="Calibri"/>
      <family val="2"/>
      <scheme val="minor"/>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font>
    <font>
      <sz val="11"/>
      <color indexed="60"/>
      <name val="Calibri"/>
      <family val="2"/>
    </font>
    <font>
      <sz val="12"/>
      <color indexed="52"/>
      <name val="Arial"/>
      <family val="2"/>
    </font>
    <font>
      <sz val="11"/>
      <color rgb="FFFA7D00"/>
      <name val="Futura Bk BT"/>
      <family val="2"/>
    </font>
    <font>
      <sz val="11"/>
      <color rgb="FFFA7D00"/>
      <name val="Calibri"/>
      <family val="2"/>
      <scheme val="minor"/>
    </font>
    <font>
      <sz val="10"/>
      <name val="Times New Roman"/>
      <family val="1"/>
    </font>
    <font>
      <sz val="8"/>
      <name val="Helvetica"/>
      <family val="2"/>
    </font>
    <font>
      <b/>
      <sz val="12"/>
      <name val="Cambria"/>
      <family val="2"/>
    </font>
    <font>
      <sz val="11"/>
      <color indexed="59"/>
      <name val="Calibri"/>
      <family val="2"/>
    </font>
    <font>
      <sz val="12"/>
      <color indexed="60"/>
      <name val="Arial"/>
      <family val="2"/>
    </font>
    <font>
      <sz val="11"/>
      <color rgb="FF9C6500"/>
      <name val="Futura Bk BT"/>
      <family val="2"/>
    </font>
    <font>
      <sz val="11"/>
      <color rgb="FF9C6500"/>
      <name val="Calibri"/>
      <family val="2"/>
      <scheme val="minor"/>
    </font>
    <font>
      <sz val="7"/>
      <name val="Small Fonts"/>
      <family val="2"/>
    </font>
    <font>
      <sz val="12"/>
      <name val="Helv"/>
    </font>
    <font>
      <b/>
      <i/>
      <sz val="16"/>
      <name val="Helv"/>
    </font>
    <font>
      <sz val="10"/>
      <color indexed="8"/>
      <name val="Tahoma"/>
      <family val="2"/>
    </font>
    <font>
      <sz val="11"/>
      <color theme="1"/>
      <name val="Arial"/>
      <family val="2"/>
    </font>
    <font>
      <sz val="10"/>
      <name val="Calibri"/>
      <family val="2"/>
    </font>
    <font>
      <b/>
      <sz val="11"/>
      <color indexed="63"/>
      <name val="Calibri"/>
      <family val="2"/>
    </font>
    <font>
      <b/>
      <sz val="12"/>
      <color indexed="63"/>
      <name val="Arial"/>
      <family val="2"/>
    </font>
    <font>
      <b/>
      <sz val="11"/>
      <color rgb="FF3F3F3F"/>
      <name val="Futura Bk BT"/>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8"/>
      <color indexed="52"/>
      <name val="Arial"/>
      <family val="2"/>
    </font>
    <font>
      <sz val="8"/>
      <color indexed="51"/>
      <name val="Arial"/>
      <family val="2"/>
    </font>
    <font>
      <b/>
      <sz val="10"/>
      <color indexed="58"/>
      <name val="Arial"/>
      <family val="2"/>
    </font>
    <font>
      <b/>
      <sz val="12"/>
      <color indexed="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sz val="10"/>
      <color indexed="10"/>
      <name val="Arial"/>
      <family val="2"/>
    </font>
    <font>
      <b/>
      <sz val="18"/>
      <color theme="1"/>
      <name val="Cambria"/>
      <family val="2"/>
      <scheme val="major"/>
    </font>
    <font>
      <b/>
      <sz val="18"/>
      <color indexed="62"/>
      <name val="Cambria"/>
      <family val="2"/>
    </font>
    <font>
      <b/>
      <sz val="14"/>
      <name val="Cambria"/>
      <family val="2"/>
    </font>
    <font>
      <b/>
      <sz val="10"/>
      <name val="Tahoma"/>
      <family val="2"/>
    </font>
    <font>
      <sz val="14"/>
      <name val="Arial MT"/>
    </font>
    <font>
      <b/>
      <sz val="12"/>
      <color theme="4" tint="-0.499984740745262"/>
      <name val="Calibri"/>
      <family val="1"/>
      <scheme val="minor"/>
    </font>
    <font>
      <i/>
      <sz val="7"/>
      <name val="Arial"/>
      <family val="2"/>
    </font>
    <font>
      <b/>
      <sz val="9"/>
      <name val="Palatino"/>
      <family val="1"/>
    </font>
    <font>
      <sz val="9"/>
      <color indexed="21"/>
      <name val="Helvetica-Black"/>
    </font>
    <font>
      <b/>
      <sz val="10"/>
      <name val="Palatino"/>
      <family val="1"/>
    </font>
    <font>
      <b/>
      <sz val="8"/>
      <name val="Arial"/>
      <family val="2"/>
    </font>
    <font>
      <b/>
      <sz val="8"/>
      <color indexed="12"/>
      <name val="Arial"/>
      <family val="2"/>
    </font>
    <font>
      <i/>
      <sz val="8"/>
      <color indexed="12"/>
      <name val="Arial"/>
      <family val="2"/>
    </font>
    <font>
      <i/>
      <sz val="8"/>
      <name val="Arial"/>
      <family val="2"/>
    </font>
    <font>
      <b/>
      <sz val="9"/>
      <name val="Arial"/>
      <family val="2"/>
    </font>
    <font>
      <sz val="12"/>
      <name val="Palatino"/>
      <family val="1"/>
    </font>
    <font>
      <sz val="10"/>
      <color indexed="9"/>
      <name val="Arial"/>
      <family val="2"/>
    </font>
    <font>
      <b/>
      <sz val="11"/>
      <name val="Times New Roman"/>
      <family val="1"/>
    </font>
    <font>
      <b/>
      <sz val="12"/>
      <color indexed="20"/>
      <name val="Arial"/>
      <family val="2"/>
    </font>
    <font>
      <b/>
      <sz val="18"/>
      <color indexed="56"/>
      <name val="Cambria"/>
      <family val="2"/>
    </font>
    <font>
      <b/>
      <sz val="18"/>
      <name val="Arial"/>
      <family val="2"/>
    </font>
    <font>
      <b/>
      <sz val="18"/>
      <color indexed="41"/>
      <name val="Futura Bk BT"/>
      <family val="2"/>
    </font>
    <font>
      <b/>
      <sz val="18"/>
      <color indexed="48"/>
      <name val="Cambria"/>
      <family val="2"/>
    </font>
    <font>
      <b/>
      <sz val="11"/>
      <color theme="1"/>
      <name val="Futura Bk BT"/>
      <family val="2"/>
    </font>
    <font>
      <b/>
      <sz val="11"/>
      <color theme="1"/>
      <name val="Calibri"/>
      <family val="2"/>
      <scheme val="minor"/>
    </font>
    <font>
      <b/>
      <sz val="8"/>
      <name val="Palatino"/>
      <family val="1"/>
    </font>
    <font>
      <sz val="8"/>
      <color indexed="8"/>
      <name val="Wingdings"/>
      <charset val="2"/>
    </font>
    <font>
      <sz val="11"/>
      <color indexed="10"/>
      <name val="Calibri"/>
      <family val="2"/>
    </font>
    <font>
      <sz val="12"/>
      <color indexed="10"/>
      <name val="Arial"/>
      <family val="2"/>
    </font>
    <font>
      <sz val="11"/>
      <color rgb="FFFF0000"/>
      <name val="Futura Bk BT"/>
      <family val="2"/>
    </font>
    <font>
      <sz val="11"/>
      <color rgb="FFFF0000"/>
      <name val="Calibri"/>
      <family val="2"/>
      <scheme val="minor"/>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31"/>
        <bgColor indexed="44"/>
      </patternFill>
    </fill>
    <fill>
      <patternFill patternType="solid">
        <fgColor indexed="45"/>
      </patternFill>
    </fill>
    <fill>
      <patternFill patternType="solid">
        <fgColor indexed="45"/>
        <bgColor indexed="46"/>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41"/>
      </patternFill>
    </fill>
    <fill>
      <patternFill patternType="solid">
        <fgColor indexed="27"/>
      </patternFill>
    </fill>
    <fill>
      <patternFill patternType="solid">
        <fgColor indexed="41"/>
        <bgColor indexed="44"/>
      </patternFill>
    </fill>
    <fill>
      <patternFill patternType="solid">
        <fgColor indexed="47"/>
      </patternFill>
    </fill>
    <fill>
      <patternFill patternType="solid">
        <fgColor indexed="27"/>
        <bgColor indexed="4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19"/>
        <bgColor indexed="55"/>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43"/>
      </patternFill>
    </fill>
    <fill>
      <patternFill patternType="solid">
        <fgColor indexed="52"/>
      </patternFill>
    </fill>
    <fill>
      <patternFill patternType="solid">
        <fgColor indexed="60"/>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48"/>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0"/>
        <bgColor indexed="16"/>
      </patternFill>
    </fill>
    <fill>
      <patternFill patternType="solid">
        <fgColor indexed="42"/>
        <bgColor indexed="42"/>
      </patternFill>
    </fill>
    <fill>
      <patternFill patternType="solid">
        <fgColor indexed="57"/>
      </patternFill>
    </fill>
    <fill>
      <patternFill patternType="solid">
        <fgColor indexed="54"/>
        <bgColor indexed="63"/>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5"/>
        <bgColor indexed="60"/>
      </patternFill>
    </fill>
    <fill>
      <patternFill patternType="solid">
        <fgColor indexed="49"/>
        <bgColor indexed="64"/>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11"/>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0"/>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bgColor indexed="26"/>
      </patternFill>
    </fill>
    <fill>
      <patternFill patternType="solid">
        <fgColor indexed="26"/>
      </patternFill>
    </fill>
    <fill>
      <patternFill patternType="solid">
        <fgColor indexed="26"/>
        <bgColor indexed="43"/>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solid">
        <fgColor indexed="62"/>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top/>
      <bottom style="medium">
        <color indexed="64"/>
      </bottom>
      <diagonal/>
    </border>
    <border>
      <left/>
      <right/>
      <top style="medium">
        <color theme="1"/>
      </top>
      <bottom style="thin">
        <color theme="1"/>
      </bottom>
      <diagonal/>
    </border>
    <border>
      <left/>
      <right/>
      <top/>
      <bottom style="dotted">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64"/>
      </top>
      <bottom style="thin">
        <color indexed="64"/>
      </bottom>
      <diagonal/>
    </border>
    <border>
      <left/>
      <right/>
      <top style="medium">
        <color indexed="64"/>
      </top>
      <bottom style="medium">
        <color indexed="64"/>
      </bottom>
      <diagonal/>
    </border>
    <border>
      <left/>
      <right style="medium">
        <color indexed="8"/>
      </right>
      <top/>
      <bottom/>
      <diagonal/>
    </border>
    <border>
      <left/>
      <right/>
      <top/>
      <bottom style="thick">
        <color indexed="62"/>
      </bottom>
      <diagonal/>
    </border>
    <border>
      <left/>
      <right/>
      <top/>
      <bottom style="thick">
        <color indexed="41"/>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6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style="double">
        <color indexed="8"/>
      </left>
      <right style="thin">
        <color indexed="8"/>
      </right>
      <top/>
      <bottom/>
      <diagonal/>
    </border>
    <border>
      <left style="medium">
        <color indexed="64"/>
      </left>
      <right style="medium">
        <color indexed="64"/>
      </right>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41"/>
      </top>
      <bottom style="double">
        <color indexed="41"/>
      </bottom>
      <diagonal/>
    </border>
  </borders>
  <cellStyleXfs count="29127">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22" fillId="0" borderId="0" applyNumberFormat="0" applyFill="0" applyBorder="0" applyAlignment="0" applyProtection="0">
      <alignment vertical="top"/>
      <protection locked="0"/>
    </xf>
    <xf numFmtId="9" fontId="18" fillId="0" borderId="0" applyFont="0" applyFill="0" applyBorder="0" applyAlignment="0" applyProtection="0"/>
    <xf numFmtId="0" fontId="18" fillId="0" borderId="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6"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6"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6"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25" fillId="0" borderId="0">
      <alignment vertical="top"/>
    </xf>
    <xf numFmtId="169" fontId="25"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8" fillId="0" borderId="0"/>
    <xf numFmtId="0" fontId="28" fillId="0" borderId="0"/>
    <xf numFmtId="0" fontId="28" fillId="0" borderId="0"/>
    <xf numFmtId="0" fontId="2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169" fontId="18" fillId="0" borderId="0">
      <alignment vertical="top"/>
    </xf>
    <xf numFmtId="169" fontId="25"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6" fillId="0" borderId="0">
      <alignment vertical="top"/>
    </xf>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169" fontId="25"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25"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6" fillId="0" borderId="0">
      <alignment vertical="top"/>
    </xf>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169" fontId="25"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6" fillId="0" borderId="0">
      <alignment vertical="top"/>
    </xf>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169" fontId="25" fillId="0" borderId="0">
      <alignment vertical="top"/>
    </xf>
    <xf numFmtId="0" fontId="18" fillId="0" borderId="0"/>
    <xf numFmtId="0" fontId="18" fillId="0" borderId="0"/>
    <xf numFmtId="169" fontId="25"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9" fontId="25" fillId="0" borderId="0">
      <alignment vertical="top"/>
    </xf>
    <xf numFmtId="169"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0" fillId="0" borderId="23" applyNumberFormat="0" applyFill="0" applyProtection="0">
      <alignment horizontal="center"/>
    </xf>
    <xf numFmtId="0" fontId="30" fillId="0" borderId="23" applyNumberFormat="0" applyFill="0" applyProtection="0">
      <alignment horizontal="center"/>
    </xf>
    <xf numFmtId="0" fontId="30" fillId="0" borderId="23" applyNumberFormat="0" applyFill="0" applyProtection="0">
      <alignment horizontal="center"/>
    </xf>
    <xf numFmtId="0" fontId="30" fillId="0" borderId="23" applyNumberFormat="0" applyFill="0" applyProtection="0">
      <alignment horizontal="center"/>
    </xf>
    <xf numFmtId="0" fontId="30" fillId="0" borderId="23" applyNumberFormat="0" applyFill="0" applyProtection="0">
      <alignment horizontal="center"/>
    </xf>
    <xf numFmtId="0" fontId="30" fillId="0" borderId="23" applyNumberFormat="0" applyFill="0" applyProtection="0">
      <alignment horizontal="center"/>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lignment wrapText="1"/>
    </xf>
    <xf numFmtId="0" fontId="25" fillId="0" borderId="0">
      <alignment wrapText="1"/>
    </xf>
    <xf numFmtId="0" fontId="25" fillId="0" borderId="0">
      <alignment wrapText="1"/>
    </xf>
    <xf numFmtId="0" fontId="25" fillId="0" borderId="0">
      <alignment wrapText="1"/>
    </xf>
    <xf numFmtId="0" fontId="18" fillId="0" borderId="0"/>
    <xf numFmtId="0" fontId="18" fillId="0" borderId="0"/>
    <xf numFmtId="0" fontId="25"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lignment wrapText="1"/>
    </xf>
    <xf numFmtId="0" fontId="25" fillId="0" borderId="0">
      <alignment wrapText="1"/>
    </xf>
    <xf numFmtId="0" fontId="18" fillId="0" borderId="0"/>
    <xf numFmtId="0" fontId="18" fillId="0" borderId="0"/>
    <xf numFmtId="0" fontId="25"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170" fontId="18" fillId="0" borderId="0" applyFont="0" applyFill="0" applyBorder="0" applyProtection="0">
      <alignment horizontal="right"/>
    </xf>
    <xf numFmtId="0" fontId="31" fillId="35" borderId="0" applyNumberFormat="0" applyBorder="0" applyAlignment="0" applyProtection="0"/>
    <xf numFmtId="0" fontId="31" fillId="36"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18" fillId="0" borderId="0"/>
    <xf numFmtId="0" fontId="18" fillId="0" borderId="0"/>
    <xf numFmtId="0" fontId="18" fillId="0" borderId="0"/>
    <xf numFmtId="0" fontId="18" fillId="0" borderId="0"/>
    <xf numFmtId="0" fontId="32" fillId="35" borderId="0" applyNumberFormat="0" applyBorder="0" applyAlignment="0" applyProtection="0"/>
    <xf numFmtId="0" fontId="18" fillId="0" borderId="0"/>
    <xf numFmtId="0" fontId="18" fillId="0" borderId="0"/>
    <xf numFmtId="0" fontId="31"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35" borderId="0" applyNumberFormat="0" applyBorder="0" applyAlignment="0" applyProtection="0"/>
    <xf numFmtId="0" fontId="18" fillId="0" borderId="0"/>
    <xf numFmtId="0" fontId="18" fillId="0" borderId="0"/>
    <xf numFmtId="0" fontId="31" fillId="35"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32"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5" borderId="0" applyNumberFormat="0" applyBorder="0" applyAlignment="0" applyProtection="0"/>
    <xf numFmtId="0" fontId="18" fillId="0" borderId="0"/>
    <xf numFmtId="0" fontId="18" fillId="0" borderId="0"/>
    <xf numFmtId="0" fontId="31"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36" borderId="0" applyNumberFormat="0" applyBorder="0" applyAlignment="0" applyProtection="0"/>
    <xf numFmtId="0" fontId="18" fillId="0" borderId="0"/>
    <xf numFmtId="0" fontId="18" fillId="0" borderId="0"/>
    <xf numFmtId="0" fontId="18" fillId="0" borderId="0"/>
    <xf numFmtId="0" fontId="3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31" fillId="37" borderId="0" applyNumberFormat="0" applyBorder="0" applyAlignment="0" applyProtection="0"/>
    <xf numFmtId="0" fontId="33" fillId="14" borderId="0" applyNumberFormat="0" applyBorder="0" applyAlignment="0" applyProtection="0"/>
    <xf numFmtId="0" fontId="34" fillId="14" borderId="0" applyNumberFormat="0" applyBorder="0" applyAlignment="0" applyProtection="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7" borderId="0" applyNumberFormat="0" applyBorder="0" applyAlignment="0" applyProtection="0"/>
    <xf numFmtId="0" fontId="31" fillId="37" borderId="0" applyNumberFormat="0" applyBorder="0" applyAlignment="0" applyProtection="0"/>
    <xf numFmtId="0" fontId="1" fillId="14"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7" borderId="0" applyNumberFormat="0" applyBorder="0" applyAlignment="0" applyProtection="0"/>
    <xf numFmtId="0" fontId="18" fillId="0" borderId="0"/>
    <xf numFmtId="0" fontId="18" fillId="0" borderId="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38" borderId="0" applyNumberFormat="0" applyBorder="0" applyAlignment="0" applyProtection="0"/>
    <xf numFmtId="0" fontId="18" fillId="0" borderId="0"/>
    <xf numFmtId="0" fontId="18" fillId="0" borderId="0"/>
    <xf numFmtId="0" fontId="18" fillId="0" borderId="0"/>
    <xf numFmtId="0" fontId="31"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1" fillId="39" borderId="0" applyNumberFormat="0" applyBorder="0" applyAlignment="0" applyProtection="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18" fillId="0" borderId="0"/>
    <xf numFmtId="0" fontId="18" fillId="0" borderId="0"/>
    <xf numFmtId="0" fontId="31"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18" fillId="0" borderId="0"/>
    <xf numFmtId="0" fontId="18" fillId="0" borderId="0"/>
    <xf numFmtId="0" fontId="31" fillId="39" borderId="0" applyNumberFormat="0" applyBorder="0" applyAlignment="0" applyProtection="0"/>
    <xf numFmtId="0" fontId="33" fillId="18" borderId="0" applyNumberFormat="0" applyBorder="0" applyAlignment="0" applyProtection="0"/>
    <xf numFmtId="0" fontId="34" fillId="18" borderId="0" applyNumberFormat="0" applyBorder="0" applyAlignment="0" applyProtection="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9" borderId="0" applyNumberFormat="0" applyBorder="0" applyAlignment="0" applyProtection="0"/>
    <xf numFmtId="0" fontId="31" fillId="39" borderId="0" applyNumberFormat="0" applyBorder="0" applyAlignment="0" applyProtection="0"/>
    <xf numFmtId="0" fontId="1" fillId="1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39" borderId="0" applyNumberFormat="0" applyBorder="0" applyAlignment="0" applyProtection="0"/>
    <xf numFmtId="0" fontId="18" fillId="0" borderId="0"/>
    <xf numFmtId="0" fontId="18" fillId="0" borderId="0"/>
    <xf numFmtId="0" fontId="31"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0" borderId="0" applyNumberFormat="0" applyBorder="0" applyAlignment="0" applyProtection="0"/>
    <xf numFmtId="0" fontId="18" fillId="0" borderId="0"/>
    <xf numFmtId="0" fontId="18" fillId="0" borderId="0"/>
    <xf numFmtId="0" fontId="18" fillId="0" borderId="0"/>
    <xf numFmtId="0" fontId="3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31" fillId="41" borderId="0" applyNumberFormat="0" applyBorder="0" applyAlignment="0" applyProtection="0"/>
    <xf numFmtId="0" fontId="33" fillId="22" borderId="0" applyNumberFormat="0" applyBorder="0" applyAlignment="0" applyProtection="0"/>
    <xf numFmtId="0" fontId="34" fillId="43" borderId="0" applyNumberFormat="0" applyBorder="0" applyAlignment="0" applyProtection="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31" fillId="41" borderId="0" applyNumberFormat="0" applyBorder="0" applyAlignment="0" applyProtection="0"/>
    <xf numFmtId="0" fontId="1" fillId="2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2" borderId="0" applyNumberFormat="0" applyBorder="0" applyAlignment="0" applyProtection="0"/>
    <xf numFmtId="0" fontId="18" fillId="0" borderId="0"/>
    <xf numFmtId="0" fontId="18" fillId="0" borderId="0"/>
    <xf numFmtId="0" fontId="18" fillId="0" borderId="0"/>
    <xf numFmtId="0" fontId="3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44" borderId="0" applyNumberFormat="0" applyBorder="0" applyAlignment="0" applyProtection="0"/>
    <xf numFmtId="0" fontId="18" fillId="0" borderId="0"/>
    <xf numFmtId="0" fontId="18" fillId="0" borderId="0"/>
    <xf numFmtId="0" fontId="18" fillId="0" borderId="0"/>
    <xf numFmtId="0" fontId="18" fillId="0" borderId="0"/>
    <xf numFmtId="0" fontId="32" fillId="44" borderId="0" applyNumberFormat="0" applyBorder="0" applyAlignment="0" applyProtection="0"/>
    <xf numFmtId="0" fontId="18" fillId="0" borderId="0"/>
    <xf numFmtId="0" fontId="18" fillId="0" borderId="0"/>
    <xf numFmtId="0" fontId="31"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4" borderId="0" applyNumberFormat="0" applyBorder="0" applyAlignment="0" applyProtection="0"/>
    <xf numFmtId="0" fontId="18" fillId="0" borderId="0"/>
    <xf numFmtId="0" fontId="18" fillId="0" borderId="0"/>
    <xf numFmtId="0" fontId="31" fillId="44" borderId="0" applyNumberFormat="0" applyBorder="0" applyAlignment="0" applyProtection="0"/>
    <xf numFmtId="0" fontId="33" fillId="26" borderId="0" applyNumberFormat="0" applyBorder="0" applyAlignment="0" applyProtection="0"/>
    <xf numFmtId="0" fontId="34" fillId="43" borderId="0" applyNumberFormat="0" applyBorder="0" applyAlignment="0" applyProtection="0"/>
    <xf numFmtId="0" fontId="32"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4" borderId="0" applyNumberFormat="0" applyBorder="0" applyAlignment="0" applyProtection="0"/>
    <xf numFmtId="0" fontId="31" fillId="44" borderId="0" applyNumberFormat="0" applyBorder="0" applyAlignment="0" applyProtection="0"/>
    <xf numFmtId="0" fontId="1" fillId="2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4" borderId="0" applyNumberFormat="0" applyBorder="0" applyAlignment="0" applyProtection="0"/>
    <xf numFmtId="0" fontId="18" fillId="0" borderId="0"/>
    <xf numFmtId="0" fontId="18" fillId="0" borderId="0"/>
    <xf numFmtId="0" fontId="31"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5" borderId="0" applyNumberFormat="0" applyBorder="0" applyAlignment="0" applyProtection="0"/>
    <xf numFmtId="0" fontId="18" fillId="0" borderId="0"/>
    <xf numFmtId="0" fontId="18" fillId="0" borderId="0"/>
    <xf numFmtId="0" fontId="18" fillId="0" borderId="0"/>
    <xf numFmtId="0" fontId="31"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18" fillId="0" borderId="0"/>
    <xf numFmtId="0" fontId="18" fillId="0" borderId="0"/>
    <xf numFmtId="0" fontId="18" fillId="0" borderId="0"/>
    <xf numFmtId="0" fontId="18" fillId="0" borderId="0"/>
    <xf numFmtId="0" fontId="32" fillId="46" borderId="0" applyNumberFormat="0" applyBorder="0" applyAlignment="0" applyProtection="0"/>
    <xf numFmtId="0" fontId="18" fillId="0" borderId="0"/>
    <xf numFmtId="0" fontId="18" fillId="0" borderId="0"/>
    <xf numFmtId="0" fontId="31"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6" borderId="0" applyNumberFormat="0" applyBorder="0" applyAlignment="0" applyProtection="0"/>
    <xf numFmtId="0" fontId="18" fillId="0" borderId="0"/>
    <xf numFmtId="0" fontId="18" fillId="0" borderId="0"/>
    <xf numFmtId="0" fontId="31" fillId="46" borderId="0" applyNumberFormat="0" applyBorder="0" applyAlignment="0" applyProtection="0"/>
    <xf numFmtId="0" fontId="33" fillId="30" borderId="0" applyNumberFormat="0" applyBorder="0" applyAlignment="0" applyProtection="0"/>
    <xf numFmtId="0" fontId="34" fillId="30" borderId="0" applyNumberFormat="0" applyBorder="0" applyAlignment="0" applyProtection="0"/>
    <xf numFmtId="0" fontId="32"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6" borderId="0" applyNumberFormat="0" applyBorder="0" applyAlignment="0" applyProtection="0"/>
    <xf numFmtId="0" fontId="31" fillId="46" borderId="0" applyNumberFormat="0" applyBorder="0" applyAlignment="0" applyProtection="0"/>
    <xf numFmtId="0" fontId="1" fillId="30"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6" borderId="0" applyNumberFormat="0" applyBorder="0" applyAlignment="0" applyProtection="0"/>
    <xf numFmtId="0" fontId="18" fillId="0" borderId="0"/>
    <xf numFmtId="0" fontId="18" fillId="0" borderId="0"/>
    <xf numFmtId="0" fontId="18" fillId="0" borderId="0"/>
    <xf numFmtId="0" fontId="18" fillId="0" borderId="0"/>
    <xf numFmtId="0" fontId="31"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7" borderId="0" applyNumberFormat="0" applyBorder="0" applyAlignment="0" applyProtection="0"/>
    <xf numFmtId="0" fontId="18" fillId="0" borderId="0"/>
    <xf numFmtId="0" fontId="18" fillId="0" borderId="0"/>
    <xf numFmtId="0" fontId="18" fillId="0" borderId="0"/>
    <xf numFmtId="0" fontId="3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47" borderId="0" applyNumberFormat="0" applyBorder="0" applyAlignment="0" applyProtection="0"/>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171" fontId="18" fillId="0" borderId="0" applyFont="0" applyFill="0" applyBorder="0" applyProtection="0">
      <alignment horizontal="right"/>
    </xf>
    <xf numFmtId="0" fontId="31" fillId="48" borderId="0" applyNumberFormat="0" applyBorder="0" applyAlignment="0" applyProtection="0"/>
    <xf numFmtId="0" fontId="31" fillId="4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31" fillId="48"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8" borderId="0" applyNumberFormat="0" applyBorder="0" applyAlignment="0" applyProtection="0"/>
    <xf numFmtId="0" fontId="31" fillId="48" borderId="0" applyNumberFormat="0" applyBorder="0" applyAlignment="0" applyProtection="0"/>
    <xf numFmtId="0" fontId="1"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9" borderId="0" applyNumberFormat="0" applyBorder="0" applyAlignment="0" applyProtection="0"/>
    <xf numFmtId="0" fontId="18" fillId="0" borderId="0"/>
    <xf numFmtId="0" fontId="18" fillId="0" borderId="0"/>
    <xf numFmtId="0" fontId="18" fillId="0" borderId="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50" borderId="0" applyNumberFormat="0" applyBorder="0" applyAlignment="0" applyProtection="0"/>
    <xf numFmtId="0" fontId="18" fillId="0" borderId="0"/>
    <xf numFmtId="0" fontId="18" fillId="0" borderId="0"/>
    <xf numFmtId="0" fontId="18" fillId="0" borderId="0"/>
    <xf numFmtId="0" fontId="18" fillId="0" borderId="0"/>
    <xf numFmtId="0" fontId="32" fillId="50" borderId="0" applyNumberFormat="0" applyBorder="0" applyAlignment="0" applyProtection="0"/>
    <xf numFmtId="0" fontId="18" fillId="0" borderId="0"/>
    <xf numFmtId="0" fontId="18" fillId="0" borderId="0"/>
    <xf numFmtId="0" fontId="31"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50" borderId="0" applyNumberFormat="0" applyBorder="0" applyAlignment="0" applyProtection="0"/>
    <xf numFmtId="0" fontId="18" fillId="0" borderId="0"/>
    <xf numFmtId="0" fontId="18" fillId="0" borderId="0"/>
    <xf numFmtId="0" fontId="31" fillId="50" borderId="0" applyNumberFormat="0" applyBorder="0" applyAlignment="0" applyProtection="0"/>
    <xf numFmtId="0" fontId="33" fillId="15" borderId="0" applyNumberFormat="0" applyBorder="0" applyAlignment="0" applyProtection="0"/>
    <xf numFmtId="0" fontId="34" fillId="43" borderId="0" applyNumberFormat="0" applyBorder="0" applyAlignment="0" applyProtection="0"/>
    <xf numFmtId="0" fontId="32"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0" borderId="0" applyNumberFormat="0" applyBorder="0" applyAlignment="0" applyProtection="0"/>
    <xf numFmtId="0" fontId="31" fillId="50" borderId="0" applyNumberFormat="0" applyBorder="0" applyAlignment="0" applyProtection="0"/>
    <xf numFmtId="0" fontId="1" fillId="15"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50" borderId="0" applyNumberFormat="0" applyBorder="0" applyAlignment="0" applyProtection="0"/>
    <xf numFmtId="0" fontId="18" fillId="0" borderId="0"/>
    <xf numFmtId="0" fontId="18" fillId="0" borderId="0"/>
    <xf numFmtId="0" fontId="18" fillId="0" borderId="0"/>
    <xf numFmtId="0" fontId="18" fillId="0" borderId="0"/>
    <xf numFmtId="0" fontId="31"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51" borderId="0" applyNumberFormat="0" applyBorder="0" applyAlignment="0" applyProtection="0"/>
    <xf numFmtId="0" fontId="18" fillId="0" borderId="0"/>
    <xf numFmtId="0" fontId="18" fillId="0" borderId="0"/>
    <xf numFmtId="0" fontId="18" fillId="0" borderId="0"/>
    <xf numFmtId="0" fontId="31"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52" borderId="0" applyNumberFormat="0" applyBorder="0" applyAlignment="0" applyProtection="0"/>
    <xf numFmtId="0" fontId="18" fillId="0" borderId="0"/>
    <xf numFmtId="0" fontId="18" fillId="0" borderId="0"/>
    <xf numFmtId="0" fontId="18" fillId="0" borderId="0"/>
    <xf numFmtId="0" fontId="18" fillId="0" borderId="0"/>
    <xf numFmtId="0" fontId="32" fillId="52" borderId="0" applyNumberFormat="0" applyBorder="0" applyAlignment="0" applyProtection="0"/>
    <xf numFmtId="0" fontId="18" fillId="0" borderId="0"/>
    <xf numFmtId="0" fontId="18" fillId="0" borderId="0"/>
    <xf numFmtId="0" fontId="31"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52" borderId="0" applyNumberFormat="0" applyBorder="0" applyAlignment="0" applyProtection="0"/>
    <xf numFmtId="0" fontId="18" fillId="0" borderId="0"/>
    <xf numFmtId="0" fontId="18" fillId="0" borderId="0"/>
    <xf numFmtId="0" fontId="31" fillId="52" borderId="0" applyNumberFormat="0" applyBorder="0" applyAlignment="0" applyProtection="0"/>
    <xf numFmtId="0" fontId="33" fillId="19" borderId="0" applyNumberFormat="0" applyBorder="0" applyAlignment="0" applyProtection="0"/>
    <xf numFmtId="0" fontId="34" fillId="43" borderId="0" applyNumberFormat="0" applyBorder="0" applyAlignment="0" applyProtection="0"/>
    <xf numFmtId="0" fontId="32"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2" borderId="0" applyNumberFormat="0" applyBorder="0" applyAlignment="0" applyProtection="0"/>
    <xf numFmtId="0" fontId="31" fillId="52" borderId="0" applyNumberFormat="0" applyBorder="0" applyAlignment="0" applyProtection="0"/>
    <xf numFmtId="0" fontId="1" fillId="19"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2" borderId="0" applyNumberFormat="0" applyBorder="0" applyAlignment="0" applyProtection="0"/>
    <xf numFmtId="0" fontId="18" fillId="0" borderId="0"/>
    <xf numFmtId="0" fontId="18" fillId="0" borderId="0"/>
    <xf numFmtId="0" fontId="31"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53" borderId="0" applyNumberFormat="0" applyBorder="0" applyAlignment="0" applyProtection="0"/>
    <xf numFmtId="0" fontId="18" fillId="0" borderId="0"/>
    <xf numFmtId="0" fontId="18" fillId="0" borderId="0"/>
    <xf numFmtId="0" fontId="18" fillId="0" borderId="0"/>
    <xf numFmtId="0" fontId="31" fillId="5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3"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31" fillId="41" borderId="0" applyNumberFormat="0" applyBorder="0" applyAlignment="0" applyProtection="0"/>
    <xf numFmtId="0" fontId="33" fillId="23" borderId="0" applyNumberFormat="0" applyBorder="0" applyAlignment="0" applyProtection="0"/>
    <xf numFmtId="0" fontId="34" fillId="39" borderId="0" applyNumberFormat="0" applyBorder="0" applyAlignment="0" applyProtection="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31" fillId="41" borderId="0" applyNumberFormat="0" applyBorder="0" applyAlignment="0" applyProtection="0"/>
    <xf numFmtId="0" fontId="1" fillId="2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2" borderId="0" applyNumberFormat="0" applyBorder="0" applyAlignment="0" applyProtection="0"/>
    <xf numFmtId="0" fontId="18" fillId="0" borderId="0"/>
    <xf numFmtId="0" fontId="18" fillId="0" borderId="0"/>
    <xf numFmtId="0" fontId="18" fillId="0" borderId="0"/>
    <xf numFmtId="0" fontId="3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2"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31" fillId="48" borderId="0" applyNumberFormat="0" applyBorder="0" applyAlignment="0" applyProtection="0"/>
    <xf numFmtId="0" fontId="33" fillId="27" borderId="0" applyNumberFormat="0" applyBorder="0" applyAlignment="0" applyProtection="0"/>
    <xf numFmtId="0" fontId="34" fillId="39" borderId="0" applyNumberFormat="0" applyBorder="0" applyAlignment="0" applyProtection="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8" borderId="0" applyNumberFormat="0" applyBorder="0" applyAlignment="0" applyProtection="0"/>
    <xf numFmtId="0" fontId="31" fillId="48" borderId="0" applyNumberFormat="0" applyBorder="0" applyAlignment="0" applyProtection="0"/>
    <xf numFmtId="0" fontId="1" fillId="2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31" fillId="4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49" borderId="0" applyNumberFormat="0" applyBorder="0" applyAlignment="0" applyProtection="0"/>
    <xf numFmtId="0" fontId="18" fillId="0" borderId="0"/>
    <xf numFmtId="0" fontId="18" fillId="0" borderId="0"/>
    <xf numFmtId="0" fontId="18" fillId="0" borderId="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49"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1" fillId="54" borderId="0" applyNumberFormat="0" applyBorder="0" applyAlignment="0" applyProtection="0"/>
    <xf numFmtId="0" fontId="18" fillId="0" borderId="0"/>
    <xf numFmtId="0" fontId="18" fillId="0" borderId="0"/>
    <xf numFmtId="0" fontId="18" fillId="0" borderId="0"/>
    <xf numFmtId="0" fontId="18" fillId="0" borderId="0"/>
    <xf numFmtId="0" fontId="32" fillId="54" borderId="0" applyNumberFormat="0" applyBorder="0" applyAlignment="0" applyProtection="0"/>
    <xf numFmtId="0" fontId="18" fillId="0" borderId="0"/>
    <xf numFmtId="0" fontId="18" fillId="0" borderId="0"/>
    <xf numFmtId="0" fontId="31"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54" borderId="0" applyNumberFormat="0" applyBorder="0" applyAlignment="0" applyProtection="0"/>
    <xf numFmtId="0" fontId="18" fillId="0" borderId="0"/>
    <xf numFmtId="0" fontId="18" fillId="0" borderId="0"/>
    <xf numFmtId="0" fontId="31" fillId="54" borderId="0" applyNumberFormat="0" applyBorder="0" applyAlignment="0" applyProtection="0"/>
    <xf numFmtId="0" fontId="33" fillId="31" borderId="0" applyNumberFormat="0" applyBorder="0" applyAlignment="0" applyProtection="0"/>
    <xf numFmtId="0" fontId="34" fillId="31" borderId="0" applyNumberFormat="0" applyBorder="0" applyAlignment="0" applyProtection="0"/>
    <xf numFmtId="0" fontId="32"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4" borderId="0" applyNumberFormat="0" applyBorder="0" applyAlignment="0" applyProtection="0"/>
    <xf numFmtId="0" fontId="31" fillId="54" borderId="0" applyNumberFormat="0" applyBorder="0" applyAlignment="0" applyProtection="0"/>
    <xf numFmtId="0" fontId="1" fillId="31"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54" borderId="0" applyNumberFormat="0" applyBorder="0" applyAlignment="0" applyProtection="0"/>
    <xf numFmtId="0" fontId="18" fillId="0" borderId="0"/>
    <xf numFmtId="0" fontId="18" fillId="0" borderId="0"/>
    <xf numFmtId="0" fontId="31"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1" fillId="55" borderId="0" applyNumberFormat="0" applyBorder="0" applyAlignment="0" applyProtection="0"/>
    <xf numFmtId="0" fontId="18" fillId="0" borderId="0"/>
    <xf numFmtId="0" fontId="18" fillId="0" borderId="0"/>
    <xf numFmtId="0" fontId="18" fillId="0" borderId="0"/>
    <xf numFmtId="0" fontId="3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5" borderId="0" applyNumberFormat="0" applyBorder="0" applyAlignment="0" applyProtection="0"/>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172" fontId="18" fillId="0" borderId="0" applyFont="0" applyFill="0" applyBorder="0" applyProtection="0">
      <alignment horizontal="right"/>
    </xf>
    <xf numFmtId="0" fontId="35" fillId="56" borderId="0" applyNumberFormat="0" applyBorder="0" applyAlignment="0" applyProtection="0"/>
    <xf numFmtId="0" fontId="35"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5" fillId="56" borderId="0" applyNumberFormat="0" applyBorder="0" applyAlignment="0" applyProtection="0"/>
    <xf numFmtId="0" fontId="18" fillId="0" borderId="0"/>
    <xf numFmtId="0" fontId="18" fillId="0" borderId="0"/>
    <xf numFmtId="0" fontId="36" fillId="56" borderId="0" applyNumberFormat="0" applyBorder="0" applyAlignment="0" applyProtection="0"/>
    <xf numFmtId="0" fontId="18" fillId="0" borderId="0"/>
    <xf numFmtId="0" fontId="18" fillId="0" borderId="0"/>
    <xf numFmtId="0" fontId="35"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56" borderId="0" applyNumberFormat="0" applyBorder="0" applyAlignment="0" applyProtection="0"/>
    <xf numFmtId="0" fontId="18" fillId="0" borderId="0"/>
    <xf numFmtId="0" fontId="18" fillId="0" borderId="0"/>
    <xf numFmtId="0" fontId="35" fillId="56" borderId="0" applyNumberFormat="0" applyBorder="0" applyAlignment="0" applyProtection="0"/>
    <xf numFmtId="0" fontId="36"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6" borderId="0" applyNumberFormat="0" applyBorder="0" applyAlignment="0" applyProtection="0"/>
    <xf numFmtId="0" fontId="35" fillId="56" borderId="0" applyNumberFormat="0" applyBorder="0" applyAlignment="0" applyProtection="0"/>
    <xf numFmtId="0" fontId="17" fillId="12"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6"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56" borderId="0" applyNumberFormat="0" applyBorder="0" applyAlignment="0" applyProtection="0"/>
    <xf numFmtId="0" fontId="18" fillId="0" borderId="0"/>
    <xf numFmtId="0" fontId="18" fillId="0" borderId="0"/>
    <xf numFmtId="0" fontId="35"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57" borderId="0" applyNumberFormat="0" applyBorder="0" applyAlignment="0" applyProtection="0"/>
    <xf numFmtId="0" fontId="18" fillId="0" borderId="0"/>
    <xf numFmtId="0" fontId="18" fillId="0" borderId="0"/>
    <xf numFmtId="0" fontId="18" fillId="0" borderId="0"/>
    <xf numFmtId="0" fontId="35" fillId="5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5" fillId="57"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18" fillId="0" borderId="0"/>
    <xf numFmtId="0" fontId="18" fillId="0" borderId="0"/>
    <xf numFmtId="0" fontId="36" fillId="50" borderId="0" applyNumberFormat="0" applyBorder="0" applyAlignment="0" applyProtection="0"/>
    <xf numFmtId="0" fontId="18" fillId="0" borderId="0"/>
    <xf numFmtId="0" fontId="18" fillId="0" borderId="0"/>
    <xf numFmtId="0" fontId="35"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50" borderId="0" applyNumberFormat="0" applyBorder="0" applyAlignment="0" applyProtection="0"/>
    <xf numFmtId="0" fontId="18" fillId="0" borderId="0"/>
    <xf numFmtId="0" fontId="18" fillId="0" borderId="0"/>
    <xf numFmtId="0" fontId="35" fillId="50" borderId="0" applyNumberFormat="0" applyBorder="0" applyAlignment="0" applyProtection="0"/>
    <xf numFmtId="0" fontId="36"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0" borderId="0" applyNumberFormat="0" applyBorder="0" applyAlignment="0" applyProtection="0"/>
    <xf numFmtId="0" fontId="35" fillId="50" borderId="0" applyNumberFormat="0" applyBorder="0" applyAlignment="0" applyProtection="0"/>
    <xf numFmtId="0" fontId="17" fillId="16" borderId="0" applyNumberFormat="0" applyBorder="0" applyAlignment="0" applyProtection="0"/>
    <xf numFmtId="0" fontId="37" fillId="16" borderId="0" applyNumberFormat="0" applyBorder="0" applyAlignment="0" applyProtection="0"/>
    <xf numFmtId="0" fontId="38" fillId="43" borderId="0" applyNumberFormat="0" applyBorder="0" applyAlignment="0" applyProtection="0"/>
    <xf numFmtId="0" fontId="36"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50" borderId="0" applyNumberFormat="0" applyBorder="0" applyAlignment="0" applyProtection="0"/>
    <xf numFmtId="0" fontId="18" fillId="0" borderId="0"/>
    <xf numFmtId="0" fontId="18" fillId="0" borderId="0"/>
    <xf numFmtId="0" fontId="35"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51" borderId="0" applyNumberFormat="0" applyBorder="0" applyAlignment="0" applyProtection="0"/>
    <xf numFmtId="0" fontId="18" fillId="0" borderId="0"/>
    <xf numFmtId="0" fontId="18" fillId="0" borderId="0"/>
    <xf numFmtId="0" fontId="18" fillId="0" borderId="0"/>
    <xf numFmtId="0" fontId="35" fillId="5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5" fillId="52" borderId="0" applyNumberFormat="0" applyBorder="0" applyAlignment="0" applyProtection="0"/>
    <xf numFmtId="0" fontId="18" fillId="0" borderId="0"/>
    <xf numFmtId="0" fontId="18" fillId="0" borderId="0"/>
    <xf numFmtId="0" fontId="36" fillId="52" borderId="0" applyNumberFormat="0" applyBorder="0" applyAlignment="0" applyProtection="0"/>
    <xf numFmtId="0" fontId="18" fillId="0" borderId="0"/>
    <xf numFmtId="0" fontId="18" fillId="0" borderId="0"/>
    <xf numFmtId="0" fontId="35"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52" borderId="0" applyNumberFormat="0" applyBorder="0" applyAlignment="0" applyProtection="0"/>
    <xf numFmtId="0" fontId="18" fillId="0" borderId="0"/>
    <xf numFmtId="0" fontId="18" fillId="0" borderId="0"/>
    <xf numFmtId="0" fontId="35" fillId="52" borderId="0" applyNumberFormat="0" applyBorder="0" applyAlignment="0" applyProtection="0"/>
    <xf numFmtId="0" fontId="36"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2" borderId="0" applyNumberFormat="0" applyBorder="0" applyAlignment="0" applyProtection="0"/>
    <xf numFmtId="0" fontId="35" fillId="52" borderId="0" applyNumberFormat="0" applyBorder="0" applyAlignment="0" applyProtection="0"/>
    <xf numFmtId="0" fontId="17" fillId="20" borderId="0" applyNumberFormat="0" applyBorder="0" applyAlignment="0" applyProtection="0"/>
    <xf numFmtId="0" fontId="37" fillId="20" borderId="0" applyNumberFormat="0" applyBorder="0" applyAlignment="0" applyProtection="0"/>
    <xf numFmtId="0" fontId="38" fillId="39" borderId="0" applyNumberFormat="0" applyBorder="0" applyAlignment="0" applyProtection="0"/>
    <xf numFmtId="0" fontId="36"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52" borderId="0" applyNumberFormat="0" applyBorder="0" applyAlignment="0" applyProtection="0"/>
    <xf numFmtId="0" fontId="18" fillId="0" borderId="0"/>
    <xf numFmtId="0" fontId="18" fillId="0" borderId="0"/>
    <xf numFmtId="0" fontId="35" fillId="5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53" borderId="0" applyNumberFormat="0" applyBorder="0" applyAlignment="0" applyProtection="0"/>
    <xf numFmtId="0" fontId="18" fillId="0" borderId="0"/>
    <xf numFmtId="0" fontId="18" fillId="0" borderId="0"/>
    <xf numFmtId="0" fontId="18" fillId="0" borderId="0"/>
    <xf numFmtId="0" fontId="35" fillId="53"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5" fillId="53"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36"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17" fillId="24" borderId="0" applyNumberFormat="0" applyBorder="0" applyAlignment="0" applyProtection="0"/>
    <xf numFmtId="0" fontId="37" fillId="24" borderId="0" applyNumberFormat="0" applyBorder="0" applyAlignment="0" applyProtection="0"/>
    <xf numFmtId="0" fontId="38" fillId="3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59" borderId="0" applyNumberFormat="0" applyBorder="0" applyAlignment="0" applyProtection="0"/>
    <xf numFmtId="0" fontId="18" fillId="0" borderId="0"/>
    <xf numFmtId="0" fontId="18" fillId="0" borderId="0"/>
    <xf numFmtId="0" fontId="18" fillId="0" borderId="0"/>
    <xf numFmtId="0" fontId="35" fillId="5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36"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17" fillId="28" borderId="0" applyNumberFormat="0" applyBorder="0" applyAlignment="0" applyProtection="0"/>
    <xf numFmtId="0" fontId="37" fillId="28" borderId="0" applyNumberFormat="0" applyBorder="0" applyAlignment="0" applyProtection="0"/>
    <xf numFmtId="0" fontId="38" fillId="62"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61" borderId="0" applyNumberFormat="0" applyBorder="0" applyAlignment="0" applyProtection="0"/>
    <xf numFmtId="0" fontId="18" fillId="0" borderId="0"/>
    <xf numFmtId="0" fontId="18" fillId="0" borderId="0"/>
    <xf numFmtId="0" fontId="18" fillId="0" borderId="0"/>
    <xf numFmtId="0" fontId="35" fillId="6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5" fillId="61"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5" fillId="63" borderId="0" applyNumberFormat="0" applyBorder="0" applyAlignment="0" applyProtection="0"/>
    <xf numFmtId="0" fontId="18" fillId="0" borderId="0"/>
    <xf numFmtId="0" fontId="18" fillId="0" borderId="0"/>
    <xf numFmtId="0" fontId="36" fillId="63" borderId="0" applyNumberFormat="0" applyBorder="0" applyAlignment="0" applyProtection="0"/>
    <xf numFmtId="0" fontId="18" fillId="0" borderId="0"/>
    <xf numFmtId="0" fontId="18" fillId="0" borderId="0"/>
    <xf numFmtId="0" fontId="35"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63" borderId="0" applyNumberFormat="0" applyBorder="0" applyAlignment="0" applyProtection="0"/>
    <xf numFmtId="0" fontId="18" fillId="0" borderId="0"/>
    <xf numFmtId="0" fontId="18" fillId="0" borderId="0"/>
    <xf numFmtId="0" fontId="35" fillId="63" borderId="0" applyNumberFormat="0" applyBorder="0" applyAlignment="0" applyProtection="0"/>
    <xf numFmtId="0" fontId="36"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3" borderId="0" applyNumberFormat="0" applyBorder="0" applyAlignment="0" applyProtection="0"/>
    <xf numFmtId="0" fontId="35" fillId="63" borderId="0" applyNumberFormat="0" applyBorder="0" applyAlignment="0" applyProtection="0"/>
    <xf numFmtId="0" fontId="17" fillId="32" borderId="0" applyNumberFormat="0" applyBorder="0" applyAlignment="0" applyProtection="0"/>
    <xf numFmtId="0" fontId="37" fillId="32" borderId="0" applyNumberFormat="0" applyBorder="0" applyAlignment="0" applyProtection="0"/>
    <xf numFmtId="0" fontId="38" fillId="32" borderId="0" applyNumberFormat="0" applyBorder="0" applyAlignment="0" applyProtection="0"/>
    <xf numFmtId="0" fontId="36"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63" borderId="0" applyNumberFormat="0" applyBorder="0" applyAlignment="0" applyProtection="0"/>
    <xf numFmtId="0" fontId="18" fillId="0" borderId="0"/>
    <xf numFmtId="0" fontId="18" fillId="0" borderId="0"/>
    <xf numFmtId="0" fontId="35"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64" borderId="0" applyNumberFormat="0" applyBorder="0" applyAlignment="0" applyProtection="0"/>
    <xf numFmtId="0" fontId="18" fillId="0" borderId="0"/>
    <xf numFmtId="0" fontId="18" fillId="0" borderId="0"/>
    <xf numFmtId="0" fontId="18" fillId="0" borderId="0"/>
    <xf numFmtId="0" fontId="35" fillId="6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64" borderId="0" applyNumberFormat="0" applyBorder="0" applyAlignment="0" applyProtection="0"/>
    <xf numFmtId="0" fontId="31" fillId="65" borderId="0" applyNumberFormat="0" applyBorder="0" applyAlignment="0" applyProtection="0"/>
    <xf numFmtId="0" fontId="18" fillId="0" borderId="0"/>
    <xf numFmtId="0" fontId="18" fillId="0" borderId="0"/>
    <xf numFmtId="0" fontId="18" fillId="0" borderId="0"/>
    <xf numFmtId="0" fontId="18" fillId="0" borderId="0"/>
    <xf numFmtId="0" fontId="31" fillId="65" borderId="0" applyNumberFormat="0" applyBorder="0" applyAlignment="0" applyProtection="0"/>
    <xf numFmtId="0" fontId="18" fillId="0" borderId="0"/>
    <xf numFmtId="0" fontId="18" fillId="0" borderId="0"/>
    <xf numFmtId="0" fontId="18" fillId="0" borderId="0"/>
    <xf numFmtId="0" fontId="18" fillId="0" borderId="0"/>
    <xf numFmtId="0" fontId="35" fillId="66" borderId="0" applyNumberFormat="0" applyBorder="0" applyAlignment="0" applyProtection="0"/>
    <xf numFmtId="0" fontId="18" fillId="0" borderId="0"/>
    <xf numFmtId="0" fontId="18" fillId="0" borderId="0"/>
    <xf numFmtId="0" fontId="18" fillId="0" borderId="0"/>
    <xf numFmtId="0" fontId="18" fillId="0" borderId="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35"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36"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18" fillId="0" borderId="0"/>
    <xf numFmtId="0" fontId="35" fillId="67"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7" fillId="9" borderId="0" applyNumberFormat="0" applyBorder="0" applyAlignment="0" applyProtection="0"/>
    <xf numFmtId="0" fontId="37" fillId="9" borderId="0" applyNumberFormat="0" applyBorder="0" applyAlignment="0" applyProtection="0"/>
    <xf numFmtId="0" fontId="38" fillId="43"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1" fillId="69" borderId="0" applyNumberFormat="0" applyBorder="0" applyAlignment="0" applyProtection="0"/>
    <xf numFmtId="0" fontId="18" fillId="0" borderId="0"/>
    <xf numFmtId="0" fontId="18" fillId="0" borderId="0"/>
    <xf numFmtId="0" fontId="18" fillId="0" borderId="0"/>
    <xf numFmtId="0" fontId="18" fillId="0" borderId="0"/>
    <xf numFmtId="0" fontId="31" fillId="70" borderId="0" applyNumberFormat="0" applyBorder="0" applyAlignment="0" applyProtection="0"/>
    <xf numFmtId="0" fontId="18" fillId="0" borderId="0"/>
    <xf numFmtId="0" fontId="18" fillId="0" borderId="0"/>
    <xf numFmtId="0" fontId="18" fillId="0" borderId="0"/>
    <xf numFmtId="0" fontId="18" fillId="0" borderId="0"/>
    <xf numFmtId="0" fontId="35" fillId="71" borderId="0" applyNumberFormat="0" applyBorder="0" applyAlignment="0" applyProtection="0"/>
    <xf numFmtId="0" fontId="18" fillId="0" borderId="0"/>
    <xf numFmtId="0" fontId="18" fillId="0" borderId="0"/>
    <xf numFmtId="0" fontId="18" fillId="0" borderId="0"/>
    <xf numFmtId="0" fontId="18" fillId="0" borderId="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36"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18" fillId="0" borderId="0"/>
    <xf numFmtId="0" fontId="35" fillId="7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7" fillId="13" borderId="0" applyNumberFormat="0" applyBorder="0" applyAlignment="0" applyProtection="0"/>
    <xf numFmtId="0" fontId="37" fillId="13" borderId="0" applyNumberFormat="0" applyBorder="0" applyAlignment="0" applyProtection="0"/>
    <xf numFmtId="0" fontId="38" fillId="39"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1" fillId="69" borderId="0" applyNumberFormat="0" applyBorder="0" applyAlignment="0" applyProtection="0"/>
    <xf numFmtId="0" fontId="18" fillId="0" borderId="0"/>
    <xf numFmtId="0" fontId="18" fillId="0" borderId="0"/>
    <xf numFmtId="0" fontId="18" fillId="0" borderId="0"/>
    <xf numFmtId="0" fontId="18" fillId="0" borderId="0"/>
    <xf numFmtId="0" fontId="31" fillId="74" borderId="0" applyNumberFormat="0" applyBorder="0" applyAlignment="0" applyProtection="0"/>
    <xf numFmtId="0" fontId="18" fillId="0" borderId="0"/>
    <xf numFmtId="0" fontId="18" fillId="0" borderId="0"/>
    <xf numFmtId="0" fontId="18" fillId="0" borderId="0"/>
    <xf numFmtId="0" fontId="18" fillId="0" borderId="0"/>
    <xf numFmtId="0" fontId="35" fillId="70" borderId="0" applyNumberFormat="0" applyBorder="0" applyAlignment="0" applyProtection="0"/>
    <xf numFmtId="0" fontId="18" fillId="0" borderId="0"/>
    <xf numFmtId="0" fontId="18" fillId="0" borderId="0"/>
    <xf numFmtId="0" fontId="18" fillId="0" borderId="0"/>
    <xf numFmtId="0" fontId="18" fillId="0" borderId="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36" fillId="75" borderId="0" applyNumberFormat="0" applyBorder="0" applyAlignment="0" applyProtection="0"/>
    <xf numFmtId="0" fontId="36" fillId="75"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36"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18" fillId="0" borderId="0"/>
    <xf numFmtId="0" fontId="35" fillId="75"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7" fillId="17" borderId="0" applyNumberFormat="0" applyBorder="0" applyAlignment="0" applyProtection="0"/>
    <xf numFmtId="0" fontId="37" fillId="17" borderId="0" applyNumberFormat="0" applyBorder="0" applyAlignment="0" applyProtection="0"/>
    <xf numFmtId="0" fontId="38" fillId="62"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1" fillId="65" borderId="0" applyNumberFormat="0" applyBorder="0" applyAlignment="0" applyProtection="0"/>
    <xf numFmtId="0" fontId="18" fillId="0" borderId="0"/>
    <xf numFmtId="0" fontId="18" fillId="0" borderId="0"/>
    <xf numFmtId="0" fontId="18" fillId="0" borderId="0"/>
    <xf numFmtId="0" fontId="18" fillId="0" borderId="0"/>
    <xf numFmtId="0" fontId="31" fillId="70" borderId="0" applyNumberFormat="0" applyBorder="0" applyAlignment="0" applyProtection="0"/>
    <xf numFmtId="0" fontId="18" fillId="0" borderId="0"/>
    <xf numFmtId="0" fontId="18" fillId="0" borderId="0"/>
    <xf numFmtId="0" fontId="18" fillId="0" borderId="0"/>
    <xf numFmtId="0" fontId="18" fillId="0" borderId="0"/>
    <xf numFmtId="0" fontId="35" fillId="70" borderId="0" applyNumberFormat="0" applyBorder="0" applyAlignment="0" applyProtection="0"/>
    <xf numFmtId="0" fontId="18" fillId="0" borderId="0"/>
    <xf numFmtId="0" fontId="18" fillId="0" borderId="0"/>
    <xf numFmtId="0" fontId="18" fillId="0" borderId="0"/>
    <xf numFmtId="0" fontId="18" fillId="0" borderId="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35"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36"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18" fillId="0" borderId="0"/>
    <xf numFmtId="0" fontId="35" fillId="58"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7" fillId="21" borderId="0" applyNumberFormat="0" applyBorder="0" applyAlignment="0" applyProtection="0"/>
    <xf numFmtId="0" fontId="37" fillId="21" borderId="0" applyNumberFormat="0" applyBorder="0" applyAlignment="0" applyProtection="0"/>
    <xf numFmtId="0" fontId="38" fillId="46"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1" fillId="77" borderId="0" applyNumberFormat="0" applyBorder="0" applyAlignment="0" applyProtection="0"/>
    <xf numFmtId="0" fontId="18" fillId="0" borderId="0"/>
    <xf numFmtId="0" fontId="18" fillId="0" borderId="0"/>
    <xf numFmtId="0" fontId="18" fillId="0" borderId="0"/>
    <xf numFmtId="0" fontId="18" fillId="0" borderId="0"/>
    <xf numFmtId="0" fontId="31" fillId="65" borderId="0" applyNumberFormat="0" applyBorder="0" applyAlignment="0" applyProtection="0"/>
    <xf numFmtId="0" fontId="18" fillId="0" borderId="0"/>
    <xf numFmtId="0" fontId="18" fillId="0" borderId="0"/>
    <xf numFmtId="0" fontId="18" fillId="0" borderId="0"/>
    <xf numFmtId="0" fontId="18" fillId="0" borderId="0"/>
    <xf numFmtId="0" fontId="35" fillId="66" borderId="0" applyNumberFormat="0" applyBorder="0" applyAlignment="0" applyProtection="0"/>
    <xf numFmtId="0" fontId="18" fillId="0" borderId="0"/>
    <xf numFmtId="0" fontId="18" fillId="0" borderId="0"/>
    <xf numFmtId="0" fontId="18" fillId="0" borderId="0"/>
    <xf numFmtId="0" fontId="18" fillId="0" borderId="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36"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35" fillId="6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7" fillId="25" borderId="0" applyNumberFormat="0" applyBorder="0" applyAlignment="0" applyProtection="0"/>
    <xf numFmtId="0" fontId="37" fillId="25" borderId="0" applyNumberFormat="0" applyBorder="0" applyAlignment="0" applyProtection="0"/>
    <xf numFmtId="0" fontId="38" fillId="37"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1" fillId="69" borderId="0" applyNumberFormat="0" applyBorder="0" applyAlignment="0" applyProtection="0"/>
    <xf numFmtId="0" fontId="18" fillId="0" borderId="0"/>
    <xf numFmtId="0" fontId="18" fillId="0" borderId="0"/>
    <xf numFmtId="0" fontId="18" fillId="0" borderId="0"/>
    <xf numFmtId="0" fontId="18" fillId="0" borderId="0"/>
    <xf numFmtId="0" fontId="31" fillId="78" borderId="0" applyNumberFormat="0" applyBorder="0" applyAlignment="0" applyProtection="0"/>
    <xf numFmtId="0" fontId="18" fillId="0" borderId="0"/>
    <xf numFmtId="0" fontId="18" fillId="0" borderId="0"/>
    <xf numFmtId="0" fontId="18" fillId="0" borderId="0"/>
    <xf numFmtId="0" fontId="18" fillId="0" borderId="0"/>
    <xf numFmtId="0" fontId="35" fillId="78" borderId="0" applyNumberFormat="0" applyBorder="0" applyAlignment="0" applyProtection="0"/>
    <xf numFmtId="0" fontId="18" fillId="0" borderId="0"/>
    <xf numFmtId="0" fontId="18" fillId="0" borderId="0"/>
    <xf numFmtId="0" fontId="18" fillId="0" borderId="0"/>
    <xf numFmtId="0" fontId="18" fillId="0" borderId="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36" fillId="79" borderId="0" applyNumberFormat="0" applyBorder="0" applyAlignment="0" applyProtection="0"/>
    <xf numFmtId="0" fontId="36" fillId="7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36"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18" fillId="0" borderId="0"/>
    <xf numFmtId="0" fontId="35"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7" fillId="29" borderId="0" applyNumberFormat="0" applyBorder="0" applyAlignment="0" applyProtection="0"/>
    <xf numFmtId="0" fontId="37" fillId="29" borderId="0" applyNumberFormat="0" applyBorder="0" applyAlignment="0" applyProtection="0"/>
    <xf numFmtId="0" fontId="38" fillId="2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6"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9" fillId="0" borderId="0" applyNumberFormat="0" applyFill="0" applyBorder="0" applyAlignment="0">
      <protection locked="0"/>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2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25" fillId="0" borderId="0" applyNumberFormat="0" applyFill="0" applyBorder="0" applyAlignment="0" applyProtection="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pplyNumberFormat="0" applyFill="0" applyBorder="0" applyAlignment="0" applyProtection="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24">
      <alignment vertical="center"/>
      <protection locked="0"/>
    </xf>
    <xf numFmtId="0" fontId="41" fillId="37" borderId="0" applyNumberFormat="0" applyBorder="0" applyAlignment="0" applyProtection="0"/>
    <xf numFmtId="0" fontId="41" fillId="38"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1" fillId="37" borderId="0" applyNumberFormat="0" applyBorder="0" applyAlignment="0" applyProtection="0"/>
    <xf numFmtId="0" fontId="18" fillId="0" borderId="0"/>
    <xf numFmtId="0" fontId="18" fillId="0" borderId="0"/>
    <xf numFmtId="0" fontId="42" fillId="37" borderId="0" applyNumberFormat="0" applyBorder="0" applyAlignment="0" applyProtection="0"/>
    <xf numFmtId="0" fontId="18" fillId="0" borderId="0"/>
    <xf numFmtId="0" fontId="18" fillId="0" borderId="0"/>
    <xf numFmtId="0" fontId="4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2" fillId="37" borderId="0" applyNumberFormat="0" applyBorder="0" applyAlignment="0" applyProtection="0"/>
    <xf numFmtId="0" fontId="18" fillId="0" borderId="0"/>
    <xf numFmtId="0" fontId="18" fillId="0" borderId="0"/>
    <xf numFmtId="0" fontId="41" fillId="37" borderId="0" applyNumberFormat="0" applyBorder="0" applyAlignment="0" applyProtection="0"/>
    <xf numFmtId="0" fontId="4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37" borderId="0" applyNumberFormat="0" applyBorder="0" applyAlignment="0" applyProtection="0"/>
    <xf numFmtId="0" fontId="41" fillId="37" borderId="0" applyNumberFormat="0" applyBorder="0" applyAlignment="0" applyProtection="0"/>
    <xf numFmtId="0" fontId="7" fillId="3" borderId="0" applyNumberFormat="0" applyBorder="0" applyAlignment="0" applyProtection="0"/>
    <xf numFmtId="0" fontId="43" fillId="3" borderId="0" applyNumberFormat="0" applyBorder="0" applyAlignment="0" applyProtection="0"/>
    <xf numFmtId="0" fontId="44" fillId="41" borderId="0" applyNumberFormat="0" applyBorder="0" applyAlignment="0" applyProtection="0"/>
    <xf numFmtId="0" fontId="4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41" fillId="37" borderId="0" applyNumberFormat="0" applyBorder="0" applyAlignment="0" applyProtection="0"/>
    <xf numFmtId="0" fontId="18" fillId="0" borderId="0"/>
    <xf numFmtId="0" fontId="18" fillId="0" borderId="0"/>
    <xf numFmtId="0" fontId="4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1" fillId="38" borderId="0" applyNumberFormat="0" applyBorder="0" applyAlignment="0" applyProtection="0"/>
    <xf numFmtId="0" fontId="18" fillId="0" borderId="0"/>
    <xf numFmtId="0" fontId="18" fillId="0" borderId="0"/>
    <xf numFmtId="0" fontId="18" fillId="0" borderId="0"/>
    <xf numFmtId="0" fontId="41" fillId="3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41" fillId="38" borderId="0" applyNumberFormat="0" applyBorder="0" applyAlignment="0" applyProtection="0"/>
    <xf numFmtId="173" fontId="18" fillId="0" borderId="0" applyBorder="0"/>
    <xf numFmtId="173" fontId="18" fillId="0" borderId="0" applyBorder="0"/>
    <xf numFmtId="173" fontId="18" fillId="0" borderId="0" applyBorder="0"/>
    <xf numFmtId="173" fontId="18" fillId="0" borderId="0" applyBorder="0"/>
    <xf numFmtId="0" fontId="25" fillId="81" borderId="0">
      <alignment vertical="top"/>
    </xf>
    <xf numFmtId="0" fontId="45" fillId="0" borderId="0" applyNumberFormat="0" applyAlignment="0">
      <alignment horizontal="left"/>
    </xf>
    <xf numFmtId="0" fontId="24" fillId="0" borderId="0"/>
    <xf numFmtId="0" fontId="18" fillId="0" borderId="0"/>
    <xf numFmtId="0" fontId="18" fillId="0" borderId="0"/>
    <xf numFmtId="0" fontId="18" fillId="0" borderId="0"/>
    <xf numFmtId="0" fontId="18" fillId="0" borderId="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174" fontId="46" fillId="0" borderId="12" applyAlignment="0" applyProtection="0"/>
    <xf numFmtId="49" fontId="47" fillId="0" borderId="0" applyFont="0" applyFill="0" applyBorder="0" applyAlignment="0" applyProtection="0">
      <alignment horizontal="left"/>
    </xf>
    <xf numFmtId="3" fontId="48" fillId="0" borderId="0" applyAlignment="0" applyProtection="0"/>
    <xf numFmtId="165" fontId="25" fillId="0" borderId="0" applyFill="0" applyBorder="0" applyAlignment="0" applyProtection="0"/>
    <xf numFmtId="49" fontId="25" fillId="0" borderId="0" applyNumberFormat="0" applyAlignment="0" applyProtection="0">
      <alignment horizontal="left"/>
    </xf>
    <xf numFmtId="49" fontId="49" fillId="0" borderId="25" applyNumberFormat="0" applyAlignment="0" applyProtection="0">
      <alignment horizontal="left" wrapText="1"/>
    </xf>
    <xf numFmtId="49" fontId="49" fillId="0" borderId="25" applyNumberFormat="0" applyAlignment="0" applyProtection="0">
      <alignment horizontal="left" wrapText="1"/>
    </xf>
    <xf numFmtId="49" fontId="49" fillId="0" borderId="25" applyNumberFormat="0" applyAlignment="0" applyProtection="0">
      <alignment horizontal="left" wrapText="1"/>
    </xf>
    <xf numFmtId="49" fontId="49" fillId="0" borderId="25" applyNumberFormat="0" applyAlignment="0" applyProtection="0">
      <alignment horizontal="left" wrapText="1"/>
    </xf>
    <xf numFmtId="49" fontId="49" fillId="0" borderId="0" applyNumberFormat="0" applyAlignment="0" applyProtection="0">
      <alignment horizontal="left" wrapText="1"/>
    </xf>
    <xf numFmtId="49" fontId="50" fillId="0" borderId="0" applyAlignment="0" applyProtection="0">
      <alignment horizontal="left"/>
    </xf>
    <xf numFmtId="0" fontId="51" fillId="82" borderId="26" applyNumberFormat="0" applyAlignment="0" applyProtection="0"/>
    <xf numFmtId="0" fontId="52" fillId="83" borderId="26" applyNumberFormat="0" applyAlignment="0" applyProtection="0"/>
    <xf numFmtId="0" fontId="51" fillId="82" borderId="26" applyNumberFormat="0" applyAlignment="0" applyProtection="0"/>
    <xf numFmtId="0" fontId="53" fillId="82" borderId="26" applyNumberFormat="0" applyAlignment="0" applyProtection="0"/>
    <xf numFmtId="0" fontId="53" fillId="82" borderId="26" applyNumberFormat="0" applyAlignment="0" applyProtection="0"/>
    <xf numFmtId="0" fontId="51" fillId="82" borderId="26" applyNumberFormat="0" applyAlignment="0" applyProtection="0"/>
    <xf numFmtId="0" fontId="18" fillId="0" borderId="0"/>
    <xf numFmtId="0" fontId="18" fillId="0" borderId="0"/>
    <xf numFmtId="0" fontId="51" fillId="82" borderId="26" applyNumberFormat="0" applyAlignment="0" applyProtection="0"/>
    <xf numFmtId="0" fontId="53" fillId="82" borderId="26" applyNumberFormat="0" applyAlignment="0" applyProtection="0"/>
    <xf numFmtId="0" fontId="53" fillId="82" borderId="26" applyNumberFormat="0" applyAlignment="0" applyProtection="0"/>
    <xf numFmtId="0" fontId="18" fillId="0" borderId="0"/>
    <xf numFmtId="0" fontId="18" fillId="0" borderId="0"/>
    <xf numFmtId="0" fontId="53" fillId="82" borderId="26" applyNumberFormat="0" applyAlignment="0" applyProtection="0"/>
    <xf numFmtId="0" fontId="51" fillId="82" borderId="2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1" fillId="82" borderId="26" applyNumberFormat="0" applyAlignment="0" applyProtection="0"/>
    <xf numFmtId="0" fontId="51" fillId="82" borderId="26" applyNumberFormat="0" applyAlignment="0" applyProtection="0"/>
    <xf numFmtId="0" fontId="18" fillId="0" borderId="0"/>
    <xf numFmtId="0" fontId="18" fillId="0" borderId="0"/>
    <xf numFmtId="0" fontId="51" fillId="82" borderId="26" applyNumberFormat="0" applyAlignment="0" applyProtection="0"/>
    <xf numFmtId="0" fontId="18" fillId="0" borderId="0"/>
    <xf numFmtId="0" fontId="18" fillId="0" borderId="0"/>
    <xf numFmtId="0" fontId="18" fillId="0" borderId="0"/>
    <xf numFmtId="0" fontId="53" fillId="82" borderId="26" applyNumberFormat="0" applyAlignment="0" applyProtection="0"/>
    <xf numFmtId="0" fontId="51" fillId="82" borderId="26" applyNumberFormat="0" applyAlignment="0" applyProtection="0"/>
    <xf numFmtId="0" fontId="53" fillId="82" borderId="26" applyNumberFormat="0" applyAlignment="0" applyProtection="0"/>
    <xf numFmtId="0" fontId="51" fillId="82" borderId="26" applyNumberFormat="0" applyAlignment="0" applyProtection="0"/>
    <xf numFmtId="0" fontId="18" fillId="0" borderId="0"/>
    <xf numFmtId="0" fontId="51" fillId="82" borderId="26" applyNumberFormat="0" applyAlignment="0" applyProtection="0"/>
    <xf numFmtId="0" fontId="53" fillId="82" borderId="26" applyNumberFormat="0" applyAlignment="0" applyProtection="0"/>
    <xf numFmtId="0" fontId="18" fillId="0" borderId="0"/>
    <xf numFmtId="0" fontId="18" fillId="0" borderId="0"/>
    <xf numFmtId="0" fontId="18" fillId="0" borderId="0"/>
    <xf numFmtId="0" fontId="18" fillId="0" borderId="0"/>
    <xf numFmtId="0" fontId="53" fillId="82" borderId="26" applyNumberFormat="0" applyAlignment="0" applyProtection="0"/>
    <xf numFmtId="0" fontId="18" fillId="0" borderId="0"/>
    <xf numFmtId="0" fontId="18" fillId="0" borderId="0"/>
    <xf numFmtId="0" fontId="18" fillId="0" borderId="0"/>
    <xf numFmtId="0" fontId="51" fillId="82" borderId="26" applyNumberFormat="0" applyAlignment="0" applyProtection="0"/>
    <xf numFmtId="0" fontId="51" fillId="82" borderId="26" applyNumberFormat="0" applyAlignment="0" applyProtection="0"/>
    <xf numFmtId="0" fontId="11" fillId="6" borderId="4" applyNumberFormat="0" applyAlignment="0" applyProtection="0"/>
    <xf numFmtId="0" fontId="54" fillId="6" borderId="4" applyNumberFormat="0" applyAlignment="0" applyProtection="0"/>
    <xf numFmtId="0" fontId="55" fillId="84" borderId="4" applyNumberFormat="0" applyAlignment="0" applyProtection="0"/>
    <xf numFmtId="0" fontId="53" fillId="82" borderId="2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3" fillId="82" borderId="26" applyNumberFormat="0" applyAlignment="0" applyProtection="0"/>
    <xf numFmtId="0" fontId="51" fillId="82" borderId="26" applyNumberFormat="0" applyAlignment="0" applyProtection="0"/>
    <xf numFmtId="0" fontId="18" fillId="0" borderId="0"/>
    <xf numFmtId="0" fontId="18" fillId="0" borderId="0"/>
    <xf numFmtId="0" fontId="51" fillId="82" borderId="26" applyNumberFormat="0" applyAlignment="0" applyProtection="0"/>
    <xf numFmtId="0" fontId="51" fillId="82" borderId="26" applyNumberFormat="0" applyAlignment="0" applyProtection="0"/>
    <xf numFmtId="0" fontId="18" fillId="0" borderId="0"/>
    <xf numFmtId="0" fontId="18" fillId="0" borderId="0"/>
    <xf numFmtId="0" fontId="51" fillId="82" borderId="26" applyNumberFormat="0" applyAlignment="0" applyProtection="0"/>
    <xf numFmtId="0" fontId="18" fillId="0" borderId="0"/>
    <xf numFmtId="0" fontId="18" fillId="0" borderId="0"/>
    <xf numFmtId="0" fontId="18" fillId="0" borderId="0"/>
    <xf numFmtId="0" fontId="52" fillId="83" borderId="26" applyNumberFormat="0" applyAlignment="0" applyProtection="0"/>
    <xf numFmtId="0" fontId="18" fillId="0" borderId="0"/>
    <xf numFmtId="0" fontId="18" fillId="0" borderId="0"/>
    <xf numFmtId="0" fontId="18" fillId="0" borderId="0"/>
    <xf numFmtId="0" fontId="52" fillId="83" borderId="26" applyNumberFormat="0" applyAlignment="0" applyProtection="0"/>
    <xf numFmtId="0" fontId="11" fillId="6" borderId="4" applyNumberFormat="0" applyAlignment="0" applyProtection="0"/>
    <xf numFmtId="0" fontId="11" fillId="6" borderId="4" applyNumberFormat="0" applyAlignment="0" applyProtection="0"/>
    <xf numFmtId="0" fontId="52" fillId="83" borderId="26" applyNumberFormat="0" applyAlignment="0" applyProtection="0"/>
    <xf numFmtId="0" fontId="56" fillId="0" borderId="0" applyNumberFormat="0" applyFont="0" applyFill="0" applyBorder="0">
      <alignment horizontal="center" vertical="center"/>
      <protection locked="0"/>
    </xf>
    <xf numFmtId="0" fontId="18" fillId="85" borderId="0">
      <protection locked="0"/>
    </xf>
    <xf numFmtId="0" fontId="18" fillId="85" borderId="0">
      <protection locked="0"/>
    </xf>
    <xf numFmtId="0" fontId="18" fillId="85" borderId="0">
      <protection locked="0"/>
    </xf>
    <xf numFmtId="0" fontId="18" fillId="85" borderId="0">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86" borderId="27" applyNumberFormat="0" applyAlignment="0" applyProtection="0"/>
    <xf numFmtId="0" fontId="57" fillId="87" borderId="27" applyNumberFormat="0" applyAlignment="0" applyProtection="0"/>
    <xf numFmtId="0" fontId="58" fillId="86" borderId="27" applyNumberFormat="0" applyAlignment="0" applyProtection="0"/>
    <xf numFmtId="0" fontId="58" fillId="86" borderId="27" applyNumberFormat="0" applyAlignment="0" applyProtection="0"/>
    <xf numFmtId="0" fontId="57" fillId="86" borderId="27" applyNumberFormat="0" applyAlignment="0" applyProtection="0"/>
    <xf numFmtId="0" fontId="18" fillId="0" borderId="0"/>
    <xf numFmtId="0" fontId="18" fillId="0" borderId="0"/>
    <xf numFmtId="0" fontId="58" fillId="86" borderId="27" applyNumberFormat="0" applyAlignment="0" applyProtection="0"/>
    <xf numFmtId="0" fontId="18" fillId="0" borderId="0"/>
    <xf numFmtId="0" fontId="18" fillId="0" borderId="0"/>
    <xf numFmtId="0" fontId="57" fillId="86" borderId="2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86" borderId="27" applyNumberFormat="0" applyAlignment="0" applyProtection="0"/>
    <xf numFmtId="0" fontId="18" fillId="0" borderId="0"/>
    <xf numFmtId="0" fontId="18" fillId="0" borderId="0"/>
    <xf numFmtId="0" fontId="58" fillId="86" borderId="27" applyNumberFormat="0" applyAlignment="0" applyProtection="0"/>
    <xf numFmtId="0" fontId="18" fillId="0" borderId="0"/>
    <xf numFmtId="0" fontId="18" fillId="0" borderId="0"/>
    <xf numFmtId="0" fontId="18" fillId="0" borderId="0"/>
    <xf numFmtId="0" fontId="58" fillId="86" borderId="27" applyNumberFormat="0" applyAlignment="0" applyProtection="0"/>
    <xf numFmtId="0" fontId="18" fillId="0" borderId="0"/>
    <xf numFmtId="0" fontId="57" fillId="86" borderId="27" applyNumberFormat="0" applyAlignment="0" applyProtection="0"/>
    <xf numFmtId="0" fontId="58" fillId="86" borderId="2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86" borderId="27" applyNumberFormat="0" applyAlignment="0" applyProtection="0"/>
    <xf numFmtId="0" fontId="57" fillId="86" borderId="27" applyNumberFormat="0" applyAlignment="0" applyProtection="0"/>
    <xf numFmtId="0" fontId="13" fillId="7" borderId="7" applyNumberFormat="0" applyAlignment="0" applyProtection="0"/>
    <xf numFmtId="0" fontId="59" fillId="7" borderId="7" applyNumberFormat="0" applyAlignment="0" applyProtection="0"/>
    <xf numFmtId="0" fontId="60" fillId="7" borderId="7" applyNumberFormat="0" applyAlignment="0" applyProtection="0"/>
    <xf numFmtId="0" fontId="58" fillId="86" borderId="27" applyNumberFormat="0" applyAlignment="0" applyProtection="0"/>
    <xf numFmtId="0" fontId="18" fillId="0" borderId="0"/>
    <xf numFmtId="0" fontId="18" fillId="0" borderId="0"/>
    <xf numFmtId="0" fontId="18" fillId="0" borderId="0"/>
    <xf numFmtId="0" fontId="18" fillId="0" borderId="0"/>
    <xf numFmtId="0" fontId="18" fillId="0" borderId="0"/>
    <xf numFmtId="0" fontId="57" fillId="86" borderId="27" applyNumberFormat="0" applyAlignment="0" applyProtection="0"/>
    <xf numFmtId="0" fontId="18" fillId="0" borderId="0"/>
    <xf numFmtId="0" fontId="18" fillId="0" borderId="0"/>
    <xf numFmtId="0" fontId="57" fillId="86" borderId="27" applyNumberFormat="0" applyAlignment="0" applyProtection="0"/>
    <xf numFmtId="0" fontId="18" fillId="0" borderId="0"/>
    <xf numFmtId="0" fontId="18" fillId="0" borderId="0"/>
    <xf numFmtId="0" fontId="18" fillId="0" borderId="0"/>
    <xf numFmtId="0" fontId="18" fillId="0" borderId="0"/>
    <xf numFmtId="0" fontId="18" fillId="0" borderId="0"/>
    <xf numFmtId="0" fontId="57" fillId="87" borderId="27" applyNumberFormat="0" applyAlignment="0" applyProtection="0"/>
    <xf numFmtId="0" fontId="18" fillId="0" borderId="0"/>
    <xf numFmtId="0" fontId="18" fillId="0" borderId="0"/>
    <xf numFmtId="0" fontId="18" fillId="0" borderId="0"/>
    <xf numFmtId="0" fontId="57" fillId="87" borderId="27" applyNumberFormat="0" applyAlignment="0" applyProtection="0"/>
    <xf numFmtId="0" fontId="13" fillId="7" borderId="7" applyNumberFormat="0" applyAlignment="0" applyProtection="0"/>
    <xf numFmtId="0" fontId="13" fillId="7" borderId="7" applyNumberFormat="0" applyAlignment="0" applyProtection="0"/>
    <xf numFmtId="0" fontId="57" fillId="87" borderId="27" applyNumberFormat="0" applyAlignment="0" applyProtection="0"/>
    <xf numFmtId="175" fontId="27" fillId="88" borderId="26">
      <alignment horizontal="center" vertical="center" shrinkToFit="1"/>
    </xf>
    <xf numFmtId="175" fontId="27" fillId="89" borderId="26">
      <alignment horizontal="center" vertical="center" shrinkToFit="1"/>
    </xf>
    <xf numFmtId="175" fontId="27" fillId="90" borderId="26">
      <alignment horizontal="center" vertical="center" shrinkToFit="1"/>
    </xf>
    <xf numFmtId="172" fontId="48" fillId="0" borderId="0" applyFont="0" applyFill="0" applyBorder="0" applyProtection="0">
      <alignment horizontal="right"/>
    </xf>
    <xf numFmtId="176" fontId="48" fillId="0" borderId="0" applyFont="0" applyFill="0" applyBorder="0" applyProtection="0">
      <alignment horizontal="left"/>
    </xf>
    <xf numFmtId="0" fontId="18" fillId="91" borderId="17">
      <alignment horizontal="center" vertical="center"/>
      <protection locked="0"/>
    </xf>
    <xf numFmtId="0" fontId="18" fillId="91" borderId="17">
      <alignment horizontal="center" vertical="center"/>
      <protection locked="0"/>
    </xf>
    <xf numFmtId="0" fontId="18" fillId="91" borderId="17">
      <alignment horizontal="center" vertical="center"/>
      <protection locked="0"/>
    </xf>
    <xf numFmtId="0" fontId="18" fillId="91" borderId="17">
      <alignment horizontal="center" vertical="center"/>
      <protection locked="0"/>
    </xf>
    <xf numFmtId="0" fontId="61" fillId="92" borderId="0">
      <alignment horizontal="left"/>
    </xf>
    <xf numFmtId="0" fontId="61" fillId="92" borderId="0">
      <alignment horizontal="left"/>
    </xf>
    <xf numFmtId="0" fontId="18" fillId="0" borderId="0"/>
    <xf numFmtId="0" fontId="18" fillId="0" borderId="0"/>
    <xf numFmtId="0" fontId="18" fillId="0" borderId="0"/>
    <xf numFmtId="0" fontId="18" fillId="0" borderId="0"/>
    <xf numFmtId="0" fontId="18" fillId="0" borderId="0"/>
    <xf numFmtId="0" fontId="62" fillId="92" borderId="0">
      <alignment horizontal="right"/>
    </xf>
    <xf numFmtId="0" fontId="62" fillId="92" borderId="0">
      <alignment horizontal="right"/>
    </xf>
    <xf numFmtId="0" fontId="18" fillId="0" borderId="0"/>
    <xf numFmtId="0" fontId="18" fillId="0" borderId="0"/>
    <xf numFmtId="0" fontId="18" fillId="0" borderId="0"/>
    <xf numFmtId="0" fontId="18" fillId="0" borderId="0"/>
    <xf numFmtId="0" fontId="63" fillId="84" borderId="0">
      <alignment horizontal="center"/>
    </xf>
    <xf numFmtId="0" fontId="18" fillId="0" borderId="0"/>
    <xf numFmtId="0" fontId="18" fillId="0" borderId="0"/>
    <xf numFmtId="0" fontId="18" fillId="0" borderId="0"/>
    <xf numFmtId="0" fontId="18" fillId="0" borderId="0"/>
    <xf numFmtId="0" fontId="62" fillId="92" borderId="0">
      <alignment horizontal="right"/>
    </xf>
    <xf numFmtId="0" fontId="62" fillId="92" borderId="0">
      <alignment horizontal="right"/>
    </xf>
    <xf numFmtId="0" fontId="18" fillId="0" borderId="0"/>
    <xf numFmtId="0" fontId="18" fillId="0" borderId="0"/>
    <xf numFmtId="0" fontId="18" fillId="0" borderId="0"/>
    <xf numFmtId="0" fontId="18" fillId="0" borderId="0"/>
    <xf numFmtId="0" fontId="64" fillId="84" borderId="0">
      <alignment horizontal="left"/>
    </xf>
    <xf numFmtId="0" fontId="18" fillId="0" borderId="0"/>
    <xf numFmtId="0" fontId="18" fillId="0" borderId="0"/>
    <xf numFmtId="0" fontId="18" fillId="0" borderId="0"/>
    <xf numFmtId="0" fontId="18" fillId="0" borderId="0"/>
    <xf numFmtId="177" fontId="65" fillId="91" borderId="28"/>
    <xf numFmtId="3" fontId="66" fillId="0" borderId="0"/>
    <xf numFmtId="3" fontId="66" fillId="0" borderId="0"/>
    <xf numFmtId="3" fontId="66" fillId="0" borderId="0"/>
    <xf numFmtId="3" fontId="66" fillId="0" borderId="0"/>
    <xf numFmtId="3" fontId="66" fillId="0" borderId="0"/>
    <xf numFmtId="3" fontId="66" fillId="0" borderId="0"/>
    <xf numFmtId="3" fontId="66" fillId="0" borderId="0"/>
    <xf numFmtId="3" fontId="66" fillId="0" borderId="0"/>
    <xf numFmtId="41" fontId="67" fillId="0" borderId="0" applyFont="0" applyFill="0" applyBorder="0" applyAlignment="0" applyProtection="0"/>
    <xf numFmtId="41" fontId="67" fillId="0" borderId="0" applyFont="0" applyFill="0" applyBorder="0" applyAlignment="0" applyProtection="0"/>
    <xf numFmtId="0" fontId="68" fillId="0" borderId="0" applyFont="0" applyFill="0" applyBorder="0" applyAlignment="0" applyProtection="0">
      <alignment horizontal="right"/>
    </xf>
    <xf numFmtId="178" fontId="68" fillId="0" borderId="0" applyFont="0" applyFill="0" applyBorder="0" applyAlignment="0" applyProtection="0"/>
    <xf numFmtId="179" fontId="68"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6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180" fontId="18" fillId="0" borderId="0" applyFont="0" applyFill="0" applyBorder="0" applyAlignment="0" applyProtection="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25"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68" fillId="0" borderId="0" applyFont="0" applyFill="0" applyBorder="0" applyAlignment="0" applyProtection="0"/>
    <xf numFmtId="182" fontId="68"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8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43" fontId="31"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180"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8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71" fillId="0" borderId="0" applyFont="0" applyFill="0" applyBorder="0" applyAlignment="0" applyProtection="0"/>
    <xf numFmtId="0" fontId="18" fillId="0" borderId="0"/>
    <xf numFmtId="0" fontId="18" fillId="0" borderId="0"/>
    <xf numFmtId="43" fontId="3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7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80" fontId="18" fillId="0" borderId="0" applyFont="0" applyFill="0" applyBorder="0" applyAlignment="0" applyProtection="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3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0" fontId="7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33"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180" fontId="18" fillId="0" borderId="0" applyFont="0" applyFill="0" applyBorder="0" applyAlignment="0" applyProtection="0"/>
    <xf numFmtId="180" fontId="18" fillId="0" borderId="0" applyFont="0" applyFill="0" applyBorder="0" applyAlignment="0" applyProtection="0"/>
    <xf numFmtId="0" fontId="18" fillId="0" borderId="0"/>
    <xf numFmtId="0" fontId="18" fillId="0" borderId="0"/>
    <xf numFmtId="0" fontId="18" fillId="0" borderId="0"/>
    <xf numFmtId="18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80"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185" fontId="68" fillId="0" borderId="0" applyFont="0" applyFill="0" applyBorder="0" applyAlignment="0" applyProtection="0"/>
    <xf numFmtId="3" fontId="73" fillId="0" borderId="0" applyFont="0" applyFill="0" applyBorder="0" applyAlignment="0" applyProtection="0"/>
    <xf numFmtId="0" fontId="74" fillId="0" borderId="0"/>
    <xf numFmtId="0" fontId="75" fillId="0" borderId="0"/>
    <xf numFmtId="0" fontId="74" fillId="0" borderId="0"/>
    <xf numFmtId="0" fontId="7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alignment horizontal="left" indent="3"/>
    </xf>
    <xf numFmtId="0" fontId="24" fillId="0" borderId="0">
      <alignment horizontal="left" indent="5"/>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xf numFmtId="0" fontId="18" fillId="0" borderId="0"/>
    <xf numFmtId="0" fontId="18" fillId="0" borderId="0"/>
    <xf numFmtId="0" fontId="18" fillId="0" borderId="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68" fillId="0" borderId="0" applyFont="0" applyFill="0" applyBorder="0" applyAlignment="0" applyProtection="0">
      <alignment horizontal="right"/>
    </xf>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6"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26"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2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2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26" fillId="0" borderId="0" applyFont="0" applyFill="0" applyBorder="0" applyAlignment="0" applyProtection="0"/>
    <xf numFmtId="0" fontId="18" fillId="0" borderId="0"/>
    <xf numFmtId="0" fontId="18" fillId="0" borderId="0"/>
    <xf numFmtId="0" fontId="18" fillId="0" borderId="0"/>
    <xf numFmtId="0" fontId="18" fillId="0" borderId="0"/>
    <xf numFmtId="44" fontId="25" fillId="0" borderId="0" applyFont="0" applyFill="0" applyBorder="0" applyAlignment="0" applyProtection="0"/>
    <xf numFmtId="44"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25"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8" fontId="76" fillId="0" borderId="0" applyFont="0" applyFill="0" applyBorder="0" applyAlignment="0" applyProtection="0"/>
    <xf numFmtId="0" fontId="68" fillId="0" borderId="0" applyFill="0" applyBorder="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69" fillId="0" borderId="0" applyFont="0" applyFill="0" applyBorder="0" applyAlignment="0" applyProtection="0"/>
    <xf numFmtId="189" fontId="7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7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190" fontId="68" fillId="0" borderId="0" applyFont="0" applyFill="0" applyBorder="0" applyAlignment="0" applyProtection="0"/>
    <xf numFmtId="191" fontId="68" fillId="0" borderId="0" applyFont="0" applyFill="0" applyBorder="0" applyAlignment="0" applyProtection="0"/>
    <xf numFmtId="192" fontId="78" fillId="0" borderId="29" applyFill="0" applyProtection="0">
      <alignment horizontal="left"/>
    </xf>
    <xf numFmtId="1" fontId="79" fillId="0" borderId="30" applyProtection="0">
      <alignment horizontal="left"/>
    </xf>
    <xf numFmtId="1" fontId="78" fillId="0" borderId="0" applyFill="0" applyBorder="0" applyProtection="0">
      <alignment horizontal="left"/>
    </xf>
    <xf numFmtId="0" fontId="18" fillId="0" borderId="0"/>
    <xf numFmtId="0" fontId="73" fillId="0" borderId="0" applyFont="0" applyFill="0" applyBorder="0" applyAlignment="0" applyProtection="0"/>
    <xf numFmtId="0" fontId="68" fillId="0" borderId="0" applyFont="0" applyFill="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80" fillId="0" borderId="0"/>
    <xf numFmtId="0" fontId="81" fillId="0" borderId="21" applyNumberFormat="0" applyBorder="0" applyAlignment="0" applyProtection="0">
      <alignment horizontal="right" vertical="center"/>
    </xf>
    <xf numFmtId="0" fontId="18" fillId="0" borderId="0"/>
    <xf numFmtId="0" fontId="18" fillId="0" borderId="0"/>
    <xf numFmtId="0" fontId="18" fillId="0" borderId="0"/>
    <xf numFmtId="0" fontId="18" fillId="0" borderId="0"/>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xf numFmtId="0" fontId="18" fillId="0" borderId="0"/>
    <xf numFmtId="0" fontId="18" fillId="0" borderId="0"/>
    <xf numFmtId="0" fontId="18" fillId="0" borderId="0"/>
    <xf numFmtId="0" fontId="68" fillId="0" borderId="31" applyNumberFormat="0" applyFont="0" applyFill="0" applyAlignment="0" applyProtection="0"/>
    <xf numFmtId="0" fontId="82" fillId="93" borderId="0" applyNumberFormat="0" applyBorder="0" applyAlignment="0" applyProtection="0"/>
    <xf numFmtId="0" fontId="82" fillId="9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82" fillId="94" borderId="0" applyNumberFormat="0" applyBorder="0" applyAlignment="0" applyProtection="0"/>
    <xf numFmtId="0" fontId="82" fillId="9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82" fillId="95" borderId="0" applyNumberFormat="0" applyBorder="0" applyAlignment="0" applyProtection="0"/>
    <xf numFmtId="0" fontId="82" fillId="9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83" fillId="0" borderId="0"/>
    <xf numFmtId="0" fontId="18" fillId="0" borderId="0"/>
    <xf numFmtId="0" fontId="18" fillId="0" borderId="0"/>
    <xf numFmtId="0" fontId="18" fillId="0" borderId="0"/>
    <xf numFmtId="195"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0" fontId="18" fillId="0" borderId="0"/>
    <xf numFmtId="0" fontId="18" fillId="0" borderId="0"/>
    <xf numFmtId="0" fontId="18" fillId="0" borderId="0"/>
    <xf numFmtId="196" fontId="18" fillId="0" borderId="0" applyFont="0" applyFill="0" applyBorder="0" applyAlignment="0" applyProtection="0"/>
    <xf numFmtId="0" fontId="18" fillId="0" borderId="0"/>
    <xf numFmtId="0" fontId="18" fillId="0" borderId="0"/>
    <xf numFmtId="0" fontId="18" fillId="0" borderId="0"/>
    <xf numFmtId="196" fontId="18" fillId="0" borderId="0" applyFont="0" applyFill="0" applyBorder="0" applyAlignment="0" applyProtection="0"/>
    <xf numFmtId="19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9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5" fontId="18" fillId="0" borderId="0" applyFont="0" applyFill="0" applyBorder="0" applyAlignment="0" applyProtection="0"/>
    <xf numFmtId="0" fontId="18" fillId="0" borderId="0"/>
    <xf numFmtId="0" fontId="18" fillId="0" borderId="0"/>
    <xf numFmtId="195" fontId="18" fillId="0" borderId="0" applyFont="0" applyFill="0" applyBorder="0" applyAlignment="0" applyProtection="0"/>
    <xf numFmtId="195" fontId="25" fillId="0" borderId="0" applyFon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18" fillId="0" borderId="0"/>
    <xf numFmtId="0" fontId="18" fillId="0" borderId="0"/>
    <xf numFmtId="0" fontId="85" fillId="0" borderId="0" applyNumberFormat="0" applyFill="0" applyBorder="0" applyAlignment="0" applyProtection="0"/>
    <xf numFmtId="0" fontId="18" fillId="0" borderId="0"/>
    <xf numFmtId="0" fontId="18" fillId="0" borderId="0"/>
    <xf numFmtId="0" fontId="8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85" fillId="0" borderId="0" applyNumberFormat="0" applyFill="0" applyBorder="0" applyAlignment="0" applyProtection="0"/>
    <xf numFmtId="0" fontId="18" fillId="0" borderId="0"/>
    <xf numFmtId="0" fontId="18" fillId="0" borderId="0"/>
    <xf numFmtId="0" fontId="84" fillId="0" borderId="0" applyNumberFormat="0" applyFill="0" applyBorder="0" applyAlignment="0" applyProtection="0"/>
    <xf numFmtId="0" fontId="8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NumberFormat="0" applyFill="0" applyBorder="0" applyAlignment="0" applyProtection="0"/>
    <xf numFmtId="0" fontId="84" fillId="0" borderId="0" applyNumberForma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84" fillId="0" borderId="0" applyNumberFormat="0" applyFill="0" applyBorder="0" applyAlignment="0" applyProtection="0"/>
    <xf numFmtId="0" fontId="18" fillId="0" borderId="0"/>
    <xf numFmtId="0" fontId="18" fillId="0" borderId="0"/>
    <xf numFmtId="0" fontId="8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applyNumberFormat="0" applyFill="0" applyBorder="0" applyAlignment="0" applyProtection="0"/>
    <xf numFmtId="15" fontId="27" fillId="0" borderId="0" applyFill="0" applyBorder="0" applyProtection="0">
      <alignment horizontal="center"/>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96" borderId="0">
      <protection locked="0"/>
    </xf>
    <xf numFmtId="0" fontId="18" fillId="96" borderId="0">
      <protection locked="0"/>
    </xf>
    <xf numFmtId="0" fontId="18" fillId="96" borderId="0">
      <protection locked="0"/>
    </xf>
    <xf numFmtId="0" fontId="18" fillId="96" borderId="0">
      <protection locked="0"/>
    </xf>
    <xf numFmtId="0" fontId="24" fillId="91" borderId="0">
      <alignment vertical="center"/>
      <protection locked="0"/>
    </xf>
    <xf numFmtId="0" fontId="24" fillId="91" borderId="0">
      <alignment vertical="center"/>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2" fontId="73" fillId="0" borderId="0" applyFont="0" applyFill="0" applyBorder="0" applyAlignment="0" applyProtection="0"/>
    <xf numFmtId="0" fontId="88" fillId="0" borderId="0"/>
    <xf numFmtId="0" fontId="89" fillId="0" borderId="0">
      <alignment horizontal="right"/>
      <protection locked="0"/>
    </xf>
    <xf numFmtId="0" fontId="18" fillId="0" borderId="0"/>
    <xf numFmtId="0" fontId="18" fillId="0" borderId="0"/>
    <xf numFmtId="0" fontId="90" fillId="0" borderId="0" applyNumberFormat="0" applyFill="0" applyBorder="0" applyAlignment="0" applyProtection="0"/>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24" fillId="0" borderId="0">
      <protection locked="0"/>
    </xf>
    <xf numFmtId="0" fontId="24" fillId="0" borderId="0">
      <protection locked="0"/>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91" fillId="0" borderId="0">
      <alignment horizontal="left"/>
    </xf>
    <xf numFmtId="0" fontId="92" fillId="0" borderId="0" applyFill="0" applyBorder="0" applyProtection="0">
      <alignment horizontal="left"/>
    </xf>
    <xf numFmtId="0" fontId="92" fillId="0" borderId="0">
      <alignment horizontal="left"/>
    </xf>
    <xf numFmtId="0" fontId="93" fillId="0" borderId="0" applyNumberFormat="0" applyFill="0" applyBorder="0" applyProtection="0">
      <alignment horizontal="left"/>
    </xf>
    <xf numFmtId="0" fontId="94" fillId="0" borderId="0">
      <alignment horizontal="left"/>
    </xf>
    <xf numFmtId="0" fontId="93" fillId="0" borderId="0">
      <alignment horizontal="left"/>
    </xf>
    <xf numFmtId="0" fontId="27" fillId="63" borderId="33"/>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95" fillId="39" borderId="0" applyNumberFormat="0" applyBorder="0" applyAlignment="0" applyProtection="0"/>
    <xf numFmtId="0" fontId="95" fillId="40"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5" fillId="39" borderId="0" applyNumberFormat="0" applyBorder="0" applyAlignment="0" applyProtection="0"/>
    <xf numFmtId="0" fontId="18" fillId="0" borderId="0"/>
    <xf numFmtId="0" fontId="18" fillId="0" borderId="0"/>
    <xf numFmtId="0" fontId="96" fillId="39" borderId="0" applyNumberFormat="0" applyBorder="0" applyAlignment="0" applyProtection="0"/>
    <xf numFmtId="0" fontId="18" fillId="0" borderId="0"/>
    <xf numFmtId="0" fontId="18" fillId="0" borderId="0"/>
    <xf numFmtId="0" fontId="95"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96" fillId="39" borderId="0" applyNumberFormat="0" applyBorder="0" applyAlignment="0" applyProtection="0"/>
    <xf numFmtId="0" fontId="18" fillId="0" borderId="0"/>
    <xf numFmtId="0" fontId="18" fillId="0" borderId="0"/>
    <xf numFmtId="0" fontId="95" fillId="39" borderId="0" applyNumberFormat="0" applyBorder="0" applyAlignment="0" applyProtection="0"/>
    <xf numFmtId="0" fontId="96"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5" fillId="39" borderId="0" applyNumberFormat="0" applyBorder="0" applyAlignment="0" applyProtection="0"/>
    <xf numFmtId="0" fontId="95" fillId="39" borderId="0" applyNumberFormat="0" applyBorder="0" applyAlignment="0" applyProtection="0"/>
    <xf numFmtId="0" fontId="6" fillId="2" borderId="0" applyNumberFormat="0" applyBorder="0" applyAlignment="0" applyProtection="0"/>
    <xf numFmtId="0" fontId="97" fillId="2" borderId="0" applyNumberFormat="0" applyBorder="0" applyAlignment="0" applyProtection="0"/>
    <xf numFmtId="0" fontId="98" fillId="44" borderId="0" applyNumberFormat="0" applyBorder="0" applyAlignment="0" applyProtection="0"/>
    <xf numFmtId="0" fontId="96"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5" fillId="39" borderId="0" applyNumberFormat="0" applyBorder="0" applyAlignment="0" applyProtection="0"/>
    <xf numFmtId="0" fontId="18" fillId="0" borderId="0"/>
    <xf numFmtId="0" fontId="18" fillId="0" borderId="0"/>
    <xf numFmtId="0" fontId="95"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95" fillId="40" borderId="0" applyNumberFormat="0" applyBorder="0" applyAlignment="0" applyProtection="0"/>
    <xf numFmtId="0" fontId="18" fillId="0" borderId="0"/>
    <xf numFmtId="0" fontId="18" fillId="0" borderId="0"/>
    <xf numFmtId="0" fontId="18" fillId="0" borderId="0"/>
    <xf numFmtId="0" fontId="95" fillId="4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5" fillId="40" borderId="0" applyNumberFormat="0" applyBorder="0" applyAlignment="0" applyProtection="0"/>
    <xf numFmtId="38" fontId="25" fillId="9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8" fillId="0" borderId="0" applyFont="0" applyFill="0" applyBorder="0" applyAlignment="0" applyProtection="0">
      <alignment horizontal="right"/>
    </xf>
    <xf numFmtId="0" fontId="27" fillId="72" borderId="33"/>
    <xf numFmtId="0" fontId="99" fillId="0" borderId="0" applyProtection="0">
      <alignment horizontal="right"/>
    </xf>
    <xf numFmtId="0" fontId="100" fillId="0" borderId="0">
      <alignment horizontal="left"/>
    </xf>
    <xf numFmtId="0" fontId="100" fillId="0" borderId="0">
      <alignment horizontal="left"/>
    </xf>
    <xf numFmtId="0" fontId="19" fillId="0" borderId="34" applyNumberFormat="0" applyAlignment="0" applyProtection="0">
      <alignment horizontal="left" vertical="center"/>
    </xf>
    <xf numFmtId="0" fontId="19" fillId="0" borderId="11">
      <alignment horizontal="left" vertical="center"/>
    </xf>
    <xf numFmtId="0" fontId="101" fillId="98" borderId="35" applyProtection="0">
      <alignment horizontal="right"/>
    </xf>
    <xf numFmtId="0" fontId="101" fillId="98" borderId="35" applyProtection="0">
      <alignment horizontal="right"/>
    </xf>
    <xf numFmtId="0" fontId="101" fillId="98" borderId="35" applyProtection="0">
      <alignment horizontal="right"/>
    </xf>
    <xf numFmtId="0" fontId="101" fillId="98" borderId="35" applyProtection="0">
      <alignment horizontal="right"/>
    </xf>
    <xf numFmtId="0" fontId="102" fillId="98" borderId="0" applyProtection="0">
      <alignment horizontal="left"/>
    </xf>
    <xf numFmtId="0" fontId="103" fillId="0" borderId="0" applyNumberFormat="0" applyFill="0" applyBorder="0" applyAlignment="0" applyProtection="0"/>
    <xf numFmtId="0" fontId="18" fillId="0" borderId="0"/>
    <xf numFmtId="0" fontId="18" fillId="0" borderId="0"/>
    <xf numFmtId="0" fontId="18" fillId="0" borderId="0"/>
    <xf numFmtId="0" fontId="104" fillId="0" borderId="36" applyNumberFormat="0" applyFill="0" applyAlignment="0" applyProtection="0"/>
    <xf numFmtId="0" fontId="18" fillId="0" borderId="0"/>
    <xf numFmtId="0" fontId="18" fillId="0" borderId="0"/>
    <xf numFmtId="0" fontId="18" fillId="0" borderId="0"/>
    <xf numFmtId="0" fontId="18" fillId="0" borderId="0"/>
    <xf numFmtId="0" fontId="3" fillId="0" borderId="1" applyNumberFormat="0" applyFill="0" applyAlignment="0" applyProtection="0"/>
    <xf numFmtId="0" fontId="105" fillId="0" borderId="36" applyNumberFormat="0" applyFill="0" applyAlignment="0" applyProtection="0"/>
    <xf numFmtId="0" fontId="106" fillId="0" borderId="36" applyNumberFormat="0" applyFill="0" applyAlignment="0" applyProtection="0"/>
    <xf numFmtId="0" fontId="106" fillId="0" borderId="36" applyNumberFormat="0" applyFill="0" applyAlignment="0" applyProtection="0"/>
    <xf numFmtId="0" fontId="105" fillId="0" borderId="36" applyNumberFormat="0" applyFill="0" applyAlignment="0" applyProtection="0"/>
    <xf numFmtId="0" fontId="18" fillId="0" borderId="0"/>
    <xf numFmtId="0" fontId="18" fillId="0" borderId="0"/>
    <xf numFmtId="0" fontId="106" fillId="0" borderId="36" applyNumberFormat="0" applyFill="0" applyAlignment="0" applyProtection="0"/>
    <xf numFmtId="0" fontId="107" fillId="0" borderId="0">
      <alignment vertical="top" wrapText="1"/>
    </xf>
    <xf numFmtId="0" fontId="18" fillId="0" borderId="0"/>
    <xf numFmtId="0" fontId="18" fillId="0" borderId="0"/>
    <xf numFmtId="0" fontId="105" fillId="0" borderId="36" applyNumberFormat="0" applyFill="0" applyAlignment="0" applyProtection="0"/>
    <xf numFmtId="0" fontId="18" fillId="0" borderId="0"/>
    <xf numFmtId="0" fontId="18" fillId="0" borderId="0"/>
    <xf numFmtId="0" fontId="18" fillId="0" borderId="0"/>
    <xf numFmtId="0" fontId="105" fillId="0" borderId="36"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06" fillId="0" borderId="36" applyNumberFormat="0" applyFill="0" applyAlignment="0" applyProtection="0"/>
    <xf numFmtId="0" fontId="18" fillId="0" borderId="0"/>
    <xf numFmtId="0" fontId="107" fillId="0" borderId="0">
      <alignment vertical="top" wrapText="1"/>
    </xf>
    <xf numFmtId="0" fontId="105" fillId="0" borderId="36" applyNumberFormat="0" applyFill="0" applyAlignment="0" applyProtection="0"/>
    <xf numFmtId="0" fontId="106" fillId="0" borderId="36"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07" fillId="0" borderId="0">
      <alignment vertical="top" wrapText="1"/>
    </xf>
    <xf numFmtId="0" fontId="18" fillId="0" borderId="0"/>
    <xf numFmtId="0" fontId="18" fillId="0" borderId="0"/>
    <xf numFmtId="0" fontId="18" fillId="0" borderId="0"/>
    <xf numFmtId="0" fontId="105" fillId="0" borderId="36" applyNumberFormat="0" applyFill="0" applyAlignment="0" applyProtection="0"/>
    <xf numFmtId="0" fontId="105" fillId="0" borderId="36" applyNumberFormat="0" applyFill="0" applyAlignment="0" applyProtection="0"/>
    <xf numFmtId="0" fontId="3" fillId="0" borderId="1" applyNumberFormat="0" applyFill="0" applyAlignment="0" applyProtection="0"/>
    <xf numFmtId="0" fontId="108" fillId="0" borderId="1" applyNumberFormat="0" applyFill="0" applyAlignment="0" applyProtection="0"/>
    <xf numFmtId="0" fontId="106" fillId="0" borderId="36" applyNumberFormat="0" applyFill="0" applyAlignment="0" applyProtection="0"/>
    <xf numFmtId="0" fontId="107" fillId="0" borderId="0">
      <alignment vertical="top" wrapText="1"/>
    </xf>
    <xf numFmtId="0" fontId="18" fillId="0" borderId="0"/>
    <xf numFmtId="0" fontId="18" fillId="0" borderId="0"/>
    <xf numFmtId="0" fontId="109" fillId="0" borderId="37" applyNumberFormat="0" applyFill="0" applyAlignment="0" applyProtection="0"/>
    <xf numFmtId="0" fontId="18" fillId="0" borderId="0"/>
    <xf numFmtId="0" fontId="18" fillId="0" borderId="0"/>
    <xf numFmtId="0" fontId="18" fillId="0" borderId="0"/>
    <xf numFmtId="0" fontId="18" fillId="0" borderId="0"/>
    <xf numFmtId="0" fontId="105" fillId="0" borderId="36" applyNumberFormat="0" applyFill="0" applyAlignment="0" applyProtection="0"/>
    <xf numFmtId="0" fontId="18" fillId="0" borderId="0"/>
    <xf numFmtId="0" fontId="18" fillId="0" borderId="0"/>
    <xf numFmtId="0" fontId="107" fillId="0" borderId="0">
      <alignment vertical="top" wrapText="1"/>
    </xf>
    <xf numFmtId="0" fontId="105" fillId="0" borderId="36"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04" fillId="0" borderId="36" applyNumberFormat="0" applyFill="0" applyAlignment="0" applyProtection="0"/>
    <xf numFmtId="0" fontId="18" fillId="0" borderId="0"/>
    <xf numFmtId="0" fontId="18" fillId="0" borderId="0"/>
    <xf numFmtId="0" fontId="18" fillId="0" borderId="0"/>
    <xf numFmtId="0" fontId="104" fillId="0" borderId="36" applyNumberFormat="0" applyFill="0" applyAlignment="0" applyProtection="0"/>
    <xf numFmtId="0" fontId="18" fillId="0" borderId="0"/>
    <xf numFmtId="0" fontId="18" fillId="0" borderId="0"/>
    <xf numFmtId="0" fontId="18" fillId="0" borderId="0"/>
    <xf numFmtId="0" fontId="104" fillId="0" borderId="36" applyNumberFormat="0" applyFill="0" applyAlignment="0" applyProtection="0"/>
    <xf numFmtId="0" fontId="110" fillId="0" borderId="0">
      <alignment horizontal="left"/>
    </xf>
    <xf numFmtId="0" fontId="111" fillId="0" borderId="0" applyFill="0" applyBorder="0">
      <alignment vertical="center"/>
    </xf>
    <xf numFmtId="0" fontId="18" fillId="0" borderId="18">
      <alignment horizontal="left" vertical="top"/>
    </xf>
    <xf numFmtId="0" fontId="18" fillId="0" borderId="18">
      <alignment horizontal="left" vertical="top"/>
    </xf>
    <xf numFmtId="0" fontId="18" fillId="0" borderId="18">
      <alignment horizontal="left" vertical="top"/>
    </xf>
    <xf numFmtId="0" fontId="18" fillId="0" borderId="18">
      <alignment horizontal="left" vertical="top"/>
    </xf>
    <xf numFmtId="0" fontId="103" fillId="0" borderId="0">
      <protection locked="0"/>
    </xf>
    <xf numFmtId="197" fontId="19" fillId="0" borderId="0"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12" fillId="0" borderId="38" applyNumberFormat="0" applyFill="0" applyAlignment="0" applyProtection="0"/>
    <xf numFmtId="0" fontId="18" fillId="0" borderId="0"/>
    <xf numFmtId="0" fontId="18" fillId="0" borderId="0"/>
    <xf numFmtId="0" fontId="4" fillId="0" borderId="2" applyNumberFormat="0" applyFill="0" applyAlignment="0" applyProtection="0"/>
    <xf numFmtId="0" fontId="113" fillId="0" borderId="38" applyNumberFormat="0" applyFill="0" applyAlignment="0" applyProtection="0"/>
    <xf numFmtId="0" fontId="114" fillId="0" borderId="38" applyNumberFormat="0" applyFill="0" applyAlignment="0" applyProtection="0"/>
    <xf numFmtId="0" fontId="114" fillId="0" borderId="38" applyNumberFormat="0" applyFill="0" applyAlignment="0" applyProtection="0"/>
    <xf numFmtId="0" fontId="113" fillId="0" borderId="38" applyNumberFormat="0" applyFill="0" applyAlignment="0" applyProtection="0"/>
    <xf numFmtId="0" fontId="18" fillId="0" borderId="0"/>
    <xf numFmtId="0" fontId="18" fillId="0" borderId="0"/>
    <xf numFmtId="0" fontId="114" fillId="0" borderId="38" applyNumberFormat="0" applyFill="0" applyAlignment="0" applyProtection="0"/>
    <xf numFmtId="0" fontId="18" fillId="0" borderId="0"/>
    <xf numFmtId="0" fontId="18" fillId="0" borderId="0"/>
    <xf numFmtId="0" fontId="113" fillId="0" borderId="38" applyNumberFormat="0" applyFill="0" applyAlignment="0" applyProtection="0"/>
    <xf numFmtId="0" fontId="18" fillId="0" borderId="0"/>
    <xf numFmtId="0" fontId="18" fillId="0" borderId="0"/>
    <xf numFmtId="0" fontId="18" fillId="0" borderId="0"/>
    <xf numFmtId="0" fontId="113" fillId="0" borderId="38"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14" fillId="0" borderId="38" applyNumberFormat="0" applyFill="0" applyAlignment="0" applyProtection="0"/>
    <xf numFmtId="0" fontId="18" fillId="0" borderId="0"/>
    <xf numFmtId="0" fontId="18" fillId="0" borderId="0"/>
    <xf numFmtId="0" fontId="113" fillId="0" borderId="38" applyNumberFormat="0" applyFill="0" applyAlignment="0" applyProtection="0"/>
    <xf numFmtId="0" fontId="114" fillId="0" borderId="38" applyNumberFormat="0" applyFill="0" applyAlignment="0" applyProtection="0"/>
    <xf numFmtId="0" fontId="18" fillId="0" borderId="0"/>
    <xf numFmtId="0" fontId="18" fillId="0" borderId="0"/>
    <xf numFmtId="0" fontId="18" fillId="0" borderId="0"/>
    <xf numFmtId="0" fontId="18" fillId="0" borderId="0"/>
    <xf numFmtId="0" fontId="18" fillId="0" borderId="0"/>
    <xf numFmtId="197" fontId="19" fillId="0" borderId="0" applyNumberFormat="0" applyFill="0" applyAlignment="0" applyProtection="0"/>
    <xf numFmtId="0" fontId="18" fillId="0" borderId="0"/>
    <xf numFmtId="0" fontId="18" fillId="0" borderId="0"/>
    <xf numFmtId="0" fontId="18" fillId="0" borderId="0"/>
    <xf numFmtId="0" fontId="113" fillId="0" borderId="38" applyNumberFormat="0" applyFill="0" applyAlignment="0" applyProtection="0"/>
    <xf numFmtId="0" fontId="113" fillId="0" borderId="38" applyNumberFormat="0" applyFill="0" applyAlignment="0" applyProtection="0"/>
    <xf numFmtId="0" fontId="4" fillId="0" borderId="2" applyNumberFormat="0" applyFill="0" applyAlignment="0" applyProtection="0"/>
    <xf numFmtId="0" fontId="115" fillId="0" borderId="2" applyNumberFormat="0" applyFill="0" applyAlignment="0" applyProtection="0"/>
    <xf numFmtId="0" fontId="114" fillId="0" borderId="38" applyNumberFormat="0" applyFill="0" applyAlignment="0" applyProtection="0"/>
    <xf numFmtId="0" fontId="18" fillId="0" borderId="0"/>
    <xf numFmtId="0" fontId="18" fillId="0" borderId="0"/>
    <xf numFmtId="0" fontId="116" fillId="0" borderId="2" applyNumberFormat="0" applyFill="0" applyAlignment="0" applyProtection="0"/>
    <xf numFmtId="0" fontId="18" fillId="0" borderId="0"/>
    <xf numFmtId="0" fontId="18" fillId="0" borderId="0"/>
    <xf numFmtId="0" fontId="18" fillId="0" borderId="0"/>
    <xf numFmtId="0" fontId="18" fillId="0" borderId="0"/>
    <xf numFmtId="197" fontId="19" fillId="0" borderId="0" applyNumberFormat="0" applyFill="0" applyAlignment="0" applyProtection="0"/>
    <xf numFmtId="0" fontId="113" fillId="0" borderId="38" applyNumberFormat="0" applyFill="0" applyAlignment="0" applyProtection="0"/>
    <xf numFmtId="0" fontId="18" fillId="0" borderId="0"/>
    <xf numFmtId="0" fontId="18" fillId="0" borderId="0"/>
    <xf numFmtId="197" fontId="19" fillId="0" borderId="0" applyNumberFormat="0" applyFill="0" applyAlignment="0" applyProtection="0"/>
    <xf numFmtId="197" fontId="19" fillId="0" borderId="0" applyNumberFormat="0" applyFill="0" applyAlignment="0" applyProtection="0"/>
    <xf numFmtId="0" fontId="113" fillId="0" borderId="38" applyNumberFormat="0" applyFill="0" applyAlignment="0" applyProtection="0"/>
    <xf numFmtId="0" fontId="18" fillId="0" borderId="0"/>
    <xf numFmtId="0" fontId="18" fillId="0" borderId="0"/>
    <xf numFmtId="197" fontId="19" fillId="0" borderId="0" applyNumberFormat="0" applyFill="0" applyAlignment="0" applyProtection="0"/>
    <xf numFmtId="0" fontId="18" fillId="0" borderId="0"/>
    <xf numFmtId="0" fontId="18" fillId="0" borderId="0"/>
    <xf numFmtId="197" fontId="19" fillId="0" borderId="0" applyNumberFormat="0" applyFill="0" applyAlignment="0" applyProtection="0"/>
    <xf numFmtId="0" fontId="18" fillId="0" borderId="0"/>
    <xf numFmtId="0" fontId="18" fillId="0" borderId="0"/>
    <xf numFmtId="197" fontId="19" fillId="0" borderId="0" applyNumberFormat="0" applyFill="0" applyAlignment="0" applyProtection="0"/>
    <xf numFmtId="0" fontId="18" fillId="0" borderId="0"/>
    <xf numFmtId="0" fontId="18" fillId="0" borderId="0"/>
    <xf numFmtId="0" fontId="117" fillId="0" borderId="0">
      <alignment horizontal="left"/>
    </xf>
    <xf numFmtId="0" fontId="117" fillId="0" borderId="0">
      <alignment horizontal="left"/>
    </xf>
    <xf numFmtId="0" fontId="117" fillId="0" borderId="0">
      <alignment horizontal="left"/>
    </xf>
    <xf numFmtId="0" fontId="117" fillId="0" borderId="0">
      <alignment horizontal="left"/>
    </xf>
    <xf numFmtId="0" fontId="117" fillId="0" borderId="0">
      <alignment horizontal="left"/>
    </xf>
    <xf numFmtId="0" fontId="117" fillId="0" borderId="0">
      <alignment horizontal="left"/>
    </xf>
    <xf numFmtId="0" fontId="117" fillId="0" borderId="0">
      <alignment horizontal="left"/>
    </xf>
    <xf numFmtId="0" fontId="118" fillId="0" borderId="0" applyFill="0" applyBorder="0">
      <alignment vertical="center"/>
    </xf>
    <xf numFmtId="0" fontId="18" fillId="0" borderId="18">
      <alignment horizontal="left" vertical="top"/>
    </xf>
    <xf numFmtId="0" fontId="18" fillId="0" borderId="18">
      <alignment horizontal="left" vertical="top"/>
    </xf>
    <xf numFmtId="0" fontId="18" fillId="0" borderId="18">
      <alignment horizontal="left" vertical="top"/>
    </xf>
    <xf numFmtId="0" fontId="18" fillId="0" borderId="18">
      <alignment horizontal="left" vertical="top"/>
    </xf>
    <xf numFmtId="197" fontId="119" fillId="0" borderId="0"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20" fillId="0" borderId="39" applyNumberFormat="0" applyFill="0" applyAlignment="0" applyProtection="0"/>
    <xf numFmtId="0" fontId="18" fillId="0" borderId="0"/>
    <xf numFmtId="0" fontId="18" fillId="0" borderId="0"/>
    <xf numFmtId="0" fontId="5" fillId="0" borderId="3" applyNumberFormat="0" applyFill="0" applyAlignment="0" applyProtection="0"/>
    <xf numFmtId="0" fontId="121" fillId="0" borderId="39" applyNumberFormat="0" applyFill="0" applyAlignment="0" applyProtection="0"/>
    <xf numFmtId="0" fontId="122" fillId="0" borderId="39" applyNumberFormat="0" applyFill="0" applyAlignment="0" applyProtection="0"/>
    <xf numFmtId="0" fontId="122" fillId="0" borderId="39" applyNumberFormat="0" applyFill="0" applyAlignment="0" applyProtection="0"/>
    <xf numFmtId="0" fontId="121" fillId="0" borderId="39" applyNumberFormat="0" applyFill="0" applyAlignment="0" applyProtection="0"/>
    <xf numFmtId="0" fontId="18" fillId="0" borderId="0"/>
    <xf numFmtId="0" fontId="18" fillId="0" borderId="0"/>
    <xf numFmtId="0" fontId="121" fillId="0" borderId="39" applyNumberFormat="0" applyFill="0" applyAlignment="0" applyProtection="0"/>
    <xf numFmtId="0" fontId="121" fillId="0" borderId="39" applyNumberFormat="0" applyFill="0" applyAlignment="0" applyProtection="0"/>
    <xf numFmtId="0" fontId="122" fillId="0" borderId="39" applyNumberFormat="0" applyFill="0" applyAlignment="0" applyProtection="0"/>
    <xf numFmtId="0" fontId="122" fillId="0" borderId="39" applyNumberFormat="0" applyFill="0" applyAlignment="0" applyProtection="0"/>
    <xf numFmtId="0" fontId="122" fillId="0" borderId="39" applyNumberFormat="0" applyFill="0" applyAlignment="0" applyProtection="0"/>
    <xf numFmtId="0" fontId="18" fillId="0" borderId="0"/>
    <xf numFmtId="0" fontId="18" fillId="0" borderId="0"/>
    <xf numFmtId="0" fontId="122" fillId="0" borderId="39" applyNumberFormat="0" applyFill="0" applyAlignment="0" applyProtection="0"/>
    <xf numFmtId="0" fontId="122" fillId="0" borderId="39" applyNumberFormat="0" applyFill="0" applyAlignment="0" applyProtection="0"/>
    <xf numFmtId="0" fontId="121" fillId="0" borderId="39" applyNumberFormat="0" applyFill="0" applyAlignment="0" applyProtection="0"/>
    <xf numFmtId="0" fontId="18" fillId="0" borderId="0"/>
    <xf numFmtId="0" fontId="18" fillId="0" borderId="0"/>
    <xf numFmtId="0" fontId="121"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8" fillId="0" borderId="0"/>
    <xf numFmtId="0" fontId="18" fillId="0" borderId="0"/>
    <xf numFmtId="0" fontId="121" fillId="0" borderId="39" applyNumberFormat="0" applyFill="0" applyAlignment="0" applyProtection="0"/>
    <xf numFmtId="0" fontId="121" fillId="0" borderId="39" applyNumberFormat="0" applyFill="0" applyAlignment="0" applyProtection="0"/>
    <xf numFmtId="0" fontId="18" fillId="0" borderId="0"/>
    <xf numFmtId="0" fontId="18" fillId="0" borderId="0"/>
    <xf numFmtId="0" fontId="18" fillId="0" borderId="0"/>
    <xf numFmtId="0" fontId="122"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22" fillId="0" borderId="39" applyNumberFormat="0" applyFill="0" applyAlignment="0" applyProtection="0"/>
    <xf numFmtId="0" fontId="122" fillId="0" borderId="39" applyNumberFormat="0" applyFill="0" applyAlignment="0" applyProtection="0"/>
    <xf numFmtId="0" fontId="18" fillId="0" borderId="0"/>
    <xf numFmtId="0" fontId="121" fillId="0" borderId="39" applyNumberFormat="0" applyFill="0" applyAlignment="0" applyProtection="0"/>
    <xf numFmtId="0" fontId="122" fillId="0" borderId="39" applyNumberFormat="0" applyFill="0" applyAlignment="0" applyProtection="0"/>
    <xf numFmtId="0" fontId="18" fillId="0" borderId="0"/>
    <xf numFmtId="0" fontId="18" fillId="0" borderId="0"/>
    <xf numFmtId="0" fontId="18" fillId="0" borderId="0"/>
    <xf numFmtId="0" fontId="18" fillId="0" borderId="0"/>
    <xf numFmtId="0" fontId="122" fillId="0" borderId="39" applyNumberFormat="0" applyFill="0" applyAlignment="0" applyProtection="0"/>
    <xf numFmtId="0" fontId="122" fillId="0" borderId="39" applyNumberFormat="0" applyFill="0" applyAlignment="0" applyProtection="0"/>
    <xf numFmtId="197" fontId="119" fillId="0" borderId="0" applyNumberFormat="0" applyFill="0" applyAlignment="0" applyProtection="0"/>
    <xf numFmtId="0" fontId="18" fillId="0" borderId="0"/>
    <xf numFmtId="0" fontId="18" fillId="0" borderId="0"/>
    <xf numFmtId="0" fontId="18" fillId="0" borderId="0"/>
    <xf numFmtId="0" fontId="121"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5" fillId="0" borderId="3" applyNumberFormat="0" applyFill="0" applyAlignment="0" applyProtection="0"/>
    <xf numFmtId="0" fontId="123" fillId="0" borderId="3" applyNumberFormat="0" applyFill="0" applyAlignment="0" applyProtection="0"/>
    <xf numFmtId="0" fontId="122" fillId="0" borderId="39" applyNumberFormat="0" applyFill="0" applyAlignment="0" applyProtection="0"/>
    <xf numFmtId="0" fontId="18" fillId="0" borderId="0"/>
    <xf numFmtId="0" fontId="18" fillId="0" borderId="0"/>
    <xf numFmtId="0" fontId="124" fillId="0" borderId="3" applyNumberFormat="0" applyFill="0" applyAlignment="0" applyProtection="0"/>
    <xf numFmtId="0" fontId="18" fillId="0" borderId="0"/>
    <xf numFmtId="0" fontId="18" fillId="0" borderId="0"/>
    <xf numFmtId="0" fontId="18" fillId="0" borderId="0"/>
    <xf numFmtId="0" fontId="18" fillId="0" borderId="0"/>
    <xf numFmtId="0" fontId="122" fillId="0" borderId="39" applyNumberFormat="0" applyFill="0" applyAlignment="0" applyProtection="0"/>
    <xf numFmtId="0" fontId="122" fillId="0" borderId="39" applyNumberFormat="0" applyFill="0" applyAlignment="0" applyProtection="0"/>
    <xf numFmtId="197" fontId="119" fillId="0" borderId="0" applyNumberFormat="0" applyFill="0" applyAlignment="0" applyProtection="0"/>
    <xf numFmtId="0" fontId="121" fillId="0" borderId="39" applyNumberFormat="0" applyFill="0" applyAlignment="0" applyProtection="0"/>
    <xf numFmtId="0" fontId="18" fillId="0" borderId="0"/>
    <xf numFmtId="0" fontId="18" fillId="0" borderId="0"/>
    <xf numFmtId="0" fontId="121" fillId="0" borderId="39" applyNumberFormat="0" applyFill="0" applyAlignment="0" applyProtection="0"/>
    <xf numFmtId="0" fontId="121" fillId="0" borderId="39" applyNumberFormat="0" applyFill="0" applyAlignment="0" applyProtection="0"/>
    <xf numFmtId="197" fontId="119" fillId="0" borderId="0" applyNumberFormat="0" applyFill="0" applyAlignment="0" applyProtection="0"/>
    <xf numFmtId="197" fontId="119" fillId="0" borderId="0"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18" fillId="0" borderId="0"/>
    <xf numFmtId="0" fontId="18" fillId="0" borderId="0"/>
    <xf numFmtId="197" fontId="119" fillId="0" borderId="0" applyNumberFormat="0" applyFill="0" applyAlignment="0" applyProtection="0"/>
    <xf numFmtId="0" fontId="18" fillId="0" borderId="0"/>
    <xf numFmtId="0" fontId="18" fillId="0" borderId="0"/>
    <xf numFmtId="197" fontId="119" fillId="0" borderId="0" applyNumberFormat="0" applyFill="0" applyAlignment="0" applyProtection="0"/>
    <xf numFmtId="0" fontId="18" fillId="0" borderId="0"/>
    <xf numFmtId="0" fontId="18" fillId="0" borderId="0"/>
    <xf numFmtId="197" fontId="119" fillId="0" borderId="0" applyNumberFormat="0" applyFill="0" applyAlignment="0" applyProtection="0"/>
    <xf numFmtId="0" fontId="18" fillId="0" borderId="0"/>
    <xf numFmtId="0" fontId="18" fillId="0" borderId="0"/>
    <xf numFmtId="0" fontId="125" fillId="0" borderId="0" applyFill="0" applyBorder="0">
      <alignment vertical="center"/>
    </xf>
    <xf numFmtId="0" fontId="126" fillId="0" borderId="0">
      <alignment horizontal="left"/>
    </xf>
    <xf numFmtId="197" fontId="24" fillId="0" borderId="0"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20" fillId="0" borderId="0" applyNumberFormat="0" applyFill="0" applyBorder="0" applyAlignment="0" applyProtection="0"/>
    <xf numFmtId="0" fontId="18" fillId="0" borderId="0"/>
    <xf numFmtId="0" fontId="18" fillId="0" borderId="0"/>
    <xf numFmtId="0" fontId="5"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8" fillId="0" borderId="0"/>
    <xf numFmtId="0" fontId="18" fillId="0" borderId="0"/>
    <xf numFmtId="0" fontId="122" fillId="0" borderId="0" applyNumberFormat="0" applyFill="0" applyBorder="0" applyAlignment="0" applyProtection="0"/>
    <xf numFmtId="0" fontId="18" fillId="0" borderId="0"/>
    <xf numFmtId="0" fontId="18" fillId="0" borderId="0"/>
    <xf numFmtId="0" fontId="121" fillId="0" borderId="0" applyNumberFormat="0" applyFill="0" applyBorder="0" applyAlignment="0" applyProtection="0"/>
    <xf numFmtId="0" fontId="18" fillId="0" borderId="0"/>
    <xf numFmtId="0" fontId="18" fillId="0" borderId="0"/>
    <xf numFmtId="0" fontId="18" fillId="0" borderId="0"/>
    <xf numFmtId="0" fontId="12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22" fillId="0" borderId="0" applyNumberFormat="0" applyFill="0" applyBorder="0" applyAlignment="0" applyProtection="0"/>
    <xf numFmtId="0" fontId="18" fillId="0" borderId="0"/>
    <xf numFmtId="0" fontId="18" fillId="0" borderId="0"/>
    <xf numFmtId="0" fontId="121" fillId="0" borderId="0" applyNumberFormat="0" applyFill="0" applyBorder="0" applyAlignment="0" applyProtection="0"/>
    <xf numFmtId="0" fontId="1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97" fontId="24" fillId="0" borderId="0" applyNumberFormat="0" applyFill="0" applyAlignment="0" applyProtection="0"/>
    <xf numFmtId="0" fontId="18" fillId="0" borderId="0"/>
    <xf numFmtId="0" fontId="18" fillId="0" borderId="0"/>
    <xf numFmtId="0" fontId="18" fillId="0" borderId="0"/>
    <xf numFmtId="0" fontId="121" fillId="0" borderId="0" applyNumberFormat="0" applyFill="0" applyBorder="0" applyAlignment="0" applyProtection="0"/>
    <xf numFmtId="0" fontId="121" fillId="0" borderId="0" applyNumberFormat="0" applyFill="0" applyBorder="0" applyAlignment="0" applyProtection="0"/>
    <xf numFmtId="0" fontId="5"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xf numFmtId="0" fontId="18" fillId="0" borderId="0"/>
    <xf numFmtId="0" fontId="18" fillId="0" borderId="0"/>
    <xf numFmtId="0" fontId="124" fillId="0" borderId="0" applyNumberFormat="0" applyFill="0" applyBorder="0" applyAlignment="0" applyProtection="0"/>
    <xf numFmtId="0" fontId="18" fillId="0" borderId="0"/>
    <xf numFmtId="0" fontId="18" fillId="0" borderId="0"/>
    <xf numFmtId="0" fontId="18" fillId="0" borderId="0"/>
    <xf numFmtId="0" fontId="18" fillId="0" borderId="0"/>
    <xf numFmtId="197" fontId="24" fillId="0" borderId="0" applyNumberFormat="0" applyFill="0" applyAlignment="0" applyProtection="0"/>
    <xf numFmtId="0" fontId="121" fillId="0" borderId="0" applyNumberFormat="0" applyFill="0" applyBorder="0" applyAlignment="0" applyProtection="0"/>
    <xf numFmtId="0" fontId="18" fillId="0" borderId="0"/>
    <xf numFmtId="0" fontId="18" fillId="0" borderId="0"/>
    <xf numFmtId="197" fontId="24" fillId="0" borderId="0" applyNumberFormat="0" applyFill="0" applyAlignment="0" applyProtection="0"/>
    <xf numFmtId="197" fontId="24" fillId="0" borderId="0" applyNumberFormat="0" applyFill="0" applyAlignment="0" applyProtection="0"/>
    <xf numFmtId="0" fontId="121" fillId="0" borderId="0" applyNumberFormat="0" applyFill="0" applyBorder="0" applyAlignment="0" applyProtection="0"/>
    <xf numFmtId="0" fontId="18" fillId="0" borderId="0"/>
    <xf numFmtId="0" fontId="18" fillId="0" borderId="0"/>
    <xf numFmtId="197" fontId="24" fillId="0" borderId="0" applyNumberFormat="0" applyFill="0" applyAlignment="0" applyProtection="0"/>
    <xf numFmtId="0" fontId="18" fillId="0" borderId="0"/>
    <xf numFmtId="0" fontId="18" fillId="0" borderId="0"/>
    <xf numFmtId="197" fontId="24" fillId="0" borderId="0" applyNumberFormat="0" applyFill="0" applyAlignment="0" applyProtection="0"/>
    <xf numFmtId="0" fontId="18" fillId="0" borderId="0"/>
    <xf numFmtId="0" fontId="18" fillId="0" borderId="0"/>
    <xf numFmtId="197" fontId="24" fillId="0" borderId="0" applyNumberFormat="0" applyFill="0" applyAlignment="0" applyProtection="0"/>
    <xf numFmtId="0" fontId="18" fillId="0" borderId="0"/>
    <xf numFmtId="0" fontId="18" fillId="0" borderId="0"/>
    <xf numFmtId="0" fontId="127" fillId="0" borderId="0" applyFill="0" applyBorder="0">
      <alignment vertical="center"/>
    </xf>
    <xf numFmtId="197" fontId="128" fillId="0" borderId="0" applyNumberFormat="0" applyFill="0" applyAlignment="0" applyProtection="0"/>
    <xf numFmtId="197" fontId="129" fillId="0" borderId="0" applyNumberFormat="0" applyFill="0" applyAlignment="0" applyProtection="0"/>
    <xf numFmtId="197" fontId="129" fillId="0" borderId="0" applyNumberFormat="0" applyFont="0" applyFill="0" applyBorder="0" applyAlignment="0" applyProtection="0"/>
    <xf numFmtId="197" fontId="129" fillId="0" borderId="0" applyNumberFormat="0" applyFont="0" applyFill="0" applyBorder="0" applyAlignment="0" applyProtection="0"/>
    <xf numFmtId="0" fontId="103" fillId="0" borderId="0">
      <protection locked="0"/>
    </xf>
    <xf numFmtId="0" fontId="19" fillId="0" borderId="0"/>
    <xf numFmtId="0" fontId="88" fillId="0" borderId="0"/>
    <xf numFmtId="0" fontId="88" fillId="0" borderId="0"/>
    <xf numFmtId="0" fontId="88" fillId="0" borderId="0"/>
    <xf numFmtId="0" fontId="88" fillId="0" borderId="0"/>
    <xf numFmtId="0" fontId="88" fillId="0" borderId="0"/>
    <xf numFmtId="0" fontId="24"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center"/>
    </xf>
    <xf numFmtId="0" fontId="18" fillId="0" borderId="0">
      <alignment horizontal="center"/>
    </xf>
    <xf numFmtId="0" fontId="18" fillId="0" borderId="0">
      <alignment horizontal="center"/>
    </xf>
    <xf numFmtId="0" fontId="18" fillId="0" borderId="0">
      <alignment horizontal="center"/>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30"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8" fillId="0" borderId="0"/>
    <xf numFmtId="0" fontId="18" fillId="0" borderId="0"/>
    <xf numFmtId="0" fontId="13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22"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8" fillId="0" borderId="0"/>
    <xf numFmtId="0" fontId="18" fillId="0" borderId="0"/>
    <xf numFmtId="0" fontId="22"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8" fillId="0" borderId="0" applyNumberFormat="0" applyFill="0" applyBorder="0" applyAlignment="0" applyProtection="0">
      <alignment vertical="top"/>
      <protection locked="0"/>
    </xf>
    <xf numFmtId="0" fontId="18" fillId="0" borderId="0"/>
    <xf numFmtId="0" fontId="18" fillId="0" borderId="0"/>
    <xf numFmtId="0" fontId="18" fillId="0" borderId="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xf numFmtId="0" fontId="14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39"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8" fillId="0" borderId="0"/>
    <xf numFmtId="0" fontId="136" fillId="0" borderId="0" applyNumberFormat="0" applyFill="0" applyBorder="0" applyAlignment="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1" fillId="0" borderId="0" applyNumberFormat="0" applyFill="0" applyBorder="0" applyAlignment="0" applyProtection="0"/>
    <xf numFmtId="0" fontId="14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3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22"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2" fillId="0" borderId="0" applyFill="0" applyBorder="0">
      <alignment horizontal="center" vertical="center"/>
    </xf>
    <xf numFmtId="0" fontId="142" fillId="0" borderId="0" applyFill="0" applyBorder="0">
      <alignment horizontal="center" vertical="center"/>
    </xf>
    <xf numFmtId="0" fontId="143" fillId="0" borderId="0" applyFill="0" applyBorder="0">
      <alignment vertical="center"/>
    </xf>
    <xf numFmtId="0" fontId="144" fillId="0" borderId="0" applyFill="0" applyBorder="0" applyProtection="0">
      <alignment horizontal="left"/>
    </xf>
    <xf numFmtId="10" fontId="25" fillId="99" borderId="22" applyNumberFormat="0" applyBorder="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45" fillId="46" borderId="26" applyNumberFormat="0" applyAlignment="0" applyProtection="0"/>
    <xf numFmtId="0" fontId="18" fillId="0" borderId="0"/>
    <xf numFmtId="0" fontId="18" fillId="0" borderId="0"/>
    <xf numFmtId="0" fontId="145" fillId="46" borderId="26" applyNumberFormat="0" applyAlignment="0" applyProtection="0"/>
    <xf numFmtId="0" fontId="146" fillId="46" borderId="26" applyNumberFormat="0" applyAlignment="0" applyProtection="0"/>
    <xf numFmtId="0" fontId="146" fillId="46" borderId="26" applyNumberFormat="0" applyAlignment="0" applyProtection="0"/>
    <xf numFmtId="0" fontId="18" fillId="0" borderId="0"/>
    <xf numFmtId="0" fontId="18" fillId="0" borderId="0"/>
    <xf numFmtId="0" fontId="146" fillId="46" borderId="26" applyNumberFormat="0" applyAlignment="0" applyProtection="0"/>
    <xf numFmtId="0" fontId="18" fillId="0" borderId="0"/>
    <xf numFmtId="0" fontId="18" fillId="0" borderId="0"/>
    <xf numFmtId="0" fontId="145" fillId="46" borderId="2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5" fillId="46" borderId="26" applyNumberFormat="0" applyAlignment="0" applyProtection="0"/>
    <xf numFmtId="0" fontId="18" fillId="0" borderId="0"/>
    <xf numFmtId="0" fontId="18" fillId="0" borderId="0"/>
    <xf numFmtId="0" fontId="18" fillId="0" borderId="0"/>
    <xf numFmtId="0" fontId="145" fillId="46" borderId="26" applyNumberFormat="0" applyAlignment="0" applyProtection="0"/>
    <xf numFmtId="0" fontId="18" fillId="0" borderId="0"/>
    <xf numFmtId="0" fontId="18" fillId="0" borderId="0"/>
    <xf numFmtId="0" fontId="145" fillId="46" borderId="26" applyNumberFormat="0" applyAlignment="0" applyProtection="0"/>
    <xf numFmtId="0" fontId="146" fillId="46" borderId="26" applyNumberFormat="0" applyAlignment="0" applyProtection="0"/>
    <xf numFmtId="0" fontId="146" fillId="46" borderId="26" applyNumberFormat="0" applyAlignment="0" applyProtection="0"/>
    <xf numFmtId="0" fontId="18" fillId="0" borderId="0"/>
    <xf numFmtId="0" fontId="18" fillId="0" borderId="0"/>
    <xf numFmtId="0" fontId="18" fillId="0" borderId="0"/>
    <xf numFmtId="0" fontId="146"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7" fillId="50" borderId="4" applyNumberFormat="0" applyAlignment="0" applyProtection="0"/>
    <xf numFmtId="0" fontId="145"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8" fillId="0" borderId="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9" fillId="5" borderId="4" applyNumberFormat="0" applyAlignment="0" applyProtection="0"/>
    <xf numFmtId="0" fontId="9" fillId="5" borderId="4"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8" fillId="5" borderId="4" applyNumberFormat="0" applyAlignment="0" applyProtection="0"/>
    <xf numFmtId="0" fontId="146" fillId="46" borderId="2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46" fillId="46" borderId="2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9" fillId="5" borderId="4" applyNumberFormat="0" applyAlignment="0" applyProtection="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45" fillId="46" borderId="26" applyNumberFormat="0" applyAlignment="0" applyProtection="0"/>
    <xf numFmtId="0" fontId="18" fillId="0" borderId="0"/>
    <xf numFmtId="0" fontId="18" fillId="0" borderId="0"/>
    <xf numFmtId="0" fontId="145" fillId="46" borderId="26" applyNumberFormat="0" applyAlignment="0" applyProtection="0"/>
    <xf numFmtId="0" fontId="18" fillId="0" borderId="0"/>
    <xf numFmtId="0" fontId="18" fillId="0" borderId="0"/>
    <xf numFmtId="0" fontId="18" fillId="0" borderId="0"/>
    <xf numFmtId="0" fontId="145" fillId="46" borderId="26" applyNumberFormat="0" applyAlignment="0" applyProtection="0"/>
    <xf numFmtId="0" fontId="146" fillId="46" borderId="26" applyNumberFormat="0" applyAlignment="0" applyProtection="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7" borderId="26" applyNumberFormat="0" applyAlignment="0" applyProtection="0"/>
    <xf numFmtId="0" fontId="145" fillId="47"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7" borderId="26" applyNumberFormat="0" applyAlignment="0" applyProtection="0"/>
    <xf numFmtId="0" fontId="145" fillId="47"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6"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8" fillId="0" borderId="0"/>
    <xf numFmtId="0" fontId="18" fillId="0" borderId="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145" fillId="46" borderId="26" applyNumberFormat="0" applyAlignment="0" applyProtection="0"/>
    <xf numFmtId="0" fontId="76" fillId="0" borderId="0" applyFill="0" applyBorder="0" applyProtection="0"/>
    <xf numFmtId="0" fontId="76" fillId="0" borderId="0" applyFill="0" applyBorder="0" applyProtection="0"/>
    <xf numFmtId="0" fontId="76" fillId="0" borderId="0" applyFill="0" applyBorder="0" applyProtection="0"/>
    <xf numFmtId="0" fontId="76" fillId="0" borderId="0" applyFill="0" applyBorder="0" applyProtection="0"/>
    <xf numFmtId="38" fontId="14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5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ont="0" applyFill="0" applyBorder="0" applyAlignment="0"/>
    <xf numFmtId="0" fontId="18" fillId="0" borderId="0" applyNumberFormat="0" applyFont="0" applyFill="0" applyBorder="0" applyAlignment="0"/>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40" applyProtection="0">
      <alignment horizontal="right"/>
    </xf>
    <xf numFmtId="0" fontId="101" fillId="0" borderId="35" applyProtection="0">
      <alignment horizontal="right"/>
    </xf>
    <xf numFmtId="0" fontId="101" fillId="0" borderId="35" applyProtection="0">
      <alignment horizontal="right"/>
    </xf>
    <xf numFmtId="0" fontId="101" fillId="0" borderId="35" applyProtection="0">
      <alignment horizontal="right"/>
    </xf>
    <xf numFmtId="0" fontId="101" fillId="0" borderId="35" applyProtection="0">
      <alignment horizontal="right"/>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01" fillId="0" borderId="41" applyProtection="0">
      <alignment horizontal="center"/>
      <protection locked="0"/>
    </xf>
    <xf numFmtId="0" fontId="18" fillId="0" borderId="0"/>
    <xf numFmtId="0" fontId="18" fillId="0" borderId="0"/>
    <xf numFmtId="0" fontId="18" fillId="0" borderId="0"/>
    <xf numFmtId="0" fontId="18" fillId="0" borderId="0"/>
    <xf numFmtId="0" fontId="61" fillId="92" borderId="0">
      <alignment horizontal="left"/>
    </xf>
    <xf numFmtId="0" fontId="61" fillId="92"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5" fillId="84"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42" applyNumberFormat="0" applyFill="0" applyAlignment="0" applyProtection="0"/>
    <xf numFmtId="0" fontId="155" fillId="0" borderId="43" applyNumberFormat="0" applyFill="0" applyAlignment="0" applyProtection="0"/>
    <xf numFmtId="0" fontId="156" fillId="0" borderId="42" applyNumberFormat="0" applyFill="0" applyAlignment="0" applyProtection="0"/>
    <xf numFmtId="0" fontId="156" fillId="0" borderId="42" applyNumberFormat="0" applyFill="0" applyAlignment="0" applyProtection="0"/>
    <xf numFmtId="0" fontId="154" fillId="0" borderId="42" applyNumberFormat="0" applyFill="0" applyAlignment="0" applyProtection="0"/>
    <xf numFmtId="0" fontId="18" fillId="0" borderId="0"/>
    <xf numFmtId="0" fontId="18" fillId="0" borderId="0"/>
    <xf numFmtId="0" fontId="156"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54"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56"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54" fillId="0" borderId="42" applyNumberFormat="0" applyFill="0" applyAlignment="0" applyProtection="0"/>
    <xf numFmtId="0" fontId="157" fillId="0" borderId="6" applyNumberFormat="0" applyFill="0" applyAlignment="0" applyProtection="0"/>
    <xf numFmtId="0" fontId="156"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42" applyNumberFormat="0" applyFill="0" applyAlignment="0" applyProtection="0"/>
    <xf numFmtId="0" fontId="154" fillId="0" borderId="42" applyNumberFormat="0" applyFill="0" applyAlignment="0" applyProtection="0"/>
    <xf numFmtId="0" fontId="12" fillId="0" borderId="6" applyNumberFormat="0" applyFill="0" applyAlignment="0" applyProtection="0"/>
    <xf numFmtId="0" fontId="18" fillId="0" borderId="0"/>
    <xf numFmtId="0" fontId="18" fillId="0" borderId="0"/>
    <xf numFmtId="0" fontId="18" fillId="0" borderId="0"/>
    <xf numFmtId="0" fontId="158" fillId="0" borderId="6" applyNumberFormat="0" applyFill="0" applyAlignment="0" applyProtection="0"/>
    <xf numFmtId="0" fontId="156"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42" applyNumberFormat="0" applyFill="0" applyAlignment="0" applyProtection="0"/>
    <xf numFmtId="0" fontId="18" fillId="0" borderId="0"/>
    <xf numFmtId="0" fontId="18" fillId="0" borderId="0"/>
    <xf numFmtId="0" fontId="154" fillId="0" borderId="4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55" fillId="0" borderId="43" applyNumberFormat="0" applyFill="0" applyAlignment="0" applyProtection="0"/>
    <xf numFmtId="0" fontId="18" fillId="0" borderId="0"/>
    <xf numFmtId="0" fontId="18" fillId="0" borderId="0"/>
    <xf numFmtId="0" fontId="18" fillId="0" borderId="0"/>
    <xf numFmtId="0" fontId="155" fillId="0" borderId="43"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5" fillId="0" borderId="43" applyNumberFormat="0" applyFill="0" applyAlignment="0" applyProtection="0"/>
    <xf numFmtId="0" fontId="80" fillId="0" borderId="0"/>
    <xf numFmtId="0" fontId="18" fillId="0" borderId="0"/>
    <xf numFmtId="0" fontId="18" fillId="0" borderId="0"/>
    <xf numFmtId="0" fontId="18" fillId="0" borderId="0"/>
    <xf numFmtId="0" fontId="18" fillId="0" borderId="0"/>
    <xf numFmtId="0" fontId="18" fillId="0" borderId="0"/>
    <xf numFmtId="0" fontId="18" fillId="0" borderId="0"/>
    <xf numFmtId="198" fontId="159" fillId="0" borderId="0">
      <alignment horizontal="right"/>
    </xf>
    <xf numFmtId="199" fontId="159" fillId="0" borderId="0">
      <alignment horizontal="right"/>
    </xf>
    <xf numFmtId="198" fontId="160" fillId="0" borderId="0">
      <alignment horizontal="right"/>
    </xf>
    <xf numFmtId="199" fontId="25" fillId="0" borderId="0">
      <alignment horizontal="right"/>
    </xf>
    <xf numFmtId="198" fontId="160" fillId="0" borderId="0">
      <alignment horizontal="right"/>
    </xf>
    <xf numFmtId="198" fontId="160" fillId="0"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0" fontId="68" fillId="0" borderId="0" applyFont="0" applyFill="0" applyBorder="0" applyAlignment="0" applyProtection="0"/>
    <xf numFmtId="201" fontId="68" fillId="0" borderId="0" applyFont="0" applyFill="0" applyBorder="0" applyAlignment="0" applyProtection="0"/>
    <xf numFmtId="0" fontId="161" fillId="0" borderId="0" applyFill="0" applyBorder="0">
      <alignment vertical="center"/>
    </xf>
    <xf numFmtId="202" fontId="27" fillId="0" borderId="0" applyFont="0" applyFill="0" applyBorder="0" applyAlignment="0" applyProtection="0"/>
    <xf numFmtId="187" fontId="27" fillId="0" borderId="0" applyFont="0" applyFill="0" applyBorder="0" applyAlignment="0" applyProtection="0"/>
    <xf numFmtId="0" fontId="72" fillId="0" borderId="0" applyNumberFormat="0">
      <alignment horizontal="left"/>
    </xf>
    <xf numFmtId="0" fontId="68" fillId="0" borderId="0" applyFont="0" applyFill="0" applyBorder="0" applyAlignment="0" applyProtection="0">
      <alignment horizontal="right"/>
    </xf>
    <xf numFmtId="203" fontId="68" fillId="0" borderId="0" applyFont="0" applyFill="0" applyBorder="0" applyAlignment="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0" fontId="155" fillId="62" borderId="0" applyNumberFormat="0" applyBorder="0" applyAlignment="0" applyProtection="0"/>
    <xf numFmtId="0" fontId="162" fillId="100"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55" fillId="62" borderId="0" applyNumberFormat="0" applyBorder="0" applyAlignment="0" applyProtection="0"/>
    <xf numFmtId="0" fontId="18" fillId="0" borderId="0"/>
    <xf numFmtId="0" fontId="18" fillId="0" borderId="0"/>
    <xf numFmtId="0" fontId="163"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55"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63"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55" fillId="62" borderId="0" applyNumberFormat="0" applyBorder="0" applyAlignment="0" applyProtection="0"/>
    <xf numFmtId="0" fontId="164" fillId="101" borderId="0" applyNumberFormat="0" applyBorder="0" applyAlignment="0" applyProtection="0"/>
    <xf numFmtId="0" fontId="163"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62" borderId="0" applyNumberFormat="0" applyBorder="0" applyAlignment="0" applyProtection="0"/>
    <xf numFmtId="0" fontId="155" fillId="62" borderId="0" applyNumberFormat="0" applyBorder="0" applyAlignment="0" applyProtection="0"/>
    <xf numFmtId="0" fontId="8" fillId="4" borderId="0" applyNumberFormat="0" applyBorder="0" applyAlignment="0" applyProtection="0"/>
    <xf numFmtId="0" fontId="18" fillId="0" borderId="0"/>
    <xf numFmtId="0" fontId="18" fillId="0" borderId="0"/>
    <xf numFmtId="0" fontId="18" fillId="0" borderId="0"/>
    <xf numFmtId="0" fontId="165" fillId="4" borderId="0" applyNumberFormat="0" applyBorder="0" applyAlignment="0" applyProtection="0"/>
    <xf numFmtId="0" fontId="163"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62" borderId="0" applyNumberFormat="0" applyBorder="0" applyAlignment="0" applyProtection="0"/>
    <xf numFmtId="0" fontId="18" fillId="0" borderId="0"/>
    <xf numFmtId="0" fontId="18" fillId="0" borderId="0"/>
    <xf numFmtId="0" fontId="155" fillId="6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62" fillId="100" borderId="0" applyNumberFormat="0" applyBorder="0" applyAlignment="0" applyProtection="0"/>
    <xf numFmtId="0" fontId="18" fillId="0" borderId="0"/>
    <xf numFmtId="0" fontId="18" fillId="0" borderId="0"/>
    <xf numFmtId="0" fontId="18" fillId="0" borderId="0"/>
    <xf numFmtId="0" fontId="162" fillId="10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62" fillId="100" borderId="0" applyNumberFormat="0" applyBorder="0" applyAlignment="0" applyProtection="0"/>
    <xf numFmtId="37" fontId="166" fillId="0" borderId="0"/>
    <xf numFmtId="20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4"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0"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0" fontId="18" fillId="0" borderId="0"/>
    <xf numFmtId="0"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0" fontId="18" fillId="0" borderId="0"/>
    <xf numFmtId="0" fontId="18" fillId="0" borderId="0"/>
    <xf numFmtId="204" fontId="18" fillId="0" borderId="0"/>
    <xf numFmtId="0" fontId="18" fillId="0" borderId="0"/>
    <xf numFmtId="0" fontId="18" fillId="0" borderId="0"/>
    <xf numFmtId="0" fontId="18" fillId="0" borderId="0"/>
    <xf numFmtId="0" fontId="18" fillId="0" borderId="0"/>
    <xf numFmtId="204" fontId="18" fillId="0" borderId="0"/>
    <xf numFmtId="204" fontId="18" fillId="0" borderId="0"/>
    <xf numFmtId="204"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204"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204" fontId="18" fillId="0" borderId="0"/>
    <xf numFmtId="204" fontId="18" fillId="0" borderId="0"/>
    <xf numFmtId="0" fontId="18" fillId="0" borderId="0"/>
    <xf numFmtId="0" fontId="18" fillId="0" borderId="0"/>
    <xf numFmtId="0" fontId="18" fillId="0" borderId="0"/>
    <xf numFmtId="204" fontId="18" fillId="0" borderId="0"/>
    <xf numFmtId="0" fontId="18" fillId="0" borderId="0"/>
    <xf numFmtId="204" fontId="18" fillId="0" borderId="0"/>
    <xf numFmtId="204" fontId="18" fillId="0" borderId="0"/>
    <xf numFmtId="0" fontId="18" fillId="0" borderId="0"/>
    <xf numFmtId="0" fontId="18" fillId="0" borderId="0"/>
    <xf numFmtId="0" fontId="18" fillId="0" borderId="0"/>
    <xf numFmtId="0" fontId="18" fillId="0" borderId="0"/>
    <xf numFmtId="204" fontId="18" fillId="0" borderId="0"/>
    <xf numFmtId="20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4" fontId="18" fillId="0" borderId="0"/>
    <xf numFmtId="0" fontId="18" fillId="0" borderId="0"/>
    <xf numFmtId="0" fontId="167" fillId="0" borderId="0"/>
    <xf numFmtId="3" fontId="168" fillId="0" borderId="0"/>
    <xf numFmtId="0" fontId="167" fillId="0" borderId="0"/>
    <xf numFmtId="0" fontId="167" fillId="0" borderId="0"/>
    <xf numFmtId="0" fontId="167" fillId="0" borderId="0"/>
    <xf numFmtId="0" fontId="167" fillId="0" borderId="0"/>
    <xf numFmtId="0" fontId="68" fillId="0" borderId="0" applyFill="0" applyBorder="0" applyProtection="0"/>
    <xf numFmtId="0" fontId="18" fillId="0" borderId="0">
      <alignment vertical="top"/>
    </xf>
    <xf numFmtId="0" fontId="18" fillId="0" borderId="0">
      <alignment vertical="top"/>
    </xf>
    <xf numFmtId="0" fontId="18" fillId="0" borderId="0">
      <alignment vertical="top"/>
    </xf>
    <xf numFmtId="205" fontId="67" fillId="0" borderId="0"/>
    <xf numFmtId="205" fontId="67"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33" fillId="0" borderId="0"/>
    <xf numFmtId="0" fontId="18" fillId="0" borderId="0">
      <alignment vertical="top"/>
    </xf>
    <xf numFmtId="0" fontId="33" fillId="0" borderId="0"/>
    <xf numFmtId="0" fontId="18" fillId="0" borderId="0">
      <alignment vertical="top"/>
    </xf>
    <xf numFmtId="0" fontId="33" fillId="0" borderId="0"/>
    <xf numFmtId="0" fontId="33" fillId="0" borderId="0"/>
    <xf numFmtId="0" fontId="18" fillId="0" borderId="0">
      <alignment vertical="top"/>
    </xf>
    <xf numFmtId="0" fontId="33" fillId="0" borderId="0"/>
    <xf numFmtId="0" fontId="33" fillId="0" borderId="0"/>
    <xf numFmtId="0" fontId="1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33" fillId="0" borderId="0"/>
    <xf numFmtId="0" fontId="3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33" fillId="0" borderId="0"/>
    <xf numFmtId="0" fontId="3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33" fillId="0" borderId="0"/>
    <xf numFmtId="0" fontId="3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205" fontId="67" fillId="0" borderId="0"/>
    <xf numFmtId="205" fontId="67" fillId="0" borderId="0"/>
    <xf numFmtId="0" fontId="18" fillId="0" borderId="0">
      <alignment vertical="top"/>
    </xf>
    <xf numFmtId="0" fontId="18" fillId="0" borderId="0">
      <alignment vertical="top"/>
    </xf>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33" fillId="0" borderId="0"/>
    <xf numFmtId="0" fontId="33" fillId="0" borderId="0"/>
    <xf numFmtId="0" fontId="18" fillId="0" borderId="0">
      <alignment vertical="top"/>
    </xf>
    <xf numFmtId="0" fontId="18" fillId="0" borderId="0">
      <alignment vertical="top"/>
    </xf>
    <xf numFmtId="0" fontId="31" fillId="0" borderId="0"/>
    <xf numFmtId="0" fontId="18" fillId="0" borderId="0">
      <alignment vertical="top"/>
    </xf>
    <xf numFmtId="0" fontId="33" fillId="0" borderId="0"/>
    <xf numFmtId="0" fontId="33" fillId="0" borderId="0"/>
    <xf numFmtId="0" fontId="18" fillId="0" borderId="0">
      <alignment vertical="top"/>
    </xf>
    <xf numFmtId="0" fontId="18" fillId="0" borderId="0">
      <alignment vertical="top"/>
    </xf>
    <xf numFmtId="205" fontId="67" fillId="0" borderId="0"/>
    <xf numFmtId="0" fontId="18" fillId="0" borderId="0">
      <alignment vertical="top"/>
    </xf>
    <xf numFmtId="0" fontId="18" fillId="0" borderId="0">
      <alignment vertical="top"/>
    </xf>
    <xf numFmtId="0" fontId="33" fillId="0" borderId="0"/>
    <xf numFmtId="0" fontId="33" fillId="0" borderId="0"/>
    <xf numFmtId="0" fontId="18" fillId="0" borderId="0">
      <alignment vertical="top"/>
    </xf>
    <xf numFmtId="0" fontId="18" fillId="0" borderId="0">
      <alignment vertical="top"/>
    </xf>
    <xf numFmtId="0" fontId="33" fillId="0" borderId="0"/>
    <xf numFmtId="0" fontId="18" fillId="0" borderId="0"/>
    <xf numFmtId="0" fontId="18" fillId="0" borderId="0"/>
    <xf numFmtId="0" fontId="33" fillId="0" borderId="0"/>
    <xf numFmtId="0" fontId="18" fillId="0" borderId="0"/>
    <xf numFmtId="0" fontId="16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9" fillId="0" borderId="0"/>
    <xf numFmtId="205" fontId="67" fillId="0" borderId="0"/>
    <xf numFmtId="205" fontId="6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9"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6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33" fillId="0" borderId="0"/>
    <xf numFmtId="0" fontId="33" fillId="0" borderId="0"/>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33" fillId="0" borderId="0"/>
    <xf numFmtId="0" fontId="33"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33" fillId="0" borderId="0"/>
    <xf numFmtId="0" fontId="33"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4"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0" fontId="18" fillId="0" borderId="0">
      <alignment vertical="top"/>
    </xf>
    <xf numFmtId="0" fontId="1" fillId="0" borderId="0"/>
    <xf numFmtId="0" fontId="1" fillId="0" borderId="0"/>
    <xf numFmtId="0" fontId="1" fillId="0" borderId="0"/>
    <xf numFmtId="0" fontId="1" fillId="0" borderId="0"/>
    <xf numFmtId="168" fontId="18" fillId="0" borderId="0" applyFill="0" applyBorder="0" applyAlignment="0" applyProtection="0"/>
    <xf numFmtId="0" fontId="1" fillId="0" borderId="0"/>
    <xf numFmtId="0" fontId="1" fillId="0" borderId="0"/>
    <xf numFmtId="0" fontId="1" fillId="0" borderId="0"/>
    <xf numFmtId="0" fontId="1" fillId="0" borderId="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8" fillId="0" borderId="0" applyFill="0" applyBorder="0" applyAlignment="0" applyProtection="0"/>
    <xf numFmtId="0" fontId="1" fillId="0" borderId="0"/>
    <xf numFmtId="0" fontId="1" fillId="0" borderId="0"/>
    <xf numFmtId="0" fontId="1" fillId="0" borderId="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168" fontId="18" fillId="0" borderId="0" applyFill="0" applyBorder="0" applyAlignment="0" applyProtection="0"/>
    <xf numFmtId="0" fontId="1" fillId="0" borderId="0"/>
    <xf numFmtId="0" fontId="1" fillId="0" borderId="0"/>
    <xf numFmtId="0" fontId="1" fillId="0" borderId="0"/>
    <xf numFmtId="0" fontId="18" fillId="0" borderId="0"/>
    <xf numFmtId="0" fontId="18" fillId="0" borderId="0"/>
    <xf numFmtId="0" fontId="18" fillId="0" borderId="0"/>
    <xf numFmtId="205" fontId="67" fillId="0" borderId="0"/>
    <xf numFmtId="0" fontId="18" fillId="0" borderId="0"/>
    <xf numFmtId="0" fontId="18" fillId="0" borderId="0"/>
    <xf numFmtId="0" fontId="27" fillId="0" borderId="0"/>
    <xf numFmtId="0" fontId="18" fillId="0" borderId="0"/>
    <xf numFmtId="0" fontId="18" fillId="0" borderId="0"/>
    <xf numFmtId="0" fontId="18" fillId="0" borderId="0"/>
    <xf numFmtId="0" fontId="1" fillId="0" borderId="0"/>
    <xf numFmtId="0" fontId="1" fillId="0" borderId="0"/>
    <xf numFmtId="0" fontId="1" fillId="0" borderId="0"/>
    <xf numFmtId="0" fontId="31" fillId="0" borderId="0"/>
    <xf numFmtId="0" fontId="18" fillId="0" borderId="0"/>
    <xf numFmtId="0" fontId="18" fillId="0" borderId="0"/>
    <xf numFmtId="0" fontId="33"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67" fillId="0" borderId="0"/>
    <xf numFmtId="0" fontId="1" fillId="0" borderId="0"/>
    <xf numFmtId="0" fontId="1" fillId="0" borderId="0"/>
    <xf numFmtId="0" fontId="1" fillId="0" borderId="0"/>
    <xf numFmtId="0" fontId="31" fillId="0" borderId="0"/>
    <xf numFmtId="0" fontId="18" fillId="0" borderId="0"/>
    <xf numFmtId="0" fontId="1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5" fontId="67"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67" fillId="0" borderId="0"/>
    <xf numFmtId="0" fontId="1" fillId="0" borderId="0"/>
    <xf numFmtId="0" fontId="1" fillId="0" borderId="0"/>
    <xf numFmtId="0" fontId="18" fillId="0" borderId="0">
      <alignment vertical="top"/>
    </xf>
    <xf numFmtId="0" fontId="27" fillId="0" borderId="0"/>
    <xf numFmtId="0" fontId="18" fillId="0" borderId="0"/>
    <xf numFmtId="0" fontId="18" fillId="0" borderId="0"/>
    <xf numFmtId="0" fontId="18" fillId="0" borderId="0"/>
    <xf numFmtId="0" fontId="18" fillId="0" borderId="0"/>
    <xf numFmtId="205" fontId="67"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205" fontId="6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205" fontId="67"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205" fontId="67" fillId="0" borderId="0"/>
    <xf numFmtId="0" fontId="1" fillId="0" borderId="0"/>
    <xf numFmtId="0" fontId="1" fillId="0" borderId="0"/>
    <xf numFmtId="0" fontId="1" fillId="0" borderId="0"/>
    <xf numFmtId="0" fontId="18" fillId="0" borderId="0"/>
    <xf numFmtId="205" fontId="67" fillId="0" borderId="0"/>
    <xf numFmtId="0" fontId="18"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8"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 fillId="0" borderId="0"/>
    <xf numFmtId="0" fontId="1" fillId="0" borderId="0"/>
    <xf numFmtId="0" fontId="1" fillId="0" borderId="0"/>
    <xf numFmtId="0" fontId="25" fillId="0" borderId="0"/>
    <xf numFmtId="0" fontId="1" fillId="0" borderId="0"/>
    <xf numFmtId="205" fontId="67"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205" fontId="67" fillId="0" borderId="0"/>
    <xf numFmtId="205" fontId="67" fillId="0" borderId="0"/>
    <xf numFmtId="0" fontId="18" fillId="0" borderId="0"/>
    <xf numFmtId="0" fontId="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9"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vertical="top"/>
    </xf>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1" fillId="0" borderId="0"/>
    <xf numFmtId="0" fontId="171" fillId="34"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4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48" fillId="0" borderId="0"/>
    <xf numFmtId="0" fontId="1" fillId="0" borderId="0"/>
    <xf numFmtId="0" fontId="33" fillId="0" borderId="0"/>
    <xf numFmtId="0" fontId="33" fillId="0" borderId="0"/>
    <xf numFmtId="0" fontId="18" fillId="0" borderId="0"/>
    <xf numFmtId="0" fontId="1" fillId="0" borderId="0"/>
    <xf numFmtId="0" fontId="1" fillId="0" borderId="0"/>
    <xf numFmtId="0" fontId="1" fillId="0" borderId="0"/>
    <xf numFmtId="0" fontId="1"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205" fontId="6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33" fillId="0" borderId="0"/>
    <xf numFmtId="0" fontId="32" fillId="0" borderId="0"/>
    <xf numFmtId="0" fontId="18" fillId="0" borderId="0"/>
    <xf numFmtId="0" fontId="18" fillId="0" borderId="0"/>
    <xf numFmtId="0" fontId="18" fillId="0" borderId="0"/>
    <xf numFmtId="0" fontId="18" fillId="0" borderId="0">
      <protection locked="0"/>
    </xf>
    <xf numFmtId="0" fontId="18" fillId="0" borderId="0"/>
    <xf numFmtId="0" fontId="18" fillId="0" borderId="0">
      <protection locked="0"/>
    </xf>
    <xf numFmtId="0" fontId="1" fillId="0" borderId="0"/>
    <xf numFmtId="0" fontId="31" fillId="0" borderId="0"/>
    <xf numFmtId="0" fontId="18" fillId="0" borderId="0">
      <protection locked="0"/>
    </xf>
    <xf numFmtId="0" fontId="1" fillId="0" borderId="0"/>
    <xf numFmtId="0" fontId="31" fillId="0" borderId="0"/>
    <xf numFmtId="0" fontId="18" fillId="0" borderId="0">
      <protection locked="0"/>
    </xf>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48" fillId="0" borderId="0"/>
    <xf numFmtId="0" fontId="18" fillId="0" borderId="0"/>
    <xf numFmtId="0" fontId="18" fillId="0" borderId="0"/>
    <xf numFmtId="0" fontId="1" fillId="0" borderId="0"/>
    <xf numFmtId="0" fontId="18" fillId="0" borderId="0"/>
    <xf numFmtId="0" fontId="1" fillId="0" borderId="0"/>
    <xf numFmtId="0" fontId="18" fillId="0" borderId="0"/>
    <xf numFmtId="0" fontId="31" fillId="0" borderId="0"/>
    <xf numFmtId="0" fontId="18" fillId="0" borderId="0"/>
    <xf numFmtId="0" fontId="31" fillId="0" borderId="0"/>
    <xf numFmtId="0" fontId="18" fillId="0" borderId="0"/>
    <xf numFmtId="0" fontId="31"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alignment vertical="top"/>
    </xf>
    <xf numFmtId="205" fontId="67" fillId="0" borderId="0"/>
    <xf numFmtId="0" fontId="18" fillId="0" borderId="0">
      <alignment vertical="top"/>
    </xf>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1" fillId="0" borderId="0"/>
    <xf numFmtId="0" fontId="18" fillId="0" borderId="0"/>
    <xf numFmtId="0" fontId="18" fillId="0" borderId="0"/>
    <xf numFmtId="0" fontId="31"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alignment vertical="top"/>
    </xf>
    <xf numFmtId="0" fontId="18" fillId="0" borderId="0"/>
    <xf numFmtId="0" fontId="18" fillId="0" borderId="0">
      <alignment vertical="top"/>
    </xf>
    <xf numFmtId="205" fontId="67" fillId="0" borderId="0"/>
    <xf numFmtId="205" fontId="67"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alignment vertical="top"/>
    </xf>
    <xf numFmtId="0" fontId="18" fillId="0" borderId="0"/>
    <xf numFmtId="0" fontId="18" fillId="0" borderId="0">
      <alignment vertical="top"/>
    </xf>
    <xf numFmtId="205" fontId="67" fillId="0" borderId="0"/>
    <xf numFmtId="205" fontId="6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alignment vertical="top"/>
    </xf>
    <xf numFmtId="205" fontId="6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44" applyNumberFormat="0" applyAlignment="0" applyProtection="0"/>
    <xf numFmtId="0" fontId="18" fillId="0" borderId="0"/>
    <xf numFmtId="0" fontId="18" fillId="0" borderId="0"/>
    <xf numFmtId="0" fontId="18" fillId="102" borderId="44" applyNumberForma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101" borderId="44" applyNumberFormat="0" applyFont="0" applyAlignment="0" applyProtection="0"/>
    <xf numFmtId="0" fontId="31" fillId="101" borderId="44" applyNumberFormat="0" applyFont="0" applyAlignment="0" applyProtection="0"/>
    <xf numFmtId="0" fontId="1" fillId="8" borderId="8" applyNumberFormat="0" applyFont="0" applyAlignment="0" applyProtection="0"/>
    <xf numFmtId="0" fontId="31"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69" fillId="8" borderId="8"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33" fillId="8" borderId="8" applyNumberFormat="0" applyFont="0" applyAlignment="0" applyProtection="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32" fillId="8" borderId="8"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31" fillId="101" borderId="44" applyNumberFormat="0" applyFont="0" applyAlignment="0" applyProtection="0"/>
    <xf numFmtId="0" fontId="18" fillId="0" borderId="0"/>
    <xf numFmtId="0" fontId="18" fillId="0" borderId="0"/>
    <xf numFmtId="0" fontId="18" fillId="0" borderId="0"/>
    <xf numFmtId="0" fontId="18" fillId="0" borderId="0"/>
    <xf numFmtId="0" fontId="31"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101" borderId="44" applyNumberFormat="0" applyFont="0" applyAlignment="0" applyProtection="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0" fontId="18" fillId="0" borderId="0"/>
    <xf numFmtId="0" fontId="18" fillId="0" borderId="0"/>
    <xf numFmtId="0" fontId="18" fillId="101" borderId="44" applyNumberFormat="0" applyFont="0" applyAlignment="0" applyProtection="0"/>
    <xf numFmtId="206" fontId="40" fillId="0" borderId="0" applyFill="0" applyBorder="0">
      <alignment vertical="center"/>
    </xf>
    <xf numFmtId="0" fontId="56" fillId="0" borderId="0"/>
    <xf numFmtId="0" fontId="88" fillId="0" borderId="0"/>
    <xf numFmtId="0" fontId="88" fillId="0" borderId="0"/>
    <xf numFmtId="0" fontId="10" fillId="6" borderId="5" applyNumberFormat="0" applyAlignment="0" applyProtection="0"/>
    <xf numFmtId="0" fontId="10" fillId="6" borderId="5" applyNumberFormat="0" applyAlignment="0" applyProtection="0"/>
    <xf numFmtId="0" fontId="172" fillId="83" borderId="45" applyNumberFormat="0" applyAlignment="0" applyProtection="0"/>
    <xf numFmtId="0" fontId="172" fillId="82" borderId="45" applyNumberFormat="0" applyAlignment="0" applyProtection="0"/>
    <xf numFmtId="0" fontId="172" fillId="82" borderId="45" applyNumberFormat="0" applyAlignment="0" applyProtection="0"/>
    <xf numFmtId="0" fontId="173" fillId="82" borderId="45" applyNumberFormat="0" applyAlignment="0" applyProtection="0"/>
    <xf numFmtId="0" fontId="172" fillId="82" borderId="45" applyNumberFormat="0" applyAlignment="0" applyProtection="0"/>
    <xf numFmtId="0" fontId="173" fillId="82" borderId="45" applyNumberFormat="0" applyAlignment="0" applyProtection="0"/>
    <xf numFmtId="0" fontId="172" fillId="82" borderId="45" applyNumberFormat="0" applyAlignment="0" applyProtection="0"/>
    <xf numFmtId="0" fontId="18" fillId="0" borderId="0"/>
    <xf numFmtId="0" fontId="18" fillId="0" borderId="0"/>
    <xf numFmtId="0" fontId="172" fillId="82" borderId="45" applyNumberFormat="0" applyAlignment="0" applyProtection="0"/>
    <xf numFmtId="0" fontId="173" fillId="82" borderId="45" applyNumberFormat="0" applyAlignment="0" applyProtection="0"/>
    <xf numFmtId="0" fontId="173" fillId="82" borderId="45" applyNumberFormat="0" applyAlignment="0" applyProtection="0"/>
    <xf numFmtId="0" fontId="18" fillId="0" borderId="0"/>
    <xf numFmtId="0" fontId="18" fillId="0" borderId="0"/>
    <xf numFmtId="0" fontId="173" fillId="82" borderId="45" applyNumberFormat="0" applyAlignment="0" applyProtection="0"/>
    <xf numFmtId="0" fontId="18" fillId="0" borderId="0"/>
    <xf numFmtId="0" fontId="18" fillId="0" borderId="0"/>
    <xf numFmtId="0" fontId="172" fillId="82" borderId="4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2" fillId="82" borderId="45" applyNumberFormat="0" applyAlignment="0" applyProtection="0"/>
    <xf numFmtId="0" fontId="18" fillId="0" borderId="0"/>
    <xf numFmtId="0" fontId="18" fillId="0" borderId="0"/>
    <xf numFmtId="0" fontId="18" fillId="0" borderId="0"/>
    <xf numFmtId="0" fontId="172" fillId="82" borderId="45" applyNumberFormat="0" applyAlignment="0" applyProtection="0"/>
    <xf numFmtId="0" fontId="18" fillId="0" borderId="0"/>
    <xf numFmtId="0" fontId="18" fillId="0" borderId="0"/>
    <xf numFmtId="0" fontId="172" fillId="82" borderId="45" applyNumberFormat="0" applyAlignment="0" applyProtection="0"/>
    <xf numFmtId="0" fontId="18" fillId="0" borderId="0"/>
    <xf numFmtId="0" fontId="18" fillId="0" borderId="0"/>
    <xf numFmtId="0" fontId="18" fillId="0" borderId="0"/>
    <xf numFmtId="0" fontId="173" fillId="82" borderId="45" applyNumberFormat="0" applyAlignment="0" applyProtection="0"/>
    <xf numFmtId="0" fontId="172" fillId="82" borderId="45" applyNumberFormat="0" applyAlignment="0" applyProtection="0"/>
    <xf numFmtId="0" fontId="173" fillId="82" borderId="45" applyNumberFormat="0" applyAlignment="0" applyProtection="0"/>
    <xf numFmtId="0" fontId="18" fillId="0" borderId="0"/>
    <xf numFmtId="0" fontId="18" fillId="0" borderId="0"/>
    <xf numFmtId="0" fontId="18" fillId="0" borderId="0"/>
    <xf numFmtId="0" fontId="172" fillId="82" borderId="45" applyNumberFormat="0" applyAlignment="0" applyProtection="0"/>
    <xf numFmtId="0" fontId="174" fillId="84" borderId="5" applyNumberFormat="0" applyAlignment="0" applyProtection="0"/>
    <xf numFmtId="0" fontId="173" fillId="82" borderId="4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3" fillId="82" borderId="4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2" fillId="82" borderId="45" applyNumberFormat="0" applyAlignment="0" applyProtection="0"/>
    <xf numFmtId="0" fontId="172" fillId="82" borderId="45" applyNumberFormat="0" applyAlignment="0" applyProtection="0"/>
    <xf numFmtId="0" fontId="10" fillId="6" borderId="5" applyNumberFormat="0" applyAlignment="0" applyProtection="0"/>
    <xf numFmtId="0" fontId="18" fillId="0" borderId="0"/>
    <xf numFmtId="0" fontId="18" fillId="0" borderId="0"/>
    <xf numFmtId="0" fontId="18" fillId="0" borderId="0"/>
    <xf numFmtId="0" fontId="175" fillId="6" borderId="5" applyNumberFormat="0" applyAlignment="0" applyProtection="0"/>
    <xf numFmtId="0" fontId="173" fillId="82" borderId="4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3" fillId="82" borderId="45" applyNumberFormat="0" applyAlignment="0" applyProtection="0"/>
    <xf numFmtId="0" fontId="18" fillId="0" borderId="0"/>
    <xf numFmtId="0" fontId="18" fillId="0" borderId="0"/>
    <xf numFmtId="0" fontId="172" fillId="82" borderId="45" applyNumberFormat="0" applyAlignment="0" applyProtection="0"/>
    <xf numFmtId="0" fontId="18" fillId="0" borderId="0"/>
    <xf numFmtId="0" fontId="18" fillId="0" borderId="0"/>
    <xf numFmtId="0" fontId="172" fillId="82" borderId="45" applyNumberFormat="0" applyAlignment="0" applyProtection="0"/>
    <xf numFmtId="0" fontId="172" fillId="82" borderId="45" applyNumberFormat="0" applyAlignment="0" applyProtection="0"/>
    <xf numFmtId="0" fontId="18" fillId="0" borderId="0"/>
    <xf numFmtId="0" fontId="18" fillId="0" borderId="0"/>
    <xf numFmtId="0" fontId="172" fillId="82" borderId="45" applyNumberFormat="0" applyAlignment="0" applyProtection="0"/>
    <xf numFmtId="0" fontId="18" fillId="0" borderId="0"/>
    <xf numFmtId="0" fontId="18" fillId="0" borderId="0"/>
    <xf numFmtId="0" fontId="18" fillId="0" borderId="0"/>
    <xf numFmtId="0" fontId="172" fillId="83" borderId="45" applyNumberFormat="0" applyAlignment="0" applyProtection="0"/>
    <xf numFmtId="0" fontId="18" fillId="0" borderId="0"/>
    <xf numFmtId="0" fontId="18" fillId="0" borderId="0"/>
    <xf numFmtId="0" fontId="18" fillId="0" borderId="0"/>
    <xf numFmtId="0" fontId="172" fillId="83" borderId="45" applyNumberFormat="0" applyAlignment="0" applyProtection="0"/>
    <xf numFmtId="0" fontId="172" fillId="82" borderId="45" applyNumberFormat="0" applyAlignment="0" applyProtection="0"/>
    <xf numFmtId="0" fontId="172" fillId="82" borderId="45" applyNumberFormat="0" applyAlignment="0" applyProtection="0"/>
    <xf numFmtId="0" fontId="172" fillId="83" borderId="45" applyNumberFormat="0" applyAlignment="0" applyProtection="0"/>
    <xf numFmtId="40" fontId="176" fillId="33"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7" fillId="33"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8" fillId="33" borderId="19"/>
    <xf numFmtId="0" fontId="18" fillId="0" borderId="0"/>
    <xf numFmtId="0" fontId="18" fillId="0" borderId="0"/>
    <xf numFmtId="0" fontId="18" fillId="0" borderId="0"/>
    <xf numFmtId="0" fontId="178" fillId="33" borderId="19"/>
    <xf numFmtId="0" fontId="18" fillId="0" borderId="0"/>
    <xf numFmtId="0" fontId="18" fillId="0" borderId="0"/>
    <xf numFmtId="0" fontId="18" fillId="0" borderId="0"/>
    <xf numFmtId="0" fontId="18" fillId="0" borderId="0"/>
    <xf numFmtId="0" fontId="18" fillId="0" borderId="0"/>
    <xf numFmtId="0" fontId="178" fillId="0" borderId="0" applyBorder="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9" fillId="0" borderId="0" applyBorder="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1" fontId="180" fillId="0" borderId="0" applyProtection="0">
      <alignment horizontal="right" vertical="center"/>
    </xf>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32" fillId="0" borderId="0" applyFont="0" applyFill="0" applyBorder="0" applyAlignment="0" applyProtection="0"/>
    <xf numFmtId="0" fontId="18" fillId="0" borderId="0"/>
    <xf numFmtId="0" fontId="18" fillId="0" borderId="0"/>
    <xf numFmtId="9" fontId="3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9" fontId="32"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25" fillId="0" borderId="0" applyFont="0" applyFill="0" applyBorder="0" applyAlignment="0" applyProtection="0"/>
    <xf numFmtId="9"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9" fontId="3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25" fillId="0" borderId="0" applyFont="0" applyFill="0" applyBorder="0" applyAlignment="0" applyProtection="0"/>
    <xf numFmtId="0" fontId="18" fillId="0" borderId="0"/>
    <xf numFmtId="0" fontId="18" fillId="0" borderId="0"/>
    <xf numFmtId="0" fontId="18" fillId="0" borderId="0"/>
    <xf numFmtId="0" fontId="18" fillId="0" borderId="0"/>
    <xf numFmtId="9" fontId="31"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7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71" fillId="0" borderId="0" applyFont="0" applyFill="0" applyBorder="0" applyAlignment="0" applyProtection="0"/>
    <xf numFmtId="0" fontId="18" fillId="0" borderId="0"/>
    <xf numFmtId="0" fontId="18" fillId="0" borderId="0"/>
    <xf numFmtId="0" fontId="18" fillId="0" borderId="0"/>
    <xf numFmtId="9" fontId="182"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7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7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31" fillId="0" borderId="0" applyFont="0" applyFill="0" applyBorder="0" applyAlignment="0" applyProtection="0"/>
    <xf numFmtId="0" fontId="18" fillId="0" borderId="0"/>
    <xf numFmtId="9" fontId="3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31"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31"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208" fontId="76" fillId="0" borderId="0" applyFont="0" applyFill="0" applyBorder="0" applyAlignment="0" applyProtection="0"/>
    <xf numFmtId="3" fontId="25" fillId="70" borderId="46"/>
    <xf numFmtId="3" fontId="25" fillId="70" borderId="46"/>
    <xf numFmtId="3" fontId="25" fillId="70" borderId="46"/>
    <xf numFmtId="3" fontId="25" fillId="0" borderId="46" applyFont="0" applyFill="0" applyBorder="0" applyAlignment="0" applyProtection="0">
      <protection locked="0"/>
    </xf>
    <xf numFmtId="3" fontId="25" fillId="0" borderId="46" applyFont="0" applyFill="0" applyBorder="0" applyAlignment="0" applyProtection="0">
      <protection locked="0"/>
    </xf>
    <xf numFmtId="3" fontId="25" fillId="0" borderId="46" applyFont="0" applyFill="0" applyBorder="0" applyAlignment="0" applyProtection="0">
      <protection locked="0"/>
    </xf>
    <xf numFmtId="0" fontId="56" fillId="0" borderId="0"/>
    <xf numFmtId="0" fontId="18" fillId="0" borderId="0"/>
    <xf numFmtId="0" fontId="18" fillId="0" borderId="0"/>
    <xf numFmtId="0" fontId="18" fillId="0" borderId="0"/>
    <xf numFmtId="0" fontId="18" fillId="0" borderId="0"/>
    <xf numFmtId="0" fontId="25" fillId="0" borderId="0"/>
    <xf numFmtId="209" fontId="160" fillId="0" borderId="0"/>
    <xf numFmtId="209" fontId="1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 fontId="183" fillId="103" borderId="17" applyAlignment="0" applyProtection="0">
      <protection locked="0"/>
    </xf>
    <xf numFmtId="0" fontId="184" fillId="99" borderId="17" applyNumberFormat="0" applyAlignment="0" applyProtection="0"/>
    <xf numFmtId="0" fontId="185" fillId="104" borderId="22" applyNumberFormat="0" applyAlignment="0" applyProtection="0">
      <alignment horizontal="center" vertical="center"/>
    </xf>
    <xf numFmtId="0" fontId="65" fillId="62"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86" fillId="84"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62" fillId="92" borderId="0">
      <alignment horizontal="center"/>
    </xf>
    <xf numFmtId="0" fontId="62" fillId="92"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2" fillId="92" borderId="0">
      <alignment horizontal="centerContinuous"/>
    </xf>
    <xf numFmtId="0" fontId="62" fillId="92" borderId="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7" fillId="84"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87" fillId="84"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92" borderId="0">
      <alignment horizontal="left"/>
    </xf>
    <xf numFmtId="0" fontId="61" fillId="92"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87" fillId="84"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92" borderId="0">
      <alignment horizontal="centerContinuous"/>
    </xf>
    <xf numFmtId="0" fontId="61" fillId="92" borderId="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92" borderId="0">
      <alignment horizontal="right"/>
    </xf>
    <xf numFmtId="0" fontId="61" fillId="92"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65" fillId="84"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1" borderId="11">
      <alignment vertical="center"/>
      <protection locked="0"/>
    </xf>
    <xf numFmtId="0" fontId="18" fillId="91" borderId="11">
      <alignment vertical="center"/>
      <protection locked="0"/>
    </xf>
    <xf numFmtId="0" fontId="18" fillId="91" borderId="11">
      <alignment vertical="center"/>
      <protection locked="0"/>
    </xf>
    <xf numFmtId="0" fontId="18" fillId="91" borderId="11">
      <alignment vertical="center"/>
      <protection locked="0"/>
    </xf>
    <xf numFmtId="0" fontId="62" fillId="92" borderId="0">
      <alignment horizontal="right"/>
    </xf>
    <xf numFmtId="0" fontId="62" fillId="92"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7" fillId="46"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8" fillId="46"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27" fillId="85" borderId="45" applyNumberFormat="0" applyProtection="0">
      <alignment vertical="center"/>
    </xf>
    <xf numFmtId="4" fontId="27" fillId="85" borderId="45" applyNumberFormat="0" applyProtection="0">
      <alignment vertical="center"/>
    </xf>
    <xf numFmtId="4" fontId="27" fillId="85" borderId="45" applyNumberFormat="0" applyProtection="0">
      <alignment vertical="center"/>
    </xf>
    <xf numFmtId="4" fontId="189" fillId="85" borderId="45" applyNumberFormat="0" applyProtection="0">
      <alignment vertical="center"/>
    </xf>
    <xf numFmtId="4" fontId="189" fillId="85" borderId="45" applyNumberFormat="0" applyProtection="0">
      <alignment vertical="center"/>
    </xf>
    <xf numFmtId="4" fontId="189" fillId="85" borderId="45" applyNumberFormat="0" applyProtection="0">
      <alignment vertical="center"/>
    </xf>
    <xf numFmtId="4" fontId="27" fillId="85" borderId="45" applyNumberFormat="0" applyProtection="0">
      <alignment horizontal="left" vertical="center" indent="1"/>
    </xf>
    <xf numFmtId="4" fontId="27" fillId="85" borderId="45" applyNumberFormat="0" applyProtection="0">
      <alignment horizontal="left" vertical="center" indent="1"/>
    </xf>
    <xf numFmtId="4" fontId="27" fillId="85" borderId="45" applyNumberFormat="0" applyProtection="0">
      <alignment horizontal="left" vertical="center" indent="1"/>
    </xf>
    <xf numFmtId="4" fontId="27" fillId="85" borderId="45" applyNumberFormat="0" applyProtection="0">
      <alignment horizontal="left" vertical="center" indent="1"/>
    </xf>
    <xf numFmtId="4" fontId="27" fillId="85" borderId="45" applyNumberFormat="0" applyProtection="0">
      <alignment horizontal="left" vertical="center" indent="1"/>
    </xf>
    <xf numFmtId="4" fontId="27" fillId="8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4" fontId="27" fillId="106" borderId="45" applyNumberFormat="0" applyProtection="0">
      <alignment horizontal="right" vertical="center"/>
    </xf>
    <xf numFmtId="4" fontId="27" fillId="106" borderId="45" applyNumberFormat="0" applyProtection="0">
      <alignment horizontal="right" vertical="center"/>
    </xf>
    <xf numFmtId="4" fontId="27" fillId="106" borderId="45" applyNumberFormat="0" applyProtection="0">
      <alignment horizontal="right" vertical="center"/>
    </xf>
    <xf numFmtId="4" fontId="27" fillId="107" borderId="45" applyNumberFormat="0" applyProtection="0">
      <alignment horizontal="right" vertical="center"/>
    </xf>
    <xf numFmtId="4" fontId="27" fillId="107" borderId="45" applyNumberFormat="0" applyProtection="0">
      <alignment horizontal="right" vertical="center"/>
    </xf>
    <xf numFmtId="4" fontId="27" fillId="107" borderId="45" applyNumberFormat="0" applyProtection="0">
      <alignment horizontal="right" vertical="center"/>
    </xf>
    <xf numFmtId="4" fontId="27" fillId="90" borderId="45" applyNumberFormat="0" applyProtection="0">
      <alignment horizontal="right" vertical="center"/>
    </xf>
    <xf numFmtId="4" fontId="27" fillId="90" borderId="45" applyNumberFormat="0" applyProtection="0">
      <alignment horizontal="right" vertical="center"/>
    </xf>
    <xf numFmtId="4" fontId="27" fillId="90" borderId="45" applyNumberFormat="0" applyProtection="0">
      <alignment horizontal="right" vertical="center"/>
    </xf>
    <xf numFmtId="4" fontId="27" fillId="108" borderId="45" applyNumberFormat="0" applyProtection="0">
      <alignment horizontal="right" vertical="center"/>
    </xf>
    <xf numFmtId="4" fontId="27" fillId="108" borderId="45" applyNumberFormat="0" applyProtection="0">
      <alignment horizontal="right" vertical="center"/>
    </xf>
    <xf numFmtId="4" fontId="27" fillId="108" borderId="45" applyNumberFormat="0" applyProtection="0">
      <alignment horizontal="right" vertical="center"/>
    </xf>
    <xf numFmtId="4" fontId="27" fillId="89" borderId="45" applyNumberFormat="0" applyProtection="0">
      <alignment horizontal="right" vertical="center"/>
    </xf>
    <xf numFmtId="4" fontId="27" fillId="89" borderId="45" applyNumberFormat="0" applyProtection="0">
      <alignment horizontal="right" vertical="center"/>
    </xf>
    <xf numFmtId="4" fontId="27" fillId="89" borderId="45" applyNumberFormat="0" applyProtection="0">
      <alignment horizontal="right" vertical="center"/>
    </xf>
    <xf numFmtId="4" fontId="27" fillId="109" borderId="45" applyNumberFormat="0" applyProtection="0">
      <alignment horizontal="right" vertical="center"/>
    </xf>
    <xf numFmtId="4" fontId="27" fillId="109" borderId="45" applyNumberFormat="0" applyProtection="0">
      <alignment horizontal="right" vertical="center"/>
    </xf>
    <xf numFmtId="4" fontId="27" fillId="109" borderId="45" applyNumberFormat="0" applyProtection="0">
      <alignment horizontal="right" vertical="center"/>
    </xf>
    <xf numFmtId="4" fontId="27" fillId="110" borderId="45" applyNumberFormat="0" applyProtection="0">
      <alignment horizontal="right" vertical="center"/>
    </xf>
    <xf numFmtId="4" fontId="27" fillId="110" borderId="45" applyNumberFormat="0" applyProtection="0">
      <alignment horizontal="right" vertical="center"/>
    </xf>
    <xf numFmtId="4" fontId="27" fillId="110" borderId="45" applyNumberFormat="0" applyProtection="0">
      <alignment horizontal="right" vertical="center"/>
    </xf>
    <xf numFmtId="4" fontId="27" fillId="111" borderId="45" applyNumberFormat="0" applyProtection="0">
      <alignment horizontal="right" vertical="center"/>
    </xf>
    <xf numFmtId="4" fontId="27" fillId="111" borderId="45" applyNumberFormat="0" applyProtection="0">
      <alignment horizontal="right" vertical="center"/>
    </xf>
    <xf numFmtId="4" fontId="27" fillId="111" borderId="45" applyNumberFormat="0" applyProtection="0">
      <alignment horizontal="right" vertical="center"/>
    </xf>
    <xf numFmtId="4" fontId="27" fillId="88" borderId="45" applyNumberFormat="0" applyProtection="0">
      <alignment horizontal="right" vertical="center"/>
    </xf>
    <xf numFmtId="4" fontId="27" fillId="88" borderId="45" applyNumberFormat="0" applyProtection="0">
      <alignment horizontal="right" vertical="center"/>
    </xf>
    <xf numFmtId="4" fontId="27" fillId="88" borderId="45" applyNumberFormat="0" applyProtection="0">
      <alignment horizontal="right" vertical="center"/>
    </xf>
    <xf numFmtId="4" fontId="65" fillId="112" borderId="45" applyNumberFormat="0" applyProtection="0">
      <alignment horizontal="left" vertical="center" indent="1"/>
    </xf>
    <xf numFmtId="4" fontId="65" fillId="112" borderId="45" applyNumberFormat="0" applyProtection="0">
      <alignment horizontal="left" vertical="center" indent="1"/>
    </xf>
    <xf numFmtId="4" fontId="65" fillId="112" borderId="45" applyNumberFormat="0" applyProtection="0">
      <alignment horizontal="left" vertical="center" indent="1"/>
    </xf>
    <xf numFmtId="4" fontId="27" fillId="113" borderId="47" applyNumberFormat="0" applyProtection="0">
      <alignment horizontal="left" vertical="center" indent="1"/>
    </xf>
    <xf numFmtId="4" fontId="186" fillId="114" borderId="0"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4" fontId="27" fillId="113" borderId="45" applyNumberFormat="0" applyProtection="0">
      <alignment horizontal="left" vertical="center" indent="1"/>
    </xf>
    <xf numFmtId="4" fontId="27" fillId="113" borderId="45" applyNumberFormat="0" applyProtection="0">
      <alignment horizontal="left" vertical="center" indent="1"/>
    </xf>
    <xf numFmtId="4" fontId="27" fillId="113" borderId="45" applyNumberFormat="0" applyProtection="0">
      <alignment horizontal="left" vertical="center" indent="1"/>
    </xf>
    <xf numFmtId="4" fontId="27" fillId="115" borderId="45" applyNumberFormat="0" applyProtection="0">
      <alignment horizontal="left" vertical="center" indent="1"/>
    </xf>
    <xf numFmtId="4" fontId="27" fillId="115" borderId="45" applyNumberFormat="0" applyProtection="0">
      <alignment horizontal="left" vertical="center" indent="1"/>
    </xf>
    <xf numFmtId="4" fontId="27"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15"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104"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97"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4" fontId="27" fillId="99" borderId="45" applyNumberFormat="0" applyProtection="0">
      <alignment vertical="center"/>
    </xf>
    <xf numFmtId="4" fontId="27" fillId="99" borderId="45" applyNumberFormat="0" applyProtection="0">
      <alignment vertical="center"/>
    </xf>
    <xf numFmtId="4" fontId="27" fillId="99" borderId="45" applyNumberFormat="0" applyProtection="0">
      <alignment vertical="center"/>
    </xf>
    <xf numFmtId="4" fontId="189" fillId="99" borderId="45" applyNumberFormat="0" applyProtection="0">
      <alignment vertical="center"/>
    </xf>
    <xf numFmtId="4" fontId="189" fillId="99" borderId="45" applyNumberFormat="0" applyProtection="0">
      <alignment vertical="center"/>
    </xf>
    <xf numFmtId="4" fontId="189" fillId="99" borderId="45" applyNumberFormat="0" applyProtection="0">
      <alignment vertical="center"/>
    </xf>
    <xf numFmtId="4" fontId="27" fillId="99" borderId="45" applyNumberFormat="0" applyProtection="0">
      <alignment horizontal="left" vertical="center" indent="1"/>
    </xf>
    <xf numFmtId="4" fontId="27" fillId="99" borderId="45" applyNumberFormat="0" applyProtection="0">
      <alignment horizontal="left" vertical="center" indent="1"/>
    </xf>
    <xf numFmtId="4" fontId="27" fillId="99" borderId="45" applyNumberFormat="0" applyProtection="0">
      <alignment horizontal="left" vertical="center" indent="1"/>
    </xf>
    <xf numFmtId="4" fontId="27" fillId="99" borderId="45" applyNumberFormat="0" applyProtection="0">
      <alignment horizontal="left" vertical="center" indent="1"/>
    </xf>
    <xf numFmtId="4" fontId="27" fillId="99" borderId="45" applyNumberFormat="0" applyProtection="0">
      <alignment horizontal="left" vertical="center" indent="1"/>
    </xf>
    <xf numFmtId="4" fontId="27" fillId="99" borderId="45" applyNumberFormat="0" applyProtection="0">
      <alignment horizontal="left" vertical="center" indent="1"/>
    </xf>
    <xf numFmtId="4" fontId="27" fillId="113" borderId="45" applyNumberFormat="0" applyProtection="0">
      <alignment horizontal="right" vertical="center"/>
    </xf>
    <xf numFmtId="4" fontId="27" fillId="113" borderId="45" applyNumberFormat="0" applyProtection="0">
      <alignment horizontal="right" vertical="center"/>
    </xf>
    <xf numFmtId="4" fontId="27" fillId="113" borderId="45" applyNumberFormat="0" applyProtection="0">
      <alignment horizontal="right" vertical="center"/>
    </xf>
    <xf numFmtId="4" fontId="189" fillId="113" borderId="45" applyNumberFormat="0" applyProtection="0">
      <alignment horizontal="right" vertical="center"/>
    </xf>
    <xf numFmtId="4" fontId="189" fillId="113" borderId="45" applyNumberFormat="0" applyProtection="0">
      <alignment horizontal="right" vertical="center"/>
    </xf>
    <xf numFmtId="4" fontId="189" fillId="113" borderId="45" applyNumberFormat="0" applyProtection="0">
      <alignment horizontal="right" vertical="center"/>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8" fillId="105" borderId="45" applyNumberFormat="0" applyProtection="0">
      <alignment horizontal="left" vertical="center" indent="1"/>
    </xf>
    <xf numFmtId="0" fontId="190" fillId="0" borderId="0"/>
    <xf numFmtId="4" fontId="191" fillId="113" borderId="45" applyNumberFormat="0" applyProtection="0">
      <alignment horizontal="right" vertical="center"/>
    </xf>
    <xf numFmtId="4" fontId="191" fillId="113" borderId="45" applyNumberFormat="0" applyProtection="0">
      <alignment horizontal="right" vertical="center"/>
    </xf>
    <xf numFmtId="4" fontId="191" fillId="113" borderId="45" applyNumberFormat="0" applyProtection="0">
      <alignment horizontal="right" vertical="center"/>
    </xf>
    <xf numFmtId="0" fontId="192" fillId="88" borderId="0" applyNumberFormat="0" applyFill="0" applyBorder="0">
      <alignment vertical="center"/>
    </xf>
    <xf numFmtId="0" fontId="19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4" fillId="0" borderId="0" applyFill="0" applyBorder="0">
      <alignment vertical="center"/>
    </xf>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32"/>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0" fontId="196" fillId="116" borderId="48"/>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0" fontId="195" fillId="33" borderId="29">
      <alignment horizontal="center"/>
    </xf>
    <xf numFmtId="3" fontId="70" fillId="33" borderId="0"/>
    <xf numFmtId="3" fontId="195" fillId="33" borderId="0"/>
    <xf numFmtId="0" fontId="70" fillId="33" borderId="0"/>
    <xf numFmtId="0" fontId="195" fillId="33" borderId="0"/>
    <xf numFmtId="0" fontId="70" fillId="33" borderId="0">
      <alignment horizontal="center"/>
    </xf>
    <xf numFmtId="0" fontId="18" fillId="0" borderId="49"/>
    <xf numFmtId="0" fontId="18" fillId="0" borderId="49"/>
    <xf numFmtId="0" fontId="18" fillId="0" borderId="49"/>
    <xf numFmtId="0" fontId="18" fillId="0" borderId="49"/>
    <xf numFmtId="1" fontId="197" fillId="0" borderId="0">
      <alignment horizontal="left"/>
    </xf>
    <xf numFmtId="0" fontId="198" fillId="0" borderId="0">
      <alignment wrapText="1"/>
    </xf>
    <xf numFmtId="0" fontId="198" fillId="0" borderId="0">
      <alignment wrapText="1"/>
    </xf>
    <xf numFmtId="0" fontId="198" fillId="0" borderId="0">
      <alignment wrapText="1"/>
    </xf>
    <xf numFmtId="0" fontId="198" fillId="0" borderId="0">
      <alignment wrapText="1"/>
    </xf>
    <xf numFmtId="0" fontId="199" fillId="0" borderId="0" applyBorder="0" applyProtection="0">
      <alignment vertical="center"/>
    </xf>
    <xf numFmtId="0" fontId="199" fillId="0" borderId="13" applyBorder="0" applyProtection="0">
      <alignment horizontal="right" vertical="center"/>
    </xf>
    <xf numFmtId="0" fontId="199" fillId="0" borderId="13" applyBorder="0" applyProtection="0">
      <alignment horizontal="right" vertical="center"/>
    </xf>
    <xf numFmtId="0" fontId="199" fillId="0" borderId="13" applyBorder="0" applyProtection="0">
      <alignment horizontal="right" vertical="center"/>
    </xf>
    <xf numFmtId="0" fontId="199" fillId="0" borderId="13" applyBorder="0" applyProtection="0">
      <alignment horizontal="right" vertical="center"/>
    </xf>
    <xf numFmtId="0" fontId="200" fillId="117" borderId="0" applyBorder="0" applyProtection="0">
      <alignment horizontal="centerContinuous" vertical="center"/>
    </xf>
    <xf numFmtId="0" fontId="200" fillId="118" borderId="13" applyBorder="0" applyProtection="0">
      <alignment horizontal="centerContinuous" vertical="center"/>
    </xf>
    <xf numFmtId="0" fontId="200" fillId="118" borderId="13" applyBorder="0" applyProtection="0">
      <alignment horizontal="centerContinuous" vertical="center"/>
    </xf>
    <xf numFmtId="0" fontId="200" fillId="118" borderId="13" applyBorder="0" applyProtection="0">
      <alignment horizontal="centerContinuous" vertical="center"/>
    </xf>
    <xf numFmtId="0" fontId="200" fillId="118" borderId="13" applyBorder="0" applyProtection="0">
      <alignment horizontal="centerContinuous" vertical="center"/>
    </xf>
    <xf numFmtId="0" fontId="201" fillId="0" borderId="0" applyNumberFormat="0" applyFill="0" applyBorder="0" applyProtection="0">
      <alignment horizontal="left"/>
    </xf>
    <xf numFmtId="0" fontId="202" fillId="119" borderId="0">
      <alignment horizontal="right" vertical="top" wrapText="1"/>
    </xf>
    <xf numFmtId="0" fontId="202" fillId="119" borderId="0">
      <alignment horizontal="right" vertical="top" wrapText="1"/>
    </xf>
    <xf numFmtId="0" fontId="202" fillId="119" borderId="0">
      <alignment horizontal="right" vertical="top" wrapText="1"/>
    </xf>
    <xf numFmtId="0" fontId="202" fillId="119" borderId="0">
      <alignment horizontal="right" vertical="top" wrapText="1"/>
    </xf>
    <xf numFmtId="0" fontId="202" fillId="0" borderId="0" applyBorder="0" applyProtection="0">
      <alignment horizontal="left"/>
    </xf>
    <xf numFmtId="0" fontId="203" fillId="0" borderId="0"/>
    <xf numFmtId="0" fontId="203" fillId="0" borderId="0"/>
    <xf numFmtId="0" fontId="203" fillId="0" borderId="0"/>
    <xf numFmtId="0" fontId="203" fillId="0" borderId="0"/>
    <xf numFmtId="0" fontId="204" fillId="0" borderId="0"/>
    <xf numFmtId="0" fontId="204" fillId="0" borderId="0"/>
    <xf numFmtId="0" fontId="204" fillId="0" borderId="0"/>
    <xf numFmtId="0" fontId="205" fillId="0" borderId="0"/>
    <xf numFmtId="0" fontId="205" fillId="0" borderId="0"/>
    <xf numFmtId="0" fontId="205" fillId="0" borderId="0"/>
    <xf numFmtId="210" fontId="25" fillId="0" borderId="0">
      <alignment wrapText="1"/>
      <protection locked="0"/>
    </xf>
    <xf numFmtId="210" fontId="25" fillId="0" borderId="0">
      <alignment wrapText="1"/>
      <protection locked="0"/>
    </xf>
    <xf numFmtId="210" fontId="202" fillId="120" borderId="0">
      <alignment wrapText="1"/>
      <protection locked="0"/>
    </xf>
    <xf numFmtId="210" fontId="202" fillId="120" borderId="0">
      <alignment wrapText="1"/>
      <protection locked="0"/>
    </xf>
    <xf numFmtId="210" fontId="202" fillId="120" borderId="0">
      <alignment wrapText="1"/>
      <protection locked="0"/>
    </xf>
    <xf numFmtId="210" fontId="202" fillId="120" borderId="0">
      <alignment wrapText="1"/>
      <protection locked="0"/>
    </xf>
    <xf numFmtId="210" fontId="25" fillId="0" borderId="0">
      <alignment wrapText="1"/>
      <protection locked="0"/>
    </xf>
    <xf numFmtId="211" fontId="25" fillId="0" borderId="0">
      <alignment wrapText="1"/>
      <protection locked="0"/>
    </xf>
    <xf numFmtId="211" fontId="25" fillId="0" borderId="0">
      <alignment wrapText="1"/>
      <protection locked="0"/>
    </xf>
    <xf numFmtId="211" fontId="25" fillId="0" borderId="0">
      <alignment wrapText="1"/>
      <protection locked="0"/>
    </xf>
    <xf numFmtId="211" fontId="202" fillId="120" borderId="0">
      <alignment wrapText="1"/>
      <protection locked="0"/>
    </xf>
    <xf numFmtId="211" fontId="202" fillId="120" borderId="0">
      <alignment wrapText="1"/>
      <protection locked="0"/>
    </xf>
    <xf numFmtId="211" fontId="202" fillId="120" borderId="0">
      <alignment wrapText="1"/>
      <protection locked="0"/>
    </xf>
    <xf numFmtId="211" fontId="202" fillId="120" borderId="0">
      <alignment wrapText="1"/>
      <protection locked="0"/>
    </xf>
    <xf numFmtId="211" fontId="202" fillId="120" borderId="0">
      <alignment wrapText="1"/>
      <protection locked="0"/>
    </xf>
    <xf numFmtId="211" fontId="25" fillId="0" borderId="0">
      <alignment wrapText="1"/>
      <protection locked="0"/>
    </xf>
    <xf numFmtId="212" fontId="25" fillId="0" borderId="0">
      <alignment wrapText="1"/>
      <protection locked="0"/>
    </xf>
    <xf numFmtId="212" fontId="25" fillId="0" borderId="0">
      <alignment wrapText="1"/>
      <protection locked="0"/>
    </xf>
    <xf numFmtId="212" fontId="202" fillId="120" borderId="0">
      <alignment wrapText="1"/>
      <protection locked="0"/>
    </xf>
    <xf numFmtId="212" fontId="202" fillId="120" borderId="0">
      <alignment wrapText="1"/>
      <protection locked="0"/>
    </xf>
    <xf numFmtId="212" fontId="202" fillId="120" borderId="0">
      <alignment wrapText="1"/>
      <protection locked="0"/>
    </xf>
    <xf numFmtId="212" fontId="202" fillId="120" borderId="0">
      <alignment wrapText="1"/>
      <protection locked="0"/>
    </xf>
    <xf numFmtId="212" fontId="25" fillId="0" borderId="0">
      <alignment wrapText="1"/>
      <protection locked="0"/>
    </xf>
    <xf numFmtId="0" fontId="93" fillId="0" borderId="0" applyNumberFormat="0" applyFill="0" applyBorder="0" applyProtection="0">
      <alignment horizontal="left"/>
    </xf>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117" fillId="0" borderId="0" applyNumberFormat="0" applyFill="0" applyBorder="0" applyProtection="0"/>
    <xf numFmtId="0" fontId="206" fillId="0" borderId="0" applyFill="0" applyBorder="0" applyProtection="0">
      <alignment horizontal="left"/>
    </xf>
    <xf numFmtId="213" fontId="202" fillId="119" borderId="50">
      <alignment wrapText="1"/>
    </xf>
    <xf numFmtId="213" fontId="202" fillId="119" borderId="50">
      <alignment wrapText="1"/>
    </xf>
    <xf numFmtId="213" fontId="202" fillId="119" borderId="50">
      <alignment wrapText="1"/>
    </xf>
    <xf numFmtId="213" fontId="202" fillId="119" borderId="50">
      <alignment wrapText="1"/>
    </xf>
    <xf numFmtId="213" fontId="202" fillId="119" borderId="50">
      <alignment wrapText="1"/>
    </xf>
    <xf numFmtId="213" fontId="202" fillId="119" borderId="50">
      <alignment wrapText="1"/>
    </xf>
    <xf numFmtId="213"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4" fontId="202" fillId="119" borderId="50">
      <alignment wrapText="1"/>
    </xf>
    <xf numFmtId="215" fontId="202" fillId="119" borderId="50">
      <alignment wrapText="1"/>
    </xf>
    <xf numFmtId="215" fontId="202" fillId="119" borderId="50">
      <alignment wrapText="1"/>
    </xf>
    <xf numFmtId="215" fontId="202" fillId="119" borderId="50">
      <alignment wrapText="1"/>
    </xf>
    <xf numFmtId="215" fontId="202" fillId="119" borderId="50">
      <alignment wrapText="1"/>
    </xf>
    <xf numFmtId="215" fontId="202" fillId="119" borderId="50">
      <alignment wrapText="1"/>
    </xf>
    <xf numFmtId="215" fontId="202" fillId="119" borderId="50">
      <alignment wrapText="1"/>
    </xf>
    <xf numFmtId="215" fontId="202" fillId="119" borderId="50">
      <alignment wrapText="1"/>
    </xf>
    <xf numFmtId="0" fontId="203" fillId="0" borderId="51">
      <alignment horizontal="right"/>
    </xf>
    <xf numFmtId="0" fontId="203" fillId="0" borderId="51">
      <alignment horizontal="right"/>
    </xf>
    <xf numFmtId="0" fontId="203" fillId="0" borderId="51">
      <alignment horizontal="right"/>
    </xf>
    <xf numFmtId="0" fontId="25" fillId="0" borderId="18" applyFill="0" applyBorder="0" applyProtection="0">
      <alignment horizontal="left" vertical="top"/>
    </xf>
    <xf numFmtId="0" fontId="203" fillId="0" borderId="51">
      <alignment horizontal="right"/>
    </xf>
    <xf numFmtId="0" fontId="18" fillId="0" borderId="0"/>
    <xf numFmtId="216" fontId="18" fillId="0" borderId="0" applyNumberFormat="0" applyFill="0" applyBorder="0">
      <alignment horizontal="left"/>
    </xf>
    <xf numFmtId="216" fontId="18" fillId="0" borderId="0" applyNumberFormat="0" applyFill="0" applyBorder="0">
      <alignment horizontal="left"/>
    </xf>
    <xf numFmtId="216" fontId="18" fillId="0" borderId="0" applyNumberFormat="0" applyFill="0" applyBorder="0">
      <alignment horizontal="left"/>
    </xf>
    <xf numFmtId="216" fontId="18" fillId="0" borderId="0" applyNumberFormat="0" applyFill="0" applyBorder="0">
      <alignment horizontal="left"/>
    </xf>
    <xf numFmtId="216" fontId="18" fillId="0" borderId="0" applyNumberFormat="0" applyFill="0" applyBorder="0">
      <alignment horizontal="right"/>
    </xf>
    <xf numFmtId="216" fontId="18" fillId="0" borderId="0" applyNumberFormat="0" applyFill="0" applyBorder="0">
      <alignment horizontal="right"/>
    </xf>
    <xf numFmtId="216" fontId="18" fillId="0" borderId="0" applyNumberFormat="0" applyFill="0" applyBorder="0">
      <alignment horizontal="right"/>
    </xf>
    <xf numFmtId="216" fontId="18" fillId="0" borderId="0" applyNumberFormat="0" applyFill="0" applyBorder="0">
      <alignment horizontal="right"/>
    </xf>
    <xf numFmtId="0" fontId="18" fillId="0" borderId="0"/>
    <xf numFmtId="0" fontId="18" fillId="0" borderId="0"/>
    <xf numFmtId="0" fontId="18" fillId="0" borderId="0"/>
    <xf numFmtId="0" fontId="18" fillId="0" borderId="0"/>
    <xf numFmtId="0" fontId="18" fillId="85" borderId="0">
      <protection locked="0"/>
    </xf>
    <xf numFmtId="0" fontId="18" fillId="85" borderId="0">
      <protection locked="0"/>
    </xf>
    <xf numFmtId="0" fontId="18" fillId="85" borderId="0">
      <protection locked="0"/>
    </xf>
    <xf numFmtId="0" fontId="18" fillId="85" borderId="0">
      <protection locked="0"/>
    </xf>
    <xf numFmtId="0" fontId="207" fillId="0" borderId="0" applyNumberFormat="0" applyFill="0" applyBorder="0" applyProtection="0"/>
    <xf numFmtId="0" fontId="207"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207" fillId="0" borderId="0" applyNumberFormat="0" applyFill="0" applyBorder="0" applyProtection="0"/>
    <xf numFmtId="0" fontId="207" fillId="0" borderId="0"/>
    <xf numFmtId="217" fontId="208" fillId="121" borderId="44">
      <alignment horizontal="center" vertical="center"/>
    </xf>
    <xf numFmtId="40" fontId="209" fillId="0" borderId="0"/>
    <xf numFmtId="0" fontId="210" fillId="0" borderId="0">
      <alignment vertical="center"/>
    </xf>
    <xf numFmtId="0" fontId="21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1" fillId="0" borderId="0" applyNumberFormat="0" applyFill="0" applyBorder="0" applyAlignment="0" applyProtection="0"/>
    <xf numFmtId="0" fontId="212" fillId="0" borderId="0" applyNumberFormat="0" applyFill="0" applyBorder="0" applyProtection="0">
      <alignment horizontal="left" vertical="center" indent="1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1" fillId="0" borderId="0" applyNumberFormat="0" applyFill="0" applyBorder="0" applyAlignment="0" applyProtection="0"/>
    <xf numFmtId="0" fontId="2" fillId="0" borderId="0" applyNumberFormat="0" applyFill="0" applyBorder="0" applyAlignment="0" applyProtection="0"/>
    <xf numFmtId="0" fontId="18" fillId="0" borderId="0"/>
    <xf numFmtId="0" fontId="18" fillId="0" borderId="0"/>
    <xf numFmtId="0" fontId="212" fillId="0" borderId="0" applyNumberFormat="0" applyFill="0" applyBorder="0" applyProtection="0">
      <alignment horizontal="left" vertical="center" indent="10"/>
    </xf>
    <xf numFmtId="0" fontId="18" fillId="0" borderId="0"/>
    <xf numFmtId="0" fontId="18" fillId="0" borderId="0"/>
    <xf numFmtId="0" fontId="18" fillId="0" borderId="0"/>
    <xf numFmtId="0" fontId="18" fillId="0" borderId="0"/>
    <xf numFmtId="0" fontId="18" fillId="0" borderId="0"/>
    <xf numFmtId="0" fontId="18" fillId="0" borderId="0"/>
    <xf numFmtId="0" fontId="211" fillId="0" borderId="0" applyNumberFormat="0" applyFill="0" applyBorder="0" applyAlignment="0" applyProtection="0"/>
    <xf numFmtId="0" fontId="18" fillId="0" borderId="0"/>
    <xf numFmtId="0" fontId="18" fillId="0" borderId="0"/>
    <xf numFmtId="0" fontId="213"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Protection="0">
      <alignment horizontal="left" vertical="center" indent="10"/>
    </xf>
    <xf numFmtId="0" fontId="18" fillId="0" borderId="0"/>
    <xf numFmtId="0" fontId="18" fillId="0" borderId="0"/>
    <xf numFmtId="0" fontId="18" fillId="0" borderId="0"/>
    <xf numFmtId="0" fontId="214" fillId="0" borderId="0" applyNumberFormat="0" applyFill="0" applyBorder="0" applyAlignment="0" applyProtection="0"/>
    <xf numFmtId="0" fontId="2" fillId="0" borderId="0" applyNumberFormat="0" applyFill="0" applyBorder="0" applyAlignment="0" applyProtection="0"/>
    <xf numFmtId="0" fontId="211" fillId="0" borderId="0" applyNumberFormat="0" applyFill="0" applyBorder="0" applyAlignment="0" applyProtection="0"/>
    <xf numFmtId="0" fontId="18" fillId="0" borderId="0"/>
    <xf numFmtId="0" fontId="18" fillId="0" borderId="0"/>
    <xf numFmtId="0" fontId="18" fillId="0" borderId="0"/>
    <xf numFmtId="0" fontId="18" fillId="0" borderId="0"/>
    <xf numFmtId="0" fontId="207" fillId="0" borderId="0"/>
    <xf numFmtId="0" fontId="16" fillId="0" borderId="9"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186" fillId="0" borderId="52" applyNumberFormat="0" applyFill="0" applyAlignment="0" applyProtection="0"/>
    <xf numFmtId="0" fontId="82" fillId="0" borderId="52" applyNumberFormat="0" applyFill="0" applyAlignment="0" applyProtection="0"/>
    <xf numFmtId="0" fontId="186" fillId="0" borderId="52" applyNumberFormat="0" applyFill="0" applyAlignment="0" applyProtection="0"/>
    <xf numFmtId="0" fontId="82" fillId="0" borderId="52" applyNumberFormat="0" applyFill="0" applyAlignment="0" applyProtection="0"/>
    <xf numFmtId="0" fontId="18" fillId="0" borderId="0"/>
    <xf numFmtId="0" fontId="18" fillId="0" borderId="0"/>
    <xf numFmtId="0" fontId="82" fillId="0" borderId="52" applyNumberFormat="0" applyFill="0" applyAlignment="0" applyProtection="0"/>
    <xf numFmtId="0" fontId="186" fillId="0" borderId="52" applyNumberFormat="0" applyFill="0" applyAlignment="0" applyProtection="0"/>
    <xf numFmtId="0" fontId="186" fillId="0" borderId="52" applyNumberFormat="0" applyFill="0" applyAlignment="0" applyProtection="0"/>
    <xf numFmtId="0" fontId="18" fillId="0" borderId="0"/>
    <xf numFmtId="0" fontId="18" fillId="0" borderId="0"/>
    <xf numFmtId="0" fontId="186" fillId="0" borderId="52" applyNumberFormat="0" applyFill="0" applyAlignment="0" applyProtection="0"/>
    <xf numFmtId="0" fontId="18" fillId="0" borderId="0"/>
    <xf numFmtId="0" fontId="18" fillId="0" borderId="0"/>
    <xf numFmtId="0" fontId="82" fillId="0" borderId="5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2" fillId="0" borderId="52" applyNumberFormat="0" applyFill="0" applyAlignment="0" applyProtection="0"/>
    <xf numFmtId="0" fontId="18" fillId="0" borderId="0"/>
    <xf numFmtId="0" fontId="18" fillId="0" borderId="0"/>
    <xf numFmtId="0" fontId="18" fillId="0" borderId="0"/>
    <xf numFmtId="0" fontId="82" fillId="0" borderId="52" applyNumberFormat="0" applyFill="0" applyAlignment="0" applyProtection="0"/>
    <xf numFmtId="0" fontId="18" fillId="0" borderId="0"/>
    <xf numFmtId="0" fontId="18" fillId="0" borderId="0"/>
    <xf numFmtId="0" fontId="82" fillId="0" borderId="52" applyNumberFormat="0" applyFill="0" applyAlignment="0" applyProtection="0"/>
    <xf numFmtId="0" fontId="18" fillId="0" borderId="0"/>
    <xf numFmtId="0" fontId="18" fillId="0" borderId="0"/>
    <xf numFmtId="0" fontId="18" fillId="0" borderId="0"/>
    <xf numFmtId="0" fontId="186" fillId="0" borderId="52" applyNumberFormat="0" applyFill="0" applyAlignment="0" applyProtection="0"/>
    <xf numFmtId="0" fontId="82" fillId="0" borderId="52" applyNumberFormat="0" applyFill="0" applyAlignment="0" applyProtection="0"/>
    <xf numFmtId="0" fontId="186" fillId="0" borderId="52" applyNumberFormat="0" applyFill="0" applyAlignment="0" applyProtection="0"/>
    <xf numFmtId="0" fontId="18" fillId="0" borderId="0"/>
    <xf numFmtId="0" fontId="18" fillId="0" borderId="0"/>
    <xf numFmtId="0" fontId="18" fillId="0" borderId="0"/>
    <xf numFmtId="0" fontId="82" fillId="0" borderId="52" applyNumberFormat="0" applyFill="0" applyAlignment="0" applyProtection="0"/>
    <xf numFmtId="0" fontId="215" fillId="0" borderId="53" applyNumberFormat="0" applyFill="0" applyAlignment="0" applyProtection="0"/>
    <xf numFmtId="0" fontId="186" fillId="0" borderId="5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6" fillId="0" borderId="5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2" fillId="0" borderId="52" applyNumberFormat="0" applyFill="0" applyAlignment="0" applyProtection="0"/>
    <xf numFmtId="0" fontId="82" fillId="0" borderId="52" applyNumberFormat="0" applyFill="0" applyAlignment="0" applyProtection="0"/>
    <xf numFmtId="0" fontId="16" fillId="0" borderId="9" applyNumberFormat="0" applyFill="0" applyAlignment="0" applyProtection="0"/>
    <xf numFmtId="0" fontId="18" fillId="0" borderId="0"/>
    <xf numFmtId="0" fontId="18" fillId="0" borderId="0"/>
    <xf numFmtId="0" fontId="18" fillId="0" borderId="0"/>
    <xf numFmtId="0" fontId="216" fillId="0" borderId="9" applyNumberFormat="0" applyFill="0" applyAlignment="0" applyProtection="0"/>
    <xf numFmtId="0" fontId="186" fillId="0" borderId="5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6" fillId="0" borderId="52" applyNumberFormat="0" applyFill="0" applyAlignment="0" applyProtection="0"/>
    <xf numFmtId="0" fontId="18" fillId="0" borderId="0"/>
    <xf numFmtId="0" fontId="18" fillId="0" borderId="0"/>
    <xf numFmtId="0" fontId="82" fillId="0" borderId="52" applyNumberFormat="0" applyFill="0" applyAlignment="0" applyProtection="0"/>
    <xf numFmtId="0" fontId="18" fillId="0" borderId="0"/>
    <xf numFmtId="0" fontId="18" fillId="0" borderId="0"/>
    <xf numFmtId="0" fontId="82" fillId="0" borderId="52" applyNumberFormat="0" applyFill="0" applyAlignment="0" applyProtection="0"/>
    <xf numFmtId="0" fontId="82" fillId="0" borderId="52" applyNumberFormat="0" applyFill="0" applyAlignment="0" applyProtection="0"/>
    <xf numFmtId="0" fontId="18" fillId="0" borderId="0"/>
    <xf numFmtId="0" fontId="18" fillId="0" borderId="0"/>
    <xf numFmtId="0" fontId="82" fillId="0" borderId="52" applyNumberFormat="0" applyFill="0" applyAlignment="0" applyProtection="0"/>
    <xf numFmtId="0" fontId="18" fillId="0" borderId="0"/>
    <xf numFmtId="0" fontId="18" fillId="0" borderId="0"/>
    <xf numFmtId="0" fontId="18" fillId="0" borderId="0"/>
    <xf numFmtId="0" fontId="18" fillId="0" borderId="0"/>
    <xf numFmtId="0" fontId="82" fillId="0" borderId="52" applyNumberFormat="0" applyFill="0" applyAlignment="0" applyProtection="0"/>
    <xf numFmtId="0" fontId="217" fillId="0" borderId="0" applyFill="0" applyBorder="0" applyProtection="0"/>
    <xf numFmtId="0" fontId="217" fillId="0" borderId="0" applyFill="0" applyBorder="0" applyProtection="0"/>
    <xf numFmtId="0" fontId="18" fillId="0" borderId="0"/>
    <xf numFmtId="0" fontId="18" fillId="0" borderId="0"/>
    <xf numFmtId="0" fontId="18" fillId="0" borderId="0"/>
    <xf numFmtId="0" fontId="18" fillId="0" borderId="0"/>
    <xf numFmtId="0" fontId="56" fillId="0" borderId="0"/>
    <xf numFmtId="0" fontId="18" fillId="0" borderId="0"/>
    <xf numFmtId="0" fontId="18" fillId="0" borderId="0"/>
    <xf numFmtId="0" fontId="18" fillId="0" borderId="0"/>
    <xf numFmtId="0" fontId="18" fillId="0" borderId="0"/>
    <xf numFmtId="0" fontId="218" fillId="84"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center" textRotation="180"/>
    </xf>
    <xf numFmtId="0" fontId="18" fillId="0" borderId="0">
      <alignment horizontal="center" textRotation="180"/>
    </xf>
    <xf numFmtId="0" fontId="18" fillId="0" borderId="0">
      <alignment horizontal="center" textRotation="180"/>
    </xf>
    <xf numFmtId="0" fontId="18" fillId="0" borderId="0">
      <alignment horizontal="center" textRotation="180"/>
    </xf>
    <xf numFmtId="0" fontId="219"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19" fillId="0" borderId="0" applyNumberFormat="0" applyFill="0" applyBorder="0" applyAlignment="0" applyProtection="0"/>
    <xf numFmtId="0" fontId="18" fillId="0" borderId="0"/>
    <xf numFmtId="0" fontId="18" fillId="0" borderId="0"/>
    <xf numFmtId="0" fontId="22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1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2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19"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9" fillId="0" borderId="0" applyNumberFormat="0" applyFill="0" applyBorder="0" applyAlignment="0" applyProtection="0"/>
    <xf numFmtId="0" fontId="219" fillId="0" borderId="0" applyNumberFormat="0" applyFill="0" applyBorder="0" applyAlignment="0" applyProtection="0"/>
    <xf numFmtId="0" fontId="14" fillId="0" borderId="0" applyNumberFormat="0" applyFill="0" applyBorder="0" applyAlignment="0" applyProtection="0"/>
    <xf numFmtId="0" fontId="18" fillId="0" borderId="0"/>
    <xf numFmtId="0" fontId="18" fillId="0" borderId="0"/>
    <xf numFmtId="0" fontId="18" fillId="0" borderId="0"/>
    <xf numFmtId="0" fontId="222" fillId="0" borderId="0" applyNumberFormat="0" applyFill="0" applyBorder="0" applyAlignment="0" applyProtection="0"/>
    <xf numFmtId="0" fontId="22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9" fillId="0" borderId="0" applyNumberFormat="0" applyFill="0" applyBorder="0" applyAlignment="0" applyProtection="0"/>
    <xf numFmtId="0" fontId="18" fillId="0" borderId="0"/>
    <xf numFmtId="0" fontId="18" fillId="0" borderId="0"/>
    <xf numFmtId="0" fontId="21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applyNumberFormat="0" applyFill="0" applyBorder="0" applyAlignment="0" applyProtection="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cellStyleXfs>
  <cellXfs count="144">
    <xf numFmtId="0" fontId="0" fillId="0" borderId="0" xfId="0"/>
    <xf numFmtId="0" fontId="19" fillId="33" borderId="0" xfId="3" applyFont="1" applyFill="1" applyBorder="1" applyAlignment="1">
      <alignment vertical="center" wrapText="1"/>
    </xf>
    <xf numFmtId="0" fontId="20" fillId="33" borderId="0" xfId="3" applyFont="1" applyFill="1" applyBorder="1" applyAlignment="1">
      <alignment wrapText="1"/>
    </xf>
    <xf numFmtId="0" fontId="20" fillId="33" borderId="0" xfId="3" applyFont="1" applyFill="1" applyAlignment="1">
      <alignment wrapText="1"/>
    </xf>
    <xf numFmtId="0" fontId="20" fillId="34" borderId="0" xfId="0" applyFont="1" applyFill="1" applyBorder="1" applyAlignment="1">
      <alignment vertical="top" wrapText="1"/>
    </xf>
    <xf numFmtId="0" fontId="20" fillId="33" borderId="0" xfId="3" applyFont="1" applyFill="1" applyBorder="1" applyAlignment="1">
      <alignment vertical="top" wrapText="1"/>
    </xf>
    <xf numFmtId="0" fontId="20" fillId="33" borderId="0" xfId="3" applyFont="1" applyFill="1" applyAlignment="1">
      <alignment vertical="top" wrapText="1"/>
    </xf>
    <xf numFmtId="0" fontId="20" fillId="34" borderId="0" xfId="4" applyFont="1" applyFill="1" applyBorder="1" applyAlignment="1">
      <alignment horizontal="left" vertical="top" wrapText="1"/>
    </xf>
    <xf numFmtId="0" fontId="20" fillId="33" borderId="0" xfId="3" applyFont="1" applyFill="1" applyAlignment="1">
      <alignment horizontal="left" vertical="top" wrapText="1"/>
    </xf>
    <xf numFmtId="0" fontId="20" fillId="33" borderId="0" xfId="3" applyFont="1" applyFill="1" applyBorder="1" applyAlignment="1">
      <alignment horizontal="left" vertical="top" wrapText="1"/>
    </xf>
    <xf numFmtId="0" fontId="21" fillId="34" borderId="0" xfId="4" applyFont="1" applyFill="1" applyBorder="1" applyAlignment="1">
      <alignment horizontal="left" vertical="top" wrapText="1"/>
    </xf>
    <xf numFmtId="0" fontId="19" fillId="33" borderId="0" xfId="3" applyFont="1" applyFill="1" applyBorder="1" applyAlignment="1">
      <alignment vertical="top" wrapText="1"/>
    </xf>
    <xf numFmtId="0" fontId="16" fillId="0" borderId="0" xfId="0" applyFont="1" applyAlignment="1">
      <alignment vertical="center" wrapText="1"/>
    </xf>
    <xf numFmtId="0" fontId="20" fillId="34" borderId="0" xfId="4" applyFont="1" applyFill="1" applyBorder="1" applyAlignment="1">
      <alignment horizontal="left" vertical="top" wrapText="1" indent="2"/>
    </xf>
    <xf numFmtId="0" fontId="1" fillId="0" borderId="0" xfId="0" applyFont="1" applyAlignment="1">
      <alignment vertical="center" wrapText="1"/>
    </xf>
    <xf numFmtId="0" fontId="20" fillId="34" borderId="10" xfId="5" applyFont="1" applyFill="1" applyBorder="1" applyAlignment="1">
      <alignment vertical="center" wrapText="1"/>
    </xf>
    <xf numFmtId="0" fontId="20" fillId="34" borderId="11" xfId="5" applyFont="1" applyFill="1" applyBorder="1" applyAlignment="1">
      <alignment vertical="center" wrapText="1"/>
    </xf>
    <xf numFmtId="0" fontId="18" fillId="34" borderId="12" xfId="5" applyFill="1" applyBorder="1"/>
    <xf numFmtId="0" fontId="18" fillId="34" borderId="11" xfId="5" applyFill="1" applyBorder="1"/>
    <xf numFmtId="0" fontId="18" fillId="34" borderId="13" xfId="5" applyFill="1" applyBorder="1"/>
    <xf numFmtId="0" fontId="18" fillId="34" borderId="0" xfId="5" applyFill="1" applyBorder="1"/>
    <xf numFmtId="0" fontId="18" fillId="34" borderId="0" xfId="5" applyFill="1"/>
    <xf numFmtId="0" fontId="20" fillId="34" borderId="10" xfId="5" applyFont="1" applyFill="1" applyBorder="1"/>
    <xf numFmtId="0" fontId="19" fillId="34" borderId="11" xfId="5" applyFont="1" applyFill="1" applyBorder="1" applyAlignment="1">
      <alignment horizontal="right" wrapText="1"/>
    </xf>
    <xf numFmtId="0" fontId="19" fillId="34" borderId="13" xfId="5" applyFont="1" applyFill="1" applyBorder="1" applyAlignment="1">
      <alignment horizontal="right" wrapText="1"/>
    </xf>
    <xf numFmtId="0" fontId="19" fillId="34" borderId="14" xfId="5" applyFont="1" applyFill="1" applyBorder="1" applyAlignment="1">
      <alignment horizontal="right" wrapText="1"/>
    </xf>
    <xf numFmtId="164" fontId="20" fillId="34" borderId="12" xfId="6" applyNumberFormat="1" applyFont="1" applyFill="1" applyBorder="1"/>
    <xf numFmtId="164" fontId="20" fillId="34" borderId="16" xfId="6" applyNumberFormat="1" applyFont="1" applyFill="1" applyBorder="1"/>
    <xf numFmtId="164" fontId="20" fillId="34" borderId="0" xfId="6" applyNumberFormat="1" applyFont="1" applyFill="1" applyBorder="1"/>
    <xf numFmtId="164" fontId="20" fillId="34" borderId="19" xfId="6" applyNumberFormat="1" applyFont="1" applyFill="1" applyBorder="1"/>
    <xf numFmtId="165" fontId="20" fillId="34" borderId="0" xfId="5" applyNumberFormat="1" applyFont="1" applyFill="1" applyBorder="1"/>
    <xf numFmtId="165" fontId="20" fillId="34" borderId="19" xfId="5" applyNumberFormat="1" applyFont="1" applyFill="1" applyBorder="1"/>
    <xf numFmtId="0" fontId="20" fillId="34" borderId="18" xfId="5" applyFont="1" applyFill="1" applyBorder="1"/>
    <xf numFmtId="0" fontId="20" fillId="34" borderId="0" xfId="5" applyFont="1" applyFill="1" applyBorder="1"/>
    <xf numFmtId="165" fontId="20" fillId="34" borderId="0" xfId="8" applyNumberFormat="1" applyFont="1" applyFill="1" applyBorder="1"/>
    <xf numFmtId="165" fontId="20" fillId="34" borderId="19" xfId="8" applyNumberFormat="1" applyFont="1" applyFill="1" applyBorder="1"/>
    <xf numFmtId="0" fontId="20" fillId="34" borderId="13" xfId="5" applyFont="1" applyFill="1" applyBorder="1" applyAlignment="1">
      <alignment vertical="center"/>
    </xf>
    <xf numFmtId="165" fontId="20" fillId="34" borderId="13" xfId="8" applyNumberFormat="1" applyFont="1" applyFill="1" applyBorder="1" applyAlignment="1">
      <alignment vertical="top"/>
    </xf>
    <xf numFmtId="165" fontId="20" fillId="34" borderId="21" xfId="8" applyNumberFormat="1" applyFont="1" applyFill="1" applyBorder="1" applyAlignment="1">
      <alignment vertical="top"/>
    </xf>
    <xf numFmtId="0" fontId="19" fillId="34" borderId="0" xfId="0" applyFont="1" applyFill="1" applyBorder="1" applyAlignment="1">
      <alignment horizontal="left"/>
    </xf>
    <xf numFmtId="0" fontId="19" fillId="34" borderId="0" xfId="0" applyFont="1" applyFill="1" applyBorder="1" applyAlignment="1">
      <alignment horizontal="center"/>
    </xf>
    <xf numFmtId="0" fontId="19" fillId="34" borderId="0" xfId="0" applyFont="1" applyFill="1" applyBorder="1"/>
    <xf numFmtId="0" fontId="20" fillId="34" borderId="0" xfId="0" applyFont="1" applyFill="1" applyBorder="1"/>
    <xf numFmtId="0" fontId="19" fillId="34" borderId="10" xfId="0" applyFont="1" applyFill="1" applyBorder="1" applyAlignment="1">
      <alignment horizontal="left" vertical="center" indent="1"/>
    </xf>
    <xf numFmtId="0" fontId="19" fillId="34" borderId="11" xfId="0" applyFont="1" applyFill="1" applyBorder="1" applyAlignment="1">
      <alignment horizontal="left" vertical="center"/>
    </xf>
    <xf numFmtId="0" fontId="19" fillId="34" borderId="22" xfId="0"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19" fillId="34" borderId="0" xfId="0" applyFont="1" applyFill="1" applyAlignment="1">
      <alignment horizontal="center"/>
    </xf>
    <xf numFmtId="0" fontId="19" fillId="34" borderId="0" xfId="0" applyFont="1" applyFill="1"/>
    <xf numFmtId="164" fontId="19" fillId="34" borderId="17" xfId="1" applyNumberFormat="1" applyFont="1" applyFill="1" applyBorder="1" applyAlignment="1">
      <alignment horizontal="center"/>
    </xf>
    <xf numFmtId="164" fontId="19" fillId="34" borderId="0" xfId="1" applyNumberFormat="1" applyFont="1" applyFill="1" applyAlignment="1">
      <alignment horizontal="center"/>
    </xf>
    <xf numFmtId="164" fontId="19" fillId="34" borderId="19" xfId="1" applyNumberFormat="1" applyFont="1" applyFill="1" applyBorder="1" applyAlignment="1">
      <alignment horizontal="center"/>
    </xf>
    <xf numFmtId="0" fontId="20" fillId="34" borderId="0" xfId="0" applyFont="1" applyFill="1" applyBorder="1" applyAlignment="1">
      <alignment horizontal="center"/>
    </xf>
    <xf numFmtId="0" fontId="20" fillId="34" borderId="0" xfId="9" applyFont="1" applyFill="1" applyBorder="1" applyAlignment="1">
      <alignment horizontal="left" indent="2"/>
    </xf>
    <xf numFmtId="164" fontId="20" fillId="34" borderId="17" xfId="1" applyNumberFormat="1" applyFont="1" applyFill="1" applyBorder="1" applyAlignment="1">
      <alignment horizontal="center"/>
    </xf>
    <xf numFmtId="164" fontId="20" fillId="34" borderId="0" xfId="1" applyNumberFormat="1" applyFont="1" applyFill="1" applyAlignment="1">
      <alignment horizontal="center"/>
    </xf>
    <xf numFmtId="164" fontId="20" fillId="34" borderId="19" xfId="1" applyNumberFormat="1" applyFont="1" applyFill="1" applyBorder="1" applyAlignment="1">
      <alignment horizontal="center"/>
    </xf>
    <xf numFmtId="0" fontId="19" fillId="34" borderId="0" xfId="0" applyFont="1" applyFill="1" applyAlignment="1">
      <alignment horizontal="left"/>
    </xf>
    <xf numFmtId="0" fontId="0" fillId="34" borderId="0" xfId="0" applyFont="1" applyFill="1" applyAlignment="1">
      <alignment horizontal="left" indent="2"/>
    </xf>
    <xf numFmtId="0" fontId="16" fillId="34" borderId="0" xfId="0" applyFont="1" applyFill="1"/>
    <xf numFmtId="0" fontId="19" fillId="34" borderId="13" xfId="0" applyFont="1" applyFill="1" applyBorder="1" applyAlignment="1">
      <alignment horizontal="center" vertical="top"/>
    </xf>
    <xf numFmtId="0" fontId="19" fillId="34" borderId="13" xfId="0" applyFont="1" applyFill="1" applyBorder="1" applyAlignment="1">
      <alignment vertical="top"/>
    </xf>
    <xf numFmtId="166" fontId="19" fillId="34" borderId="17" xfId="1" applyNumberFormat="1" applyFont="1" applyFill="1" applyBorder="1" applyAlignment="1">
      <alignment horizontal="right" vertical="top"/>
    </xf>
    <xf numFmtId="3" fontId="19" fillId="34" borderId="13" xfId="1" applyNumberFormat="1" applyFont="1" applyFill="1" applyBorder="1" applyAlignment="1">
      <alignment horizontal="center" vertical="top"/>
    </xf>
    <xf numFmtId="3" fontId="19" fillId="34" borderId="21" xfId="1" applyNumberFormat="1" applyFont="1" applyFill="1" applyBorder="1" applyAlignment="1">
      <alignment horizontal="center" vertical="top"/>
    </xf>
    <xf numFmtId="0" fontId="20" fillId="34" borderId="0" xfId="0" applyFont="1" applyFill="1" applyBorder="1" applyAlignment="1">
      <alignment vertical="top"/>
    </xf>
    <xf numFmtId="167" fontId="19" fillId="34" borderId="12" xfId="1" applyNumberFormat="1" applyFont="1" applyFill="1" applyBorder="1" applyAlignment="1">
      <alignment horizontal="center"/>
    </xf>
    <xf numFmtId="167" fontId="19" fillId="34" borderId="0" xfId="1" applyNumberFormat="1" applyFont="1" applyFill="1" applyAlignment="1">
      <alignment horizontal="center"/>
    </xf>
    <xf numFmtId="0" fontId="0" fillId="34" borderId="0" xfId="0" applyFont="1" applyFill="1"/>
    <xf numFmtId="1" fontId="19" fillId="34" borderId="0" xfId="1" applyNumberFormat="1" applyFont="1" applyFill="1" applyAlignment="1">
      <alignment horizontal="center"/>
    </xf>
    <xf numFmtId="1" fontId="20" fillId="34" borderId="0" xfId="1" applyNumberFormat="1" applyFont="1" applyFill="1" applyAlignment="1">
      <alignment horizontal="center"/>
    </xf>
    <xf numFmtId="164" fontId="19" fillId="34" borderId="13" xfId="1" applyNumberFormat="1" applyFont="1" applyFill="1" applyBorder="1" applyAlignment="1">
      <alignment horizontal="center" vertical="top"/>
    </xf>
    <xf numFmtId="164" fontId="19" fillId="34" borderId="21" xfId="1" applyNumberFormat="1" applyFont="1" applyFill="1" applyBorder="1" applyAlignment="1">
      <alignment horizontal="center" vertical="top"/>
    </xf>
    <xf numFmtId="164" fontId="19" fillId="34" borderId="13" xfId="1" applyNumberFormat="1" applyFont="1" applyFill="1" applyBorder="1" applyAlignment="1">
      <alignment horizontal="right" vertical="top"/>
    </xf>
    <xf numFmtId="0" fontId="19" fillId="34" borderId="0" xfId="0" applyFont="1" applyFill="1" applyBorder="1" applyAlignment="1"/>
    <xf numFmtId="0" fontId="19" fillId="34" borderId="10" xfId="0" applyFont="1" applyFill="1" applyBorder="1" applyAlignment="1">
      <alignment horizontal="center"/>
    </xf>
    <xf numFmtId="0" fontId="19" fillId="34" borderId="14" xfId="0" applyFont="1" applyFill="1" applyBorder="1" applyAlignment="1">
      <alignment horizontal="center" vertical="center" wrapText="1"/>
    </xf>
    <xf numFmtId="164" fontId="19" fillId="34" borderId="16" xfId="1" applyNumberFormat="1" applyFont="1" applyFill="1" applyBorder="1" applyAlignment="1">
      <alignment horizontal="center"/>
    </xf>
    <xf numFmtId="0" fontId="20" fillId="34" borderId="0" xfId="0" applyFont="1" applyFill="1" applyBorder="1" applyAlignment="1">
      <alignment horizontal="left" indent="2"/>
    </xf>
    <xf numFmtId="0" fontId="16" fillId="34" borderId="0" xfId="0" applyFont="1" applyFill="1" applyBorder="1"/>
    <xf numFmtId="164" fontId="19" fillId="34" borderId="0" xfId="1" applyNumberFormat="1" applyFont="1" applyFill="1" applyBorder="1" applyAlignment="1">
      <alignment horizontal="center"/>
    </xf>
    <xf numFmtId="164" fontId="19" fillId="34" borderId="13" xfId="1" applyNumberFormat="1" applyFont="1" applyFill="1" applyBorder="1" applyAlignment="1">
      <alignment vertical="top"/>
    </xf>
    <xf numFmtId="0" fontId="20" fillId="34" borderId="21" xfId="0" applyFont="1" applyFill="1" applyBorder="1" applyAlignment="1">
      <alignment vertical="top"/>
    </xf>
    <xf numFmtId="0" fontId="0" fillId="34" borderId="12" xfId="0" applyFont="1" applyFill="1" applyBorder="1"/>
    <xf numFmtId="0" fontId="0" fillId="34" borderId="21" xfId="0" applyFont="1" applyFill="1" applyBorder="1" applyAlignment="1">
      <alignment horizontal="right" vertical="top"/>
    </xf>
    <xf numFmtId="0" fontId="0" fillId="34" borderId="0" xfId="0" applyFont="1" applyFill="1" applyAlignment="1">
      <alignment vertical="top"/>
    </xf>
    <xf numFmtId="0" fontId="0" fillId="34" borderId="0" xfId="0" applyFont="1" applyFill="1" applyAlignment="1">
      <alignment horizontal="center"/>
    </xf>
    <xf numFmtId="164" fontId="19" fillId="34" borderId="12" xfId="1" applyNumberFormat="1" applyFont="1" applyFill="1" applyBorder="1" applyAlignment="1">
      <alignment horizontal="center"/>
    </xf>
    <xf numFmtId="167" fontId="20" fillId="34" borderId="0" xfId="1" applyNumberFormat="1" applyFont="1" applyFill="1" applyAlignment="1">
      <alignment horizontal="center"/>
    </xf>
    <xf numFmtId="164" fontId="20" fillId="34" borderId="0" xfId="1" applyNumberFormat="1" applyFont="1" applyFill="1" applyBorder="1" applyAlignment="1">
      <alignment horizontal="center"/>
    </xf>
    <xf numFmtId="164" fontId="19" fillId="34" borderId="21" xfId="1" applyNumberFormat="1" applyFont="1" applyFill="1" applyBorder="1" applyAlignment="1">
      <alignment horizontal="right" vertical="top"/>
    </xf>
    <xf numFmtId="0" fontId="19" fillId="34" borderId="0" xfId="0" applyFont="1" applyFill="1" applyBorder="1" applyAlignment="1">
      <alignment horizontal="center" vertical="center" wrapText="1"/>
    </xf>
    <xf numFmtId="3" fontId="19" fillId="34" borderId="0" xfId="1" applyNumberFormat="1" applyFont="1" applyFill="1" applyBorder="1" applyAlignment="1">
      <alignment horizontal="center" vertical="top"/>
    </xf>
    <xf numFmtId="0" fontId="0" fillId="34" borderId="0" xfId="0" applyFont="1" applyFill="1" applyBorder="1"/>
    <xf numFmtId="164" fontId="19" fillId="34" borderId="0" xfId="1" applyNumberFormat="1" applyFont="1" applyFill="1" applyBorder="1" applyAlignment="1">
      <alignment horizontal="right" vertical="top"/>
    </xf>
    <xf numFmtId="0" fontId="19" fillId="34" borderId="18" xfId="0" applyFont="1" applyFill="1" applyBorder="1" applyAlignment="1">
      <alignment horizontal="center"/>
    </xf>
    <xf numFmtId="0" fontId="20" fillId="34" borderId="18" xfId="0" applyFont="1" applyFill="1" applyBorder="1" applyAlignment="1">
      <alignment horizontal="center"/>
    </xf>
    <xf numFmtId="0" fontId="0" fillId="34" borderId="0" xfId="0" applyFont="1" applyFill="1" applyBorder="1" applyAlignment="1">
      <alignment horizontal="left" indent="2"/>
    </xf>
    <xf numFmtId="0" fontId="19" fillId="34" borderId="0" xfId="0" applyFont="1" applyFill="1" applyBorder="1" applyAlignment="1">
      <alignment horizontal="center" vertical="top"/>
    </xf>
    <xf numFmtId="0" fontId="0" fillId="34" borderId="0" xfId="0" applyFont="1" applyFill="1" applyAlignment="1">
      <alignment horizontal="center" vertical="top"/>
    </xf>
    <xf numFmtId="167" fontId="20" fillId="34" borderId="19" xfId="1" applyNumberFormat="1" applyFont="1" applyFill="1" applyBorder="1" applyAlignment="1">
      <alignment horizontal="center"/>
    </xf>
    <xf numFmtId="0" fontId="19" fillId="34" borderId="0" xfId="9" applyFont="1" applyFill="1" applyBorder="1" applyAlignment="1">
      <alignment horizontal="left" wrapText="1"/>
    </xf>
    <xf numFmtId="1" fontId="19" fillId="34" borderId="0" xfId="9" applyNumberFormat="1" applyFont="1" applyFill="1" applyBorder="1" applyAlignment="1">
      <alignment horizontal="center" wrapText="1"/>
    </xf>
    <xf numFmtId="1" fontId="19" fillId="34" borderId="13" xfId="9" applyNumberFormat="1" applyFont="1" applyFill="1" applyBorder="1" applyAlignment="1">
      <alignment horizontal="center" wrapText="1"/>
    </xf>
    <xf numFmtId="0" fontId="18" fillId="34" borderId="0" xfId="9" applyFont="1" applyFill="1" applyBorder="1"/>
    <xf numFmtId="0" fontId="19" fillId="34" borderId="11" xfId="9" applyFont="1" applyFill="1" applyBorder="1" applyAlignment="1">
      <alignment horizontal="left" wrapText="1"/>
    </xf>
    <xf numFmtId="1" fontId="19" fillId="34" borderId="11" xfId="9" applyNumberFormat="1" applyFont="1" applyFill="1" applyBorder="1" applyAlignment="1">
      <alignment horizontal="center" wrapText="1"/>
    </xf>
    <xf numFmtId="1" fontId="19" fillId="34" borderId="14" xfId="9" applyNumberFormat="1" applyFont="1" applyFill="1" applyBorder="1" applyAlignment="1">
      <alignment horizontal="center" wrapText="1"/>
    </xf>
    <xf numFmtId="0" fontId="20" fillId="34" borderId="0" xfId="9" applyFont="1" applyFill="1" applyBorder="1"/>
    <xf numFmtId="0" fontId="20" fillId="34" borderId="0" xfId="9" applyFont="1" applyFill="1" applyBorder="1" applyAlignment="1">
      <alignment horizontal="left"/>
    </xf>
    <xf numFmtId="0" fontId="20" fillId="34" borderId="0" xfId="7" applyFont="1" applyFill="1" applyBorder="1" applyAlignment="1" applyProtection="1"/>
    <xf numFmtId="0" fontId="19" fillId="34" borderId="0" xfId="7" applyFont="1" applyFill="1" applyBorder="1" applyAlignment="1" applyProtection="1"/>
    <xf numFmtId="0" fontId="20" fillId="34" borderId="13" xfId="9" applyFont="1" applyFill="1" applyBorder="1" applyAlignment="1">
      <alignment vertical="center"/>
    </xf>
    <xf numFmtId="165" fontId="20" fillId="34" borderId="13" xfId="2" applyNumberFormat="1" applyFont="1" applyFill="1" applyBorder="1" applyAlignment="1">
      <alignment horizontal="center" vertical="center"/>
    </xf>
    <xf numFmtId="165" fontId="20" fillId="34" borderId="21" xfId="2" applyNumberFormat="1" applyFont="1" applyFill="1" applyBorder="1" applyAlignment="1">
      <alignment horizontal="center" vertical="center"/>
    </xf>
    <xf numFmtId="0" fontId="18" fillId="34" borderId="0" xfId="9" applyFont="1" applyFill="1" applyBorder="1" applyAlignment="1">
      <alignment vertical="center"/>
    </xf>
    <xf numFmtId="1" fontId="19" fillId="34" borderId="11" xfId="9" quotePrefix="1" applyNumberFormat="1" applyFont="1" applyFill="1" applyBorder="1" applyAlignment="1">
      <alignment horizontal="center" wrapText="1"/>
    </xf>
    <xf numFmtId="0" fontId="19" fillId="34" borderId="13" xfId="7" applyFont="1" applyFill="1" applyBorder="1" applyAlignment="1" applyProtection="1">
      <alignment vertical="center"/>
    </xf>
    <xf numFmtId="164" fontId="19" fillId="34" borderId="13" xfId="1" applyNumberFormat="1" applyFont="1" applyFill="1" applyBorder="1" applyAlignment="1">
      <alignment horizontal="center" vertical="center"/>
    </xf>
    <xf numFmtId="164" fontId="19" fillId="34" borderId="21" xfId="1" applyNumberFormat="1" applyFont="1" applyFill="1" applyBorder="1" applyAlignment="1">
      <alignment horizontal="center" vertical="center"/>
    </xf>
    <xf numFmtId="1" fontId="18" fillId="34" borderId="0" xfId="9" applyNumberFormat="1" applyFont="1" applyFill="1" applyBorder="1" applyAlignment="1">
      <alignment horizontal="center"/>
    </xf>
    <xf numFmtId="1" fontId="19" fillId="34" borderId="14" xfId="9" quotePrefix="1" applyNumberFormat="1" applyFont="1" applyFill="1" applyBorder="1" applyAlignment="1">
      <alignment horizontal="center" wrapText="1"/>
    </xf>
    <xf numFmtId="0" fontId="19" fillId="34" borderId="0" xfId="0" applyFont="1" applyFill="1" applyBorder="1" applyAlignment="1">
      <alignment wrapText="1"/>
    </xf>
    <xf numFmtId="0" fontId="20" fillId="34" borderId="11" xfId="0" applyFont="1" applyFill="1" applyBorder="1" applyAlignment="1">
      <alignment horizontal="center" vertical="center" wrapText="1"/>
    </xf>
    <xf numFmtId="3" fontId="19" fillId="34" borderId="13" xfId="1" applyNumberFormat="1" applyFont="1" applyFill="1" applyBorder="1" applyAlignment="1">
      <alignment horizontal="right" vertical="top"/>
    </xf>
    <xf numFmtId="164" fontId="19" fillId="34" borderId="17" xfId="1" applyNumberFormat="1" applyFont="1" applyFill="1" applyBorder="1" applyAlignment="1">
      <alignment horizontal="center" vertical="top"/>
    </xf>
    <xf numFmtId="0" fontId="0" fillId="34" borderId="0" xfId="0" applyFont="1" applyFill="1" applyBorder="1" applyAlignment="1">
      <alignment horizontal="right" vertical="top"/>
    </xf>
    <xf numFmtId="0" fontId="19" fillId="34" borderId="13" xfId="0" applyFont="1" applyFill="1" applyBorder="1" applyAlignment="1">
      <alignment horizontal="left" vertical="top"/>
    </xf>
    <xf numFmtId="0" fontId="20" fillId="34" borderId="15" xfId="5" applyFont="1" applyFill="1" applyBorder="1"/>
    <xf numFmtId="0" fontId="20" fillId="34" borderId="18" xfId="7" applyFont="1" applyFill="1" applyBorder="1" applyAlignment="1" applyProtection="1"/>
    <xf numFmtId="0" fontId="20" fillId="34" borderId="20" xfId="5" applyFont="1" applyFill="1" applyBorder="1" applyAlignment="1">
      <alignment vertical="top"/>
    </xf>
    <xf numFmtId="166" fontId="20" fillId="34" borderId="0" xfId="1" applyNumberFormat="1" applyFont="1" applyFill="1" applyAlignment="1">
      <alignment horizontal="center"/>
    </xf>
    <xf numFmtId="166" fontId="20" fillId="34" borderId="0" xfId="1" applyNumberFormat="1" applyFont="1" applyFill="1" applyAlignment="1">
      <alignment horizontal="right"/>
    </xf>
    <xf numFmtId="166" fontId="19" fillId="34" borderId="0" xfId="1" applyNumberFormat="1" applyFont="1" applyFill="1" applyAlignment="1">
      <alignment horizontal="right"/>
    </xf>
    <xf numFmtId="166" fontId="20" fillId="34" borderId="19" xfId="1" applyNumberFormat="1" applyFont="1" applyFill="1" applyBorder="1" applyAlignment="1">
      <alignment horizontal="right"/>
    </xf>
    <xf numFmtId="218" fontId="20" fillId="34" borderId="0" xfId="1" applyNumberFormat="1" applyFont="1" applyFill="1" applyAlignment="1">
      <alignment horizontal="right"/>
    </xf>
    <xf numFmtId="166" fontId="19" fillId="34" borderId="19" xfId="1" applyNumberFormat="1" applyFont="1" applyFill="1" applyBorder="1" applyAlignment="1">
      <alignment horizontal="right"/>
    </xf>
    <xf numFmtId="166" fontId="20" fillId="34" borderId="0" xfId="1" applyNumberFormat="1" applyFont="1" applyFill="1" applyBorder="1" applyAlignment="1">
      <alignment horizontal="right"/>
    </xf>
    <xf numFmtId="1" fontId="23" fillId="34" borderId="0" xfId="9" applyNumberFormat="1" applyFont="1" applyFill="1" applyBorder="1" applyAlignment="1">
      <alignment horizontal="left"/>
    </xf>
    <xf numFmtId="1" fontId="19" fillId="34" borderId="0" xfId="9" applyNumberFormat="1" applyFont="1" applyFill="1" applyBorder="1" applyAlignment="1">
      <alignment horizontal="left"/>
    </xf>
    <xf numFmtId="0" fontId="19" fillId="34" borderId="0" xfId="0" applyFont="1" applyFill="1" applyBorder="1" applyAlignment="1">
      <alignment horizontal="left" wrapText="1"/>
    </xf>
    <xf numFmtId="0" fontId="19" fillId="34" borderId="13" xfId="0" applyFont="1" applyFill="1" applyBorder="1" applyAlignment="1">
      <alignment horizontal="left" wrapText="1"/>
    </xf>
    <xf numFmtId="0" fontId="19" fillId="34" borderId="11" xfId="0" applyFont="1" applyFill="1" applyBorder="1" applyAlignment="1">
      <alignment horizontal="left" wrapText="1"/>
    </xf>
    <xf numFmtId="14" fontId="19" fillId="34" borderId="14" xfId="9" applyNumberFormat="1" applyFont="1" applyFill="1" applyBorder="1" applyAlignment="1">
      <alignment horizontal="center" wrapText="1"/>
    </xf>
  </cellXfs>
  <cellStyles count="29127">
    <cellStyle name="_x000a_386grabber=M" xfId="10"/>
    <cellStyle name="_x000a_386grabber=M 2" xfId="11"/>
    <cellStyle name="_x000a_386grabber=M 2 2" xfId="12"/>
    <cellStyle name="_x000a_386grabber=M 3" xfId="13"/>
    <cellStyle name="%" xfId="14"/>
    <cellStyle name="% 10" xfId="15"/>
    <cellStyle name="% 10 2" xfId="16"/>
    <cellStyle name="% 10 2 2" xfId="17"/>
    <cellStyle name="% 10 3" xfId="18"/>
    <cellStyle name="% 10 4" xfId="19"/>
    <cellStyle name="% 10_Gross" xfId="20"/>
    <cellStyle name="% 11" xfId="21"/>
    <cellStyle name="% 11 2" xfId="22"/>
    <cellStyle name="% 11 2 2" xfId="23"/>
    <cellStyle name="% 11 3" xfId="24"/>
    <cellStyle name="% 11 3 2" xfId="25"/>
    <cellStyle name="% 11 4" xfId="26"/>
    <cellStyle name="% 11 5" xfId="27"/>
    <cellStyle name="% 12" xfId="28"/>
    <cellStyle name="% 12 2" xfId="29"/>
    <cellStyle name="% 12 2 2" xfId="30"/>
    <cellStyle name="% 12 3" xfId="31"/>
    <cellStyle name="% 13" xfId="32"/>
    <cellStyle name="% 13 2" xfId="33"/>
    <cellStyle name="% 14" xfId="34"/>
    <cellStyle name="% 14 2" xfId="35"/>
    <cellStyle name="% 15" xfId="36"/>
    <cellStyle name="% 15 2" xfId="37"/>
    <cellStyle name="% 16" xfId="38"/>
    <cellStyle name="% 16 2" xfId="39"/>
    <cellStyle name="% 17" xfId="40"/>
    <cellStyle name="% 17 2" xfId="41"/>
    <cellStyle name="% 18" xfId="42"/>
    <cellStyle name="% 18 2" xfId="43"/>
    <cellStyle name="% 19" xfId="44"/>
    <cellStyle name="% 19 2" xfId="45"/>
    <cellStyle name="% 2" xfId="46"/>
    <cellStyle name="% 2 2" xfId="47"/>
    <cellStyle name="% 2 2 2" xfId="48"/>
    <cellStyle name="% 2 2 2 2" xfId="49"/>
    <cellStyle name="% 2 2 3" xfId="50"/>
    <cellStyle name="% 2 2 3 2" xfId="51"/>
    <cellStyle name="% 2 2 3 2 2" xfId="52"/>
    <cellStyle name="% 2 2 3 3" xfId="53"/>
    <cellStyle name="% 2 2 4" xfId="54"/>
    <cellStyle name="% 2 2 4 2" xfId="55"/>
    <cellStyle name="% 2 2 5" xfId="56"/>
    <cellStyle name="% 2 3" xfId="57"/>
    <cellStyle name="% 2 3 2" xfId="58"/>
    <cellStyle name="% 2 3 2 2" xfId="59"/>
    <cellStyle name="% 2 3 2 2 2" xfId="60"/>
    <cellStyle name="% 2 3 2 3" xfId="61"/>
    <cellStyle name="% 2 3 3" xfId="62"/>
    <cellStyle name="% 2 3 3 2" xfId="63"/>
    <cellStyle name="% 2 3 4" xfId="64"/>
    <cellStyle name="% 2 4" xfId="65"/>
    <cellStyle name="% 2 4 2" xfId="66"/>
    <cellStyle name="% 2 4 3" xfId="67"/>
    <cellStyle name="% 2 5" xfId="68"/>
    <cellStyle name="% 2 5 2" xfId="69"/>
    <cellStyle name="% 2 5 2 2" xfId="70"/>
    <cellStyle name="% 2 5 3" xfId="71"/>
    <cellStyle name="% 2 6" xfId="72"/>
    <cellStyle name="% 2 6 2" xfId="73"/>
    <cellStyle name="% 2 6 2 2" xfId="74"/>
    <cellStyle name="% 2 6 3" xfId="75"/>
    <cellStyle name="% 2 7" xfId="76"/>
    <cellStyle name="% 2 7 2" xfId="77"/>
    <cellStyle name="% 2 8" xfId="78"/>
    <cellStyle name="% 2_Gross" xfId="79"/>
    <cellStyle name="% 20" xfId="80"/>
    <cellStyle name="% 20 2" xfId="81"/>
    <cellStyle name="% 21" xfId="82"/>
    <cellStyle name="% 21 2" xfId="83"/>
    <cellStyle name="% 22" xfId="84"/>
    <cellStyle name="% 22 2" xfId="85"/>
    <cellStyle name="% 23" xfId="86"/>
    <cellStyle name="% 23 2" xfId="87"/>
    <cellStyle name="% 24" xfId="88"/>
    <cellStyle name="% 25" xfId="89"/>
    <cellStyle name="% 26" xfId="90"/>
    <cellStyle name="% 26 2" xfId="91"/>
    <cellStyle name="% 27" xfId="92"/>
    <cellStyle name="% 28" xfId="93"/>
    <cellStyle name="% 29" xfId="94"/>
    <cellStyle name="% 3" xfId="95"/>
    <cellStyle name="% 3 10" xfId="96"/>
    <cellStyle name="% 3 11" xfId="97"/>
    <cellStyle name="% 3 2" xfId="98"/>
    <cellStyle name="% 3 2 2" xfId="99"/>
    <cellStyle name="% 3 2 2 2" xfId="100"/>
    <cellStyle name="% 3 2 3" xfId="101"/>
    <cellStyle name="% 3 2_Gross" xfId="102"/>
    <cellStyle name="% 3 3" xfId="103"/>
    <cellStyle name="% 3 3 2" xfId="104"/>
    <cellStyle name="% 3 3 2 2" xfId="105"/>
    <cellStyle name="% 3 3 3" xfId="106"/>
    <cellStyle name="% 3 3_Gross" xfId="107"/>
    <cellStyle name="% 3 4" xfId="108"/>
    <cellStyle name="% 3 4 2" xfId="109"/>
    <cellStyle name="% 3 4 2 2" xfId="110"/>
    <cellStyle name="% 3 4 3" xfId="111"/>
    <cellStyle name="% 3 4_Gross" xfId="112"/>
    <cellStyle name="% 3 5" xfId="113"/>
    <cellStyle name="% 3 5 2" xfId="114"/>
    <cellStyle name="% 3 5 2 2" xfId="115"/>
    <cellStyle name="% 3 5 3" xfId="116"/>
    <cellStyle name="% 3 5 4" xfId="117"/>
    <cellStyle name="% 3 6" xfId="118"/>
    <cellStyle name="% 3 6 2" xfId="119"/>
    <cellStyle name="% 3 6 2 2" xfId="120"/>
    <cellStyle name="% 3 6 3" xfId="121"/>
    <cellStyle name="% 3 7" xfId="122"/>
    <cellStyle name="% 3 7 2" xfId="123"/>
    <cellStyle name="% 3 7 2 2" xfId="124"/>
    <cellStyle name="% 3 7 3" xfId="125"/>
    <cellStyle name="% 3 8" xfId="126"/>
    <cellStyle name="% 3 9" xfId="127"/>
    <cellStyle name="% 3_August 2014 IMBE" xfId="128"/>
    <cellStyle name="% 30" xfId="129"/>
    <cellStyle name="% 31" xfId="130"/>
    <cellStyle name="% 32" xfId="131"/>
    <cellStyle name="% 33" xfId="132"/>
    <cellStyle name="% 33 2" xfId="133"/>
    <cellStyle name="% 34" xfId="134"/>
    <cellStyle name="% 34 2" xfId="135"/>
    <cellStyle name="% 35" xfId="136"/>
    <cellStyle name="% 35 2" xfId="137"/>
    <cellStyle name="% 36" xfId="138"/>
    <cellStyle name="% 36 2" xfId="139"/>
    <cellStyle name="% 37" xfId="140"/>
    <cellStyle name="% 38" xfId="141"/>
    <cellStyle name="% 4" xfId="142"/>
    <cellStyle name="% 4 2" xfId="143"/>
    <cellStyle name="% 4 2 2" xfId="144"/>
    <cellStyle name="% 4 2 2 2" xfId="145"/>
    <cellStyle name="% 4 2 3" xfId="146"/>
    <cellStyle name="% 4 3" xfId="147"/>
    <cellStyle name="% 4 3 2" xfId="148"/>
    <cellStyle name="% 4 4" xfId="149"/>
    <cellStyle name="% 4_Gross" xfId="150"/>
    <cellStyle name="% 5" xfId="151"/>
    <cellStyle name="% 5 2" xfId="152"/>
    <cellStyle name="% 5 2 2" xfId="153"/>
    <cellStyle name="% 5 2 3" xfId="154"/>
    <cellStyle name="% 5 3" xfId="155"/>
    <cellStyle name="% 5 3 2" xfId="156"/>
    <cellStyle name="% 5 3 2 2" xfId="157"/>
    <cellStyle name="% 5 3 3" xfId="158"/>
    <cellStyle name="% 5 4" xfId="159"/>
    <cellStyle name="% 5 4 2" xfId="160"/>
    <cellStyle name="% 5 5" xfId="161"/>
    <cellStyle name="% 5_Gross" xfId="162"/>
    <cellStyle name="% 6" xfId="163"/>
    <cellStyle name="% 6 2" xfId="164"/>
    <cellStyle name="% 6 2 2" xfId="165"/>
    <cellStyle name="% 6 2 3" xfId="166"/>
    <cellStyle name="% 6 3" xfId="167"/>
    <cellStyle name="% 6 3 2" xfId="168"/>
    <cellStyle name="% 6 3 2 2" xfId="169"/>
    <cellStyle name="% 6 3 3" xfId="170"/>
    <cellStyle name="% 6 4" xfId="171"/>
    <cellStyle name="% 6 4 2" xfId="172"/>
    <cellStyle name="% 6 5" xfId="173"/>
    <cellStyle name="% 6_Gross" xfId="174"/>
    <cellStyle name="% 7" xfId="175"/>
    <cellStyle name="% 7 2" xfId="176"/>
    <cellStyle name="% 7 2 2" xfId="177"/>
    <cellStyle name="% 7 3" xfId="178"/>
    <cellStyle name="% 7_Gross" xfId="179"/>
    <cellStyle name="% 8" xfId="180"/>
    <cellStyle name="% 8 2" xfId="181"/>
    <cellStyle name="% 8 2 2" xfId="182"/>
    <cellStyle name="% 8 2 3" xfId="183"/>
    <cellStyle name="% 8 3" xfId="184"/>
    <cellStyle name="% 8 4" xfId="185"/>
    <cellStyle name="% 8_Gross" xfId="186"/>
    <cellStyle name="% 9" xfId="187"/>
    <cellStyle name="% 9 2" xfId="188"/>
    <cellStyle name="% 9 2 2" xfId="189"/>
    <cellStyle name="% 9 2 3" xfId="190"/>
    <cellStyle name="% 9 3" xfId="191"/>
    <cellStyle name="% 9 4" xfId="192"/>
    <cellStyle name="% 9_Gross" xfId="193"/>
    <cellStyle name="%_001. Test" xfId="194"/>
    <cellStyle name="%_001. Test 2" xfId="195"/>
    <cellStyle name="%_001. Test_Gross" xfId="196"/>
    <cellStyle name="%_001. Test_Gross 2" xfId="197"/>
    <cellStyle name="%_charts tables TP" xfId="198"/>
    <cellStyle name="%_charts tables TP 070311" xfId="199"/>
    <cellStyle name="%_charts tables TP-formatted " xfId="200"/>
    <cellStyle name="%_charts tables TP-formatted  (2)" xfId="201"/>
    <cellStyle name="%_charts tables TP-formatted  (3)" xfId="202"/>
    <cellStyle name="%_charts_tables250111(1)" xfId="203"/>
    <cellStyle name="%_Economy Tables" xfId="204"/>
    <cellStyle name="%_Fiscal Tables" xfId="205"/>
    <cellStyle name="%_Fiscal Tables 2" xfId="206"/>
    <cellStyle name="%_Fiscal Tables 2 2" xfId="207"/>
    <cellStyle name="%_Fiscal Tables 3" xfId="208"/>
    <cellStyle name="%_Gross" xfId="209"/>
    <cellStyle name="%_Gross 2" xfId="210"/>
    <cellStyle name="%_Gross 2 2" xfId="211"/>
    <cellStyle name="%_Gross 2_Gross" xfId="212"/>
    <cellStyle name="%_Gross 2_Gross 2" xfId="213"/>
    <cellStyle name="%_Gross 3" xfId="214"/>
    <cellStyle name="%_Gross_1" xfId="215"/>
    <cellStyle name="%_Gross_1 2" xfId="216"/>
    <cellStyle name="%_Gross_Gross" xfId="217"/>
    <cellStyle name="%_Gross_Gross 2" xfId="218"/>
    <cellStyle name="%_inc to ex AS12 EFOsupps" xfId="219"/>
    <cellStyle name="%_inc to ex AS12 EFOsupps 2" xfId="220"/>
    <cellStyle name="%_inc to ex AS12 EFOsupps 2 2" xfId="221"/>
    <cellStyle name="%_inc to ex AS12 EFOsupps 3" xfId="222"/>
    <cellStyle name="%_March-2012-Fiscal-Supplementary-Tables1(1)" xfId="223"/>
    <cellStyle name="%_March-2012-Fiscal-Supplementary-Tables1(1) 2" xfId="224"/>
    <cellStyle name="%_March-2012-Fiscal-Supplementary-Tables1(1) 2 2" xfId="225"/>
    <cellStyle name="%_March-2012-Fiscal-Supplementary-Tables1(1) 3" xfId="226"/>
    <cellStyle name="%_PEF Autumn2011" xfId="227"/>
    <cellStyle name="%_PEF Autumn2011 2" xfId="228"/>
    <cellStyle name="%_PEF Autumn2011 2 2" xfId="229"/>
    <cellStyle name="%_PEF Autumn2011 3" xfId="230"/>
    <cellStyle name="%_PEF FSBR2011" xfId="231"/>
    <cellStyle name="%_PEF FSBR2011 2" xfId="232"/>
    <cellStyle name="%_PEF FSBR2011 2 2" xfId="233"/>
    <cellStyle name="%_PEF FSBR2011 3" xfId="234"/>
    <cellStyle name="%_PEF FSBR2011 AA simplification" xfId="235"/>
    <cellStyle name="%_PEF FSBR2011 AA simplification 2" xfId="236"/>
    <cellStyle name="%_PEF FSBR2011 AA simplification 2 2" xfId="237"/>
    <cellStyle name="%_PEF FSBR2011 AA simplification 3" xfId="238"/>
    <cellStyle name="%_R0" xfId="239"/>
    <cellStyle name="%_R0 2" xfId="240"/>
    <cellStyle name="%_R0 2 2" xfId="241"/>
    <cellStyle name="%_R0 2 2 2" xfId="242"/>
    <cellStyle name="%_R0 2 3" xfId="243"/>
    <cellStyle name="%_R0 3" xfId="244"/>
    <cellStyle name="%_R0 3 2" xfId="245"/>
    <cellStyle name="%_R0 4" xfId="246"/>
    <cellStyle name="%_R0_1" xfId="247"/>
    <cellStyle name="%_R0_1 2" xfId="248"/>
    <cellStyle name="%_R0_1 2 2" xfId="249"/>
    <cellStyle name="%_R0_1 3" xfId="250"/>
    <cellStyle name="%_Scorecard" xfId="251"/>
    <cellStyle name="%_Scorecard 2" xfId="252"/>
    <cellStyle name="%_Scorecard 2 2" xfId="253"/>
    <cellStyle name="%_Scorecard 3" xfId="254"/>
    <cellStyle name="%_VAT refunds" xfId="255"/>
    <cellStyle name="%_VAT refunds 2" xfId="256"/>
    <cellStyle name="%_VAT refunds 2 2" xfId="257"/>
    <cellStyle name="%_VAT refunds 3" xfId="258"/>
    <cellStyle name="]_x000d__x000a_Zoomed=1_x000d__x000a_Row=0_x000d__x000a_Column=0_x000d__x000a_Height=0_x000d__x000a_Width=0_x000d__x000a_FontName=FoxFont_x000d__x000a_FontStyle=0_x000d__x000a_FontSize=9_x000d__x000a_PrtFontName=FoxPrin" xfId="259"/>
    <cellStyle name="]_x000d__x000a_Zoomed=1_x000d__x000a_Row=0_x000d__x000a_Column=0_x000d__x000a_Height=0_x000d__x000a_Width=0_x000d__x000a_FontName=FoxFont_x000d__x000a_FontStyle=0_x000d__x000a_FontSize=9_x000d__x000a_PrtFontName=FoxPrin 2" xfId="260"/>
    <cellStyle name="]_x000d__x000a_Zoomed=1_x000d__x000a_Row=0_x000d__x000a_Column=0_x000d__x000a_Height=0_x000d__x000a_Width=0_x000d__x000a_FontName=FoxFont_x000d__x000a_FontStyle=0_x000d__x000a_FontSize=9_x000d__x000a_PrtFontName=FoxPrin 2 2" xfId="261"/>
    <cellStyle name="]_x000d__x000a_Zoomed=1_x000d__x000a_Row=0_x000d__x000a_Column=0_x000d__x000a_Height=0_x000d__x000a_Width=0_x000d__x000a_FontName=FoxFont_x000d__x000a_FontStyle=0_x000d__x000a_FontSize=9_x000d__x000a_PrtFontName=FoxPrin 3" xfId="262"/>
    <cellStyle name="_111125 APDPassengerNumbers" xfId="263"/>
    <cellStyle name="_111125 APDPassengerNumbers_inc to ex AS12 EFOsupps" xfId="264"/>
    <cellStyle name="_2009 05 15 White Paper 170409 _template (for FD)_190509_FD_TidyUp_v3" xfId="265"/>
    <cellStyle name="_2009 05 15 White Paper 170409 _template (for FD)_190509_FD_TidyUp_v3 10" xfId="266"/>
    <cellStyle name="_2009 05 15 White Paper 170409 _template (for FD)_190509_FD_TidyUp_v3 10 2" xfId="267"/>
    <cellStyle name="_2009 05 15 White Paper 170409 _template (for FD)_190509_FD_TidyUp_v3 11" xfId="268"/>
    <cellStyle name="_2009 05 15 White Paper 170409 _template (for FD)_190509_FD_TidyUp_v3 11 2" xfId="269"/>
    <cellStyle name="_2009 05 15 White Paper 170409 _template (for FD)_190509_FD_TidyUp_v3 12" xfId="270"/>
    <cellStyle name="_2009 05 15 White Paper 170409 _template (for FD)_190509_FD_TidyUp_v3 13" xfId="271"/>
    <cellStyle name="_2009 05 15 White Paper 170409 _template (for FD)_190509_FD_TidyUp_v3 13 2" xfId="272"/>
    <cellStyle name="_2009 05 15 White Paper 170409 _template (for FD)_190509_FD_TidyUp_v3 2" xfId="273"/>
    <cellStyle name="_2009 05 15 White Paper 170409 _template (for FD)_190509_FD_TidyUp_v3 2 2" xfId="274"/>
    <cellStyle name="_2009 05 15 White Paper 170409 _template (for FD)_190509_FD_TidyUp_v3 2 2 2" xfId="275"/>
    <cellStyle name="_2009 05 15 White Paper 170409 _template (for FD)_190509_FD_TidyUp_v3 2 3" xfId="276"/>
    <cellStyle name="_2009 05 15 White Paper 170409 _template (for FD)_190509_FD_TidyUp_v3 2_Gross" xfId="277"/>
    <cellStyle name="_2009 05 15 White Paper 170409 _template (for FD)_190509_FD_TidyUp_v3 2_Gross 2" xfId="278"/>
    <cellStyle name="_2009 05 15 White Paper 170409 _template (for FD)_190509_FD_TidyUp_v3 3" xfId="279"/>
    <cellStyle name="_2009 05 15 White Paper 170409 _template (for FD)_190509_FD_TidyUp_v3 3 2" xfId="280"/>
    <cellStyle name="_2009 05 15 White Paper 170409 _template (for FD)_190509_FD_TidyUp_v3 3 2 2" xfId="281"/>
    <cellStyle name="_2009 05 15 White Paper 170409 _template (for FD)_190509_FD_TidyUp_v3 3 2_Gross" xfId="282"/>
    <cellStyle name="_2009 05 15 White Paper 170409 _template (for FD)_190509_FD_TidyUp_v3 3 2_Gross 2" xfId="283"/>
    <cellStyle name="_2009 05 15 White Paper 170409 _template (for FD)_190509_FD_TidyUp_v3 3 3" xfId="284"/>
    <cellStyle name="_2009 05 15 White Paper 170409 _template (for FD)_190509_FD_TidyUp_v3 3 4" xfId="285"/>
    <cellStyle name="_2009 05 15 White Paper 170409 _template (for FD)_190509_FD_TidyUp_v3 3_Gross" xfId="286"/>
    <cellStyle name="_2009 05 15 White Paper 170409 _template (for FD)_190509_FD_TidyUp_v3 3_Gross 2" xfId="287"/>
    <cellStyle name="_2009 05 15 White Paper 170409 _template (for FD)_190509_FD_TidyUp_v3 4" xfId="288"/>
    <cellStyle name="_2009 05 15 White Paper 170409 _template (for FD)_190509_FD_TidyUp_v3 4 2" xfId="289"/>
    <cellStyle name="_2009 05 15 White Paper 170409 _template (for FD)_190509_FD_TidyUp_v3 4 2 2" xfId="290"/>
    <cellStyle name="_2009 05 15 White Paper 170409 _template (for FD)_190509_FD_TidyUp_v3 4 3" xfId="291"/>
    <cellStyle name="_2009 05 15 White Paper 170409 _template (for FD)_190509_FD_TidyUp_v3 4_Gross" xfId="292"/>
    <cellStyle name="_2009 05 15 White Paper 170409 _template (for FD)_190509_FD_TidyUp_v3 4_Gross 2" xfId="293"/>
    <cellStyle name="_2009 05 15 White Paper 170409 _template (for FD)_190509_FD_TidyUp_v3 5" xfId="294"/>
    <cellStyle name="_2009 05 15 White Paper 170409 _template (for FD)_190509_FD_TidyUp_v3 5 2" xfId="295"/>
    <cellStyle name="_2009 05 15 White Paper 170409 _template (for FD)_190509_FD_TidyUp_v3 5_Gross" xfId="296"/>
    <cellStyle name="_2009 05 15 White Paper 170409 _template (for FD)_190509_FD_TidyUp_v3 5_Gross 2" xfId="297"/>
    <cellStyle name="_2009 05 15 White Paper 170409 _template (for FD)_190509_FD_TidyUp_v3 6" xfId="298"/>
    <cellStyle name="_2009 05 15 White Paper 170409 _template (for FD)_190509_FD_TidyUp_v3 6 2" xfId="299"/>
    <cellStyle name="_2009 05 15 White Paper 170409 _template (for FD)_190509_FD_TidyUp_v3 6_Gross" xfId="300"/>
    <cellStyle name="_2009 05 15 White Paper 170409 _template (for FD)_190509_FD_TidyUp_v3 6_Gross 2" xfId="301"/>
    <cellStyle name="_2009 05 15 White Paper 170409 _template (for FD)_190509_FD_TidyUp_v3 7" xfId="302"/>
    <cellStyle name="_2009 05 15 White Paper 170409 _template (for FD)_190509_FD_TidyUp_v3 7 2" xfId="303"/>
    <cellStyle name="_2009 05 15 White Paper 170409 _template (for FD)_190509_FD_TidyUp_v3 7_Gross" xfId="304"/>
    <cellStyle name="_2009 05 15 White Paper 170409 _template (for FD)_190509_FD_TidyUp_v3 7_Gross 2" xfId="305"/>
    <cellStyle name="_2009 05 15 White Paper 170409 _template (for FD)_190509_FD_TidyUp_v3 8" xfId="306"/>
    <cellStyle name="_2009 05 15 White Paper 170409 _template (for FD)_190509_FD_TidyUp_v3 8 2" xfId="307"/>
    <cellStyle name="_2009 05 15 White Paper 170409 _template (for FD)_190509_FD_TidyUp_v3 9" xfId="308"/>
    <cellStyle name="_2009 05 15 White Paper 170409 _template (for FD)_190509_FD_TidyUp_v3 9 2" xfId="309"/>
    <cellStyle name="_2009 05 15 White Paper 170409 _template (for FD)_190509_FD_TidyUp_v3_Gross" xfId="310"/>
    <cellStyle name="_2009 05 15 White Paper 170409 _template (for FD)_190509_FD_TidyUp_v3_Gross 2" xfId="311"/>
    <cellStyle name="_Apr 2010 IMBE Report" xfId="312"/>
    <cellStyle name="_Apr 2010 IMBE Report 10" xfId="313"/>
    <cellStyle name="_Apr 2010 IMBE Report 10 2" xfId="314"/>
    <cellStyle name="_Apr 2010 IMBE Report 10 3" xfId="315"/>
    <cellStyle name="_Apr 2010 IMBE Report 10_Gross" xfId="316"/>
    <cellStyle name="_Apr 2010 IMBE Report 11" xfId="317"/>
    <cellStyle name="_Apr 2010 IMBE Report 11 2" xfId="318"/>
    <cellStyle name="_Apr 2010 IMBE Report 11_Gross" xfId="319"/>
    <cellStyle name="_Apr 2010 IMBE Report 12" xfId="320"/>
    <cellStyle name="_Apr 2010 IMBE Report 12 2" xfId="321"/>
    <cellStyle name="_Apr 2010 IMBE Report 12_Gross" xfId="322"/>
    <cellStyle name="_Apr 2010 IMBE Report 13" xfId="323"/>
    <cellStyle name="_Apr 2010 IMBE Report 13 2" xfId="324"/>
    <cellStyle name="_Apr 2010 IMBE Report 13_Gross" xfId="325"/>
    <cellStyle name="_Apr 2010 IMBE Report 14" xfId="326"/>
    <cellStyle name="_Apr 2010 IMBE Report 14 2" xfId="327"/>
    <cellStyle name="_Apr 2010 IMBE Report 14_Gross" xfId="328"/>
    <cellStyle name="_Apr 2010 IMBE Report 15" xfId="329"/>
    <cellStyle name="_Apr 2010 IMBE Report 15 2" xfId="330"/>
    <cellStyle name="_Apr 2010 IMBE Report 15_Gross" xfId="331"/>
    <cellStyle name="_Apr 2010 IMBE Report 16" xfId="332"/>
    <cellStyle name="_Apr 2010 IMBE Report 16 2" xfId="333"/>
    <cellStyle name="_Apr 2010 IMBE Report 16_Gross" xfId="334"/>
    <cellStyle name="_Apr 2010 IMBE Report 17" xfId="335"/>
    <cellStyle name="_Apr 2010 IMBE Report 17 2" xfId="336"/>
    <cellStyle name="_Apr 2010 IMBE Report 18" xfId="337"/>
    <cellStyle name="_Apr 2010 IMBE Report 18 2" xfId="338"/>
    <cellStyle name="_Apr 2010 IMBE Report 19" xfId="339"/>
    <cellStyle name="_Apr 2010 IMBE Report 19 2" xfId="340"/>
    <cellStyle name="_Apr 2010 IMBE Report 2" xfId="341"/>
    <cellStyle name="_Apr 2010 IMBE Report 2 2" xfId="342"/>
    <cellStyle name="_Apr 2010 IMBE Report 2 2 2" xfId="343"/>
    <cellStyle name="_Apr 2010 IMBE Report 2 2 3" xfId="344"/>
    <cellStyle name="_Apr 2010 IMBE Report 2 2 4" xfId="345"/>
    <cellStyle name="_Apr 2010 IMBE Report 2 3" xfId="346"/>
    <cellStyle name="_Apr 2010 IMBE Report 2 3 2" xfId="347"/>
    <cellStyle name="_Apr 2010 IMBE Report 2 3 2 2" xfId="348"/>
    <cellStyle name="_Apr 2010 IMBE Report 2 3 3" xfId="349"/>
    <cellStyle name="_Apr 2010 IMBE Report 2 3 4" xfId="350"/>
    <cellStyle name="_Apr 2010 IMBE Report 2 3_Gross" xfId="351"/>
    <cellStyle name="_Apr 2010 IMBE Report 2 4" xfId="352"/>
    <cellStyle name="_Apr 2010 IMBE Report 2 4 2" xfId="353"/>
    <cellStyle name="_Apr 2010 IMBE Report 2 4 2 2" xfId="354"/>
    <cellStyle name="_Apr 2010 IMBE Report 2 4 3" xfId="355"/>
    <cellStyle name="_Apr 2010 IMBE Report 2 4_Gross" xfId="356"/>
    <cellStyle name="_Apr 2010 IMBE Report 2 5" xfId="357"/>
    <cellStyle name="_Apr 2010 IMBE Report 2 5 2" xfId="358"/>
    <cellStyle name="_Apr 2010 IMBE Report 2 5 2 2" xfId="359"/>
    <cellStyle name="_Apr 2010 IMBE Report 2 5 3" xfId="360"/>
    <cellStyle name="_Apr 2010 IMBE Report 2 5_Gross" xfId="361"/>
    <cellStyle name="_Apr 2010 IMBE Report 2 6" xfId="362"/>
    <cellStyle name="_Apr 2010 IMBE Report 2 7" xfId="363"/>
    <cellStyle name="_Apr 2010 IMBE Report 2 8" xfId="364"/>
    <cellStyle name="_Apr 2010 IMBE Report 2 9" xfId="365"/>
    <cellStyle name="_Apr 2010 IMBE Report 2_August 2014 IMBE" xfId="366"/>
    <cellStyle name="_Apr 2010 IMBE Report 2_August 2014 IMBE 2" xfId="367"/>
    <cellStyle name="_Apr 2010 IMBE Report 2_Gross" xfId="368"/>
    <cellStyle name="_Apr 2010 IMBE Report 20" xfId="369"/>
    <cellStyle name="_Apr 2010 IMBE Report 20 2" xfId="370"/>
    <cellStyle name="_Apr 2010 IMBE Report 21" xfId="371"/>
    <cellStyle name="_Apr 2010 IMBE Report 21 2" xfId="372"/>
    <cellStyle name="_Apr 2010 IMBE Report 22" xfId="373"/>
    <cellStyle name="_Apr 2010 IMBE Report 22 2" xfId="374"/>
    <cellStyle name="_Apr 2010 IMBE Report 23" xfId="375"/>
    <cellStyle name="_Apr 2010 IMBE Report 23 2" xfId="376"/>
    <cellStyle name="_Apr 2010 IMBE Report 24" xfId="377"/>
    <cellStyle name="_Apr 2010 IMBE Report 3" xfId="378"/>
    <cellStyle name="_Apr 2010 IMBE Report 3 2" xfId="379"/>
    <cellStyle name="_Apr 2010 IMBE Report 4" xfId="380"/>
    <cellStyle name="_Apr 2010 IMBE Report 4 2" xfId="381"/>
    <cellStyle name="_Apr 2010 IMBE Report 4 2 2" xfId="382"/>
    <cellStyle name="_Apr 2010 IMBE Report 4 3" xfId="383"/>
    <cellStyle name="_Apr 2010 IMBE Report 4_Gross" xfId="384"/>
    <cellStyle name="_Apr 2010 IMBE Report 5" xfId="385"/>
    <cellStyle name="_Apr 2010 IMBE Report 5 2" xfId="386"/>
    <cellStyle name="_Apr 2010 IMBE Report 5 2 2" xfId="387"/>
    <cellStyle name="_Apr 2010 IMBE Report 5 3" xfId="388"/>
    <cellStyle name="_Apr 2010 IMBE Report 5_Gross" xfId="389"/>
    <cellStyle name="_Apr 2010 IMBE Report 6" xfId="390"/>
    <cellStyle name="_Apr 2010 IMBE Report 6 2" xfId="391"/>
    <cellStyle name="_Apr 2010 IMBE Report 6 2 2" xfId="392"/>
    <cellStyle name="_Apr 2010 IMBE Report 6 3" xfId="393"/>
    <cellStyle name="_Apr 2010 IMBE Report 6 3 2" xfId="394"/>
    <cellStyle name="_Apr 2010 IMBE Report 7" xfId="395"/>
    <cellStyle name="_Apr 2010 IMBE Report 7 2" xfId="396"/>
    <cellStyle name="_Apr 2010 IMBE Report 7 3" xfId="397"/>
    <cellStyle name="_Apr 2010 IMBE Report 7_Gross" xfId="398"/>
    <cellStyle name="_Apr 2010 IMBE Report 8" xfId="399"/>
    <cellStyle name="_Apr 2010 IMBE Report 8 2" xfId="400"/>
    <cellStyle name="_Apr 2010 IMBE Report 8 3" xfId="401"/>
    <cellStyle name="_Apr 2010 IMBE Report 8_Gross" xfId="402"/>
    <cellStyle name="_Apr 2010 IMBE Report 9" xfId="403"/>
    <cellStyle name="_Apr 2010 IMBE Report 9 2" xfId="404"/>
    <cellStyle name="_Apr 2010 IMBE Report 9_Gross" xfId="405"/>
    <cellStyle name="_Apr 2010 IMBE Report_July 2014 IMBE" xfId="406"/>
    <cellStyle name="_Apr 2010 IMBE Report_July 2014 IMBE 2" xfId="407"/>
    <cellStyle name="_Apr 2010 IMBE Report_July 2014 IMBE 2 2" xfId="408"/>
    <cellStyle name="_Apr 2010 IMBE Report_July 2014 IMBE 3" xfId="409"/>
    <cellStyle name="_Apr 2010 IMBE Report_June 2014 IMBE" xfId="410"/>
    <cellStyle name="_Apr 2010 IMBE Report_June 2014 IMBE 2" xfId="411"/>
    <cellStyle name="_Apr 2010 IMBE Report_June 2014 IMBE 2 2" xfId="412"/>
    <cellStyle name="_Apr 2010 IMBE Report_June 2014 IMBE 3" xfId="413"/>
    <cellStyle name="_Apr 2010 IMBE Report_June 2014 IMBE 4" xfId="414"/>
    <cellStyle name="_Apr 2010 IMBE Report_R0" xfId="415"/>
    <cellStyle name="_Apr 2010 IMBE Report_R0 2" xfId="416"/>
    <cellStyle name="_Apr 2010 IMBE Report_WCMG updates 1415p3" xfId="417"/>
    <cellStyle name="_Apr 2010 IMBE Report_WCMG updates 1415p3 2" xfId="418"/>
    <cellStyle name="_Apr 2010 IMBE Report_Winter 2013 Audit Trail" xfId="419"/>
    <cellStyle name="_Apr 2010 IMBE Report_Winter 2013 Audit Trail 2" xfId="420"/>
    <cellStyle name="_Apr 2010 IMBE Report_Winter 2013 Audit Trail 2 2" xfId="421"/>
    <cellStyle name="_Apr 2010 IMBE Report_Winter 2013 Audit Trail 3" xfId="422"/>
    <cellStyle name="_Apr 2010 IMBE Report_Winter 2013 Audit Trail 4" xfId="423"/>
    <cellStyle name="_Asset Co - 2014-40" xfId="424"/>
    <cellStyle name="_Autumn 2011 Audit Trail full template" xfId="425"/>
    <cellStyle name="_Autumn 2011 Audit Trail full template 2" xfId="426"/>
    <cellStyle name="_Autumn 2011 Audit Trail full template 2 2" xfId="427"/>
    <cellStyle name="_BFD variances WD6" xfId="428"/>
    <cellStyle name="_BFD variances WD6 10" xfId="429"/>
    <cellStyle name="_BFD variances WD6 10 2" xfId="430"/>
    <cellStyle name="_BFD variances WD6 10 2 2" xfId="431"/>
    <cellStyle name="_BFD variances WD6 10 2 3" xfId="432"/>
    <cellStyle name="_BFD variances WD6 10 2_Gross" xfId="433"/>
    <cellStyle name="_BFD variances WD6 10 2_Gross 2" xfId="434"/>
    <cellStyle name="_BFD variances WD6 10 3" xfId="435"/>
    <cellStyle name="_BFD variances WD6 10 4" xfId="436"/>
    <cellStyle name="_BFD variances WD6 10_Gross" xfId="437"/>
    <cellStyle name="_BFD variances WD6 10_Gross 2" xfId="438"/>
    <cellStyle name="_BFD variances WD6 11" xfId="439"/>
    <cellStyle name="_BFD variances WD6 11 2" xfId="440"/>
    <cellStyle name="_BFD variances WD6 11 2 2" xfId="441"/>
    <cellStyle name="_BFD variances WD6 11 3" xfId="442"/>
    <cellStyle name="_BFD variances WD6 11 3 2" xfId="443"/>
    <cellStyle name="_BFD variances WD6 11 4" xfId="444"/>
    <cellStyle name="_BFD variances WD6 11_Gross" xfId="445"/>
    <cellStyle name="_BFD variances WD6 11_Gross 2" xfId="446"/>
    <cellStyle name="_BFD variances WD6 12" xfId="447"/>
    <cellStyle name="_BFD variances WD6 12 2" xfId="448"/>
    <cellStyle name="_BFD variances WD6 12 2 2" xfId="449"/>
    <cellStyle name="_BFD variances WD6 12 3" xfId="450"/>
    <cellStyle name="_BFD variances WD6 12_Gross" xfId="451"/>
    <cellStyle name="_BFD variances WD6 12_Gross 2" xfId="452"/>
    <cellStyle name="_BFD variances WD6 13" xfId="453"/>
    <cellStyle name="_BFD variances WD6 13 2" xfId="454"/>
    <cellStyle name="_BFD variances WD6 13 3" xfId="455"/>
    <cellStyle name="_BFD variances WD6 13_Gross" xfId="456"/>
    <cellStyle name="_BFD variances WD6 13_Gross 2" xfId="457"/>
    <cellStyle name="_BFD variances WD6 14" xfId="458"/>
    <cellStyle name="_BFD variances WD6 14 2" xfId="459"/>
    <cellStyle name="_BFD variances WD6 14 2 2" xfId="460"/>
    <cellStyle name="_BFD variances WD6 14 3" xfId="461"/>
    <cellStyle name="_BFD variances WD6 14_Gross" xfId="462"/>
    <cellStyle name="_BFD variances WD6 14_Gross 2" xfId="463"/>
    <cellStyle name="_BFD variances WD6 15" xfId="464"/>
    <cellStyle name="_BFD variances WD6 15 2" xfId="465"/>
    <cellStyle name="_BFD variances WD6 15_Gross" xfId="466"/>
    <cellStyle name="_BFD variances WD6 15_Gross 2" xfId="467"/>
    <cellStyle name="_BFD variances WD6 16" xfId="468"/>
    <cellStyle name="_BFD variances WD6 16 2" xfId="469"/>
    <cellStyle name="_BFD variances WD6 16_Gross" xfId="470"/>
    <cellStyle name="_BFD variances WD6 16_Gross 2" xfId="471"/>
    <cellStyle name="_BFD variances WD6 17" xfId="472"/>
    <cellStyle name="_BFD variances WD6 17 2" xfId="473"/>
    <cellStyle name="_BFD variances WD6 17_Gross" xfId="474"/>
    <cellStyle name="_BFD variances WD6 17_Gross 2" xfId="475"/>
    <cellStyle name="_BFD variances WD6 18" xfId="476"/>
    <cellStyle name="_BFD variances WD6 18 2" xfId="477"/>
    <cellStyle name="_BFD variances WD6 19" xfId="478"/>
    <cellStyle name="_BFD variances WD6 19 2" xfId="479"/>
    <cellStyle name="_BFD variances WD6 2" xfId="480"/>
    <cellStyle name="_BFD variances WD6 2 10" xfId="481"/>
    <cellStyle name="_BFD variances WD6 2 11" xfId="482"/>
    <cellStyle name="_BFD variances WD6 2 2" xfId="483"/>
    <cellStyle name="_BFD variances WD6 2 2 2" xfId="484"/>
    <cellStyle name="_BFD variances WD6 2 2 2 2" xfId="485"/>
    <cellStyle name="_BFD variances WD6 2 2 3" xfId="486"/>
    <cellStyle name="_BFD variances WD6 2 2 3 2" xfId="487"/>
    <cellStyle name="_BFD variances WD6 2 2 3 2 2" xfId="488"/>
    <cellStyle name="_BFD variances WD6 2 2 3 3" xfId="489"/>
    <cellStyle name="_BFD variances WD6 2 2 4" xfId="490"/>
    <cellStyle name="_BFD variances WD6 2 2 4 2" xfId="491"/>
    <cellStyle name="_BFD variances WD6 2 2 5" xfId="492"/>
    <cellStyle name="_BFD variances WD6 2 2_Gross" xfId="493"/>
    <cellStyle name="_BFD variances WD6 2 2_Gross 2" xfId="494"/>
    <cellStyle name="_BFD variances WD6 2 3" xfId="495"/>
    <cellStyle name="_BFD variances WD6 2 3 2" xfId="496"/>
    <cellStyle name="_BFD variances WD6 2 3 2 2" xfId="497"/>
    <cellStyle name="_BFD variances WD6 2 3 2 2 2" xfId="498"/>
    <cellStyle name="_BFD variances WD6 2 3 2 3" xfId="499"/>
    <cellStyle name="_BFD variances WD6 2 3 3" xfId="500"/>
    <cellStyle name="_BFD variances WD6 2 3 3 2" xfId="501"/>
    <cellStyle name="_BFD variances WD6 2 3 4" xfId="502"/>
    <cellStyle name="_BFD variances WD6 2 3_Gross" xfId="503"/>
    <cellStyle name="_BFD variances WD6 2 3_Gross 2" xfId="504"/>
    <cellStyle name="_BFD variances WD6 2 4" xfId="505"/>
    <cellStyle name="_BFD variances WD6 2 4 2" xfId="506"/>
    <cellStyle name="_BFD variances WD6 2 4 3" xfId="507"/>
    <cellStyle name="_BFD variances WD6 2 5" xfId="508"/>
    <cellStyle name="_BFD variances WD6 2 5 2" xfId="509"/>
    <cellStyle name="_BFD variances WD6 2 5 2 2" xfId="510"/>
    <cellStyle name="_BFD variances WD6 2 5 3" xfId="511"/>
    <cellStyle name="_BFD variances WD6 2 6" xfId="512"/>
    <cellStyle name="_BFD variances WD6 2 6 2" xfId="513"/>
    <cellStyle name="_BFD variances WD6 2 7" xfId="514"/>
    <cellStyle name="_BFD variances WD6 2 7 2" xfId="515"/>
    <cellStyle name="_BFD variances WD6 2 8" xfId="516"/>
    <cellStyle name="_BFD variances WD6 2 9" xfId="517"/>
    <cellStyle name="_BFD variances WD6 2_Gross" xfId="518"/>
    <cellStyle name="_BFD variances WD6 2_Gross 2" xfId="519"/>
    <cellStyle name="_BFD variances WD6 20" xfId="520"/>
    <cellStyle name="_BFD variances WD6 20 2" xfId="521"/>
    <cellStyle name="_BFD variances WD6 21" xfId="522"/>
    <cellStyle name="_BFD variances WD6 21 2" xfId="523"/>
    <cellStyle name="_BFD variances WD6 22" xfId="524"/>
    <cellStyle name="_BFD variances WD6 23" xfId="525"/>
    <cellStyle name="_BFD variances WD6 24" xfId="526"/>
    <cellStyle name="_BFD variances WD6 24 2" xfId="527"/>
    <cellStyle name="_BFD variances WD6 25" xfId="528"/>
    <cellStyle name="_BFD variances WD6 26" xfId="529"/>
    <cellStyle name="_BFD variances WD6 27" xfId="530"/>
    <cellStyle name="_BFD variances WD6 28" xfId="531"/>
    <cellStyle name="_BFD variances WD6 3" xfId="532"/>
    <cellStyle name="_BFD variances WD6 3 10" xfId="533"/>
    <cellStyle name="_BFD variances WD6 3 10 2" xfId="534"/>
    <cellStyle name="_BFD variances WD6 3 11" xfId="535"/>
    <cellStyle name="_BFD variances WD6 3 11 2" xfId="536"/>
    <cellStyle name="_BFD variances WD6 3 12" xfId="537"/>
    <cellStyle name="_BFD variances WD6 3 2" xfId="538"/>
    <cellStyle name="_BFD variances WD6 3 2 2" xfId="539"/>
    <cellStyle name="_BFD variances WD6 3 2 2 2" xfId="540"/>
    <cellStyle name="_BFD variances WD6 3 2 2_Gross" xfId="541"/>
    <cellStyle name="_BFD variances WD6 3 2 2_Gross 2" xfId="542"/>
    <cellStyle name="_BFD variances WD6 3 2 3" xfId="543"/>
    <cellStyle name="_BFD variances WD6 3 2_Gross" xfId="544"/>
    <cellStyle name="_BFD variances WD6 3 2_Gross 2" xfId="545"/>
    <cellStyle name="_BFD variances WD6 3 3" xfId="546"/>
    <cellStyle name="_BFD variances WD6 3 3 2" xfId="547"/>
    <cellStyle name="_BFD variances WD6 3 3 2 2" xfId="548"/>
    <cellStyle name="_BFD variances WD6 3 3 2_Gross" xfId="549"/>
    <cellStyle name="_BFD variances WD6 3 3 2_Gross 2" xfId="550"/>
    <cellStyle name="_BFD variances WD6 3 3 3" xfId="551"/>
    <cellStyle name="_BFD variances WD6 3 3_August 2014 IMBE" xfId="552"/>
    <cellStyle name="_BFD variances WD6 3 3_August 2014 IMBE 2" xfId="553"/>
    <cellStyle name="_BFD variances WD6 3 3_August 2014 IMBE 2 2" xfId="554"/>
    <cellStyle name="_BFD variances WD6 3 3_August 2014 IMBE 2 2 2" xfId="555"/>
    <cellStyle name="_BFD variances WD6 3 3_August 2014 IMBE 2 2_Gross" xfId="556"/>
    <cellStyle name="_BFD variances WD6 3 3_August 2014 IMBE 2 2_Gross 2" xfId="557"/>
    <cellStyle name="_BFD variances WD6 3 3_August 2014 IMBE 2 3" xfId="558"/>
    <cellStyle name="_BFD variances WD6 3 3_August 2014 IMBE 2_Gross" xfId="559"/>
    <cellStyle name="_BFD variances WD6 3 3_August 2014 IMBE 2_Gross 2" xfId="560"/>
    <cellStyle name="_BFD variances WD6 3 3_August 2014 IMBE 3" xfId="561"/>
    <cellStyle name="_BFD variances WD6 3 3_August 2014 IMBE 3 2" xfId="562"/>
    <cellStyle name="_BFD variances WD6 3 3_August 2014 IMBE 4" xfId="563"/>
    <cellStyle name="_BFD variances WD6 3 3_August 2014 IMBE_Gross" xfId="564"/>
    <cellStyle name="_BFD variances WD6 3 3_August 2014 IMBE_Gross 2" xfId="565"/>
    <cellStyle name="_BFD variances WD6 3 3_Gross" xfId="566"/>
    <cellStyle name="_BFD variances WD6 3 3_Gross 2" xfId="567"/>
    <cellStyle name="_BFD variances WD6 3 4" xfId="568"/>
    <cellStyle name="_BFD variances WD6 3 4 2" xfId="569"/>
    <cellStyle name="_BFD variances WD6 3 4 2 2" xfId="570"/>
    <cellStyle name="_BFD variances WD6 3 4 2_Gross" xfId="571"/>
    <cellStyle name="_BFD variances WD6 3 4 2_Gross 2" xfId="572"/>
    <cellStyle name="_BFD variances WD6 3 4 3" xfId="573"/>
    <cellStyle name="_BFD variances WD6 3 4_Gross" xfId="574"/>
    <cellStyle name="_BFD variances WD6 3 4_Gross 2" xfId="575"/>
    <cellStyle name="_BFD variances WD6 3 5" xfId="576"/>
    <cellStyle name="_BFD variances WD6 3 5 2" xfId="577"/>
    <cellStyle name="_BFD variances WD6 3 5 2 2" xfId="578"/>
    <cellStyle name="_BFD variances WD6 3 5 3" xfId="579"/>
    <cellStyle name="_BFD variances WD6 3 5 4" xfId="580"/>
    <cellStyle name="_BFD variances WD6 3 5_Gross" xfId="581"/>
    <cellStyle name="_BFD variances WD6 3 5_Gross 2" xfId="582"/>
    <cellStyle name="_BFD variances WD6 3 6" xfId="583"/>
    <cellStyle name="_BFD variances WD6 3 6 2" xfId="584"/>
    <cellStyle name="_BFD variances WD6 3 6 2 2" xfId="585"/>
    <cellStyle name="_BFD variances WD6 3 6 3" xfId="586"/>
    <cellStyle name="_BFD variances WD6 3 6 3 2" xfId="587"/>
    <cellStyle name="_BFD variances WD6 3 6 4" xfId="588"/>
    <cellStyle name="_BFD variances WD6 3 6 5" xfId="589"/>
    <cellStyle name="_BFD variances WD6 3 6_Gross" xfId="590"/>
    <cellStyle name="_BFD variances WD6 3 6_Gross 2" xfId="591"/>
    <cellStyle name="_BFD variances WD6 3 7" xfId="592"/>
    <cellStyle name="_BFD variances WD6 3 7 2" xfId="593"/>
    <cellStyle name="_BFD variances WD6 3 7 2 2" xfId="594"/>
    <cellStyle name="_BFD variances WD6 3 7 3" xfId="595"/>
    <cellStyle name="_BFD variances WD6 3 7 3 2" xfId="596"/>
    <cellStyle name="_BFD variances WD6 3 7 4" xfId="597"/>
    <cellStyle name="_BFD variances WD6 3 7 5" xfId="598"/>
    <cellStyle name="_BFD variances WD6 3 7_Gross" xfId="599"/>
    <cellStyle name="_BFD variances WD6 3 7_Gross 2" xfId="600"/>
    <cellStyle name="_BFD variances WD6 3 8" xfId="601"/>
    <cellStyle name="_BFD variances WD6 3 8 2" xfId="602"/>
    <cellStyle name="_BFD variances WD6 3 8 2 2" xfId="603"/>
    <cellStyle name="_BFD variances WD6 3 8 3" xfId="604"/>
    <cellStyle name="_BFD variances WD6 3 8 3 2" xfId="605"/>
    <cellStyle name="_BFD variances WD6 3 8 4" xfId="606"/>
    <cellStyle name="_BFD variances WD6 3 8 5" xfId="607"/>
    <cellStyle name="_BFD variances WD6 3 8_Gross" xfId="608"/>
    <cellStyle name="_BFD variances WD6 3 8_Gross 2" xfId="609"/>
    <cellStyle name="_BFD variances WD6 3 9" xfId="610"/>
    <cellStyle name="_BFD variances WD6 3 9 2" xfId="611"/>
    <cellStyle name="_BFD variances WD6 3 9 3" xfId="612"/>
    <cellStyle name="_BFD variances WD6 3_August 2014 IMBE" xfId="613"/>
    <cellStyle name="_BFD variances WD6 3_August 2014 IMBE 2" xfId="614"/>
    <cellStyle name="_BFD variances WD6 3_August 2014 IMBE 2 2" xfId="615"/>
    <cellStyle name="_BFD variances WD6 3_August 2014 IMBE 2_Gross" xfId="616"/>
    <cellStyle name="_BFD variances WD6 3_August 2014 IMBE 2_Gross 2" xfId="617"/>
    <cellStyle name="_BFD variances WD6 3_August 2014 IMBE 3" xfId="618"/>
    <cellStyle name="_BFD variances WD6 3_August 2014 IMBE_Gross" xfId="619"/>
    <cellStyle name="_BFD variances WD6 3_August 2014 IMBE_Gross 2" xfId="620"/>
    <cellStyle name="_BFD variances WD6 3_Gross" xfId="621"/>
    <cellStyle name="_BFD variances WD6 3_Gross 2" xfId="622"/>
    <cellStyle name="_BFD variances WD6 4" xfId="623"/>
    <cellStyle name="_BFD variances WD6 4 2" xfId="624"/>
    <cellStyle name="_BFD variances WD6 4 2 2" xfId="625"/>
    <cellStyle name="_BFD variances WD6 4 2 2 2" xfId="626"/>
    <cellStyle name="_BFD variances WD6 4 2 3" xfId="627"/>
    <cellStyle name="_BFD variances WD6 4 2_Gross" xfId="628"/>
    <cellStyle name="_BFD variances WD6 4 2_Gross 2" xfId="629"/>
    <cellStyle name="_BFD variances WD6 4 3" xfId="630"/>
    <cellStyle name="_BFD variances WD6 4 3 2" xfId="631"/>
    <cellStyle name="_BFD variances WD6 4 4" xfId="632"/>
    <cellStyle name="_BFD variances WD6 4 5" xfId="633"/>
    <cellStyle name="_BFD variances WD6 4_August 2014 IMBE" xfId="634"/>
    <cellStyle name="_BFD variances WD6 4_August 2014 IMBE 2" xfId="635"/>
    <cellStyle name="_BFD variances WD6 4_August 2014 IMBE 2 2" xfId="636"/>
    <cellStyle name="_BFD variances WD6 4_August 2014 IMBE 2 2 2" xfId="637"/>
    <cellStyle name="_BFD variances WD6 4_August 2014 IMBE 2 2_Gross" xfId="638"/>
    <cellStyle name="_BFD variances WD6 4_August 2014 IMBE 2 2_Gross 2" xfId="639"/>
    <cellStyle name="_BFD variances WD6 4_August 2014 IMBE 2 3" xfId="640"/>
    <cellStyle name="_BFD variances WD6 4_August 2014 IMBE 2_Gross" xfId="641"/>
    <cellStyle name="_BFD variances WD6 4_August 2014 IMBE 2_Gross 2" xfId="642"/>
    <cellStyle name="_BFD variances WD6 4_August 2014 IMBE 3" xfId="643"/>
    <cellStyle name="_BFD variances WD6 4_August 2014 IMBE 3 2" xfId="644"/>
    <cellStyle name="_BFD variances WD6 4_August 2014 IMBE 4" xfId="645"/>
    <cellStyle name="_BFD variances WD6 4_August 2014 IMBE_Gross" xfId="646"/>
    <cellStyle name="_BFD variances WD6 4_August 2014 IMBE_Gross 2" xfId="647"/>
    <cellStyle name="_BFD variances WD6 4_Gross" xfId="648"/>
    <cellStyle name="_BFD variances WD6 4_Gross 2" xfId="649"/>
    <cellStyle name="_BFD variances WD6 5" xfId="650"/>
    <cellStyle name="_BFD variances WD6 5 2" xfId="651"/>
    <cellStyle name="_BFD variances WD6 5 2 2" xfId="652"/>
    <cellStyle name="_BFD variances WD6 5 2 3" xfId="653"/>
    <cellStyle name="_BFD variances WD6 5 2_Gross" xfId="654"/>
    <cellStyle name="_BFD variances WD6 5 2_Gross 2" xfId="655"/>
    <cellStyle name="_BFD variances WD6 5 3" xfId="656"/>
    <cellStyle name="_BFD variances WD6 5 3 2" xfId="657"/>
    <cellStyle name="_BFD variances WD6 5 3 2 2" xfId="658"/>
    <cellStyle name="_BFD variances WD6 5 3 3" xfId="659"/>
    <cellStyle name="_BFD variances WD6 5 4" xfId="660"/>
    <cellStyle name="_BFD variances WD6 5 4 2" xfId="661"/>
    <cellStyle name="_BFD variances WD6 5 5" xfId="662"/>
    <cellStyle name="_BFD variances WD6 5_Gross" xfId="663"/>
    <cellStyle name="_BFD variances WD6 5_Gross 2" xfId="664"/>
    <cellStyle name="_BFD variances WD6 6" xfId="665"/>
    <cellStyle name="_BFD variances WD6 6 2" xfId="666"/>
    <cellStyle name="_BFD variances WD6 6 2 2" xfId="667"/>
    <cellStyle name="_BFD variances WD6 6 2 3" xfId="668"/>
    <cellStyle name="_BFD variances WD6 6 2_Gross" xfId="669"/>
    <cellStyle name="_BFD variances WD6 6 2_Gross 2" xfId="670"/>
    <cellStyle name="_BFD variances WD6 6 3" xfId="671"/>
    <cellStyle name="_BFD variances WD6 6 3 2" xfId="672"/>
    <cellStyle name="_BFD variances WD6 6 3 2 2" xfId="673"/>
    <cellStyle name="_BFD variances WD6 6 3 3" xfId="674"/>
    <cellStyle name="_BFD variances WD6 6 4" xfId="675"/>
    <cellStyle name="_BFD variances WD6 6 4 2" xfId="676"/>
    <cellStyle name="_BFD variances WD6 6 5" xfId="677"/>
    <cellStyle name="_BFD variances WD6 6_Gross" xfId="678"/>
    <cellStyle name="_BFD variances WD6 6_Gross 2" xfId="679"/>
    <cellStyle name="_BFD variances WD6 7" xfId="680"/>
    <cellStyle name="_BFD variances WD6 7 2" xfId="681"/>
    <cellStyle name="_BFD variances WD6 7 2 2" xfId="682"/>
    <cellStyle name="_BFD variances WD6 7 2_Gross" xfId="683"/>
    <cellStyle name="_BFD variances WD6 7 2_Gross 2" xfId="684"/>
    <cellStyle name="_BFD variances WD6 7 3" xfId="685"/>
    <cellStyle name="_BFD variances WD6 7_Gross" xfId="686"/>
    <cellStyle name="_BFD variances WD6 7_Gross 2" xfId="687"/>
    <cellStyle name="_BFD variances WD6 8" xfId="688"/>
    <cellStyle name="_BFD variances WD6 8 2" xfId="689"/>
    <cellStyle name="_BFD variances WD6 8 2 2" xfId="690"/>
    <cellStyle name="_BFD variances WD6 8 2_Gross" xfId="691"/>
    <cellStyle name="_BFD variances WD6 8 2_Gross 2" xfId="692"/>
    <cellStyle name="_BFD variances WD6 8 3" xfId="693"/>
    <cellStyle name="_BFD variances WD6 8_Gross" xfId="694"/>
    <cellStyle name="_BFD variances WD6 8_Gross 2" xfId="695"/>
    <cellStyle name="_BFD variances WD6 9" xfId="696"/>
    <cellStyle name="_BFD variances WD6 9 2" xfId="697"/>
    <cellStyle name="_BFD variances WD6 9 2 2" xfId="698"/>
    <cellStyle name="_BFD variances WD6 9 2 3" xfId="699"/>
    <cellStyle name="_BFD variances WD6 9 2_Gross" xfId="700"/>
    <cellStyle name="_BFD variances WD6 9 2_Gross 2" xfId="701"/>
    <cellStyle name="_BFD variances WD6 9 3" xfId="702"/>
    <cellStyle name="_BFD variances WD6 9 4" xfId="703"/>
    <cellStyle name="_BFD variances WD6 9_Gross" xfId="704"/>
    <cellStyle name="_BFD variances WD6 9_Gross 2" xfId="705"/>
    <cellStyle name="_BFD variances WD6_001. Test" xfId="706"/>
    <cellStyle name="_BFD variances WD6_001. Test 2" xfId="707"/>
    <cellStyle name="_BFD variances WD6_001. Test_Gross" xfId="708"/>
    <cellStyle name="_BFD variances WD6_001. Test_Gross 2" xfId="709"/>
    <cellStyle name="_BFD variances WD6_Gross" xfId="710"/>
    <cellStyle name="_BFD variances WD6_Gross 2" xfId="711"/>
    <cellStyle name="_BFD variances WD6_Gross 2 2" xfId="712"/>
    <cellStyle name="_BFD variances WD6_Gross 2_Gross" xfId="713"/>
    <cellStyle name="_BFD variances WD6_Gross 2_Gross 2" xfId="714"/>
    <cellStyle name="_BFD variances WD6_Gross 3" xfId="715"/>
    <cellStyle name="_BFD variances WD6_Gross_1" xfId="716"/>
    <cellStyle name="_BFD variances WD6_Gross_1 2" xfId="717"/>
    <cellStyle name="_BFD variances WD6_Gross_Gross" xfId="718"/>
    <cellStyle name="_BFD variances WD6_Gross_Gross 2" xfId="719"/>
    <cellStyle name="_BFD variances WD6_R0" xfId="720"/>
    <cellStyle name="_BFD variances WD6_R0 2" xfId="721"/>
    <cellStyle name="_BFD variances WD6_R0 2 2" xfId="722"/>
    <cellStyle name="_BFD variances WD6_R0 2 2 2" xfId="723"/>
    <cellStyle name="_BFD variances WD6_R0 2 3" xfId="724"/>
    <cellStyle name="_BFD variances WD6_R0 3" xfId="725"/>
    <cellStyle name="_BFD variances WD6_R0 3 2" xfId="726"/>
    <cellStyle name="_BFD variances WD6_R0 4" xfId="727"/>
    <cellStyle name="_BFD variances WD6_R0_1" xfId="728"/>
    <cellStyle name="_BFD variances WD6_R0_1 2" xfId="729"/>
    <cellStyle name="_BFD variances WD6_R0_1 2 2" xfId="730"/>
    <cellStyle name="_BFD variances WD6_R0_1 3" xfId="731"/>
    <cellStyle name="_BFD WD6 P2 narrative" xfId="732"/>
    <cellStyle name="_BFD WD6 P2 narrative 10" xfId="733"/>
    <cellStyle name="_BFD WD6 P2 narrative 10 2" xfId="734"/>
    <cellStyle name="_BFD WD6 P2 narrative 10 2 2" xfId="735"/>
    <cellStyle name="_BFD WD6 P2 narrative 10 2 3" xfId="736"/>
    <cellStyle name="_BFD WD6 P2 narrative 10 2_Gross" xfId="737"/>
    <cellStyle name="_BFD WD6 P2 narrative 10 2_Gross 2" xfId="738"/>
    <cellStyle name="_BFD WD6 P2 narrative 10 3" xfId="739"/>
    <cellStyle name="_BFD WD6 P2 narrative 10 4" xfId="740"/>
    <cellStyle name="_BFD WD6 P2 narrative 10_Gross" xfId="741"/>
    <cellStyle name="_BFD WD6 P2 narrative 10_Gross 2" xfId="742"/>
    <cellStyle name="_BFD WD6 P2 narrative 11" xfId="743"/>
    <cellStyle name="_BFD WD6 P2 narrative 11 2" xfId="744"/>
    <cellStyle name="_BFD WD6 P2 narrative 11 2 2" xfId="745"/>
    <cellStyle name="_BFD WD6 P2 narrative 11 3" xfId="746"/>
    <cellStyle name="_BFD WD6 P2 narrative 11 3 2" xfId="747"/>
    <cellStyle name="_BFD WD6 P2 narrative 11 4" xfId="748"/>
    <cellStyle name="_BFD WD6 P2 narrative 11_Gross" xfId="749"/>
    <cellStyle name="_BFD WD6 P2 narrative 11_Gross 2" xfId="750"/>
    <cellStyle name="_BFD WD6 P2 narrative 12" xfId="751"/>
    <cellStyle name="_BFD WD6 P2 narrative 12 2" xfId="752"/>
    <cellStyle name="_BFD WD6 P2 narrative 12 2 2" xfId="753"/>
    <cellStyle name="_BFD WD6 P2 narrative 12 3" xfId="754"/>
    <cellStyle name="_BFD WD6 P2 narrative 12_Gross" xfId="755"/>
    <cellStyle name="_BFD WD6 P2 narrative 12_Gross 2" xfId="756"/>
    <cellStyle name="_BFD WD6 P2 narrative 13" xfId="757"/>
    <cellStyle name="_BFD WD6 P2 narrative 13 2" xfId="758"/>
    <cellStyle name="_BFD WD6 P2 narrative 13 3" xfId="759"/>
    <cellStyle name="_BFD WD6 P2 narrative 13_Gross" xfId="760"/>
    <cellStyle name="_BFD WD6 P2 narrative 13_Gross 2" xfId="761"/>
    <cellStyle name="_BFD WD6 P2 narrative 14" xfId="762"/>
    <cellStyle name="_BFD WD6 P2 narrative 14 2" xfId="763"/>
    <cellStyle name="_BFD WD6 P2 narrative 14 2 2" xfId="764"/>
    <cellStyle name="_BFD WD6 P2 narrative 14 3" xfId="765"/>
    <cellStyle name="_BFD WD6 P2 narrative 14_Gross" xfId="766"/>
    <cellStyle name="_BFD WD6 P2 narrative 14_Gross 2" xfId="767"/>
    <cellStyle name="_BFD WD6 P2 narrative 15" xfId="768"/>
    <cellStyle name="_BFD WD6 P2 narrative 15 2" xfId="769"/>
    <cellStyle name="_BFD WD6 P2 narrative 15_Gross" xfId="770"/>
    <cellStyle name="_BFD WD6 P2 narrative 15_Gross 2" xfId="771"/>
    <cellStyle name="_BFD WD6 P2 narrative 16" xfId="772"/>
    <cellStyle name="_BFD WD6 P2 narrative 16 2" xfId="773"/>
    <cellStyle name="_BFD WD6 P2 narrative 16_Gross" xfId="774"/>
    <cellStyle name="_BFD WD6 P2 narrative 16_Gross 2" xfId="775"/>
    <cellStyle name="_BFD WD6 P2 narrative 17" xfId="776"/>
    <cellStyle name="_BFD WD6 P2 narrative 17 2" xfId="777"/>
    <cellStyle name="_BFD WD6 P2 narrative 17_Gross" xfId="778"/>
    <cellStyle name="_BFD WD6 P2 narrative 17_Gross 2" xfId="779"/>
    <cellStyle name="_BFD WD6 P2 narrative 18" xfId="780"/>
    <cellStyle name="_BFD WD6 P2 narrative 18 2" xfId="781"/>
    <cellStyle name="_BFD WD6 P2 narrative 19" xfId="782"/>
    <cellStyle name="_BFD WD6 P2 narrative 19 2" xfId="783"/>
    <cellStyle name="_BFD WD6 P2 narrative 2" xfId="784"/>
    <cellStyle name="_BFD WD6 P2 narrative 2 10" xfId="785"/>
    <cellStyle name="_BFD WD6 P2 narrative 2 11" xfId="786"/>
    <cellStyle name="_BFD WD6 P2 narrative 2 2" xfId="787"/>
    <cellStyle name="_BFD WD6 P2 narrative 2 2 2" xfId="788"/>
    <cellStyle name="_BFD WD6 P2 narrative 2 2 2 2" xfId="789"/>
    <cellStyle name="_BFD WD6 P2 narrative 2 2 3" xfId="790"/>
    <cellStyle name="_BFD WD6 P2 narrative 2 2 3 2" xfId="791"/>
    <cellStyle name="_BFD WD6 P2 narrative 2 2 3 2 2" xfId="792"/>
    <cellStyle name="_BFD WD6 P2 narrative 2 2 3 3" xfId="793"/>
    <cellStyle name="_BFD WD6 P2 narrative 2 2 4" xfId="794"/>
    <cellStyle name="_BFD WD6 P2 narrative 2 2 4 2" xfId="795"/>
    <cellStyle name="_BFD WD6 P2 narrative 2 2 5" xfId="796"/>
    <cellStyle name="_BFD WD6 P2 narrative 2 2_Gross" xfId="797"/>
    <cellStyle name="_BFD WD6 P2 narrative 2 2_Gross 2" xfId="798"/>
    <cellStyle name="_BFD WD6 P2 narrative 2 3" xfId="799"/>
    <cellStyle name="_BFD WD6 P2 narrative 2 3 2" xfId="800"/>
    <cellStyle name="_BFD WD6 P2 narrative 2 3 2 2" xfId="801"/>
    <cellStyle name="_BFD WD6 P2 narrative 2 3 2 2 2" xfId="802"/>
    <cellStyle name="_BFD WD6 P2 narrative 2 3 2 3" xfId="803"/>
    <cellStyle name="_BFD WD6 P2 narrative 2 3 3" xfId="804"/>
    <cellStyle name="_BFD WD6 P2 narrative 2 3 3 2" xfId="805"/>
    <cellStyle name="_BFD WD6 P2 narrative 2 3 4" xfId="806"/>
    <cellStyle name="_BFD WD6 P2 narrative 2 3_Gross" xfId="807"/>
    <cellStyle name="_BFD WD6 P2 narrative 2 3_Gross 2" xfId="808"/>
    <cellStyle name="_BFD WD6 P2 narrative 2 4" xfId="809"/>
    <cellStyle name="_BFD WD6 P2 narrative 2 4 2" xfId="810"/>
    <cellStyle name="_BFD WD6 P2 narrative 2 4 3" xfId="811"/>
    <cellStyle name="_BFD WD6 P2 narrative 2 5" xfId="812"/>
    <cellStyle name="_BFD WD6 P2 narrative 2 5 2" xfId="813"/>
    <cellStyle name="_BFD WD6 P2 narrative 2 5 2 2" xfId="814"/>
    <cellStyle name="_BFD WD6 P2 narrative 2 5 3" xfId="815"/>
    <cellStyle name="_BFD WD6 P2 narrative 2 6" xfId="816"/>
    <cellStyle name="_BFD WD6 P2 narrative 2 6 2" xfId="817"/>
    <cellStyle name="_BFD WD6 P2 narrative 2 7" xfId="818"/>
    <cellStyle name="_BFD WD6 P2 narrative 2 7 2" xfId="819"/>
    <cellStyle name="_BFD WD6 P2 narrative 2 8" xfId="820"/>
    <cellStyle name="_BFD WD6 P2 narrative 2 9" xfId="821"/>
    <cellStyle name="_BFD WD6 P2 narrative 2_Gross" xfId="822"/>
    <cellStyle name="_BFD WD6 P2 narrative 2_Gross 2" xfId="823"/>
    <cellStyle name="_BFD WD6 P2 narrative 20" xfId="824"/>
    <cellStyle name="_BFD WD6 P2 narrative 20 2" xfId="825"/>
    <cellStyle name="_BFD WD6 P2 narrative 21" xfId="826"/>
    <cellStyle name="_BFD WD6 P2 narrative 21 2" xfId="827"/>
    <cellStyle name="_BFD WD6 P2 narrative 22" xfId="828"/>
    <cellStyle name="_BFD WD6 P2 narrative 23" xfId="829"/>
    <cellStyle name="_BFD WD6 P2 narrative 24" xfId="830"/>
    <cellStyle name="_BFD WD6 P2 narrative 24 2" xfId="831"/>
    <cellStyle name="_BFD WD6 P2 narrative 25" xfId="832"/>
    <cellStyle name="_BFD WD6 P2 narrative 26" xfId="833"/>
    <cellStyle name="_BFD WD6 P2 narrative 27" xfId="834"/>
    <cellStyle name="_BFD WD6 P2 narrative 28" xfId="835"/>
    <cellStyle name="_BFD WD6 P2 narrative 3" xfId="836"/>
    <cellStyle name="_BFD WD6 P2 narrative 3 10" xfId="837"/>
    <cellStyle name="_BFD WD6 P2 narrative 3 10 2" xfId="838"/>
    <cellStyle name="_BFD WD6 P2 narrative 3 11" xfId="839"/>
    <cellStyle name="_BFD WD6 P2 narrative 3 11 2" xfId="840"/>
    <cellStyle name="_BFD WD6 P2 narrative 3 12" xfId="841"/>
    <cellStyle name="_BFD WD6 P2 narrative 3 2" xfId="842"/>
    <cellStyle name="_BFD WD6 P2 narrative 3 2 2" xfId="843"/>
    <cellStyle name="_BFD WD6 P2 narrative 3 2 2 2" xfId="844"/>
    <cellStyle name="_BFD WD6 P2 narrative 3 2 2_Gross" xfId="845"/>
    <cellStyle name="_BFD WD6 P2 narrative 3 2 2_Gross 2" xfId="846"/>
    <cellStyle name="_BFD WD6 P2 narrative 3 2 3" xfId="847"/>
    <cellStyle name="_BFD WD6 P2 narrative 3 2_Gross" xfId="848"/>
    <cellStyle name="_BFD WD6 P2 narrative 3 2_Gross 2" xfId="849"/>
    <cellStyle name="_BFD WD6 P2 narrative 3 3" xfId="850"/>
    <cellStyle name="_BFD WD6 P2 narrative 3 3 2" xfId="851"/>
    <cellStyle name="_BFD WD6 P2 narrative 3 3 2 2" xfId="852"/>
    <cellStyle name="_BFD WD6 P2 narrative 3 3 2_Gross" xfId="853"/>
    <cellStyle name="_BFD WD6 P2 narrative 3 3 2_Gross 2" xfId="854"/>
    <cellStyle name="_BFD WD6 P2 narrative 3 3 3" xfId="855"/>
    <cellStyle name="_BFD WD6 P2 narrative 3 3_August 2014 IMBE" xfId="856"/>
    <cellStyle name="_BFD WD6 P2 narrative 3 3_August 2014 IMBE 2" xfId="857"/>
    <cellStyle name="_BFD WD6 P2 narrative 3 3_August 2014 IMBE 2 2" xfId="858"/>
    <cellStyle name="_BFD WD6 P2 narrative 3 3_August 2014 IMBE 2 2 2" xfId="859"/>
    <cellStyle name="_BFD WD6 P2 narrative 3 3_August 2014 IMBE 2 2_Gross" xfId="860"/>
    <cellStyle name="_BFD WD6 P2 narrative 3 3_August 2014 IMBE 2 2_Gross 2" xfId="861"/>
    <cellStyle name="_BFD WD6 P2 narrative 3 3_August 2014 IMBE 2 3" xfId="862"/>
    <cellStyle name="_BFD WD6 P2 narrative 3 3_August 2014 IMBE 2_Gross" xfId="863"/>
    <cellStyle name="_BFD WD6 P2 narrative 3 3_August 2014 IMBE 2_Gross 2" xfId="864"/>
    <cellStyle name="_BFD WD6 P2 narrative 3 3_August 2014 IMBE 3" xfId="865"/>
    <cellStyle name="_BFD WD6 P2 narrative 3 3_August 2014 IMBE 3 2" xfId="866"/>
    <cellStyle name="_BFD WD6 P2 narrative 3 3_August 2014 IMBE 4" xfId="867"/>
    <cellStyle name="_BFD WD6 P2 narrative 3 3_August 2014 IMBE_Gross" xfId="868"/>
    <cellStyle name="_BFD WD6 P2 narrative 3 3_August 2014 IMBE_Gross 2" xfId="869"/>
    <cellStyle name="_BFD WD6 P2 narrative 3 3_Gross" xfId="870"/>
    <cellStyle name="_BFD WD6 P2 narrative 3 3_Gross 2" xfId="871"/>
    <cellStyle name="_BFD WD6 P2 narrative 3 4" xfId="872"/>
    <cellStyle name="_BFD WD6 P2 narrative 3 4 2" xfId="873"/>
    <cellStyle name="_BFD WD6 P2 narrative 3 4 2 2" xfId="874"/>
    <cellStyle name="_BFD WD6 P2 narrative 3 4 2_Gross" xfId="875"/>
    <cellStyle name="_BFD WD6 P2 narrative 3 4 2_Gross 2" xfId="876"/>
    <cellStyle name="_BFD WD6 P2 narrative 3 4 3" xfId="877"/>
    <cellStyle name="_BFD WD6 P2 narrative 3 4_Gross" xfId="878"/>
    <cellStyle name="_BFD WD6 P2 narrative 3 4_Gross 2" xfId="879"/>
    <cellStyle name="_BFD WD6 P2 narrative 3 5" xfId="880"/>
    <cellStyle name="_BFD WD6 P2 narrative 3 5 2" xfId="881"/>
    <cellStyle name="_BFD WD6 P2 narrative 3 5 2 2" xfId="882"/>
    <cellStyle name="_BFD WD6 P2 narrative 3 5 3" xfId="883"/>
    <cellStyle name="_BFD WD6 P2 narrative 3 5 4" xfId="884"/>
    <cellStyle name="_BFD WD6 P2 narrative 3 5_Gross" xfId="885"/>
    <cellStyle name="_BFD WD6 P2 narrative 3 5_Gross 2" xfId="886"/>
    <cellStyle name="_BFD WD6 P2 narrative 3 6" xfId="887"/>
    <cellStyle name="_BFD WD6 P2 narrative 3 6 2" xfId="888"/>
    <cellStyle name="_BFD WD6 P2 narrative 3 6 2 2" xfId="889"/>
    <cellStyle name="_BFD WD6 P2 narrative 3 6 3" xfId="890"/>
    <cellStyle name="_BFD WD6 P2 narrative 3 6 3 2" xfId="891"/>
    <cellStyle name="_BFD WD6 P2 narrative 3 6 4" xfId="892"/>
    <cellStyle name="_BFD WD6 P2 narrative 3 6 5" xfId="893"/>
    <cellStyle name="_BFD WD6 P2 narrative 3 6_Gross" xfId="894"/>
    <cellStyle name="_BFD WD6 P2 narrative 3 6_Gross 2" xfId="895"/>
    <cellStyle name="_BFD WD6 P2 narrative 3 7" xfId="896"/>
    <cellStyle name="_BFD WD6 P2 narrative 3 7 2" xfId="897"/>
    <cellStyle name="_BFD WD6 P2 narrative 3 7 2 2" xfId="898"/>
    <cellStyle name="_BFD WD6 P2 narrative 3 7 3" xfId="899"/>
    <cellStyle name="_BFD WD6 P2 narrative 3 7 3 2" xfId="900"/>
    <cellStyle name="_BFD WD6 P2 narrative 3 7 4" xfId="901"/>
    <cellStyle name="_BFD WD6 P2 narrative 3 7 5" xfId="902"/>
    <cellStyle name="_BFD WD6 P2 narrative 3 7_Gross" xfId="903"/>
    <cellStyle name="_BFD WD6 P2 narrative 3 7_Gross 2" xfId="904"/>
    <cellStyle name="_BFD WD6 P2 narrative 3 8" xfId="905"/>
    <cellStyle name="_BFD WD6 P2 narrative 3 8 2" xfId="906"/>
    <cellStyle name="_BFD WD6 P2 narrative 3 8 2 2" xfId="907"/>
    <cellStyle name="_BFD WD6 P2 narrative 3 8 3" xfId="908"/>
    <cellStyle name="_BFD WD6 P2 narrative 3 8 3 2" xfId="909"/>
    <cellStyle name="_BFD WD6 P2 narrative 3 8 4" xfId="910"/>
    <cellStyle name="_BFD WD6 P2 narrative 3 8 5" xfId="911"/>
    <cellStyle name="_BFD WD6 P2 narrative 3 8_Gross" xfId="912"/>
    <cellStyle name="_BFD WD6 P2 narrative 3 8_Gross 2" xfId="913"/>
    <cellStyle name="_BFD WD6 P2 narrative 3 9" xfId="914"/>
    <cellStyle name="_BFD WD6 P2 narrative 3 9 2" xfId="915"/>
    <cellStyle name="_BFD WD6 P2 narrative 3 9 3" xfId="916"/>
    <cellStyle name="_BFD WD6 P2 narrative 3_August 2014 IMBE" xfId="917"/>
    <cellStyle name="_BFD WD6 P2 narrative 3_August 2014 IMBE 2" xfId="918"/>
    <cellStyle name="_BFD WD6 P2 narrative 3_August 2014 IMBE 2 2" xfId="919"/>
    <cellStyle name="_BFD WD6 P2 narrative 3_August 2014 IMBE 2_Gross" xfId="920"/>
    <cellStyle name="_BFD WD6 P2 narrative 3_August 2014 IMBE 2_Gross 2" xfId="921"/>
    <cellStyle name="_BFD WD6 P2 narrative 3_August 2014 IMBE 3" xfId="922"/>
    <cellStyle name="_BFD WD6 P2 narrative 3_August 2014 IMBE_Gross" xfId="923"/>
    <cellStyle name="_BFD WD6 P2 narrative 3_August 2014 IMBE_Gross 2" xfId="924"/>
    <cellStyle name="_BFD WD6 P2 narrative 3_Gross" xfId="925"/>
    <cellStyle name="_BFD WD6 P2 narrative 3_Gross 2" xfId="926"/>
    <cellStyle name="_BFD WD6 P2 narrative 4" xfId="927"/>
    <cellStyle name="_BFD WD6 P2 narrative 4 2" xfId="928"/>
    <cellStyle name="_BFD WD6 P2 narrative 4 2 2" xfId="929"/>
    <cellStyle name="_BFD WD6 P2 narrative 4 2 2 2" xfId="930"/>
    <cellStyle name="_BFD WD6 P2 narrative 4 2 3" xfId="931"/>
    <cellStyle name="_BFD WD6 P2 narrative 4 2_Gross" xfId="932"/>
    <cellStyle name="_BFD WD6 P2 narrative 4 2_Gross 2" xfId="933"/>
    <cellStyle name="_BFD WD6 P2 narrative 4 3" xfId="934"/>
    <cellStyle name="_BFD WD6 P2 narrative 4 3 2" xfId="935"/>
    <cellStyle name="_BFD WD6 P2 narrative 4 4" xfId="936"/>
    <cellStyle name="_BFD WD6 P2 narrative 4 5" xfId="937"/>
    <cellStyle name="_BFD WD6 P2 narrative 4_August 2014 IMBE" xfId="938"/>
    <cellStyle name="_BFD WD6 P2 narrative 4_August 2014 IMBE 2" xfId="939"/>
    <cellStyle name="_BFD WD6 P2 narrative 4_August 2014 IMBE 2 2" xfId="940"/>
    <cellStyle name="_BFD WD6 P2 narrative 4_August 2014 IMBE 2 2 2" xfId="941"/>
    <cellStyle name="_BFD WD6 P2 narrative 4_August 2014 IMBE 2 2_Gross" xfId="942"/>
    <cellStyle name="_BFD WD6 P2 narrative 4_August 2014 IMBE 2 2_Gross 2" xfId="943"/>
    <cellStyle name="_BFD WD6 P2 narrative 4_August 2014 IMBE 2 3" xfId="944"/>
    <cellStyle name="_BFD WD6 P2 narrative 4_August 2014 IMBE 2_Gross" xfId="945"/>
    <cellStyle name="_BFD WD6 P2 narrative 4_August 2014 IMBE 2_Gross 2" xfId="946"/>
    <cellStyle name="_BFD WD6 P2 narrative 4_August 2014 IMBE 3" xfId="947"/>
    <cellStyle name="_BFD WD6 P2 narrative 4_August 2014 IMBE 3 2" xfId="948"/>
    <cellStyle name="_BFD WD6 P2 narrative 4_August 2014 IMBE 4" xfId="949"/>
    <cellStyle name="_BFD WD6 P2 narrative 4_August 2014 IMBE_Gross" xfId="950"/>
    <cellStyle name="_BFD WD6 P2 narrative 4_August 2014 IMBE_Gross 2" xfId="951"/>
    <cellStyle name="_BFD WD6 P2 narrative 4_Gross" xfId="952"/>
    <cellStyle name="_BFD WD6 P2 narrative 4_Gross 2" xfId="953"/>
    <cellStyle name="_BFD WD6 P2 narrative 5" xfId="954"/>
    <cellStyle name="_BFD WD6 P2 narrative 5 2" xfId="955"/>
    <cellStyle name="_BFD WD6 P2 narrative 5 2 2" xfId="956"/>
    <cellStyle name="_BFD WD6 P2 narrative 5 2 3" xfId="957"/>
    <cellStyle name="_BFD WD6 P2 narrative 5 2_Gross" xfId="958"/>
    <cellStyle name="_BFD WD6 P2 narrative 5 2_Gross 2" xfId="959"/>
    <cellStyle name="_BFD WD6 P2 narrative 5 3" xfId="960"/>
    <cellStyle name="_BFD WD6 P2 narrative 5 3 2" xfId="961"/>
    <cellStyle name="_BFD WD6 P2 narrative 5 3 2 2" xfId="962"/>
    <cellStyle name="_BFD WD6 P2 narrative 5 3 3" xfId="963"/>
    <cellStyle name="_BFD WD6 P2 narrative 5 4" xfId="964"/>
    <cellStyle name="_BFD WD6 P2 narrative 5 4 2" xfId="965"/>
    <cellStyle name="_BFD WD6 P2 narrative 5 5" xfId="966"/>
    <cellStyle name="_BFD WD6 P2 narrative 5_Gross" xfId="967"/>
    <cellStyle name="_BFD WD6 P2 narrative 5_Gross 2" xfId="968"/>
    <cellStyle name="_BFD WD6 P2 narrative 6" xfId="969"/>
    <cellStyle name="_BFD WD6 P2 narrative 6 2" xfId="970"/>
    <cellStyle name="_BFD WD6 P2 narrative 6 2 2" xfId="971"/>
    <cellStyle name="_BFD WD6 P2 narrative 6 2 3" xfId="972"/>
    <cellStyle name="_BFD WD6 P2 narrative 6 2_Gross" xfId="973"/>
    <cellStyle name="_BFD WD6 P2 narrative 6 2_Gross 2" xfId="974"/>
    <cellStyle name="_BFD WD6 P2 narrative 6 3" xfId="975"/>
    <cellStyle name="_BFD WD6 P2 narrative 6 3 2" xfId="976"/>
    <cellStyle name="_BFD WD6 P2 narrative 6 3 2 2" xfId="977"/>
    <cellStyle name="_BFD WD6 P2 narrative 6 3 3" xfId="978"/>
    <cellStyle name="_BFD WD6 P2 narrative 6 4" xfId="979"/>
    <cellStyle name="_BFD WD6 P2 narrative 6 4 2" xfId="980"/>
    <cellStyle name="_BFD WD6 P2 narrative 6 5" xfId="981"/>
    <cellStyle name="_BFD WD6 P2 narrative 6_Gross" xfId="982"/>
    <cellStyle name="_BFD WD6 P2 narrative 6_Gross 2" xfId="983"/>
    <cellStyle name="_BFD WD6 P2 narrative 7" xfId="984"/>
    <cellStyle name="_BFD WD6 P2 narrative 7 2" xfId="985"/>
    <cellStyle name="_BFD WD6 P2 narrative 7 2 2" xfId="986"/>
    <cellStyle name="_BFD WD6 P2 narrative 7 2_Gross" xfId="987"/>
    <cellStyle name="_BFD WD6 P2 narrative 7 2_Gross 2" xfId="988"/>
    <cellStyle name="_BFD WD6 P2 narrative 7 3" xfId="989"/>
    <cellStyle name="_BFD WD6 P2 narrative 7_Gross" xfId="990"/>
    <cellStyle name="_BFD WD6 P2 narrative 7_Gross 2" xfId="991"/>
    <cellStyle name="_BFD WD6 P2 narrative 8" xfId="992"/>
    <cellStyle name="_BFD WD6 P2 narrative 8 2" xfId="993"/>
    <cellStyle name="_BFD WD6 P2 narrative 8 2 2" xfId="994"/>
    <cellStyle name="_BFD WD6 P2 narrative 8 2_Gross" xfId="995"/>
    <cellStyle name="_BFD WD6 P2 narrative 8 2_Gross 2" xfId="996"/>
    <cellStyle name="_BFD WD6 P2 narrative 8 3" xfId="997"/>
    <cellStyle name="_BFD WD6 P2 narrative 8_Gross" xfId="998"/>
    <cellStyle name="_BFD WD6 P2 narrative 8_Gross 2" xfId="999"/>
    <cellStyle name="_BFD WD6 P2 narrative 9" xfId="1000"/>
    <cellStyle name="_BFD WD6 P2 narrative 9 2" xfId="1001"/>
    <cellStyle name="_BFD WD6 P2 narrative 9 2 2" xfId="1002"/>
    <cellStyle name="_BFD WD6 P2 narrative 9 2 3" xfId="1003"/>
    <cellStyle name="_BFD WD6 P2 narrative 9 2_Gross" xfId="1004"/>
    <cellStyle name="_BFD WD6 P2 narrative 9 2_Gross 2" xfId="1005"/>
    <cellStyle name="_BFD WD6 P2 narrative 9 3" xfId="1006"/>
    <cellStyle name="_BFD WD6 P2 narrative 9 4" xfId="1007"/>
    <cellStyle name="_BFD WD6 P2 narrative 9_Gross" xfId="1008"/>
    <cellStyle name="_BFD WD6 P2 narrative 9_Gross 2" xfId="1009"/>
    <cellStyle name="_BFD WD6 P2 narrative_001. Test" xfId="1010"/>
    <cellStyle name="_BFD WD6 P2 narrative_001. Test 2" xfId="1011"/>
    <cellStyle name="_BFD WD6 P2 narrative_001. Test_Gross" xfId="1012"/>
    <cellStyle name="_BFD WD6 P2 narrative_001. Test_Gross 2" xfId="1013"/>
    <cellStyle name="_BFD WD6 P2 narrative_Gross" xfId="1014"/>
    <cellStyle name="_BFD WD6 P2 narrative_Gross 2" xfId="1015"/>
    <cellStyle name="_BFD WD6 P2 narrative_Gross 2 2" xfId="1016"/>
    <cellStyle name="_BFD WD6 P2 narrative_Gross 2_Gross" xfId="1017"/>
    <cellStyle name="_BFD WD6 P2 narrative_Gross 2_Gross 2" xfId="1018"/>
    <cellStyle name="_BFD WD6 P2 narrative_Gross 3" xfId="1019"/>
    <cellStyle name="_BFD WD6 P2 narrative_Gross_1" xfId="1020"/>
    <cellStyle name="_BFD WD6 P2 narrative_Gross_1 2" xfId="1021"/>
    <cellStyle name="_BFD WD6 P2 narrative_Gross_Gross" xfId="1022"/>
    <cellStyle name="_BFD WD6 P2 narrative_Gross_Gross 2" xfId="1023"/>
    <cellStyle name="_BFD WD6 P2 narrative_R0" xfId="1024"/>
    <cellStyle name="_BFD WD6 P2 narrative_R0 2" xfId="1025"/>
    <cellStyle name="_BFD WD6 P2 narrative_R0 2 2" xfId="1026"/>
    <cellStyle name="_BFD WD6 P2 narrative_R0 2 2 2" xfId="1027"/>
    <cellStyle name="_BFD WD6 P2 narrative_R0 2 3" xfId="1028"/>
    <cellStyle name="_BFD WD6 P2 narrative_R0 3" xfId="1029"/>
    <cellStyle name="_BFD WD6 P2 narrative_R0 3 2" xfId="1030"/>
    <cellStyle name="_BFD WD6 P2 narrative_R0 4" xfId="1031"/>
    <cellStyle name="_BFD WD6 P2 narrative_R0_1" xfId="1032"/>
    <cellStyle name="_BFD WD6 P2 narrative_R0_1 2" xfId="1033"/>
    <cellStyle name="_BFD WD6 P2 narrative_R0_1 2 2" xfId="1034"/>
    <cellStyle name="_BFD WD6 P2 narrative_R0_1 3" xfId="1035"/>
    <cellStyle name="_Book1" xfId="1036"/>
    <cellStyle name="_Book1 10" xfId="1037"/>
    <cellStyle name="_Book1 10 2" xfId="1038"/>
    <cellStyle name="_Book1 2" xfId="1039"/>
    <cellStyle name="_Book1 2 2" xfId="1040"/>
    <cellStyle name="_Book1 3" xfId="1041"/>
    <cellStyle name="_Book1 3 2" xfId="1042"/>
    <cellStyle name="_Book1 3 3" xfId="1043"/>
    <cellStyle name="_Book1 3_Gross" xfId="1044"/>
    <cellStyle name="_Book1 4" xfId="1045"/>
    <cellStyle name="_Book1 4 2" xfId="1046"/>
    <cellStyle name="_Book1 4_Gross" xfId="1047"/>
    <cellStyle name="_Book1 5" xfId="1048"/>
    <cellStyle name="_Book1 5 2" xfId="1049"/>
    <cellStyle name="_Book1 5_Gross" xfId="1050"/>
    <cellStyle name="_Book1 6" xfId="1051"/>
    <cellStyle name="_Book1 6 2" xfId="1052"/>
    <cellStyle name="_Book1 6_Gross" xfId="1053"/>
    <cellStyle name="_Book1 7" xfId="1054"/>
    <cellStyle name="_Book1 7 2" xfId="1055"/>
    <cellStyle name="_Book1 8" xfId="1056"/>
    <cellStyle name="_Book1 8 2" xfId="1057"/>
    <cellStyle name="_Book1 9" xfId="1058"/>
    <cellStyle name="_Book1 9 2" xfId="1059"/>
    <cellStyle name="_Book1_000B - Autumn 14" xfId="1060"/>
    <cellStyle name="_Book1_000B - Autumn 14 2" xfId="1061"/>
    <cellStyle name="_Book1_000B - Autumn 14_001. Test" xfId="1062"/>
    <cellStyle name="_Book1_000B - Autumn 14_001. Test 2" xfId="1063"/>
    <cellStyle name="_Book1_OLD 000B - Autumn 14" xfId="1064"/>
    <cellStyle name="_Book1_OLD 000B - Autumn 14 2" xfId="1065"/>
    <cellStyle name="_Book1_OLD 000B - Autumn 14_001. Test" xfId="1066"/>
    <cellStyle name="_Book1_OLD 000B - Autumn 14_001. Test 2" xfId="1067"/>
    <cellStyle name="_Book2" xfId="1068"/>
    <cellStyle name="_Book2 10" xfId="1069"/>
    <cellStyle name="_Book2 10 2" xfId="1070"/>
    <cellStyle name="_Book2 11" xfId="1071"/>
    <cellStyle name="_Book2 11 2" xfId="1072"/>
    <cellStyle name="_Book2 12" xfId="1073"/>
    <cellStyle name="_Book2 13" xfId="1074"/>
    <cellStyle name="_Book2 13 2" xfId="1075"/>
    <cellStyle name="_Book2 2" xfId="1076"/>
    <cellStyle name="_Book2 2 2" xfId="1077"/>
    <cellStyle name="_Book2 2 2 2" xfId="1078"/>
    <cellStyle name="_Book2 2 3" xfId="1079"/>
    <cellStyle name="_Book2 2_Gross" xfId="1080"/>
    <cellStyle name="_Book2 2_Gross 2" xfId="1081"/>
    <cellStyle name="_Book2 3" xfId="1082"/>
    <cellStyle name="_Book2 3 2" xfId="1083"/>
    <cellStyle name="_Book2 3 2 2" xfId="1084"/>
    <cellStyle name="_Book2 3 2_Gross" xfId="1085"/>
    <cellStyle name="_Book2 3 2_Gross 2" xfId="1086"/>
    <cellStyle name="_Book2 3 3" xfId="1087"/>
    <cellStyle name="_Book2 3 4" xfId="1088"/>
    <cellStyle name="_Book2 3_Gross" xfId="1089"/>
    <cellStyle name="_Book2 3_Gross 2" xfId="1090"/>
    <cellStyle name="_Book2 4" xfId="1091"/>
    <cellStyle name="_Book2 4 2" xfId="1092"/>
    <cellStyle name="_Book2 4 2 2" xfId="1093"/>
    <cellStyle name="_Book2 4 3" xfId="1094"/>
    <cellStyle name="_Book2 4_Gross" xfId="1095"/>
    <cellStyle name="_Book2 4_Gross 2" xfId="1096"/>
    <cellStyle name="_Book2 5" xfId="1097"/>
    <cellStyle name="_Book2 5 2" xfId="1098"/>
    <cellStyle name="_Book2 5_Gross" xfId="1099"/>
    <cellStyle name="_Book2 5_Gross 2" xfId="1100"/>
    <cellStyle name="_Book2 6" xfId="1101"/>
    <cellStyle name="_Book2 6 2" xfId="1102"/>
    <cellStyle name="_Book2 6_Gross" xfId="1103"/>
    <cellStyle name="_Book2 6_Gross 2" xfId="1104"/>
    <cellStyle name="_Book2 7" xfId="1105"/>
    <cellStyle name="_Book2 7 2" xfId="1106"/>
    <cellStyle name="_Book2 7_Gross" xfId="1107"/>
    <cellStyle name="_Book2 7_Gross 2" xfId="1108"/>
    <cellStyle name="_Book2 8" xfId="1109"/>
    <cellStyle name="_Book2 8 2" xfId="1110"/>
    <cellStyle name="_Book2 9" xfId="1111"/>
    <cellStyle name="_Book2 9 2" xfId="1112"/>
    <cellStyle name="_Book2_Gross" xfId="1113"/>
    <cellStyle name="_Book2_Gross 2" xfId="1114"/>
    <cellStyle name="_CCD variances WD6" xfId="1115"/>
    <cellStyle name="_CCD variances WD6 10" xfId="1116"/>
    <cellStyle name="_CCD variances WD6 10 2" xfId="1117"/>
    <cellStyle name="_CCD variances WD6 10 2 2" xfId="1118"/>
    <cellStyle name="_CCD variances WD6 10 2 3" xfId="1119"/>
    <cellStyle name="_CCD variances WD6 10 2_Gross" xfId="1120"/>
    <cellStyle name="_CCD variances WD6 10 2_Gross 2" xfId="1121"/>
    <cellStyle name="_CCD variances WD6 10 3" xfId="1122"/>
    <cellStyle name="_CCD variances WD6 10 4" xfId="1123"/>
    <cellStyle name="_CCD variances WD6 10_Gross" xfId="1124"/>
    <cellStyle name="_CCD variances WD6 10_Gross 2" xfId="1125"/>
    <cellStyle name="_CCD variances WD6 11" xfId="1126"/>
    <cellStyle name="_CCD variances WD6 11 2" xfId="1127"/>
    <cellStyle name="_CCD variances WD6 11 2 2" xfId="1128"/>
    <cellStyle name="_CCD variances WD6 11 3" xfId="1129"/>
    <cellStyle name="_CCD variances WD6 11 3 2" xfId="1130"/>
    <cellStyle name="_CCD variances WD6 11 4" xfId="1131"/>
    <cellStyle name="_CCD variances WD6 11_Gross" xfId="1132"/>
    <cellStyle name="_CCD variances WD6 11_Gross 2" xfId="1133"/>
    <cellStyle name="_CCD variances WD6 12" xfId="1134"/>
    <cellStyle name="_CCD variances WD6 12 2" xfId="1135"/>
    <cellStyle name="_CCD variances WD6 12 2 2" xfId="1136"/>
    <cellStyle name="_CCD variances WD6 12 3" xfId="1137"/>
    <cellStyle name="_CCD variances WD6 12_Gross" xfId="1138"/>
    <cellStyle name="_CCD variances WD6 12_Gross 2" xfId="1139"/>
    <cellStyle name="_CCD variances WD6 13" xfId="1140"/>
    <cellStyle name="_CCD variances WD6 13 2" xfId="1141"/>
    <cellStyle name="_CCD variances WD6 13 3" xfId="1142"/>
    <cellStyle name="_CCD variances WD6 13_Gross" xfId="1143"/>
    <cellStyle name="_CCD variances WD6 13_Gross 2" xfId="1144"/>
    <cellStyle name="_CCD variances WD6 14" xfId="1145"/>
    <cellStyle name="_CCD variances WD6 14 2" xfId="1146"/>
    <cellStyle name="_CCD variances WD6 14 2 2" xfId="1147"/>
    <cellStyle name="_CCD variances WD6 14 3" xfId="1148"/>
    <cellStyle name="_CCD variances WD6 14_Gross" xfId="1149"/>
    <cellStyle name="_CCD variances WD6 14_Gross 2" xfId="1150"/>
    <cellStyle name="_CCD variances WD6 15" xfId="1151"/>
    <cellStyle name="_CCD variances WD6 15 2" xfId="1152"/>
    <cellStyle name="_CCD variances WD6 15_Gross" xfId="1153"/>
    <cellStyle name="_CCD variances WD6 15_Gross 2" xfId="1154"/>
    <cellStyle name="_CCD variances WD6 16" xfId="1155"/>
    <cellStyle name="_CCD variances WD6 16 2" xfId="1156"/>
    <cellStyle name="_CCD variances WD6 16_Gross" xfId="1157"/>
    <cellStyle name="_CCD variances WD6 16_Gross 2" xfId="1158"/>
    <cellStyle name="_CCD variances WD6 17" xfId="1159"/>
    <cellStyle name="_CCD variances WD6 17 2" xfId="1160"/>
    <cellStyle name="_CCD variances WD6 17_Gross" xfId="1161"/>
    <cellStyle name="_CCD variances WD6 17_Gross 2" xfId="1162"/>
    <cellStyle name="_CCD variances WD6 18" xfId="1163"/>
    <cellStyle name="_CCD variances WD6 18 2" xfId="1164"/>
    <cellStyle name="_CCD variances WD6 19" xfId="1165"/>
    <cellStyle name="_CCD variances WD6 19 2" xfId="1166"/>
    <cellStyle name="_CCD variances WD6 2" xfId="1167"/>
    <cellStyle name="_CCD variances WD6 2 10" xfId="1168"/>
    <cellStyle name="_CCD variances WD6 2 11" xfId="1169"/>
    <cellStyle name="_CCD variances WD6 2 2" xfId="1170"/>
    <cellStyle name="_CCD variances WD6 2 2 2" xfId="1171"/>
    <cellStyle name="_CCD variances WD6 2 2 2 2" xfId="1172"/>
    <cellStyle name="_CCD variances WD6 2 2 3" xfId="1173"/>
    <cellStyle name="_CCD variances WD6 2 2 3 2" xfId="1174"/>
    <cellStyle name="_CCD variances WD6 2 2 3 2 2" xfId="1175"/>
    <cellStyle name="_CCD variances WD6 2 2 3 3" xfId="1176"/>
    <cellStyle name="_CCD variances WD6 2 2 4" xfId="1177"/>
    <cellStyle name="_CCD variances WD6 2 2 4 2" xfId="1178"/>
    <cellStyle name="_CCD variances WD6 2 2 5" xfId="1179"/>
    <cellStyle name="_CCD variances WD6 2 2_Gross" xfId="1180"/>
    <cellStyle name="_CCD variances WD6 2 2_Gross 2" xfId="1181"/>
    <cellStyle name="_CCD variances WD6 2 3" xfId="1182"/>
    <cellStyle name="_CCD variances WD6 2 3 2" xfId="1183"/>
    <cellStyle name="_CCD variances WD6 2 3 2 2" xfId="1184"/>
    <cellStyle name="_CCD variances WD6 2 3 2 2 2" xfId="1185"/>
    <cellStyle name="_CCD variances WD6 2 3 2 3" xfId="1186"/>
    <cellStyle name="_CCD variances WD6 2 3 3" xfId="1187"/>
    <cellStyle name="_CCD variances WD6 2 3 3 2" xfId="1188"/>
    <cellStyle name="_CCD variances WD6 2 3 4" xfId="1189"/>
    <cellStyle name="_CCD variances WD6 2 3_Gross" xfId="1190"/>
    <cellStyle name="_CCD variances WD6 2 3_Gross 2" xfId="1191"/>
    <cellStyle name="_CCD variances WD6 2 4" xfId="1192"/>
    <cellStyle name="_CCD variances WD6 2 4 2" xfId="1193"/>
    <cellStyle name="_CCD variances WD6 2 4 3" xfId="1194"/>
    <cellStyle name="_CCD variances WD6 2 5" xfId="1195"/>
    <cellStyle name="_CCD variances WD6 2 5 2" xfId="1196"/>
    <cellStyle name="_CCD variances WD6 2 5 2 2" xfId="1197"/>
    <cellStyle name="_CCD variances WD6 2 5 3" xfId="1198"/>
    <cellStyle name="_CCD variances WD6 2 6" xfId="1199"/>
    <cellStyle name="_CCD variances WD6 2 6 2" xfId="1200"/>
    <cellStyle name="_CCD variances WD6 2 7" xfId="1201"/>
    <cellStyle name="_CCD variances WD6 2 7 2" xfId="1202"/>
    <cellStyle name="_CCD variances WD6 2 8" xfId="1203"/>
    <cellStyle name="_CCD variances WD6 2 9" xfId="1204"/>
    <cellStyle name="_CCD variances WD6 2_Gross" xfId="1205"/>
    <cellStyle name="_CCD variances WD6 2_Gross 2" xfId="1206"/>
    <cellStyle name="_CCD variances WD6 20" xfId="1207"/>
    <cellStyle name="_CCD variances WD6 20 2" xfId="1208"/>
    <cellStyle name="_CCD variances WD6 21" xfId="1209"/>
    <cellStyle name="_CCD variances WD6 21 2" xfId="1210"/>
    <cellStyle name="_CCD variances WD6 22" xfId="1211"/>
    <cellStyle name="_CCD variances WD6 23" xfId="1212"/>
    <cellStyle name="_CCD variances WD6 24" xfId="1213"/>
    <cellStyle name="_CCD variances WD6 24 2" xfId="1214"/>
    <cellStyle name="_CCD variances WD6 25" xfId="1215"/>
    <cellStyle name="_CCD variances WD6 26" xfId="1216"/>
    <cellStyle name="_CCD variances WD6 27" xfId="1217"/>
    <cellStyle name="_CCD variances WD6 28" xfId="1218"/>
    <cellStyle name="_CCD variances WD6 3" xfId="1219"/>
    <cellStyle name="_CCD variances WD6 3 10" xfId="1220"/>
    <cellStyle name="_CCD variances WD6 3 10 2" xfId="1221"/>
    <cellStyle name="_CCD variances WD6 3 11" xfId="1222"/>
    <cellStyle name="_CCD variances WD6 3 11 2" xfId="1223"/>
    <cellStyle name="_CCD variances WD6 3 12" xfId="1224"/>
    <cellStyle name="_CCD variances WD6 3 2" xfId="1225"/>
    <cellStyle name="_CCD variances WD6 3 2 2" xfId="1226"/>
    <cellStyle name="_CCD variances WD6 3 2 2 2" xfId="1227"/>
    <cellStyle name="_CCD variances WD6 3 2 2_Gross" xfId="1228"/>
    <cellStyle name="_CCD variances WD6 3 2 2_Gross 2" xfId="1229"/>
    <cellStyle name="_CCD variances WD6 3 2 3" xfId="1230"/>
    <cellStyle name="_CCD variances WD6 3 2_Gross" xfId="1231"/>
    <cellStyle name="_CCD variances WD6 3 2_Gross 2" xfId="1232"/>
    <cellStyle name="_CCD variances WD6 3 3" xfId="1233"/>
    <cellStyle name="_CCD variances WD6 3 3 2" xfId="1234"/>
    <cellStyle name="_CCD variances WD6 3 3 2 2" xfId="1235"/>
    <cellStyle name="_CCD variances WD6 3 3 2_Gross" xfId="1236"/>
    <cellStyle name="_CCD variances WD6 3 3 2_Gross 2" xfId="1237"/>
    <cellStyle name="_CCD variances WD6 3 3 3" xfId="1238"/>
    <cellStyle name="_CCD variances WD6 3 3_August 2014 IMBE" xfId="1239"/>
    <cellStyle name="_CCD variances WD6 3 3_August 2014 IMBE 2" xfId="1240"/>
    <cellStyle name="_CCD variances WD6 3 3_August 2014 IMBE 2 2" xfId="1241"/>
    <cellStyle name="_CCD variances WD6 3 3_August 2014 IMBE 2 2 2" xfId="1242"/>
    <cellStyle name="_CCD variances WD6 3 3_August 2014 IMBE 2 2_Gross" xfId="1243"/>
    <cellStyle name="_CCD variances WD6 3 3_August 2014 IMBE 2 2_Gross 2" xfId="1244"/>
    <cellStyle name="_CCD variances WD6 3 3_August 2014 IMBE 2 3" xfId="1245"/>
    <cellStyle name="_CCD variances WD6 3 3_August 2014 IMBE 2_Gross" xfId="1246"/>
    <cellStyle name="_CCD variances WD6 3 3_August 2014 IMBE 2_Gross 2" xfId="1247"/>
    <cellStyle name="_CCD variances WD6 3 3_August 2014 IMBE 3" xfId="1248"/>
    <cellStyle name="_CCD variances WD6 3 3_August 2014 IMBE 3 2" xfId="1249"/>
    <cellStyle name="_CCD variances WD6 3 3_August 2014 IMBE 4" xfId="1250"/>
    <cellStyle name="_CCD variances WD6 3 3_August 2014 IMBE_Gross" xfId="1251"/>
    <cellStyle name="_CCD variances WD6 3 3_August 2014 IMBE_Gross 2" xfId="1252"/>
    <cellStyle name="_CCD variances WD6 3 3_Gross" xfId="1253"/>
    <cellStyle name="_CCD variances WD6 3 3_Gross 2" xfId="1254"/>
    <cellStyle name="_CCD variances WD6 3 4" xfId="1255"/>
    <cellStyle name="_CCD variances WD6 3 4 2" xfId="1256"/>
    <cellStyle name="_CCD variances WD6 3 4 2 2" xfId="1257"/>
    <cellStyle name="_CCD variances WD6 3 4 2_Gross" xfId="1258"/>
    <cellStyle name="_CCD variances WD6 3 4 2_Gross 2" xfId="1259"/>
    <cellStyle name="_CCD variances WD6 3 4 3" xfId="1260"/>
    <cellStyle name="_CCD variances WD6 3 4_Gross" xfId="1261"/>
    <cellStyle name="_CCD variances WD6 3 4_Gross 2" xfId="1262"/>
    <cellStyle name="_CCD variances WD6 3 5" xfId="1263"/>
    <cellStyle name="_CCD variances WD6 3 5 2" xfId="1264"/>
    <cellStyle name="_CCD variances WD6 3 5 2 2" xfId="1265"/>
    <cellStyle name="_CCD variances WD6 3 5 3" xfId="1266"/>
    <cellStyle name="_CCD variances WD6 3 5 4" xfId="1267"/>
    <cellStyle name="_CCD variances WD6 3 5_Gross" xfId="1268"/>
    <cellStyle name="_CCD variances WD6 3 5_Gross 2" xfId="1269"/>
    <cellStyle name="_CCD variances WD6 3 6" xfId="1270"/>
    <cellStyle name="_CCD variances WD6 3 6 2" xfId="1271"/>
    <cellStyle name="_CCD variances WD6 3 6 2 2" xfId="1272"/>
    <cellStyle name="_CCD variances WD6 3 6 3" xfId="1273"/>
    <cellStyle name="_CCD variances WD6 3 6 3 2" xfId="1274"/>
    <cellStyle name="_CCD variances WD6 3 6 4" xfId="1275"/>
    <cellStyle name="_CCD variances WD6 3 6 5" xfId="1276"/>
    <cellStyle name="_CCD variances WD6 3 6_Gross" xfId="1277"/>
    <cellStyle name="_CCD variances WD6 3 6_Gross 2" xfId="1278"/>
    <cellStyle name="_CCD variances WD6 3 7" xfId="1279"/>
    <cellStyle name="_CCD variances WD6 3 7 2" xfId="1280"/>
    <cellStyle name="_CCD variances WD6 3 7 2 2" xfId="1281"/>
    <cellStyle name="_CCD variances WD6 3 7 3" xfId="1282"/>
    <cellStyle name="_CCD variances WD6 3 7 3 2" xfId="1283"/>
    <cellStyle name="_CCD variances WD6 3 7 4" xfId="1284"/>
    <cellStyle name="_CCD variances WD6 3 7 5" xfId="1285"/>
    <cellStyle name="_CCD variances WD6 3 7_Gross" xfId="1286"/>
    <cellStyle name="_CCD variances WD6 3 7_Gross 2" xfId="1287"/>
    <cellStyle name="_CCD variances WD6 3 8" xfId="1288"/>
    <cellStyle name="_CCD variances WD6 3 8 2" xfId="1289"/>
    <cellStyle name="_CCD variances WD6 3 8 2 2" xfId="1290"/>
    <cellStyle name="_CCD variances WD6 3 8 3" xfId="1291"/>
    <cellStyle name="_CCD variances WD6 3 8 3 2" xfId="1292"/>
    <cellStyle name="_CCD variances WD6 3 8 4" xfId="1293"/>
    <cellStyle name="_CCD variances WD6 3 8 5" xfId="1294"/>
    <cellStyle name="_CCD variances WD6 3 8_Gross" xfId="1295"/>
    <cellStyle name="_CCD variances WD6 3 8_Gross 2" xfId="1296"/>
    <cellStyle name="_CCD variances WD6 3 9" xfId="1297"/>
    <cellStyle name="_CCD variances WD6 3 9 2" xfId="1298"/>
    <cellStyle name="_CCD variances WD6 3 9 3" xfId="1299"/>
    <cellStyle name="_CCD variances WD6 3_August 2014 IMBE" xfId="1300"/>
    <cellStyle name="_CCD variances WD6 3_August 2014 IMBE 2" xfId="1301"/>
    <cellStyle name="_CCD variances WD6 3_August 2014 IMBE 2 2" xfId="1302"/>
    <cellStyle name="_CCD variances WD6 3_August 2014 IMBE 2_Gross" xfId="1303"/>
    <cellStyle name="_CCD variances WD6 3_August 2014 IMBE 2_Gross 2" xfId="1304"/>
    <cellStyle name="_CCD variances WD6 3_August 2014 IMBE 3" xfId="1305"/>
    <cellStyle name="_CCD variances WD6 3_August 2014 IMBE_Gross" xfId="1306"/>
    <cellStyle name="_CCD variances WD6 3_August 2014 IMBE_Gross 2" xfId="1307"/>
    <cellStyle name="_CCD variances WD6 3_Gross" xfId="1308"/>
    <cellStyle name="_CCD variances WD6 3_Gross 2" xfId="1309"/>
    <cellStyle name="_CCD variances WD6 4" xfId="1310"/>
    <cellStyle name="_CCD variances WD6 4 2" xfId="1311"/>
    <cellStyle name="_CCD variances WD6 4 2 2" xfId="1312"/>
    <cellStyle name="_CCD variances WD6 4 2 2 2" xfId="1313"/>
    <cellStyle name="_CCD variances WD6 4 2 3" xfId="1314"/>
    <cellStyle name="_CCD variances WD6 4 2_Gross" xfId="1315"/>
    <cellStyle name="_CCD variances WD6 4 2_Gross 2" xfId="1316"/>
    <cellStyle name="_CCD variances WD6 4 3" xfId="1317"/>
    <cellStyle name="_CCD variances WD6 4 3 2" xfId="1318"/>
    <cellStyle name="_CCD variances WD6 4 4" xfId="1319"/>
    <cellStyle name="_CCD variances WD6 4 5" xfId="1320"/>
    <cellStyle name="_CCD variances WD6 4_August 2014 IMBE" xfId="1321"/>
    <cellStyle name="_CCD variances WD6 4_August 2014 IMBE 2" xfId="1322"/>
    <cellStyle name="_CCD variances WD6 4_August 2014 IMBE 2 2" xfId="1323"/>
    <cellStyle name="_CCD variances WD6 4_August 2014 IMBE 2 2 2" xfId="1324"/>
    <cellStyle name="_CCD variances WD6 4_August 2014 IMBE 2 2_Gross" xfId="1325"/>
    <cellStyle name="_CCD variances WD6 4_August 2014 IMBE 2 2_Gross 2" xfId="1326"/>
    <cellStyle name="_CCD variances WD6 4_August 2014 IMBE 2 3" xfId="1327"/>
    <cellStyle name="_CCD variances WD6 4_August 2014 IMBE 2_Gross" xfId="1328"/>
    <cellStyle name="_CCD variances WD6 4_August 2014 IMBE 2_Gross 2" xfId="1329"/>
    <cellStyle name="_CCD variances WD6 4_August 2014 IMBE 3" xfId="1330"/>
    <cellStyle name="_CCD variances WD6 4_August 2014 IMBE 3 2" xfId="1331"/>
    <cellStyle name="_CCD variances WD6 4_August 2014 IMBE 4" xfId="1332"/>
    <cellStyle name="_CCD variances WD6 4_August 2014 IMBE_Gross" xfId="1333"/>
    <cellStyle name="_CCD variances WD6 4_August 2014 IMBE_Gross 2" xfId="1334"/>
    <cellStyle name="_CCD variances WD6 4_Gross" xfId="1335"/>
    <cellStyle name="_CCD variances WD6 4_Gross 2" xfId="1336"/>
    <cellStyle name="_CCD variances WD6 5" xfId="1337"/>
    <cellStyle name="_CCD variances WD6 5 2" xfId="1338"/>
    <cellStyle name="_CCD variances WD6 5 2 2" xfId="1339"/>
    <cellStyle name="_CCD variances WD6 5 2 3" xfId="1340"/>
    <cellStyle name="_CCD variances WD6 5 2_Gross" xfId="1341"/>
    <cellStyle name="_CCD variances WD6 5 2_Gross 2" xfId="1342"/>
    <cellStyle name="_CCD variances WD6 5 3" xfId="1343"/>
    <cellStyle name="_CCD variances WD6 5 3 2" xfId="1344"/>
    <cellStyle name="_CCD variances WD6 5 3 2 2" xfId="1345"/>
    <cellStyle name="_CCD variances WD6 5 3 3" xfId="1346"/>
    <cellStyle name="_CCD variances WD6 5 4" xfId="1347"/>
    <cellStyle name="_CCD variances WD6 5 4 2" xfId="1348"/>
    <cellStyle name="_CCD variances WD6 5 5" xfId="1349"/>
    <cellStyle name="_CCD variances WD6 5_Gross" xfId="1350"/>
    <cellStyle name="_CCD variances WD6 5_Gross 2" xfId="1351"/>
    <cellStyle name="_CCD variances WD6 6" xfId="1352"/>
    <cellStyle name="_CCD variances WD6 6 2" xfId="1353"/>
    <cellStyle name="_CCD variances WD6 6 2 2" xfId="1354"/>
    <cellStyle name="_CCD variances WD6 6 2 3" xfId="1355"/>
    <cellStyle name="_CCD variances WD6 6 2_Gross" xfId="1356"/>
    <cellStyle name="_CCD variances WD6 6 2_Gross 2" xfId="1357"/>
    <cellStyle name="_CCD variances WD6 6 3" xfId="1358"/>
    <cellStyle name="_CCD variances WD6 6 3 2" xfId="1359"/>
    <cellStyle name="_CCD variances WD6 6 3 2 2" xfId="1360"/>
    <cellStyle name="_CCD variances WD6 6 3 3" xfId="1361"/>
    <cellStyle name="_CCD variances WD6 6 4" xfId="1362"/>
    <cellStyle name="_CCD variances WD6 6 4 2" xfId="1363"/>
    <cellStyle name="_CCD variances WD6 6 5" xfId="1364"/>
    <cellStyle name="_CCD variances WD6 6_Gross" xfId="1365"/>
    <cellStyle name="_CCD variances WD6 6_Gross 2" xfId="1366"/>
    <cellStyle name="_CCD variances WD6 7" xfId="1367"/>
    <cellStyle name="_CCD variances WD6 7 2" xfId="1368"/>
    <cellStyle name="_CCD variances WD6 7 2 2" xfId="1369"/>
    <cellStyle name="_CCD variances WD6 7 2_Gross" xfId="1370"/>
    <cellStyle name="_CCD variances WD6 7 2_Gross 2" xfId="1371"/>
    <cellStyle name="_CCD variances WD6 7 3" xfId="1372"/>
    <cellStyle name="_CCD variances WD6 7_Gross" xfId="1373"/>
    <cellStyle name="_CCD variances WD6 7_Gross 2" xfId="1374"/>
    <cellStyle name="_CCD variances WD6 8" xfId="1375"/>
    <cellStyle name="_CCD variances WD6 8 2" xfId="1376"/>
    <cellStyle name="_CCD variances WD6 8 2 2" xfId="1377"/>
    <cellStyle name="_CCD variances WD6 8 2_Gross" xfId="1378"/>
    <cellStyle name="_CCD variances WD6 8 2_Gross 2" xfId="1379"/>
    <cellStyle name="_CCD variances WD6 8 3" xfId="1380"/>
    <cellStyle name="_CCD variances WD6 8_Gross" xfId="1381"/>
    <cellStyle name="_CCD variances WD6 8_Gross 2" xfId="1382"/>
    <cellStyle name="_CCD variances WD6 9" xfId="1383"/>
    <cellStyle name="_CCD variances WD6 9 2" xfId="1384"/>
    <cellStyle name="_CCD variances WD6 9 2 2" xfId="1385"/>
    <cellStyle name="_CCD variances WD6 9 2 3" xfId="1386"/>
    <cellStyle name="_CCD variances WD6 9 2_Gross" xfId="1387"/>
    <cellStyle name="_CCD variances WD6 9 2_Gross 2" xfId="1388"/>
    <cellStyle name="_CCD variances WD6 9 3" xfId="1389"/>
    <cellStyle name="_CCD variances WD6 9 4" xfId="1390"/>
    <cellStyle name="_CCD variances WD6 9_Gross" xfId="1391"/>
    <cellStyle name="_CCD variances WD6 9_Gross 2" xfId="1392"/>
    <cellStyle name="_CCD variances WD6_001. Test" xfId="1393"/>
    <cellStyle name="_CCD variances WD6_001. Test 2" xfId="1394"/>
    <cellStyle name="_CCD variances WD6_001. Test_Gross" xfId="1395"/>
    <cellStyle name="_CCD variances WD6_001. Test_Gross 2" xfId="1396"/>
    <cellStyle name="_CCD variances WD6_Gross" xfId="1397"/>
    <cellStyle name="_CCD variances WD6_Gross 2" xfId="1398"/>
    <cellStyle name="_CCD variances WD6_Gross 2 2" xfId="1399"/>
    <cellStyle name="_CCD variances WD6_Gross 2_Gross" xfId="1400"/>
    <cellStyle name="_CCD variances WD6_Gross 2_Gross 2" xfId="1401"/>
    <cellStyle name="_CCD variances WD6_Gross 3" xfId="1402"/>
    <cellStyle name="_CCD variances WD6_Gross_1" xfId="1403"/>
    <cellStyle name="_CCD variances WD6_Gross_1 2" xfId="1404"/>
    <cellStyle name="_CCD variances WD6_Gross_Gross" xfId="1405"/>
    <cellStyle name="_CCD variances WD6_Gross_Gross 2" xfId="1406"/>
    <cellStyle name="_CCD variances WD6_R0" xfId="1407"/>
    <cellStyle name="_CCD variances WD6_R0 2" xfId="1408"/>
    <cellStyle name="_CCD variances WD6_R0 2 2" xfId="1409"/>
    <cellStyle name="_CCD variances WD6_R0 2 2 2" xfId="1410"/>
    <cellStyle name="_CCD variances WD6_R0 2 3" xfId="1411"/>
    <cellStyle name="_CCD variances WD6_R0 3" xfId="1412"/>
    <cellStyle name="_CCD variances WD6_R0 3 2" xfId="1413"/>
    <cellStyle name="_CCD variances WD6_R0 4" xfId="1414"/>
    <cellStyle name="_CCD variances WD6_R0_1" xfId="1415"/>
    <cellStyle name="_CCD variances WD6_R0_1 2" xfId="1416"/>
    <cellStyle name="_CCD variances WD6_R0_1 2 2" xfId="1417"/>
    <cellStyle name="_CCD variances WD6_R0_1 3" xfId="1418"/>
    <cellStyle name="_contingencyreview1011 - period 2 9june" xfId="1419"/>
    <cellStyle name="_contingencyreview1011 - period 2 9june 10" xfId="1420"/>
    <cellStyle name="_contingencyreview1011 - period 2 9june 10 2" xfId="1421"/>
    <cellStyle name="_contingencyreview1011 - period 2 9june 10 2 2" xfId="1422"/>
    <cellStyle name="_contingencyreview1011 - period 2 9june 10 2 3" xfId="1423"/>
    <cellStyle name="_contingencyreview1011 - period 2 9june 10 2_Gross" xfId="1424"/>
    <cellStyle name="_contingencyreview1011 - period 2 9june 10 2_Gross 2" xfId="1425"/>
    <cellStyle name="_contingencyreview1011 - period 2 9june 10 3" xfId="1426"/>
    <cellStyle name="_contingencyreview1011 - period 2 9june 10 4" xfId="1427"/>
    <cellStyle name="_contingencyreview1011 - period 2 9june 10_Gross" xfId="1428"/>
    <cellStyle name="_contingencyreview1011 - period 2 9june 10_Gross 2" xfId="1429"/>
    <cellStyle name="_contingencyreview1011 - period 2 9june 11" xfId="1430"/>
    <cellStyle name="_contingencyreview1011 - period 2 9june 11 2" xfId="1431"/>
    <cellStyle name="_contingencyreview1011 - period 2 9june 11 2 2" xfId="1432"/>
    <cellStyle name="_contingencyreview1011 - period 2 9june 11 3" xfId="1433"/>
    <cellStyle name="_contingencyreview1011 - period 2 9june 11 3 2" xfId="1434"/>
    <cellStyle name="_contingencyreview1011 - period 2 9june 11 4" xfId="1435"/>
    <cellStyle name="_contingencyreview1011 - period 2 9june 11_Gross" xfId="1436"/>
    <cellStyle name="_contingencyreview1011 - period 2 9june 11_Gross 2" xfId="1437"/>
    <cellStyle name="_contingencyreview1011 - period 2 9june 12" xfId="1438"/>
    <cellStyle name="_contingencyreview1011 - period 2 9june 12 2" xfId="1439"/>
    <cellStyle name="_contingencyreview1011 - period 2 9june 12 2 2" xfId="1440"/>
    <cellStyle name="_contingencyreview1011 - period 2 9june 12 3" xfId="1441"/>
    <cellStyle name="_contingencyreview1011 - period 2 9june 12_Gross" xfId="1442"/>
    <cellStyle name="_contingencyreview1011 - period 2 9june 12_Gross 2" xfId="1443"/>
    <cellStyle name="_contingencyreview1011 - period 2 9june 13" xfId="1444"/>
    <cellStyle name="_contingencyreview1011 - period 2 9june 13 2" xfId="1445"/>
    <cellStyle name="_contingencyreview1011 - period 2 9june 13 3" xfId="1446"/>
    <cellStyle name="_contingencyreview1011 - period 2 9june 13_Gross" xfId="1447"/>
    <cellStyle name="_contingencyreview1011 - period 2 9june 13_Gross 2" xfId="1448"/>
    <cellStyle name="_contingencyreview1011 - period 2 9june 14" xfId="1449"/>
    <cellStyle name="_contingencyreview1011 - period 2 9june 14 2" xfId="1450"/>
    <cellStyle name="_contingencyreview1011 - period 2 9june 14 2 2" xfId="1451"/>
    <cellStyle name="_contingencyreview1011 - period 2 9june 14 3" xfId="1452"/>
    <cellStyle name="_contingencyreview1011 - period 2 9june 14_Gross" xfId="1453"/>
    <cellStyle name="_contingencyreview1011 - period 2 9june 14_Gross 2" xfId="1454"/>
    <cellStyle name="_contingencyreview1011 - period 2 9june 15" xfId="1455"/>
    <cellStyle name="_contingencyreview1011 - period 2 9june 15 2" xfId="1456"/>
    <cellStyle name="_contingencyreview1011 - period 2 9june 15_Gross" xfId="1457"/>
    <cellStyle name="_contingencyreview1011 - period 2 9june 15_Gross 2" xfId="1458"/>
    <cellStyle name="_contingencyreview1011 - period 2 9june 16" xfId="1459"/>
    <cellStyle name="_contingencyreview1011 - period 2 9june 16 2" xfId="1460"/>
    <cellStyle name="_contingencyreview1011 - period 2 9june 16_Gross" xfId="1461"/>
    <cellStyle name="_contingencyreview1011 - period 2 9june 16_Gross 2" xfId="1462"/>
    <cellStyle name="_contingencyreview1011 - period 2 9june 17" xfId="1463"/>
    <cellStyle name="_contingencyreview1011 - period 2 9june 17 2" xfId="1464"/>
    <cellStyle name="_contingencyreview1011 - period 2 9june 17_Gross" xfId="1465"/>
    <cellStyle name="_contingencyreview1011 - period 2 9june 17_Gross 2" xfId="1466"/>
    <cellStyle name="_contingencyreview1011 - period 2 9june 18" xfId="1467"/>
    <cellStyle name="_contingencyreview1011 - period 2 9june 18 2" xfId="1468"/>
    <cellStyle name="_contingencyreview1011 - period 2 9june 19" xfId="1469"/>
    <cellStyle name="_contingencyreview1011 - period 2 9june 19 2" xfId="1470"/>
    <cellStyle name="_contingencyreview1011 - period 2 9june 2" xfId="1471"/>
    <cellStyle name="_contingencyreview1011 - period 2 9june 2 10" xfId="1472"/>
    <cellStyle name="_contingencyreview1011 - period 2 9june 2 11" xfId="1473"/>
    <cellStyle name="_contingencyreview1011 - period 2 9june 2 2" xfId="1474"/>
    <cellStyle name="_contingencyreview1011 - period 2 9june 2 2 2" xfId="1475"/>
    <cellStyle name="_contingencyreview1011 - period 2 9june 2 2 2 2" xfId="1476"/>
    <cellStyle name="_contingencyreview1011 - period 2 9june 2 2 3" xfId="1477"/>
    <cellStyle name="_contingencyreview1011 - period 2 9june 2 2 3 2" xfId="1478"/>
    <cellStyle name="_contingencyreview1011 - period 2 9june 2 2 3 2 2" xfId="1479"/>
    <cellStyle name="_contingencyreview1011 - period 2 9june 2 2 3 3" xfId="1480"/>
    <cellStyle name="_contingencyreview1011 - period 2 9june 2 2 4" xfId="1481"/>
    <cellStyle name="_contingencyreview1011 - period 2 9june 2 2 4 2" xfId="1482"/>
    <cellStyle name="_contingencyreview1011 - period 2 9june 2 2 5" xfId="1483"/>
    <cellStyle name="_contingencyreview1011 - period 2 9june 2 2_Gross" xfId="1484"/>
    <cellStyle name="_contingencyreview1011 - period 2 9june 2 2_Gross 2" xfId="1485"/>
    <cellStyle name="_contingencyreview1011 - period 2 9june 2 3" xfId="1486"/>
    <cellStyle name="_contingencyreview1011 - period 2 9june 2 3 2" xfId="1487"/>
    <cellStyle name="_contingencyreview1011 - period 2 9june 2 3 2 2" xfId="1488"/>
    <cellStyle name="_contingencyreview1011 - period 2 9june 2 3 2 2 2" xfId="1489"/>
    <cellStyle name="_contingencyreview1011 - period 2 9june 2 3 2 3" xfId="1490"/>
    <cellStyle name="_contingencyreview1011 - period 2 9june 2 3 3" xfId="1491"/>
    <cellStyle name="_contingencyreview1011 - period 2 9june 2 3 3 2" xfId="1492"/>
    <cellStyle name="_contingencyreview1011 - period 2 9june 2 3 4" xfId="1493"/>
    <cellStyle name="_contingencyreview1011 - period 2 9june 2 3_Gross" xfId="1494"/>
    <cellStyle name="_contingencyreview1011 - period 2 9june 2 3_Gross 2" xfId="1495"/>
    <cellStyle name="_contingencyreview1011 - period 2 9june 2 4" xfId="1496"/>
    <cellStyle name="_contingencyreview1011 - period 2 9june 2 4 2" xfId="1497"/>
    <cellStyle name="_contingencyreview1011 - period 2 9june 2 4 3" xfId="1498"/>
    <cellStyle name="_contingencyreview1011 - period 2 9june 2 5" xfId="1499"/>
    <cellStyle name="_contingencyreview1011 - period 2 9june 2 5 2" xfId="1500"/>
    <cellStyle name="_contingencyreview1011 - period 2 9june 2 5 2 2" xfId="1501"/>
    <cellStyle name="_contingencyreview1011 - period 2 9june 2 5 3" xfId="1502"/>
    <cellStyle name="_contingencyreview1011 - period 2 9june 2 6" xfId="1503"/>
    <cellStyle name="_contingencyreview1011 - period 2 9june 2 6 2" xfId="1504"/>
    <cellStyle name="_contingencyreview1011 - period 2 9june 2 7" xfId="1505"/>
    <cellStyle name="_contingencyreview1011 - period 2 9june 2 7 2" xfId="1506"/>
    <cellStyle name="_contingencyreview1011 - period 2 9june 2 8" xfId="1507"/>
    <cellStyle name="_contingencyreview1011 - period 2 9june 2 9" xfId="1508"/>
    <cellStyle name="_contingencyreview1011 - period 2 9june 2_Gross" xfId="1509"/>
    <cellStyle name="_contingencyreview1011 - period 2 9june 2_Gross 2" xfId="1510"/>
    <cellStyle name="_contingencyreview1011 - period 2 9june 20" xfId="1511"/>
    <cellStyle name="_contingencyreview1011 - period 2 9june 20 2" xfId="1512"/>
    <cellStyle name="_contingencyreview1011 - period 2 9june 21" xfId="1513"/>
    <cellStyle name="_contingencyreview1011 - period 2 9june 21 2" xfId="1514"/>
    <cellStyle name="_contingencyreview1011 - period 2 9june 22" xfId="1515"/>
    <cellStyle name="_contingencyreview1011 - period 2 9june 23" xfId="1516"/>
    <cellStyle name="_contingencyreview1011 - period 2 9june 24" xfId="1517"/>
    <cellStyle name="_contingencyreview1011 - period 2 9june 24 2" xfId="1518"/>
    <cellStyle name="_contingencyreview1011 - period 2 9june 25" xfId="1519"/>
    <cellStyle name="_contingencyreview1011 - period 2 9june 26" xfId="1520"/>
    <cellStyle name="_contingencyreview1011 - period 2 9june 27" xfId="1521"/>
    <cellStyle name="_contingencyreview1011 - period 2 9june 28" xfId="1522"/>
    <cellStyle name="_contingencyreview1011 - period 2 9june 3" xfId="1523"/>
    <cellStyle name="_contingencyreview1011 - period 2 9june 3 10" xfId="1524"/>
    <cellStyle name="_contingencyreview1011 - period 2 9june 3 10 2" xfId="1525"/>
    <cellStyle name="_contingencyreview1011 - period 2 9june 3 11" xfId="1526"/>
    <cellStyle name="_contingencyreview1011 - period 2 9june 3 11 2" xfId="1527"/>
    <cellStyle name="_contingencyreview1011 - period 2 9june 3 12" xfId="1528"/>
    <cellStyle name="_contingencyreview1011 - period 2 9june 3 2" xfId="1529"/>
    <cellStyle name="_contingencyreview1011 - period 2 9june 3 2 2" xfId="1530"/>
    <cellStyle name="_contingencyreview1011 - period 2 9june 3 2 2 2" xfId="1531"/>
    <cellStyle name="_contingencyreview1011 - period 2 9june 3 2 2_Gross" xfId="1532"/>
    <cellStyle name="_contingencyreview1011 - period 2 9june 3 2 2_Gross 2" xfId="1533"/>
    <cellStyle name="_contingencyreview1011 - period 2 9june 3 2 3" xfId="1534"/>
    <cellStyle name="_contingencyreview1011 - period 2 9june 3 2_Gross" xfId="1535"/>
    <cellStyle name="_contingencyreview1011 - period 2 9june 3 2_Gross 2" xfId="1536"/>
    <cellStyle name="_contingencyreview1011 - period 2 9june 3 3" xfId="1537"/>
    <cellStyle name="_contingencyreview1011 - period 2 9june 3 3 2" xfId="1538"/>
    <cellStyle name="_contingencyreview1011 - period 2 9june 3 3 2 2" xfId="1539"/>
    <cellStyle name="_contingencyreview1011 - period 2 9june 3 3 2_Gross" xfId="1540"/>
    <cellStyle name="_contingencyreview1011 - period 2 9june 3 3 2_Gross 2" xfId="1541"/>
    <cellStyle name="_contingencyreview1011 - period 2 9june 3 3 3" xfId="1542"/>
    <cellStyle name="_contingencyreview1011 - period 2 9june 3 3_August 2014 IMBE" xfId="1543"/>
    <cellStyle name="_contingencyreview1011 - period 2 9june 3 3_August 2014 IMBE 2" xfId="1544"/>
    <cellStyle name="_contingencyreview1011 - period 2 9june 3 3_August 2014 IMBE 2 2" xfId="1545"/>
    <cellStyle name="_contingencyreview1011 - period 2 9june 3 3_August 2014 IMBE 2 2 2" xfId="1546"/>
    <cellStyle name="_contingencyreview1011 - period 2 9june 3 3_August 2014 IMBE 2 2_Gross" xfId="1547"/>
    <cellStyle name="_contingencyreview1011 - period 2 9june 3 3_August 2014 IMBE 2 2_Gross 2" xfId="1548"/>
    <cellStyle name="_contingencyreview1011 - period 2 9june 3 3_August 2014 IMBE 2 3" xfId="1549"/>
    <cellStyle name="_contingencyreview1011 - period 2 9june 3 3_August 2014 IMBE 2_Gross" xfId="1550"/>
    <cellStyle name="_contingencyreview1011 - period 2 9june 3 3_August 2014 IMBE 2_Gross 2" xfId="1551"/>
    <cellStyle name="_contingencyreview1011 - period 2 9june 3 3_August 2014 IMBE 3" xfId="1552"/>
    <cellStyle name="_contingencyreview1011 - period 2 9june 3 3_August 2014 IMBE 3 2" xfId="1553"/>
    <cellStyle name="_contingencyreview1011 - period 2 9june 3 3_August 2014 IMBE 4" xfId="1554"/>
    <cellStyle name="_contingencyreview1011 - period 2 9june 3 3_August 2014 IMBE_Gross" xfId="1555"/>
    <cellStyle name="_contingencyreview1011 - period 2 9june 3 3_August 2014 IMBE_Gross 2" xfId="1556"/>
    <cellStyle name="_contingencyreview1011 - period 2 9june 3 3_Gross" xfId="1557"/>
    <cellStyle name="_contingencyreview1011 - period 2 9june 3 3_Gross 2" xfId="1558"/>
    <cellStyle name="_contingencyreview1011 - period 2 9june 3 4" xfId="1559"/>
    <cellStyle name="_contingencyreview1011 - period 2 9june 3 4 2" xfId="1560"/>
    <cellStyle name="_contingencyreview1011 - period 2 9june 3 4 2 2" xfId="1561"/>
    <cellStyle name="_contingencyreview1011 - period 2 9june 3 4 2_Gross" xfId="1562"/>
    <cellStyle name="_contingencyreview1011 - period 2 9june 3 4 2_Gross 2" xfId="1563"/>
    <cellStyle name="_contingencyreview1011 - period 2 9june 3 4 3" xfId="1564"/>
    <cellStyle name="_contingencyreview1011 - period 2 9june 3 4_Gross" xfId="1565"/>
    <cellStyle name="_contingencyreview1011 - period 2 9june 3 4_Gross 2" xfId="1566"/>
    <cellStyle name="_contingencyreview1011 - period 2 9june 3 5" xfId="1567"/>
    <cellStyle name="_contingencyreview1011 - period 2 9june 3 5 2" xfId="1568"/>
    <cellStyle name="_contingencyreview1011 - period 2 9june 3 5 2 2" xfId="1569"/>
    <cellStyle name="_contingencyreview1011 - period 2 9june 3 5 3" xfId="1570"/>
    <cellStyle name="_contingencyreview1011 - period 2 9june 3 5 4" xfId="1571"/>
    <cellStyle name="_contingencyreview1011 - period 2 9june 3 5_Gross" xfId="1572"/>
    <cellStyle name="_contingencyreview1011 - period 2 9june 3 5_Gross 2" xfId="1573"/>
    <cellStyle name="_contingencyreview1011 - period 2 9june 3 6" xfId="1574"/>
    <cellStyle name="_contingencyreview1011 - period 2 9june 3 6 2" xfId="1575"/>
    <cellStyle name="_contingencyreview1011 - period 2 9june 3 6 2 2" xfId="1576"/>
    <cellStyle name="_contingencyreview1011 - period 2 9june 3 6 3" xfId="1577"/>
    <cellStyle name="_contingencyreview1011 - period 2 9june 3 6 3 2" xfId="1578"/>
    <cellStyle name="_contingencyreview1011 - period 2 9june 3 6 4" xfId="1579"/>
    <cellStyle name="_contingencyreview1011 - period 2 9june 3 6 5" xfId="1580"/>
    <cellStyle name="_contingencyreview1011 - period 2 9june 3 6_Gross" xfId="1581"/>
    <cellStyle name="_contingencyreview1011 - period 2 9june 3 6_Gross 2" xfId="1582"/>
    <cellStyle name="_contingencyreview1011 - period 2 9june 3 7" xfId="1583"/>
    <cellStyle name="_contingencyreview1011 - period 2 9june 3 7 2" xfId="1584"/>
    <cellStyle name="_contingencyreview1011 - period 2 9june 3 7 2 2" xfId="1585"/>
    <cellStyle name="_contingencyreview1011 - period 2 9june 3 7 3" xfId="1586"/>
    <cellStyle name="_contingencyreview1011 - period 2 9june 3 7 3 2" xfId="1587"/>
    <cellStyle name="_contingencyreview1011 - period 2 9june 3 7 4" xfId="1588"/>
    <cellStyle name="_contingencyreview1011 - period 2 9june 3 7 5" xfId="1589"/>
    <cellStyle name="_contingencyreview1011 - period 2 9june 3 7_Gross" xfId="1590"/>
    <cellStyle name="_contingencyreview1011 - period 2 9june 3 7_Gross 2" xfId="1591"/>
    <cellStyle name="_contingencyreview1011 - period 2 9june 3 8" xfId="1592"/>
    <cellStyle name="_contingencyreview1011 - period 2 9june 3 8 2" xfId="1593"/>
    <cellStyle name="_contingencyreview1011 - period 2 9june 3 8 2 2" xfId="1594"/>
    <cellStyle name="_contingencyreview1011 - period 2 9june 3 8 3" xfId="1595"/>
    <cellStyle name="_contingencyreview1011 - period 2 9june 3 8 3 2" xfId="1596"/>
    <cellStyle name="_contingencyreview1011 - period 2 9june 3 8 4" xfId="1597"/>
    <cellStyle name="_contingencyreview1011 - period 2 9june 3 8 5" xfId="1598"/>
    <cellStyle name="_contingencyreview1011 - period 2 9june 3 8_Gross" xfId="1599"/>
    <cellStyle name="_contingencyreview1011 - period 2 9june 3 8_Gross 2" xfId="1600"/>
    <cellStyle name="_contingencyreview1011 - period 2 9june 3 9" xfId="1601"/>
    <cellStyle name="_contingencyreview1011 - period 2 9june 3 9 2" xfId="1602"/>
    <cellStyle name="_contingencyreview1011 - period 2 9june 3 9 3" xfId="1603"/>
    <cellStyle name="_contingencyreview1011 - period 2 9june 3_August 2014 IMBE" xfId="1604"/>
    <cellStyle name="_contingencyreview1011 - period 2 9june 3_August 2014 IMBE 2" xfId="1605"/>
    <cellStyle name="_contingencyreview1011 - period 2 9june 3_August 2014 IMBE 2 2" xfId="1606"/>
    <cellStyle name="_contingencyreview1011 - period 2 9june 3_August 2014 IMBE 2_Gross" xfId="1607"/>
    <cellStyle name="_contingencyreview1011 - period 2 9june 3_August 2014 IMBE 2_Gross 2" xfId="1608"/>
    <cellStyle name="_contingencyreview1011 - period 2 9june 3_August 2014 IMBE 3" xfId="1609"/>
    <cellStyle name="_contingencyreview1011 - period 2 9june 3_August 2014 IMBE_Gross" xfId="1610"/>
    <cellStyle name="_contingencyreview1011 - period 2 9june 3_August 2014 IMBE_Gross 2" xfId="1611"/>
    <cellStyle name="_contingencyreview1011 - period 2 9june 3_Gross" xfId="1612"/>
    <cellStyle name="_contingencyreview1011 - period 2 9june 3_Gross 2" xfId="1613"/>
    <cellStyle name="_contingencyreview1011 - period 2 9june 4" xfId="1614"/>
    <cellStyle name="_contingencyreview1011 - period 2 9june 4 2" xfId="1615"/>
    <cellStyle name="_contingencyreview1011 - period 2 9june 4 2 2" xfId="1616"/>
    <cellStyle name="_contingencyreview1011 - period 2 9june 4 2 2 2" xfId="1617"/>
    <cellStyle name="_contingencyreview1011 - period 2 9june 4 2 3" xfId="1618"/>
    <cellStyle name="_contingencyreview1011 - period 2 9june 4 2_Gross" xfId="1619"/>
    <cellStyle name="_contingencyreview1011 - period 2 9june 4 2_Gross 2" xfId="1620"/>
    <cellStyle name="_contingencyreview1011 - period 2 9june 4 3" xfId="1621"/>
    <cellStyle name="_contingencyreview1011 - period 2 9june 4 3 2" xfId="1622"/>
    <cellStyle name="_contingencyreview1011 - period 2 9june 4 4" xfId="1623"/>
    <cellStyle name="_contingencyreview1011 - period 2 9june 4 5" xfId="1624"/>
    <cellStyle name="_contingencyreview1011 - period 2 9june 4_August 2014 IMBE" xfId="1625"/>
    <cellStyle name="_contingencyreview1011 - period 2 9june 4_August 2014 IMBE 2" xfId="1626"/>
    <cellStyle name="_contingencyreview1011 - period 2 9june 4_August 2014 IMBE 2 2" xfId="1627"/>
    <cellStyle name="_contingencyreview1011 - period 2 9june 4_August 2014 IMBE 2 2 2" xfId="1628"/>
    <cellStyle name="_contingencyreview1011 - period 2 9june 4_August 2014 IMBE 2 2_Gross" xfId="1629"/>
    <cellStyle name="_contingencyreview1011 - period 2 9june 4_August 2014 IMBE 2 2_Gross 2" xfId="1630"/>
    <cellStyle name="_contingencyreview1011 - period 2 9june 4_August 2014 IMBE 2 3" xfId="1631"/>
    <cellStyle name="_contingencyreview1011 - period 2 9june 4_August 2014 IMBE 2_Gross" xfId="1632"/>
    <cellStyle name="_contingencyreview1011 - period 2 9june 4_August 2014 IMBE 2_Gross 2" xfId="1633"/>
    <cellStyle name="_contingencyreview1011 - period 2 9june 4_August 2014 IMBE 3" xfId="1634"/>
    <cellStyle name="_contingencyreview1011 - period 2 9june 4_August 2014 IMBE 3 2" xfId="1635"/>
    <cellStyle name="_contingencyreview1011 - period 2 9june 4_August 2014 IMBE 4" xfId="1636"/>
    <cellStyle name="_contingencyreview1011 - period 2 9june 4_August 2014 IMBE_Gross" xfId="1637"/>
    <cellStyle name="_contingencyreview1011 - period 2 9june 4_August 2014 IMBE_Gross 2" xfId="1638"/>
    <cellStyle name="_contingencyreview1011 - period 2 9june 4_Gross" xfId="1639"/>
    <cellStyle name="_contingencyreview1011 - period 2 9june 4_Gross 2" xfId="1640"/>
    <cellStyle name="_contingencyreview1011 - period 2 9june 5" xfId="1641"/>
    <cellStyle name="_contingencyreview1011 - period 2 9june 5 2" xfId="1642"/>
    <cellStyle name="_contingencyreview1011 - period 2 9june 5 2 2" xfId="1643"/>
    <cellStyle name="_contingencyreview1011 - period 2 9june 5 2 3" xfId="1644"/>
    <cellStyle name="_contingencyreview1011 - period 2 9june 5 2_Gross" xfId="1645"/>
    <cellStyle name="_contingencyreview1011 - period 2 9june 5 2_Gross 2" xfId="1646"/>
    <cellStyle name="_contingencyreview1011 - period 2 9june 5 3" xfId="1647"/>
    <cellStyle name="_contingencyreview1011 - period 2 9june 5 3 2" xfId="1648"/>
    <cellStyle name="_contingencyreview1011 - period 2 9june 5 3 2 2" xfId="1649"/>
    <cellStyle name="_contingencyreview1011 - period 2 9june 5 3 3" xfId="1650"/>
    <cellStyle name="_contingencyreview1011 - period 2 9june 5 4" xfId="1651"/>
    <cellStyle name="_contingencyreview1011 - period 2 9june 5 4 2" xfId="1652"/>
    <cellStyle name="_contingencyreview1011 - period 2 9june 5 5" xfId="1653"/>
    <cellStyle name="_contingencyreview1011 - period 2 9june 5_Gross" xfId="1654"/>
    <cellStyle name="_contingencyreview1011 - period 2 9june 5_Gross 2" xfId="1655"/>
    <cellStyle name="_contingencyreview1011 - period 2 9june 6" xfId="1656"/>
    <cellStyle name="_contingencyreview1011 - period 2 9june 6 2" xfId="1657"/>
    <cellStyle name="_contingencyreview1011 - period 2 9june 6 2 2" xfId="1658"/>
    <cellStyle name="_contingencyreview1011 - period 2 9june 6 2 3" xfId="1659"/>
    <cellStyle name="_contingencyreview1011 - period 2 9june 6 2_Gross" xfId="1660"/>
    <cellStyle name="_contingencyreview1011 - period 2 9june 6 2_Gross 2" xfId="1661"/>
    <cellStyle name="_contingencyreview1011 - period 2 9june 6 3" xfId="1662"/>
    <cellStyle name="_contingencyreview1011 - period 2 9june 6 3 2" xfId="1663"/>
    <cellStyle name="_contingencyreview1011 - period 2 9june 6 3 2 2" xfId="1664"/>
    <cellStyle name="_contingencyreview1011 - period 2 9june 6 3 3" xfId="1665"/>
    <cellStyle name="_contingencyreview1011 - period 2 9june 6 4" xfId="1666"/>
    <cellStyle name="_contingencyreview1011 - period 2 9june 6 4 2" xfId="1667"/>
    <cellStyle name="_contingencyreview1011 - period 2 9june 6 5" xfId="1668"/>
    <cellStyle name="_contingencyreview1011 - period 2 9june 6_Gross" xfId="1669"/>
    <cellStyle name="_contingencyreview1011 - period 2 9june 6_Gross 2" xfId="1670"/>
    <cellStyle name="_contingencyreview1011 - period 2 9june 7" xfId="1671"/>
    <cellStyle name="_contingencyreview1011 - period 2 9june 7 2" xfId="1672"/>
    <cellStyle name="_contingencyreview1011 - period 2 9june 7 2 2" xfId="1673"/>
    <cellStyle name="_contingencyreview1011 - period 2 9june 7 2_Gross" xfId="1674"/>
    <cellStyle name="_contingencyreview1011 - period 2 9june 7 2_Gross 2" xfId="1675"/>
    <cellStyle name="_contingencyreview1011 - period 2 9june 7 3" xfId="1676"/>
    <cellStyle name="_contingencyreview1011 - period 2 9june 7_Gross" xfId="1677"/>
    <cellStyle name="_contingencyreview1011 - period 2 9june 7_Gross 2" xfId="1678"/>
    <cellStyle name="_contingencyreview1011 - period 2 9june 8" xfId="1679"/>
    <cellStyle name="_contingencyreview1011 - period 2 9june 8 2" xfId="1680"/>
    <cellStyle name="_contingencyreview1011 - period 2 9june 8 2 2" xfId="1681"/>
    <cellStyle name="_contingencyreview1011 - period 2 9june 8 2_Gross" xfId="1682"/>
    <cellStyle name="_contingencyreview1011 - period 2 9june 8 2_Gross 2" xfId="1683"/>
    <cellStyle name="_contingencyreview1011 - period 2 9june 8 3" xfId="1684"/>
    <cellStyle name="_contingencyreview1011 - period 2 9june 8_Gross" xfId="1685"/>
    <cellStyle name="_contingencyreview1011 - period 2 9june 8_Gross 2" xfId="1686"/>
    <cellStyle name="_contingencyreview1011 - period 2 9june 9" xfId="1687"/>
    <cellStyle name="_contingencyreview1011 - period 2 9june 9 2" xfId="1688"/>
    <cellStyle name="_contingencyreview1011 - period 2 9june 9 2 2" xfId="1689"/>
    <cellStyle name="_contingencyreview1011 - period 2 9june 9 2 3" xfId="1690"/>
    <cellStyle name="_contingencyreview1011 - period 2 9june 9 2_Gross" xfId="1691"/>
    <cellStyle name="_contingencyreview1011 - period 2 9june 9 2_Gross 2" xfId="1692"/>
    <cellStyle name="_contingencyreview1011 - period 2 9june 9 3" xfId="1693"/>
    <cellStyle name="_contingencyreview1011 - period 2 9june 9 4" xfId="1694"/>
    <cellStyle name="_contingencyreview1011 - period 2 9june 9_Gross" xfId="1695"/>
    <cellStyle name="_contingencyreview1011 - period 2 9june 9_Gross 2" xfId="1696"/>
    <cellStyle name="_contingencyreview1011 - period 2 9june_001. Test" xfId="1697"/>
    <cellStyle name="_contingencyreview1011 - period 2 9june_001. Test 2" xfId="1698"/>
    <cellStyle name="_contingencyreview1011 - period 2 9june_001. Test_Gross" xfId="1699"/>
    <cellStyle name="_contingencyreview1011 - period 2 9june_001. Test_Gross 2" xfId="1700"/>
    <cellStyle name="_contingencyreview1011 - period 2 9june_Gross" xfId="1701"/>
    <cellStyle name="_contingencyreview1011 - period 2 9june_Gross 2" xfId="1702"/>
    <cellStyle name="_contingencyreview1011 - period 2 9june_Gross 2 2" xfId="1703"/>
    <cellStyle name="_contingencyreview1011 - period 2 9june_Gross 2_Gross" xfId="1704"/>
    <cellStyle name="_contingencyreview1011 - period 2 9june_Gross 2_Gross 2" xfId="1705"/>
    <cellStyle name="_contingencyreview1011 - period 2 9june_Gross 3" xfId="1706"/>
    <cellStyle name="_contingencyreview1011 - period 2 9june_Gross_1" xfId="1707"/>
    <cellStyle name="_contingencyreview1011 - period 2 9june_Gross_1 2" xfId="1708"/>
    <cellStyle name="_contingencyreview1011 - period 2 9june_Gross_Gross" xfId="1709"/>
    <cellStyle name="_contingencyreview1011 - period 2 9june_Gross_Gross 2" xfId="1710"/>
    <cellStyle name="_contingencyreview1011 - period 2 9june_R0" xfId="1711"/>
    <cellStyle name="_contingencyreview1011 - period 2 9june_R0 2" xfId="1712"/>
    <cellStyle name="_contingencyreview1011 - period 2 9june_R0 2 2" xfId="1713"/>
    <cellStyle name="_contingencyreview1011 - period 2 9june_R0 2 2 2" xfId="1714"/>
    <cellStyle name="_contingencyreview1011 - period 2 9june_R0 2 3" xfId="1715"/>
    <cellStyle name="_contingencyreview1011 - period 2 9june_R0 3" xfId="1716"/>
    <cellStyle name="_contingencyreview1011 - period 2 9june_R0 3 2" xfId="1717"/>
    <cellStyle name="_contingencyreview1011 - period 2 9june_R0 4" xfId="1718"/>
    <cellStyle name="_contingencyreview1011 - period 2 9june_R0_1" xfId="1719"/>
    <cellStyle name="_contingencyreview1011 - period 2 9june_R0_1 2" xfId="1720"/>
    <cellStyle name="_contingencyreview1011 - period 2 9june_R0_1 2 2" xfId="1721"/>
    <cellStyle name="_contingencyreview1011 - period 2 9june_R0_1 3" xfId="1722"/>
    <cellStyle name="_COO Narrative WD6 P4" xfId="1723"/>
    <cellStyle name="_COO Narrative WD6 P4 10" xfId="1724"/>
    <cellStyle name="_COO Narrative WD6 P4 10 2" xfId="1725"/>
    <cellStyle name="_COO Narrative WD6 P4 10 2 2" xfId="1726"/>
    <cellStyle name="_COO Narrative WD6 P4 10 2 3" xfId="1727"/>
    <cellStyle name="_COO Narrative WD6 P4 10 2_Gross" xfId="1728"/>
    <cellStyle name="_COO Narrative WD6 P4 10 2_Gross 2" xfId="1729"/>
    <cellStyle name="_COO Narrative WD6 P4 10 3" xfId="1730"/>
    <cellStyle name="_COO Narrative WD6 P4 10 4" xfId="1731"/>
    <cellStyle name="_COO Narrative WD6 P4 10_Gross" xfId="1732"/>
    <cellStyle name="_COO Narrative WD6 P4 10_Gross 2" xfId="1733"/>
    <cellStyle name="_COO Narrative WD6 P4 11" xfId="1734"/>
    <cellStyle name="_COO Narrative WD6 P4 11 2" xfId="1735"/>
    <cellStyle name="_COO Narrative WD6 P4 11 2 2" xfId="1736"/>
    <cellStyle name="_COO Narrative WD6 P4 11 3" xfId="1737"/>
    <cellStyle name="_COO Narrative WD6 P4 11 3 2" xfId="1738"/>
    <cellStyle name="_COO Narrative WD6 P4 11 4" xfId="1739"/>
    <cellStyle name="_COO Narrative WD6 P4 11_Gross" xfId="1740"/>
    <cellStyle name="_COO Narrative WD6 P4 11_Gross 2" xfId="1741"/>
    <cellStyle name="_COO Narrative WD6 P4 12" xfId="1742"/>
    <cellStyle name="_COO Narrative WD6 P4 12 2" xfId="1743"/>
    <cellStyle name="_COO Narrative WD6 P4 12 2 2" xfId="1744"/>
    <cellStyle name="_COO Narrative WD6 P4 12 3" xfId="1745"/>
    <cellStyle name="_COO Narrative WD6 P4 12_Gross" xfId="1746"/>
    <cellStyle name="_COO Narrative WD6 P4 12_Gross 2" xfId="1747"/>
    <cellStyle name="_COO Narrative WD6 P4 13" xfId="1748"/>
    <cellStyle name="_COO Narrative WD6 P4 13 2" xfId="1749"/>
    <cellStyle name="_COO Narrative WD6 P4 13 3" xfId="1750"/>
    <cellStyle name="_COO Narrative WD6 P4 13_Gross" xfId="1751"/>
    <cellStyle name="_COO Narrative WD6 P4 13_Gross 2" xfId="1752"/>
    <cellStyle name="_COO Narrative WD6 P4 14" xfId="1753"/>
    <cellStyle name="_COO Narrative WD6 P4 14 2" xfId="1754"/>
    <cellStyle name="_COO Narrative WD6 P4 14 2 2" xfId="1755"/>
    <cellStyle name="_COO Narrative WD6 P4 14 3" xfId="1756"/>
    <cellStyle name="_COO Narrative WD6 P4 14_Gross" xfId="1757"/>
    <cellStyle name="_COO Narrative WD6 P4 14_Gross 2" xfId="1758"/>
    <cellStyle name="_COO Narrative WD6 P4 15" xfId="1759"/>
    <cellStyle name="_COO Narrative WD6 P4 15 2" xfId="1760"/>
    <cellStyle name="_COO Narrative WD6 P4 15_Gross" xfId="1761"/>
    <cellStyle name="_COO Narrative WD6 P4 15_Gross 2" xfId="1762"/>
    <cellStyle name="_COO Narrative WD6 P4 16" xfId="1763"/>
    <cellStyle name="_COO Narrative WD6 P4 16 2" xfId="1764"/>
    <cellStyle name="_COO Narrative WD6 P4 16_Gross" xfId="1765"/>
    <cellStyle name="_COO Narrative WD6 P4 16_Gross 2" xfId="1766"/>
    <cellStyle name="_COO Narrative WD6 P4 17" xfId="1767"/>
    <cellStyle name="_COO Narrative WD6 P4 17 2" xfId="1768"/>
    <cellStyle name="_COO Narrative WD6 P4 17_Gross" xfId="1769"/>
    <cellStyle name="_COO Narrative WD6 P4 17_Gross 2" xfId="1770"/>
    <cellStyle name="_COO Narrative WD6 P4 18" xfId="1771"/>
    <cellStyle name="_COO Narrative WD6 P4 18 2" xfId="1772"/>
    <cellStyle name="_COO Narrative WD6 P4 19" xfId="1773"/>
    <cellStyle name="_COO Narrative WD6 P4 19 2" xfId="1774"/>
    <cellStyle name="_COO Narrative WD6 P4 2" xfId="1775"/>
    <cellStyle name="_COO Narrative WD6 P4 2 10" xfId="1776"/>
    <cellStyle name="_COO Narrative WD6 P4 2 11" xfId="1777"/>
    <cellStyle name="_COO Narrative WD6 P4 2 2" xfId="1778"/>
    <cellStyle name="_COO Narrative WD6 P4 2 2 2" xfId="1779"/>
    <cellStyle name="_COO Narrative WD6 P4 2 2 2 2" xfId="1780"/>
    <cellStyle name="_COO Narrative WD6 P4 2 2 3" xfId="1781"/>
    <cellStyle name="_COO Narrative WD6 P4 2 2 3 2" xfId="1782"/>
    <cellStyle name="_COO Narrative WD6 P4 2 2 3 2 2" xfId="1783"/>
    <cellStyle name="_COO Narrative WD6 P4 2 2 3 3" xfId="1784"/>
    <cellStyle name="_COO Narrative WD6 P4 2 2 4" xfId="1785"/>
    <cellStyle name="_COO Narrative WD6 P4 2 2 4 2" xfId="1786"/>
    <cellStyle name="_COO Narrative WD6 P4 2 2 5" xfId="1787"/>
    <cellStyle name="_COO Narrative WD6 P4 2 2_Gross" xfId="1788"/>
    <cellStyle name="_COO Narrative WD6 P4 2 2_Gross 2" xfId="1789"/>
    <cellStyle name="_COO Narrative WD6 P4 2 3" xfId="1790"/>
    <cellStyle name="_COO Narrative WD6 P4 2 3 2" xfId="1791"/>
    <cellStyle name="_COO Narrative WD6 P4 2 3 2 2" xfId="1792"/>
    <cellStyle name="_COO Narrative WD6 P4 2 3 2 2 2" xfId="1793"/>
    <cellStyle name="_COO Narrative WD6 P4 2 3 2 3" xfId="1794"/>
    <cellStyle name="_COO Narrative WD6 P4 2 3 3" xfId="1795"/>
    <cellStyle name="_COO Narrative WD6 P4 2 3 3 2" xfId="1796"/>
    <cellStyle name="_COO Narrative WD6 P4 2 3 4" xfId="1797"/>
    <cellStyle name="_COO Narrative WD6 P4 2 3_Gross" xfId="1798"/>
    <cellStyle name="_COO Narrative WD6 P4 2 3_Gross 2" xfId="1799"/>
    <cellStyle name="_COO Narrative WD6 P4 2 4" xfId="1800"/>
    <cellStyle name="_COO Narrative WD6 P4 2 4 2" xfId="1801"/>
    <cellStyle name="_COO Narrative WD6 P4 2 4 3" xfId="1802"/>
    <cellStyle name="_COO Narrative WD6 P4 2 5" xfId="1803"/>
    <cellStyle name="_COO Narrative WD6 P4 2 5 2" xfId="1804"/>
    <cellStyle name="_COO Narrative WD6 P4 2 5 2 2" xfId="1805"/>
    <cellStyle name="_COO Narrative WD6 P4 2 5 3" xfId="1806"/>
    <cellStyle name="_COO Narrative WD6 P4 2 6" xfId="1807"/>
    <cellStyle name="_COO Narrative WD6 P4 2 6 2" xfId="1808"/>
    <cellStyle name="_COO Narrative WD6 P4 2 7" xfId="1809"/>
    <cellStyle name="_COO Narrative WD6 P4 2 7 2" xfId="1810"/>
    <cellStyle name="_COO Narrative WD6 P4 2 8" xfId="1811"/>
    <cellStyle name="_COO Narrative WD6 P4 2 9" xfId="1812"/>
    <cellStyle name="_COO Narrative WD6 P4 2_Gross" xfId="1813"/>
    <cellStyle name="_COO Narrative WD6 P4 2_Gross 2" xfId="1814"/>
    <cellStyle name="_COO Narrative WD6 P4 20" xfId="1815"/>
    <cellStyle name="_COO Narrative WD6 P4 20 2" xfId="1816"/>
    <cellStyle name="_COO Narrative WD6 P4 21" xfId="1817"/>
    <cellStyle name="_COO Narrative WD6 P4 21 2" xfId="1818"/>
    <cellStyle name="_COO Narrative WD6 P4 22" xfId="1819"/>
    <cellStyle name="_COO Narrative WD6 P4 23" xfId="1820"/>
    <cellStyle name="_COO Narrative WD6 P4 24" xfId="1821"/>
    <cellStyle name="_COO Narrative WD6 P4 24 2" xfId="1822"/>
    <cellStyle name="_COO Narrative WD6 P4 25" xfId="1823"/>
    <cellStyle name="_COO Narrative WD6 P4 26" xfId="1824"/>
    <cellStyle name="_COO Narrative WD6 P4 27" xfId="1825"/>
    <cellStyle name="_COO Narrative WD6 P4 28" xfId="1826"/>
    <cellStyle name="_COO Narrative WD6 P4 3" xfId="1827"/>
    <cellStyle name="_COO Narrative WD6 P4 3 10" xfId="1828"/>
    <cellStyle name="_COO Narrative WD6 P4 3 10 2" xfId="1829"/>
    <cellStyle name="_COO Narrative WD6 P4 3 11" xfId="1830"/>
    <cellStyle name="_COO Narrative WD6 P4 3 11 2" xfId="1831"/>
    <cellStyle name="_COO Narrative WD6 P4 3 12" xfId="1832"/>
    <cellStyle name="_COO Narrative WD6 P4 3 2" xfId="1833"/>
    <cellStyle name="_COO Narrative WD6 P4 3 2 2" xfId="1834"/>
    <cellStyle name="_COO Narrative WD6 P4 3 2 2 2" xfId="1835"/>
    <cellStyle name="_COO Narrative WD6 P4 3 2 2_Gross" xfId="1836"/>
    <cellStyle name="_COO Narrative WD6 P4 3 2 2_Gross 2" xfId="1837"/>
    <cellStyle name="_COO Narrative WD6 P4 3 2 3" xfId="1838"/>
    <cellStyle name="_COO Narrative WD6 P4 3 2_Gross" xfId="1839"/>
    <cellStyle name="_COO Narrative WD6 P4 3 2_Gross 2" xfId="1840"/>
    <cellStyle name="_COO Narrative WD6 P4 3 3" xfId="1841"/>
    <cellStyle name="_COO Narrative WD6 P4 3 3 2" xfId="1842"/>
    <cellStyle name="_COO Narrative WD6 P4 3 3 2 2" xfId="1843"/>
    <cellStyle name="_COO Narrative WD6 P4 3 3 2_Gross" xfId="1844"/>
    <cellStyle name="_COO Narrative WD6 P4 3 3 2_Gross 2" xfId="1845"/>
    <cellStyle name="_COO Narrative WD6 P4 3 3 3" xfId="1846"/>
    <cellStyle name="_COO Narrative WD6 P4 3 3_August 2014 IMBE" xfId="1847"/>
    <cellStyle name="_COO Narrative WD6 P4 3 3_August 2014 IMBE 2" xfId="1848"/>
    <cellStyle name="_COO Narrative WD6 P4 3 3_August 2014 IMBE 2 2" xfId="1849"/>
    <cellStyle name="_COO Narrative WD6 P4 3 3_August 2014 IMBE 2 2 2" xfId="1850"/>
    <cellStyle name="_COO Narrative WD6 P4 3 3_August 2014 IMBE 2 2_Gross" xfId="1851"/>
    <cellStyle name="_COO Narrative WD6 P4 3 3_August 2014 IMBE 2 2_Gross 2" xfId="1852"/>
    <cellStyle name="_COO Narrative WD6 P4 3 3_August 2014 IMBE 2 3" xfId="1853"/>
    <cellStyle name="_COO Narrative WD6 P4 3 3_August 2014 IMBE 2_Gross" xfId="1854"/>
    <cellStyle name="_COO Narrative WD6 P4 3 3_August 2014 IMBE 2_Gross 2" xfId="1855"/>
    <cellStyle name="_COO Narrative WD6 P4 3 3_August 2014 IMBE 3" xfId="1856"/>
    <cellStyle name="_COO Narrative WD6 P4 3 3_August 2014 IMBE 3 2" xfId="1857"/>
    <cellStyle name="_COO Narrative WD6 P4 3 3_August 2014 IMBE 4" xfId="1858"/>
    <cellStyle name="_COO Narrative WD6 P4 3 3_August 2014 IMBE_Gross" xfId="1859"/>
    <cellStyle name="_COO Narrative WD6 P4 3 3_August 2014 IMBE_Gross 2" xfId="1860"/>
    <cellStyle name="_COO Narrative WD6 P4 3 3_Gross" xfId="1861"/>
    <cellStyle name="_COO Narrative WD6 P4 3 3_Gross 2" xfId="1862"/>
    <cellStyle name="_COO Narrative WD6 P4 3 4" xfId="1863"/>
    <cellStyle name="_COO Narrative WD6 P4 3 4 2" xfId="1864"/>
    <cellStyle name="_COO Narrative WD6 P4 3 4 2 2" xfId="1865"/>
    <cellStyle name="_COO Narrative WD6 P4 3 4 2_Gross" xfId="1866"/>
    <cellStyle name="_COO Narrative WD6 P4 3 4 2_Gross 2" xfId="1867"/>
    <cellStyle name="_COO Narrative WD6 P4 3 4 3" xfId="1868"/>
    <cellStyle name="_COO Narrative WD6 P4 3 4_Gross" xfId="1869"/>
    <cellStyle name="_COO Narrative WD6 P4 3 4_Gross 2" xfId="1870"/>
    <cellStyle name="_COO Narrative WD6 P4 3 5" xfId="1871"/>
    <cellStyle name="_COO Narrative WD6 P4 3 5 2" xfId="1872"/>
    <cellStyle name="_COO Narrative WD6 P4 3 5 2 2" xfId="1873"/>
    <cellStyle name="_COO Narrative WD6 P4 3 5 3" xfId="1874"/>
    <cellStyle name="_COO Narrative WD6 P4 3 5 4" xfId="1875"/>
    <cellStyle name="_COO Narrative WD6 P4 3 5_Gross" xfId="1876"/>
    <cellStyle name="_COO Narrative WD6 P4 3 5_Gross 2" xfId="1877"/>
    <cellStyle name="_COO Narrative WD6 P4 3 6" xfId="1878"/>
    <cellStyle name="_COO Narrative WD6 P4 3 6 2" xfId="1879"/>
    <cellStyle name="_COO Narrative WD6 P4 3 6 2 2" xfId="1880"/>
    <cellStyle name="_COO Narrative WD6 P4 3 6 3" xfId="1881"/>
    <cellStyle name="_COO Narrative WD6 P4 3 6 3 2" xfId="1882"/>
    <cellStyle name="_COO Narrative WD6 P4 3 6 4" xfId="1883"/>
    <cellStyle name="_COO Narrative WD6 P4 3 6 5" xfId="1884"/>
    <cellStyle name="_COO Narrative WD6 P4 3 6_Gross" xfId="1885"/>
    <cellStyle name="_COO Narrative WD6 P4 3 6_Gross 2" xfId="1886"/>
    <cellStyle name="_COO Narrative WD6 P4 3 7" xfId="1887"/>
    <cellStyle name="_COO Narrative WD6 P4 3 7 2" xfId="1888"/>
    <cellStyle name="_COO Narrative WD6 P4 3 7 2 2" xfId="1889"/>
    <cellStyle name="_COO Narrative WD6 P4 3 7 3" xfId="1890"/>
    <cellStyle name="_COO Narrative WD6 P4 3 7 3 2" xfId="1891"/>
    <cellStyle name="_COO Narrative WD6 P4 3 7 4" xfId="1892"/>
    <cellStyle name="_COO Narrative WD6 P4 3 7 5" xfId="1893"/>
    <cellStyle name="_COO Narrative WD6 P4 3 7_Gross" xfId="1894"/>
    <cellStyle name="_COO Narrative WD6 P4 3 7_Gross 2" xfId="1895"/>
    <cellStyle name="_COO Narrative WD6 P4 3 8" xfId="1896"/>
    <cellStyle name="_COO Narrative WD6 P4 3 8 2" xfId="1897"/>
    <cellStyle name="_COO Narrative WD6 P4 3 8 2 2" xfId="1898"/>
    <cellStyle name="_COO Narrative WD6 P4 3 8 3" xfId="1899"/>
    <cellStyle name="_COO Narrative WD6 P4 3 8 3 2" xfId="1900"/>
    <cellStyle name="_COO Narrative WD6 P4 3 8 4" xfId="1901"/>
    <cellStyle name="_COO Narrative WD6 P4 3 8 5" xfId="1902"/>
    <cellStyle name="_COO Narrative WD6 P4 3 8_Gross" xfId="1903"/>
    <cellStyle name="_COO Narrative WD6 P4 3 8_Gross 2" xfId="1904"/>
    <cellStyle name="_COO Narrative WD6 P4 3 9" xfId="1905"/>
    <cellStyle name="_COO Narrative WD6 P4 3 9 2" xfId="1906"/>
    <cellStyle name="_COO Narrative WD6 P4 3 9 3" xfId="1907"/>
    <cellStyle name="_COO Narrative WD6 P4 3_August 2014 IMBE" xfId="1908"/>
    <cellStyle name="_COO Narrative WD6 P4 3_August 2014 IMBE 2" xfId="1909"/>
    <cellStyle name="_COO Narrative WD6 P4 3_August 2014 IMBE 2 2" xfId="1910"/>
    <cellStyle name="_COO Narrative WD6 P4 3_August 2014 IMBE 2_Gross" xfId="1911"/>
    <cellStyle name="_COO Narrative WD6 P4 3_August 2014 IMBE 2_Gross 2" xfId="1912"/>
    <cellStyle name="_COO Narrative WD6 P4 3_August 2014 IMBE 3" xfId="1913"/>
    <cellStyle name="_COO Narrative WD6 P4 3_August 2014 IMBE_Gross" xfId="1914"/>
    <cellStyle name="_COO Narrative WD6 P4 3_August 2014 IMBE_Gross 2" xfId="1915"/>
    <cellStyle name="_COO Narrative WD6 P4 3_Gross" xfId="1916"/>
    <cellStyle name="_COO Narrative WD6 P4 3_Gross 2" xfId="1917"/>
    <cellStyle name="_COO Narrative WD6 P4 4" xfId="1918"/>
    <cellStyle name="_COO Narrative WD6 P4 4 2" xfId="1919"/>
    <cellStyle name="_COO Narrative WD6 P4 4 2 2" xfId="1920"/>
    <cellStyle name="_COO Narrative WD6 P4 4 2 2 2" xfId="1921"/>
    <cellStyle name="_COO Narrative WD6 P4 4 2 3" xfId="1922"/>
    <cellStyle name="_COO Narrative WD6 P4 4 2_Gross" xfId="1923"/>
    <cellStyle name="_COO Narrative WD6 P4 4 2_Gross 2" xfId="1924"/>
    <cellStyle name="_COO Narrative WD6 P4 4 3" xfId="1925"/>
    <cellStyle name="_COO Narrative WD6 P4 4 3 2" xfId="1926"/>
    <cellStyle name="_COO Narrative WD6 P4 4 4" xfId="1927"/>
    <cellStyle name="_COO Narrative WD6 P4 4 5" xfId="1928"/>
    <cellStyle name="_COO Narrative WD6 P4 4_August 2014 IMBE" xfId="1929"/>
    <cellStyle name="_COO Narrative WD6 P4 4_August 2014 IMBE 2" xfId="1930"/>
    <cellStyle name="_COO Narrative WD6 P4 4_August 2014 IMBE 2 2" xfId="1931"/>
    <cellStyle name="_COO Narrative WD6 P4 4_August 2014 IMBE 2 2 2" xfId="1932"/>
    <cellStyle name="_COO Narrative WD6 P4 4_August 2014 IMBE 2 2_Gross" xfId="1933"/>
    <cellStyle name="_COO Narrative WD6 P4 4_August 2014 IMBE 2 2_Gross 2" xfId="1934"/>
    <cellStyle name="_COO Narrative WD6 P4 4_August 2014 IMBE 2 3" xfId="1935"/>
    <cellStyle name="_COO Narrative WD6 P4 4_August 2014 IMBE 2_Gross" xfId="1936"/>
    <cellStyle name="_COO Narrative WD6 P4 4_August 2014 IMBE 2_Gross 2" xfId="1937"/>
    <cellStyle name="_COO Narrative WD6 P4 4_August 2014 IMBE 3" xfId="1938"/>
    <cellStyle name="_COO Narrative WD6 P4 4_August 2014 IMBE 3 2" xfId="1939"/>
    <cellStyle name="_COO Narrative WD6 P4 4_August 2014 IMBE 4" xfId="1940"/>
    <cellStyle name="_COO Narrative WD6 P4 4_August 2014 IMBE_Gross" xfId="1941"/>
    <cellStyle name="_COO Narrative WD6 P4 4_August 2014 IMBE_Gross 2" xfId="1942"/>
    <cellStyle name="_COO Narrative WD6 P4 4_Gross" xfId="1943"/>
    <cellStyle name="_COO Narrative WD6 P4 4_Gross 2" xfId="1944"/>
    <cellStyle name="_COO Narrative WD6 P4 5" xfId="1945"/>
    <cellStyle name="_COO Narrative WD6 P4 5 2" xfId="1946"/>
    <cellStyle name="_COO Narrative WD6 P4 5 2 2" xfId="1947"/>
    <cellStyle name="_COO Narrative WD6 P4 5 2 3" xfId="1948"/>
    <cellStyle name="_COO Narrative WD6 P4 5 2_Gross" xfId="1949"/>
    <cellStyle name="_COO Narrative WD6 P4 5 2_Gross 2" xfId="1950"/>
    <cellStyle name="_COO Narrative WD6 P4 5 3" xfId="1951"/>
    <cellStyle name="_COO Narrative WD6 P4 5 3 2" xfId="1952"/>
    <cellStyle name="_COO Narrative WD6 P4 5 3 2 2" xfId="1953"/>
    <cellStyle name="_COO Narrative WD6 P4 5 3 3" xfId="1954"/>
    <cellStyle name="_COO Narrative WD6 P4 5 4" xfId="1955"/>
    <cellStyle name="_COO Narrative WD6 P4 5 4 2" xfId="1956"/>
    <cellStyle name="_COO Narrative WD6 P4 5 5" xfId="1957"/>
    <cellStyle name="_COO Narrative WD6 P4 5_Gross" xfId="1958"/>
    <cellStyle name="_COO Narrative WD6 P4 5_Gross 2" xfId="1959"/>
    <cellStyle name="_COO Narrative WD6 P4 6" xfId="1960"/>
    <cellStyle name="_COO Narrative WD6 P4 6 2" xfId="1961"/>
    <cellStyle name="_COO Narrative WD6 P4 6 2 2" xfId="1962"/>
    <cellStyle name="_COO Narrative WD6 P4 6 2 3" xfId="1963"/>
    <cellStyle name="_COO Narrative WD6 P4 6 2_Gross" xfId="1964"/>
    <cellStyle name="_COO Narrative WD6 P4 6 2_Gross 2" xfId="1965"/>
    <cellStyle name="_COO Narrative WD6 P4 6 3" xfId="1966"/>
    <cellStyle name="_COO Narrative WD6 P4 6 3 2" xfId="1967"/>
    <cellStyle name="_COO Narrative WD6 P4 6 3 2 2" xfId="1968"/>
    <cellStyle name="_COO Narrative WD6 P4 6 3 3" xfId="1969"/>
    <cellStyle name="_COO Narrative WD6 P4 6 4" xfId="1970"/>
    <cellStyle name="_COO Narrative WD6 P4 6 4 2" xfId="1971"/>
    <cellStyle name="_COO Narrative WD6 P4 6 5" xfId="1972"/>
    <cellStyle name="_COO Narrative WD6 P4 6_Gross" xfId="1973"/>
    <cellStyle name="_COO Narrative WD6 P4 6_Gross 2" xfId="1974"/>
    <cellStyle name="_COO Narrative WD6 P4 7" xfId="1975"/>
    <cellStyle name="_COO Narrative WD6 P4 7 2" xfId="1976"/>
    <cellStyle name="_COO Narrative WD6 P4 7 2 2" xfId="1977"/>
    <cellStyle name="_COO Narrative WD6 P4 7 2_Gross" xfId="1978"/>
    <cellStyle name="_COO Narrative WD6 P4 7 2_Gross 2" xfId="1979"/>
    <cellStyle name="_COO Narrative WD6 P4 7 3" xfId="1980"/>
    <cellStyle name="_COO Narrative WD6 P4 7_Gross" xfId="1981"/>
    <cellStyle name="_COO Narrative WD6 P4 7_Gross 2" xfId="1982"/>
    <cellStyle name="_COO Narrative WD6 P4 8" xfId="1983"/>
    <cellStyle name="_COO Narrative WD6 P4 8 2" xfId="1984"/>
    <cellStyle name="_COO Narrative WD6 P4 8 2 2" xfId="1985"/>
    <cellStyle name="_COO Narrative WD6 P4 8 2_Gross" xfId="1986"/>
    <cellStyle name="_COO Narrative WD6 P4 8 2_Gross 2" xfId="1987"/>
    <cellStyle name="_COO Narrative WD6 P4 8 3" xfId="1988"/>
    <cellStyle name="_COO Narrative WD6 P4 8_Gross" xfId="1989"/>
    <cellStyle name="_COO Narrative WD6 P4 8_Gross 2" xfId="1990"/>
    <cellStyle name="_COO Narrative WD6 P4 9" xfId="1991"/>
    <cellStyle name="_COO Narrative WD6 P4 9 2" xfId="1992"/>
    <cellStyle name="_COO Narrative WD6 P4 9 2 2" xfId="1993"/>
    <cellStyle name="_COO Narrative WD6 P4 9 2 3" xfId="1994"/>
    <cellStyle name="_COO Narrative WD6 P4 9 2_Gross" xfId="1995"/>
    <cellStyle name="_COO Narrative WD6 P4 9 2_Gross 2" xfId="1996"/>
    <cellStyle name="_COO Narrative WD6 P4 9 3" xfId="1997"/>
    <cellStyle name="_COO Narrative WD6 P4 9 4" xfId="1998"/>
    <cellStyle name="_COO Narrative WD6 P4 9_Gross" xfId="1999"/>
    <cellStyle name="_COO Narrative WD6 P4 9_Gross 2" xfId="2000"/>
    <cellStyle name="_COO Narrative WD6 P4_001. Test" xfId="2001"/>
    <cellStyle name="_COO Narrative WD6 P4_001. Test 2" xfId="2002"/>
    <cellStyle name="_COO Narrative WD6 P4_001. Test_Gross" xfId="2003"/>
    <cellStyle name="_COO Narrative WD6 P4_001. Test_Gross 2" xfId="2004"/>
    <cellStyle name="_COO Narrative WD6 P4_Gross" xfId="2005"/>
    <cellStyle name="_COO Narrative WD6 P4_Gross 2" xfId="2006"/>
    <cellStyle name="_COO Narrative WD6 P4_Gross 2 2" xfId="2007"/>
    <cellStyle name="_COO Narrative WD6 P4_Gross 2_Gross" xfId="2008"/>
    <cellStyle name="_COO Narrative WD6 P4_Gross 2_Gross 2" xfId="2009"/>
    <cellStyle name="_COO Narrative WD6 P4_Gross 3" xfId="2010"/>
    <cellStyle name="_COO Narrative WD6 P4_Gross_1" xfId="2011"/>
    <cellStyle name="_COO Narrative WD6 P4_Gross_1 2" xfId="2012"/>
    <cellStyle name="_COO Narrative WD6 P4_Gross_Gross" xfId="2013"/>
    <cellStyle name="_COO Narrative WD6 P4_Gross_Gross 2" xfId="2014"/>
    <cellStyle name="_COO Narrative WD6 P4_R0" xfId="2015"/>
    <cellStyle name="_COO Narrative WD6 P4_R0 2" xfId="2016"/>
    <cellStyle name="_COO Narrative WD6 P4_R0 2 2" xfId="2017"/>
    <cellStyle name="_COO Narrative WD6 P4_R0 2 2 2" xfId="2018"/>
    <cellStyle name="_COO Narrative WD6 P4_R0 2 3" xfId="2019"/>
    <cellStyle name="_COO Narrative WD6 P4_R0 3" xfId="2020"/>
    <cellStyle name="_COO Narrative WD6 P4_R0 3 2" xfId="2021"/>
    <cellStyle name="_COO Narrative WD6 P4_R0 4" xfId="2022"/>
    <cellStyle name="_COO Narrative WD6 P4_R0_1" xfId="2023"/>
    <cellStyle name="_COO Narrative WD6 P4_R0_1 2" xfId="2024"/>
    <cellStyle name="_COO Narrative WD6 P4_R0_1 2 2" xfId="2025"/>
    <cellStyle name="_COO Narrative WD6 P4_R0_1 3" xfId="2026"/>
    <cellStyle name="_covered bonds" xfId="2027"/>
    <cellStyle name="_covered bonds 2" xfId="2028"/>
    <cellStyle name="_covered bonds 2 2" xfId="2029"/>
    <cellStyle name="_covered bonds 3" xfId="2030"/>
    <cellStyle name="_covered bonds_20110317 Guarantee Data sheet with CDS Expected Losses" xfId="2031"/>
    <cellStyle name="_covered bonds_20110317 Guarantee Data sheet with CDS Expected Losses 2" xfId="2032"/>
    <cellStyle name="_covered bonds_20110317 Guarantee Data sheet with CDS Expected Losses 2 2" xfId="2033"/>
    <cellStyle name="_covered bonds_20110317 Guarantee Data sheet with CDS Expected Losses 3" xfId="2034"/>
    <cellStyle name="_CSD variance sheet (completed)" xfId="2035"/>
    <cellStyle name="_CSD variance sheet (completed) 10" xfId="2036"/>
    <cellStyle name="_CSD variance sheet (completed) 10 2" xfId="2037"/>
    <cellStyle name="_CSD variance sheet (completed) 10 2 2" xfId="2038"/>
    <cellStyle name="_CSD variance sheet (completed) 10 2 3" xfId="2039"/>
    <cellStyle name="_CSD variance sheet (completed) 10 2_Gross" xfId="2040"/>
    <cellStyle name="_CSD variance sheet (completed) 10 2_Gross 2" xfId="2041"/>
    <cellStyle name="_CSD variance sheet (completed) 10 3" xfId="2042"/>
    <cellStyle name="_CSD variance sheet (completed) 10 4" xfId="2043"/>
    <cellStyle name="_CSD variance sheet (completed) 10_Gross" xfId="2044"/>
    <cellStyle name="_CSD variance sheet (completed) 10_Gross 2" xfId="2045"/>
    <cellStyle name="_CSD variance sheet (completed) 11" xfId="2046"/>
    <cellStyle name="_CSD variance sheet (completed) 11 2" xfId="2047"/>
    <cellStyle name="_CSD variance sheet (completed) 11 2 2" xfId="2048"/>
    <cellStyle name="_CSD variance sheet (completed) 11 3" xfId="2049"/>
    <cellStyle name="_CSD variance sheet (completed) 11 3 2" xfId="2050"/>
    <cellStyle name="_CSD variance sheet (completed) 11 4" xfId="2051"/>
    <cellStyle name="_CSD variance sheet (completed) 11_Gross" xfId="2052"/>
    <cellStyle name="_CSD variance sheet (completed) 11_Gross 2" xfId="2053"/>
    <cellStyle name="_CSD variance sheet (completed) 12" xfId="2054"/>
    <cellStyle name="_CSD variance sheet (completed) 12 2" xfId="2055"/>
    <cellStyle name="_CSD variance sheet (completed) 12 2 2" xfId="2056"/>
    <cellStyle name="_CSD variance sheet (completed) 12 3" xfId="2057"/>
    <cellStyle name="_CSD variance sheet (completed) 12_Gross" xfId="2058"/>
    <cellStyle name="_CSD variance sheet (completed) 12_Gross 2" xfId="2059"/>
    <cellStyle name="_CSD variance sheet (completed) 13" xfId="2060"/>
    <cellStyle name="_CSD variance sheet (completed) 13 2" xfId="2061"/>
    <cellStyle name="_CSD variance sheet (completed) 13 3" xfId="2062"/>
    <cellStyle name="_CSD variance sheet (completed) 13_Gross" xfId="2063"/>
    <cellStyle name="_CSD variance sheet (completed) 13_Gross 2" xfId="2064"/>
    <cellStyle name="_CSD variance sheet (completed) 14" xfId="2065"/>
    <cellStyle name="_CSD variance sheet (completed) 14 2" xfId="2066"/>
    <cellStyle name="_CSD variance sheet (completed) 14 2 2" xfId="2067"/>
    <cellStyle name="_CSD variance sheet (completed) 14 3" xfId="2068"/>
    <cellStyle name="_CSD variance sheet (completed) 14_Gross" xfId="2069"/>
    <cellStyle name="_CSD variance sheet (completed) 14_Gross 2" xfId="2070"/>
    <cellStyle name="_CSD variance sheet (completed) 15" xfId="2071"/>
    <cellStyle name="_CSD variance sheet (completed) 15 2" xfId="2072"/>
    <cellStyle name="_CSD variance sheet (completed) 15_Gross" xfId="2073"/>
    <cellStyle name="_CSD variance sheet (completed) 15_Gross 2" xfId="2074"/>
    <cellStyle name="_CSD variance sheet (completed) 16" xfId="2075"/>
    <cellStyle name="_CSD variance sheet (completed) 16 2" xfId="2076"/>
    <cellStyle name="_CSD variance sheet (completed) 16_Gross" xfId="2077"/>
    <cellStyle name="_CSD variance sheet (completed) 16_Gross 2" xfId="2078"/>
    <cellStyle name="_CSD variance sheet (completed) 17" xfId="2079"/>
    <cellStyle name="_CSD variance sheet (completed) 17 2" xfId="2080"/>
    <cellStyle name="_CSD variance sheet (completed) 17_Gross" xfId="2081"/>
    <cellStyle name="_CSD variance sheet (completed) 17_Gross 2" xfId="2082"/>
    <cellStyle name="_CSD variance sheet (completed) 18" xfId="2083"/>
    <cellStyle name="_CSD variance sheet (completed) 18 2" xfId="2084"/>
    <cellStyle name="_CSD variance sheet (completed) 19" xfId="2085"/>
    <cellStyle name="_CSD variance sheet (completed) 19 2" xfId="2086"/>
    <cellStyle name="_CSD variance sheet (completed) 2" xfId="2087"/>
    <cellStyle name="_CSD variance sheet (completed) 2 10" xfId="2088"/>
    <cellStyle name="_CSD variance sheet (completed) 2 11" xfId="2089"/>
    <cellStyle name="_CSD variance sheet (completed) 2 2" xfId="2090"/>
    <cellStyle name="_CSD variance sheet (completed) 2 2 2" xfId="2091"/>
    <cellStyle name="_CSD variance sheet (completed) 2 2 2 2" xfId="2092"/>
    <cellStyle name="_CSD variance sheet (completed) 2 2 3" xfId="2093"/>
    <cellStyle name="_CSD variance sheet (completed) 2 2 3 2" xfId="2094"/>
    <cellStyle name="_CSD variance sheet (completed) 2 2 3 2 2" xfId="2095"/>
    <cellStyle name="_CSD variance sheet (completed) 2 2 3 3" xfId="2096"/>
    <cellStyle name="_CSD variance sheet (completed) 2 2 4" xfId="2097"/>
    <cellStyle name="_CSD variance sheet (completed) 2 2 4 2" xfId="2098"/>
    <cellStyle name="_CSD variance sheet (completed) 2 2 5" xfId="2099"/>
    <cellStyle name="_CSD variance sheet (completed) 2 2_Gross" xfId="2100"/>
    <cellStyle name="_CSD variance sheet (completed) 2 2_Gross 2" xfId="2101"/>
    <cellStyle name="_CSD variance sheet (completed) 2 3" xfId="2102"/>
    <cellStyle name="_CSD variance sheet (completed) 2 3 2" xfId="2103"/>
    <cellStyle name="_CSD variance sheet (completed) 2 3 2 2" xfId="2104"/>
    <cellStyle name="_CSD variance sheet (completed) 2 3 2 2 2" xfId="2105"/>
    <cellStyle name="_CSD variance sheet (completed) 2 3 2 3" xfId="2106"/>
    <cellStyle name="_CSD variance sheet (completed) 2 3 3" xfId="2107"/>
    <cellStyle name="_CSD variance sheet (completed) 2 3 3 2" xfId="2108"/>
    <cellStyle name="_CSD variance sheet (completed) 2 3 4" xfId="2109"/>
    <cellStyle name="_CSD variance sheet (completed) 2 3_Gross" xfId="2110"/>
    <cellStyle name="_CSD variance sheet (completed) 2 3_Gross 2" xfId="2111"/>
    <cellStyle name="_CSD variance sheet (completed) 2 4" xfId="2112"/>
    <cellStyle name="_CSD variance sheet (completed) 2 4 2" xfId="2113"/>
    <cellStyle name="_CSD variance sheet (completed) 2 4 3" xfId="2114"/>
    <cellStyle name="_CSD variance sheet (completed) 2 5" xfId="2115"/>
    <cellStyle name="_CSD variance sheet (completed) 2 5 2" xfId="2116"/>
    <cellStyle name="_CSD variance sheet (completed) 2 5 2 2" xfId="2117"/>
    <cellStyle name="_CSD variance sheet (completed) 2 5 3" xfId="2118"/>
    <cellStyle name="_CSD variance sheet (completed) 2 6" xfId="2119"/>
    <cellStyle name="_CSD variance sheet (completed) 2 6 2" xfId="2120"/>
    <cellStyle name="_CSD variance sheet (completed) 2 7" xfId="2121"/>
    <cellStyle name="_CSD variance sheet (completed) 2 7 2" xfId="2122"/>
    <cellStyle name="_CSD variance sheet (completed) 2 8" xfId="2123"/>
    <cellStyle name="_CSD variance sheet (completed) 2 9" xfId="2124"/>
    <cellStyle name="_CSD variance sheet (completed) 2_Gross" xfId="2125"/>
    <cellStyle name="_CSD variance sheet (completed) 2_Gross 2" xfId="2126"/>
    <cellStyle name="_CSD variance sheet (completed) 20" xfId="2127"/>
    <cellStyle name="_CSD variance sheet (completed) 20 2" xfId="2128"/>
    <cellStyle name="_CSD variance sheet (completed) 21" xfId="2129"/>
    <cellStyle name="_CSD variance sheet (completed) 21 2" xfId="2130"/>
    <cellStyle name="_CSD variance sheet (completed) 22" xfId="2131"/>
    <cellStyle name="_CSD variance sheet (completed) 23" xfId="2132"/>
    <cellStyle name="_CSD variance sheet (completed) 24" xfId="2133"/>
    <cellStyle name="_CSD variance sheet (completed) 24 2" xfId="2134"/>
    <cellStyle name="_CSD variance sheet (completed) 25" xfId="2135"/>
    <cellStyle name="_CSD variance sheet (completed) 26" xfId="2136"/>
    <cellStyle name="_CSD variance sheet (completed) 27" xfId="2137"/>
    <cellStyle name="_CSD variance sheet (completed) 28" xfId="2138"/>
    <cellStyle name="_CSD variance sheet (completed) 3" xfId="2139"/>
    <cellStyle name="_CSD variance sheet (completed) 3 10" xfId="2140"/>
    <cellStyle name="_CSD variance sheet (completed) 3 10 2" xfId="2141"/>
    <cellStyle name="_CSD variance sheet (completed) 3 11" xfId="2142"/>
    <cellStyle name="_CSD variance sheet (completed) 3 11 2" xfId="2143"/>
    <cellStyle name="_CSD variance sheet (completed) 3 12" xfId="2144"/>
    <cellStyle name="_CSD variance sheet (completed) 3 2" xfId="2145"/>
    <cellStyle name="_CSD variance sheet (completed) 3 2 2" xfId="2146"/>
    <cellStyle name="_CSD variance sheet (completed) 3 2 2 2" xfId="2147"/>
    <cellStyle name="_CSD variance sheet (completed) 3 2 2_Gross" xfId="2148"/>
    <cellStyle name="_CSD variance sheet (completed) 3 2 2_Gross 2" xfId="2149"/>
    <cellStyle name="_CSD variance sheet (completed) 3 2 3" xfId="2150"/>
    <cellStyle name="_CSD variance sheet (completed) 3 2_Gross" xfId="2151"/>
    <cellStyle name="_CSD variance sheet (completed) 3 2_Gross 2" xfId="2152"/>
    <cellStyle name="_CSD variance sheet (completed) 3 3" xfId="2153"/>
    <cellStyle name="_CSD variance sheet (completed) 3 3 2" xfId="2154"/>
    <cellStyle name="_CSD variance sheet (completed) 3 3 2 2" xfId="2155"/>
    <cellStyle name="_CSD variance sheet (completed) 3 3 2_Gross" xfId="2156"/>
    <cellStyle name="_CSD variance sheet (completed) 3 3 2_Gross 2" xfId="2157"/>
    <cellStyle name="_CSD variance sheet (completed) 3 3 3" xfId="2158"/>
    <cellStyle name="_CSD variance sheet (completed) 3 3_August 2014 IMBE" xfId="2159"/>
    <cellStyle name="_CSD variance sheet (completed) 3 3_August 2014 IMBE 2" xfId="2160"/>
    <cellStyle name="_CSD variance sheet (completed) 3 3_August 2014 IMBE 2 2" xfId="2161"/>
    <cellStyle name="_CSD variance sheet (completed) 3 3_August 2014 IMBE 2 2 2" xfId="2162"/>
    <cellStyle name="_CSD variance sheet (completed) 3 3_August 2014 IMBE 2 2_Gross" xfId="2163"/>
    <cellStyle name="_CSD variance sheet (completed) 3 3_August 2014 IMBE 2 2_Gross 2" xfId="2164"/>
    <cellStyle name="_CSD variance sheet (completed) 3 3_August 2014 IMBE 2 3" xfId="2165"/>
    <cellStyle name="_CSD variance sheet (completed) 3 3_August 2014 IMBE 2_Gross" xfId="2166"/>
    <cellStyle name="_CSD variance sheet (completed) 3 3_August 2014 IMBE 2_Gross 2" xfId="2167"/>
    <cellStyle name="_CSD variance sheet (completed) 3 3_August 2014 IMBE 3" xfId="2168"/>
    <cellStyle name="_CSD variance sheet (completed) 3 3_August 2014 IMBE 3 2" xfId="2169"/>
    <cellStyle name="_CSD variance sheet (completed) 3 3_August 2014 IMBE 4" xfId="2170"/>
    <cellStyle name="_CSD variance sheet (completed) 3 3_August 2014 IMBE_Gross" xfId="2171"/>
    <cellStyle name="_CSD variance sheet (completed) 3 3_August 2014 IMBE_Gross 2" xfId="2172"/>
    <cellStyle name="_CSD variance sheet (completed) 3 3_Gross" xfId="2173"/>
    <cellStyle name="_CSD variance sheet (completed) 3 3_Gross 2" xfId="2174"/>
    <cellStyle name="_CSD variance sheet (completed) 3 4" xfId="2175"/>
    <cellStyle name="_CSD variance sheet (completed) 3 4 2" xfId="2176"/>
    <cellStyle name="_CSD variance sheet (completed) 3 4 2 2" xfId="2177"/>
    <cellStyle name="_CSD variance sheet (completed) 3 4 2_Gross" xfId="2178"/>
    <cellStyle name="_CSD variance sheet (completed) 3 4 2_Gross 2" xfId="2179"/>
    <cellStyle name="_CSD variance sheet (completed) 3 4 3" xfId="2180"/>
    <cellStyle name="_CSD variance sheet (completed) 3 4_Gross" xfId="2181"/>
    <cellStyle name="_CSD variance sheet (completed) 3 4_Gross 2" xfId="2182"/>
    <cellStyle name="_CSD variance sheet (completed) 3 5" xfId="2183"/>
    <cellStyle name="_CSD variance sheet (completed) 3 5 2" xfId="2184"/>
    <cellStyle name="_CSD variance sheet (completed) 3 5 2 2" xfId="2185"/>
    <cellStyle name="_CSD variance sheet (completed) 3 5 3" xfId="2186"/>
    <cellStyle name="_CSD variance sheet (completed) 3 5 4" xfId="2187"/>
    <cellStyle name="_CSD variance sheet (completed) 3 5_Gross" xfId="2188"/>
    <cellStyle name="_CSD variance sheet (completed) 3 5_Gross 2" xfId="2189"/>
    <cellStyle name="_CSD variance sheet (completed) 3 6" xfId="2190"/>
    <cellStyle name="_CSD variance sheet (completed) 3 6 2" xfId="2191"/>
    <cellStyle name="_CSD variance sheet (completed) 3 6 2 2" xfId="2192"/>
    <cellStyle name="_CSD variance sheet (completed) 3 6 3" xfId="2193"/>
    <cellStyle name="_CSD variance sheet (completed) 3 6 3 2" xfId="2194"/>
    <cellStyle name="_CSD variance sheet (completed) 3 6 4" xfId="2195"/>
    <cellStyle name="_CSD variance sheet (completed) 3 6 5" xfId="2196"/>
    <cellStyle name="_CSD variance sheet (completed) 3 6_Gross" xfId="2197"/>
    <cellStyle name="_CSD variance sheet (completed) 3 6_Gross 2" xfId="2198"/>
    <cellStyle name="_CSD variance sheet (completed) 3 7" xfId="2199"/>
    <cellStyle name="_CSD variance sheet (completed) 3 7 2" xfId="2200"/>
    <cellStyle name="_CSD variance sheet (completed) 3 7 2 2" xfId="2201"/>
    <cellStyle name="_CSD variance sheet (completed) 3 7 3" xfId="2202"/>
    <cellStyle name="_CSD variance sheet (completed) 3 7 3 2" xfId="2203"/>
    <cellStyle name="_CSD variance sheet (completed) 3 7 4" xfId="2204"/>
    <cellStyle name="_CSD variance sheet (completed) 3 7 5" xfId="2205"/>
    <cellStyle name="_CSD variance sheet (completed) 3 7_Gross" xfId="2206"/>
    <cellStyle name="_CSD variance sheet (completed) 3 7_Gross 2" xfId="2207"/>
    <cellStyle name="_CSD variance sheet (completed) 3 8" xfId="2208"/>
    <cellStyle name="_CSD variance sheet (completed) 3 8 2" xfId="2209"/>
    <cellStyle name="_CSD variance sheet (completed) 3 8 2 2" xfId="2210"/>
    <cellStyle name="_CSD variance sheet (completed) 3 8 3" xfId="2211"/>
    <cellStyle name="_CSD variance sheet (completed) 3 8 3 2" xfId="2212"/>
    <cellStyle name="_CSD variance sheet (completed) 3 8 4" xfId="2213"/>
    <cellStyle name="_CSD variance sheet (completed) 3 8 5" xfId="2214"/>
    <cellStyle name="_CSD variance sheet (completed) 3 8_Gross" xfId="2215"/>
    <cellStyle name="_CSD variance sheet (completed) 3 8_Gross 2" xfId="2216"/>
    <cellStyle name="_CSD variance sheet (completed) 3 9" xfId="2217"/>
    <cellStyle name="_CSD variance sheet (completed) 3 9 2" xfId="2218"/>
    <cellStyle name="_CSD variance sheet (completed) 3 9 3" xfId="2219"/>
    <cellStyle name="_CSD variance sheet (completed) 3_August 2014 IMBE" xfId="2220"/>
    <cellStyle name="_CSD variance sheet (completed) 3_August 2014 IMBE 2" xfId="2221"/>
    <cellStyle name="_CSD variance sheet (completed) 3_August 2014 IMBE 2 2" xfId="2222"/>
    <cellStyle name="_CSD variance sheet (completed) 3_August 2014 IMBE 2_Gross" xfId="2223"/>
    <cellStyle name="_CSD variance sheet (completed) 3_August 2014 IMBE 2_Gross 2" xfId="2224"/>
    <cellStyle name="_CSD variance sheet (completed) 3_August 2014 IMBE 3" xfId="2225"/>
    <cellStyle name="_CSD variance sheet (completed) 3_August 2014 IMBE_Gross" xfId="2226"/>
    <cellStyle name="_CSD variance sheet (completed) 3_August 2014 IMBE_Gross 2" xfId="2227"/>
    <cellStyle name="_CSD variance sheet (completed) 3_Gross" xfId="2228"/>
    <cellStyle name="_CSD variance sheet (completed) 3_Gross 2" xfId="2229"/>
    <cellStyle name="_CSD variance sheet (completed) 4" xfId="2230"/>
    <cellStyle name="_CSD variance sheet (completed) 4 2" xfId="2231"/>
    <cellStyle name="_CSD variance sheet (completed) 4 2 2" xfId="2232"/>
    <cellStyle name="_CSD variance sheet (completed) 4 2 2 2" xfId="2233"/>
    <cellStyle name="_CSD variance sheet (completed) 4 2 3" xfId="2234"/>
    <cellStyle name="_CSD variance sheet (completed) 4 2_Gross" xfId="2235"/>
    <cellStyle name="_CSD variance sheet (completed) 4 2_Gross 2" xfId="2236"/>
    <cellStyle name="_CSD variance sheet (completed) 4 3" xfId="2237"/>
    <cellStyle name="_CSD variance sheet (completed) 4 3 2" xfId="2238"/>
    <cellStyle name="_CSD variance sheet (completed) 4 4" xfId="2239"/>
    <cellStyle name="_CSD variance sheet (completed) 4 5" xfId="2240"/>
    <cellStyle name="_CSD variance sheet (completed) 4_August 2014 IMBE" xfId="2241"/>
    <cellStyle name="_CSD variance sheet (completed) 4_August 2014 IMBE 2" xfId="2242"/>
    <cellStyle name="_CSD variance sheet (completed) 4_August 2014 IMBE 2 2" xfId="2243"/>
    <cellStyle name="_CSD variance sheet (completed) 4_August 2014 IMBE 2 2 2" xfId="2244"/>
    <cellStyle name="_CSD variance sheet (completed) 4_August 2014 IMBE 2 2_Gross" xfId="2245"/>
    <cellStyle name="_CSD variance sheet (completed) 4_August 2014 IMBE 2 2_Gross 2" xfId="2246"/>
    <cellStyle name="_CSD variance sheet (completed) 4_August 2014 IMBE 2 3" xfId="2247"/>
    <cellStyle name="_CSD variance sheet (completed) 4_August 2014 IMBE 2_Gross" xfId="2248"/>
    <cellStyle name="_CSD variance sheet (completed) 4_August 2014 IMBE 2_Gross 2" xfId="2249"/>
    <cellStyle name="_CSD variance sheet (completed) 4_August 2014 IMBE 3" xfId="2250"/>
    <cellStyle name="_CSD variance sheet (completed) 4_August 2014 IMBE 3 2" xfId="2251"/>
    <cellStyle name="_CSD variance sheet (completed) 4_August 2014 IMBE 4" xfId="2252"/>
    <cellStyle name="_CSD variance sheet (completed) 4_August 2014 IMBE_Gross" xfId="2253"/>
    <cellStyle name="_CSD variance sheet (completed) 4_August 2014 IMBE_Gross 2" xfId="2254"/>
    <cellStyle name="_CSD variance sheet (completed) 4_Gross" xfId="2255"/>
    <cellStyle name="_CSD variance sheet (completed) 4_Gross 2" xfId="2256"/>
    <cellStyle name="_CSD variance sheet (completed) 5" xfId="2257"/>
    <cellStyle name="_CSD variance sheet (completed) 5 2" xfId="2258"/>
    <cellStyle name="_CSD variance sheet (completed) 5 2 2" xfId="2259"/>
    <cellStyle name="_CSD variance sheet (completed) 5 2 3" xfId="2260"/>
    <cellStyle name="_CSD variance sheet (completed) 5 2_Gross" xfId="2261"/>
    <cellStyle name="_CSD variance sheet (completed) 5 2_Gross 2" xfId="2262"/>
    <cellStyle name="_CSD variance sheet (completed) 5 3" xfId="2263"/>
    <cellStyle name="_CSD variance sheet (completed) 5 3 2" xfId="2264"/>
    <cellStyle name="_CSD variance sheet (completed) 5 3 2 2" xfId="2265"/>
    <cellStyle name="_CSD variance sheet (completed) 5 3 3" xfId="2266"/>
    <cellStyle name="_CSD variance sheet (completed) 5 4" xfId="2267"/>
    <cellStyle name="_CSD variance sheet (completed) 5 4 2" xfId="2268"/>
    <cellStyle name="_CSD variance sheet (completed) 5 5" xfId="2269"/>
    <cellStyle name="_CSD variance sheet (completed) 5_Gross" xfId="2270"/>
    <cellStyle name="_CSD variance sheet (completed) 5_Gross 2" xfId="2271"/>
    <cellStyle name="_CSD variance sheet (completed) 6" xfId="2272"/>
    <cellStyle name="_CSD variance sheet (completed) 6 2" xfId="2273"/>
    <cellStyle name="_CSD variance sheet (completed) 6 2 2" xfId="2274"/>
    <cellStyle name="_CSD variance sheet (completed) 6 2 3" xfId="2275"/>
    <cellStyle name="_CSD variance sheet (completed) 6 2_Gross" xfId="2276"/>
    <cellStyle name="_CSD variance sheet (completed) 6 2_Gross 2" xfId="2277"/>
    <cellStyle name="_CSD variance sheet (completed) 6 3" xfId="2278"/>
    <cellStyle name="_CSD variance sheet (completed) 6 3 2" xfId="2279"/>
    <cellStyle name="_CSD variance sheet (completed) 6 3 2 2" xfId="2280"/>
    <cellStyle name="_CSD variance sheet (completed) 6 3 3" xfId="2281"/>
    <cellStyle name="_CSD variance sheet (completed) 6 4" xfId="2282"/>
    <cellStyle name="_CSD variance sheet (completed) 6 4 2" xfId="2283"/>
    <cellStyle name="_CSD variance sheet (completed) 6 5" xfId="2284"/>
    <cellStyle name="_CSD variance sheet (completed) 6_Gross" xfId="2285"/>
    <cellStyle name="_CSD variance sheet (completed) 6_Gross 2" xfId="2286"/>
    <cellStyle name="_CSD variance sheet (completed) 7" xfId="2287"/>
    <cellStyle name="_CSD variance sheet (completed) 7 2" xfId="2288"/>
    <cellStyle name="_CSD variance sheet (completed) 7 2 2" xfId="2289"/>
    <cellStyle name="_CSD variance sheet (completed) 7 2_Gross" xfId="2290"/>
    <cellStyle name="_CSD variance sheet (completed) 7 2_Gross 2" xfId="2291"/>
    <cellStyle name="_CSD variance sheet (completed) 7 3" xfId="2292"/>
    <cellStyle name="_CSD variance sheet (completed) 7_Gross" xfId="2293"/>
    <cellStyle name="_CSD variance sheet (completed) 7_Gross 2" xfId="2294"/>
    <cellStyle name="_CSD variance sheet (completed) 8" xfId="2295"/>
    <cellStyle name="_CSD variance sheet (completed) 8 2" xfId="2296"/>
    <cellStyle name="_CSD variance sheet (completed) 8 2 2" xfId="2297"/>
    <cellStyle name="_CSD variance sheet (completed) 8 2_Gross" xfId="2298"/>
    <cellStyle name="_CSD variance sheet (completed) 8 2_Gross 2" xfId="2299"/>
    <cellStyle name="_CSD variance sheet (completed) 8 3" xfId="2300"/>
    <cellStyle name="_CSD variance sheet (completed) 8_Gross" xfId="2301"/>
    <cellStyle name="_CSD variance sheet (completed) 8_Gross 2" xfId="2302"/>
    <cellStyle name="_CSD variance sheet (completed) 9" xfId="2303"/>
    <cellStyle name="_CSD variance sheet (completed) 9 2" xfId="2304"/>
    <cellStyle name="_CSD variance sheet (completed) 9 2 2" xfId="2305"/>
    <cellStyle name="_CSD variance sheet (completed) 9 2 3" xfId="2306"/>
    <cellStyle name="_CSD variance sheet (completed) 9 2_Gross" xfId="2307"/>
    <cellStyle name="_CSD variance sheet (completed) 9 2_Gross 2" xfId="2308"/>
    <cellStyle name="_CSD variance sheet (completed) 9 3" xfId="2309"/>
    <cellStyle name="_CSD variance sheet (completed) 9 4" xfId="2310"/>
    <cellStyle name="_CSD variance sheet (completed) 9_Gross" xfId="2311"/>
    <cellStyle name="_CSD variance sheet (completed) 9_Gross 2" xfId="2312"/>
    <cellStyle name="_CSD variance sheet (completed)_001. Test" xfId="2313"/>
    <cellStyle name="_CSD variance sheet (completed)_001. Test 2" xfId="2314"/>
    <cellStyle name="_CSD variance sheet (completed)_001. Test_Gross" xfId="2315"/>
    <cellStyle name="_CSD variance sheet (completed)_001. Test_Gross 2" xfId="2316"/>
    <cellStyle name="_CSD variance sheet (completed)_Gross" xfId="2317"/>
    <cellStyle name="_CSD variance sheet (completed)_Gross 2" xfId="2318"/>
    <cellStyle name="_CSD variance sheet (completed)_Gross 2 2" xfId="2319"/>
    <cellStyle name="_CSD variance sheet (completed)_Gross 2_Gross" xfId="2320"/>
    <cellStyle name="_CSD variance sheet (completed)_Gross 2_Gross 2" xfId="2321"/>
    <cellStyle name="_CSD variance sheet (completed)_Gross 3" xfId="2322"/>
    <cellStyle name="_CSD variance sheet (completed)_Gross_1" xfId="2323"/>
    <cellStyle name="_CSD variance sheet (completed)_Gross_1 2" xfId="2324"/>
    <cellStyle name="_CSD variance sheet (completed)_Gross_Gross" xfId="2325"/>
    <cellStyle name="_CSD variance sheet (completed)_Gross_Gross 2" xfId="2326"/>
    <cellStyle name="_CSD variance sheet (completed)_R0" xfId="2327"/>
    <cellStyle name="_CSD variance sheet (completed)_R0 2" xfId="2328"/>
    <cellStyle name="_CSD variance sheet (completed)_R0 2 2" xfId="2329"/>
    <cellStyle name="_CSD variance sheet (completed)_R0 2 2 2" xfId="2330"/>
    <cellStyle name="_CSD variance sheet (completed)_R0 2 3" xfId="2331"/>
    <cellStyle name="_CSD variance sheet (completed)_R0 3" xfId="2332"/>
    <cellStyle name="_CSD variance sheet (completed)_R0 3 2" xfId="2333"/>
    <cellStyle name="_CSD variance sheet (completed)_R0 4" xfId="2334"/>
    <cellStyle name="_CSD variance sheet (completed)_R0_1" xfId="2335"/>
    <cellStyle name="_CSD variance sheet (completed)_R0_1 2" xfId="2336"/>
    <cellStyle name="_CSD variance sheet (completed)_R0_1 2 2" xfId="2337"/>
    <cellStyle name="_CSD variance sheet (completed)_R0_1 3" xfId="2338"/>
    <cellStyle name="_DEL A  Reporting example" xfId="2339"/>
    <cellStyle name="_DEL A  Reporting example 10" xfId="2340"/>
    <cellStyle name="_DEL A  Reporting example 10 2" xfId="2341"/>
    <cellStyle name="_DEL A  Reporting example 10 2 2" xfId="2342"/>
    <cellStyle name="_DEL A  Reporting example 10 2 3" xfId="2343"/>
    <cellStyle name="_DEL A  Reporting example 10 2_Gross" xfId="2344"/>
    <cellStyle name="_DEL A  Reporting example 10 2_Gross 2" xfId="2345"/>
    <cellStyle name="_DEL A  Reporting example 10 3" xfId="2346"/>
    <cellStyle name="_DEL A  Reporting example 10 4" xfId="2347"/>
    <cellStyle name="_DEL A  Reporting example 10_Gross" xfId="2348"/>
    <cellStyle name="_DEL A  Reporting example 10_Gross 2" xfId="2349"/>
    <cellStyle name="_DEL A  Reporting example 11" xfId="2350"/>
    <cellStyle name="_DEL A  Reporting example 11 2" xfId="2351"/>
    <cellStyle name="_DEL A  Reporting example 11 2 2" xfId="2352"/>
    <cellStyle name="_DEL A  Reporting example 11 3" xfId="2353"/>
    <cellStyle name="_DEL A  Reporting example 11 3 2" xfId="2354"/>
    <cellStyle name="_DEL A  Reporting example 11 4" xfId="2355"/>
    <cellStyle name="_DEL A  Reporting example 11_Gross" xfId="2356"/>
    <cellStyle name="_DEL A  Reporting example 11_Gross 2" xfId="2357"/>
    <cellStyle name="_DEL A  Reporting example 12" xfId="2358"/>
    <cellStyle name="_DEL A  Reporting example 12 2" xfId="2359"/>
    <cellStyle name="_DEL A  Reporting example 12 2 2" xfId="2360"/>
    <cellStyle name="_DEL A  Reporting example 12 3" xfId="2361"/>
    <cellStyle name="_DEL A  Reporting example 12_Gross" xfId="2362"/>
    <cellStyle name="_DEL A  Reporting example 12_Gross 2" xfId="2363"/>
    <cellStyle name="_DEL A  Reporting example 13" xfId="2364"/>
    <cellStyle name="_DEL A  Reporting example 13 2" xfId="2365"/>
    <cellStyle name="_DEL A  Reporting example 13 3" xfId="2366"/>
    <cellStyle name="_DEL A  Reporting example 13_Gross" xfId="2367"/>
    <cellStyle name="_DEL A  Reporting example 13_Gross 2" xfId="2368"/>
    <cellStyle name="_DEL A  Reporting example 14" xfId="2369"/>
    <cellStyle name="_DEL A  Reporting example 14 2" xfId="2370"/>
    <cellStyle name="_DEL A  Reporting example 14 2 2" xfId="2371"/>
    <cellStyle name="_DEL A  Reporting example 14 3" xfId="2372"/>
    <cellStyle name="_DEL A  Reporting example 14_Gross" xfId="2373"/>
    <cellStyle name="_DEL A  Reporting example 14_Gross 2" xfId="2374"/>
    <cellStyle name="_DEL A  Reporting example 15" xfId="2375"/>
    <cellStyle name="_DEL A  Reporting example 15 2" xfId="2376"/>
    <cellStyle name="_DEL A  Reporting example 15_Gross" xfId="2377"/>
    <cellStyle name="_DEL A  Reporting example 15_Gross 2" xfId="2378"/>
    <cellStyle name="_DEL A  Reporting example 16" xfId="2379"/>
    <cellStyle name="_DEL A  Reporting example 16 2" xfId="2380"/>
    <cellStyle name="_DEL A  Reporting example 16_Gross" xfId="2381"/>
    <cellStyle name="_DEL A  Reporting example 16_Gross 2" xfId="2382"/>
    <cellStyle name="_DEL A  Reporting example 17" xfId="2383"/>
    <cellStyle name="_DEL A  Reporting example 17 2" xfId="2384"/>
    <cellStyle name="_DEL A  Reporting example 17_Gross" xfId="2385"/>
    <cellStyle name="_DEL A  Reporting example 17_Gross 2" xfId="2386"/>
    <cellStyle name="_DEL A  Reporting example 18" xfId="2387"/>
    <cellStyle name="_DEL A  Reporting example 18 2" xfId="2388"/>
    <cellStyle name="_DEL A  Reporting example 19" xfId="2389"/>
    <cellStyle name="_DEL A  Reporting example 19 2" xfId="2390"/>
    <cellStyle name="_DEL A  Reporting example 2" xfId="2391"/>
    <cellStyle name="_DEL A  Reporting example 2 10" xfId="2392"/>
    <cellStyle name="_DEL A  Reporting example 2 11" xfId="2393"/>
    <cellStyle name="_DEL A  Reporting example 2 2" xfId="2394"/>
    <cellStyle name="_DEL A  Reporting example 2 2 2" xfId="2395"/>
    <cellStyle name="_DEL A  Reporting example 2 2 2 2" xfId="2396"/>
    <cellStyle name="_DEL A  Reporting example 2 2 3" xfId="2397"/>
    <cellStyle name="_DEL A  Reporting example 2 2 3 2" xfId="2398"/>
    <cellStyle name="_DEL A  Reporting example 2 2 3 2 2" xfId="2399"/>
    <cellStyle name="_DEL A  Reporting example 2 2 3 3" xfId="2400"/>
    <cellStyle name="_DEL A  Reporting example 2 2 4" xfId="2401"/>
    <cellStyle name="_DEL A  Reporting example 2 2 4 2" xfId="2402"/>
    <cellStyle name="_DEL A  Reporting example 2 2 5" xfId="2403"/>
    <cellStyle name="_DEL A  Reporting example 2 2_Gross" xfId="2404"/>
    <cellStyle name="_DEL A  Reporting example 2 2_Gross 2" xfId="2405"/>
    <cellStyle name="_DEL A  Reporting example 2 3" xfId="2406"/>
    <cellStyle name="_DEL A  Reporting example 2 3 2" xfId="2407"/>
    <cellStyle name="_DEL A  Reporting example 2 3 2 2" xfId="2408"/>
    <cellStyle name="_DEL A  Reporting example 2 3 2 2 2" xfId="2409"/>
    <cellStyle name="_DEL A  Reporting example 2 3 2 3" xfId="2410"/>
    <cellStyle name="_DEL A  Reporting example 2 3 3" xfId="2411"/>
    <cellStyle name="_DEL A  Reporting example 2 3 3 2" xfId="2412"/>
    <cellStyle name="_DEL A  Reporting example 2 3 4" xfId="2413"/>
    <cellStyle name="_DEL A  Reporting example 2 3_Gross" xfId="2414"/>
    <cellStyle name="_DEL A  Reporting example 2 3_Gross 2" xfId="2415"/>
    <cellStyle name="_DEL A  Reporting example 2 4" xfId="2416"/>
    <cellStyle name="_DEL A  Reporting example 2 4 2" xfId="2417"/>
    <cellStyle name="_DEL A  Reporting example 2 4 3" xfId="2418"/>
    <cellStyle name="_DEL A  Reporting example 2 5" xfId="2419"/>
    <cellStyle name="_DEL A  Reporting example 2 5 2" xfId="2420"/>
    <cellStyle name="_DEL A  Reporting example 2 5 2 2" xfId="2421"/>
    <cellStyle name="_DEL A  Reporting example 2 5 3" xfId="2422"/>
    <cellStyle name="_DEL A  Reporting example 2 6" xfId="2423"/>
    <cellStyle name="_DEL A  Reporting example 2 6 2" xfId="2424"/>
    <cellStyle name="_DEL A  Reporting example 2 7" xfId="2425"/>
    <cellStyle name="_DEL A  Reporting example 2 7 2" xfId="2426"/>
    <cellStyle name="_DEL A  Reporting example 2 8" xfId="2427"/>
    <cellStyle name="_DEL A  Reporting example 2 9" xfId="2428"/>
    <cellStyle name="_DEL A  Reporting example 2_Gross" xfId="2429"/>
    <cellStyle name="_DEL A  Reporting example 2_Gross 2" xfId="2430"/>
    <cellStyle name="_DEL A  Reporting example 20" xfId="2431"/>
    <cellStyle name="_DEL A  Reporting example 20 2" xfId="2432"/>
    <cellStyle name="_DEL A  Reporting example 21" xfId="2433"/>
    <cellStyle name="_DEL A  Reporting example 21 2" xfId="2434"/>
    <cellStyle name="_DEL A  Reporting example 22" xfId="2435"/>
    <cellStyle name="_DEL A  Reporting example 23" xfId="2436"/>
    <cellStyle name="_DEL A  Reporting example 24" xfId="2437"/>
    <cellStyle name="_DEL A  Reporting example 24 2" xfId="2438"/>
    <cellStyle name="_DEL A  Reporting example 25" xfId="2439"/>
    <cellStyle name="_DEL A  Reporting example 26" xfId="2440"/>
    <cellStyle name="_DEL A  Reporting example 27" xfId="2441"/>
    <cellStyle name="_DEL A  Reporting example 28" xfId="2442"/>
    <cellStyle name="_DEL A  Reporting example 3" xfId="2443"/>
    <cellStyle name="_DEL A  Reporting example 3 10" xfId="2444"/>
    <cellStyle name="_DEL A  Reporting example 3 10 2" xfId="2445"/>
    <cellStyle name="_DEL A  Reporting example 3 11" xfId="2446"/>
    <cellStyle name="_DEL A  Reporting example 3 11 2" xfId="2447"/>
    <cellStyle name="_DEL A  Reporting example 3 12" xfId="2448"/>
    <cellStyle name="_DEL A  Reporting example 3 2" xfId="2449"/>
    <cellStyle name="_DEL A  Reporting example 3 2 2" xfId="2450"/>
    <cellStyle name="_DEL A  Reporting example 3 2 2 2" xfId="2451"/>
    <cellStyle name="_DEL A  Reporting example 3 2 2_Gross" xfId="2452"/>
    <cellStyle name="_DEL A  Reporting example 3 2 2_Gross 2" xfId="2453"/>
    <cellStyle name="_DEL A  Reporting example 3 2 3" xfId="2454"/>
    <cellStyle name="_DEL A  Reporting example 3 2_Gross" xfId="2455"/>
    <cellStyle name="_DEL A  Reporting example 3 2_Gross 2" xfId="2456"/>
    <cellStyle name="_DEL A  Reporting example 3 3" xfId="2457"/>
    <cellStyle name="_DEL A  Reporting example 3 3 2" xfId="2458"/>
    <cellStyle name="_DEL A  Reporting example 3 3 2 2" xfId="2459"/>
    <cellStyle name="_DEL A  Reporting example 3 3 2_Gross" xfId="2460"/>
    <cellStyle name="_DEL A  Reporting example 3 3 2_Gross 2" xfId="2461"/>
    <cellStyle name="_DEL A  Reporting example 3 3 3" xfId="2462"/>
    <cellStyle name="_DEL A  Reporting example 3 3_August 2014 IMBE" xfId="2463"/>
    <cellStyle name="_DEL A  Reporting example 3 3_August 2014 IMBE 2" xfId="2464"/>
    <cellStyle name="_DEL A  Reporting example 3 3_August 2014 IMBE 2 2" xfId="2465"/>
    <cellStyle name="_DEL A  Reporting example 3 3_August 2014 IMBE 2 2 2" xfId="2466"/>
    <cellStyle name="_DEL A  Reporting example 3 3_August 2014 IMBE 2 2_Gross" xfId="2467"/>
    <cellStyle name="_DEL A  Reporting example 3 3_August 2014 IMBE 2 2_Gross 2" xfId="2468"/>
    <cellStyle name="_DEL A  Reporting example 3 3_August 2014 IMBE 2 3" xfId="2469"/>
    <cellStyle name="_DEL A  Reporting example 3 3_August 2014 IMBE 2_Gross" xfId="2470"/>
    <cellStyle name="_DEL A  Reporting example 3 3_August 2014 IMBE 2_Gross 2" xfId="2471"/>
    <cellStyle name="_DEL A  Reporting example 3 3_August 2014 IMBE 3" xfId="2472"/>
    <cellStyle name="_DEL A  Reporting example 3 3_August 2014 IMBE 3 2" xfId="2473"/>
    <cellStyle name="_DEL A  Reporting example 3 3_August 2014 IMBE 4" xfId="2474"/>
    <cellStyle name="_DEL A  Reporting example 3 3_August 2014 IMBE_Gross" xfId="2475"/>
    <cellStyle name="_DEL A  Reporting example 3 3_August 2014 IMBE_Gross 2" xfId="2476"/>
    <cellStyle name="_DEL A  Reporting example 3 3_Gross" xfId="2477"/>
    <cellStyle name="_DEL A  Reporting example 3 3_Gross 2" xfId="2478"/>
    <cellStyle name="_DEL A  Reporting example 3 4" xfId="2479"/>
    <cellStyle name="_DEL A  Reporting example 3 4 2" xfId="2480"/>
    <cellStyle name="_DEL A  Reporting example 3 4 2 2" xfId="2481"/>
    <cellStyle name="_DEL A  Reporting example 3 4 2_Gross" xfId="2482"/>
    <cellStyle name="_DEL A  Reporting example 3 4 2_Gross 2" xfId="2483"/>
    <cellStyle name="_DEL A  Reporting example 3 4 3" xfId="2484"/>
    <cellStyle name="_DEL A  Reporting example 3 4_Gross" xfId="2485"/>
    <cellStyle name="_DEL A  Reporting example 3 4_Gross 2" xfId="2486"/>
    <cellStyle name="_DEL A  Reporting example 3 5" xfId="2487"/>
    <cellStyle name="_DEL A  Reporting example 3 5 2" xfId="2488"/>
    <cellStyle name="_DEL A  Reporting example 3 5 2 2" xfId="2489"/>
    <cellStyle name="_DEL A  Reporting example 3 5 3" xfId="2490"/>
    <cellStyle name="_DEL A  Reporting example 3 5 4" xfId="2491"/>
    <cellStyle name="_DEL A  Reporting example 3 5_Gross" xfId="2492"/>
    <cellStyle name="_DEL A  Reporting example 3 5_Gross 2" xfId="2493"/>
    <cellStyle name="_DEL A  Reporting example 3 6" xfId="2494"/>
    <cellStyle name="_DEL A  Reporting example 3 6 2" xfId="2495"/>
    <cellStyle name="_DEL A  Reporting example 3 6 2 2" xfId="2496"/>
    <cellStyle name="_DEL A  Reporting example 3 6 3" xfId="2497"/>
    <cellStyle name="_DEL A  Reporting example 3 6 3 2" xfId="2498"/>
    <cellStyle name="_DEL A  Reporting example 3 6 4" xfId="2499"/>
    <cellStyle name="_DEL A  Reporting example 3 6 5" xfId="2500"/>
    <cellStyle name="_DEL A  Reporting example 3 6_Gross" xfId="2501"/>
    <cellStyle name="_DEL A  Reporting example 3 6_Gross 2" xfId="2502"/>
    <cellStyle name="_DEL A  Reporting example 3 7" xfId="2503"/>
    <cellStyle name="_DEL A  Reporting example 3 7 2" xfId="2504"/>
    <cellStyle name="_DEL A  Reporting example 3 7 2 2" xfId="2505"/>
    <cellStyle name="_DEL A  Reporting example 3 7 3" xfId="2506"/>
    <cellStyle name="_DEL A  Reporting example 3 7 3 2" xfId="2507"/>
    <cellStyle name="_DEL A  Reporting example 3 7 4" xfId="2508"/>
    <cellStyle name="_DEL A  Reporting example 3 7 5" xfId="2509"/>
    <cellStyle name="_DEL A  Reporting example 3 7_Gross" xfId="2510"/>
    <cellStyle name="_DEL A  Reporting example 3 7_Gross 2" xfId="2511"/>
    <cellStyle name="_DEL A  Reporting example 3 8" xfId="2512"/>
    <cellStyle name="_DEL A  Reporting example 3 8 2" xfId="2513"/>
    <cellStyle name="_DEL A  Reporting example 3 8 2 2" xfId="2514"/>
    <cellStyle name="_DEL A  Reporting example 3 8 3" xfId="2515"/>
    <cellStyle name="_DEL A  Reporting example 3 8 3 2" xfId="2516"/>
    <cellStyle name="_DEL A  Reporting example 3 8 4" xfId="2517"/>
    <cellStyle name="_DEL A  Reporting example 3 8 5" xfId="2518"/>
    <cellStyle name="_DEL A  Reporting example 3 8_Gross" xfId="2519"/>
    <cellStyle name="_DEL A  Reporting example 3 8_Gross 2" xfId="2520"/>
    <cellStyle name="_DEL A  Reporting example 3 9" xfId="2521"/>
    <cellStyle name="_DEL A  Reporting example 3 9 2" xfId="2522"/>
    <cellStyle name="_DEL A  Reporting example 3 9 3" xfId="2523"/>
    <cellStyle name="_DEL A  Reporting example 3_August 2014 IMBE" xfId="2524"/>
    <cellStyle name="_DEL A  Reporting example 3_August 2014 IMBE 2" xfId="2525"/>
    <cellStyle name="_DEL A  Reporting example 3_August 2014 IMBE 2 2" xfId="2526"/>
    <cellStyle name="_DEL A  Reporting example 3_August 2014 IMBE 2_Gross" xfId="2527"/>
    <cellStyle name="_DEL A  Reporting example 3_August 2014 IMBE 2_Gross 2" xfId="2528"/>
    <cellStyle name="_DEL A  Reporting example 3_August 2014 IMBE 3" xfId="2529"/>
    <cellStyle name="_DEL A  Reporting example 3_August 2014 IMBE_Gross" xfId="2530"/>
    <cellStyle name="_DEL A  Reporting example 3_August 2014 IMBE_Gross 2" xfId="2531"/>
    <cellStyle name="_DEL A  Reporting example 3_Gross" xfId="2532"/>
    <cellStyle name="_DEL A  Reporting example 3_Gross 2" xfId="2533"/>
    <cellStyle name="_DEL A  Reporting example 4" xfId="2534"/>
    <cellStyle name="_DEL A  Reporting example 4 2" xfId="2535"/>
    <cellStyle name="_DEL A  Reporting example 4 2 2" xfId="2536"/>
    <cellStyle name="_DEL A  Reporting example 4 2 2 2" xfId="2537"/>
    <cellStyle name="_DEL A  Reporting example 4 2 3" xfId="2538"/>
    <cellStyle name="_DEL A  Reporting example 4 2_Gross" xfId="2539"/>
    <cellStyle name="_DEL A  Reporting example 4 2_Gross 2" xfId="2540"/>
    <cellStyle name="_DEL A  Reporting example 4 3" xfId="2541"/>
    <cellStyle name="_DEL A  Reporting example 4 3 2" xfId="2542"/>
    <cellStyle name="_DEL A  Reporting example 4 4" xfId="2543"/>
    <cellStyle name="_DEL A  Reporting example 4 5" xfId="2544"/>
    <cellStyle name="_DEL A  Reporting example 4_August 2014 IMBE" xfId="2545"/>
    <cellStyle name="_DEL A  Reporting example 4_August 2014 IMBE 2" xfId="2546"/>
    <cellStyle name="_DEL A  Reporting example 4_August 2014 IMBE 2 2" xfId="2547"/>
    <cellStyle name="_DEL A  Reporting example 4_August 2014 IMBE 2 2 2" xfId="2548"/>
    <cellStyle name="_DEL A  Reporting example 4_August 2014 IMBE 2 2_Gross" xfId="2549"/>
    <cellStyle name="_DEL A  Reporting example 4_August 2014 IMBE 2 2_Gross 2" xfId="2550"/>
    <cellStyle name="_DEL A  Reporting example 4_August 2014 IMBE 2 3" xfId="2551"/>
    <cellStyle name="_DEL A  Reporting example 4_August 2014 IMBE 2_Gross" xfId="2552"/>
    <cellStyle name="_DEL A  Reporting example 4_August 2014 IMBE 2_Gross 2" xfId="2553"/>
    <cellStyle name="_DEL A  Reporting example 4_August 2014 IMBE 3" xfId="2554"/>
    <cellStyle name="_DEL A  Reporting example 4_August 2014 IMBE 3 2" xfId="2555"/>
    <cellStyle name="_DEL A  Reporting example 4_August 2014 IMBE 4" xfId="2556"/>
    <cellStyle name="_DEL A  Reporting example 4_August 2014 IMBE_Gross" xfId="2557"/>
    <cellStyle name="_DEL A  Reporting example 4_August 2014 IMBE_Gross 2" xfId="2558"/>
    <cellStyle name="_DEL A  Reporting example 4_Gross" xfId="2559"/>
    <cellStyle name="_DEL A  Reporting example 4_Gross 2" xfId="2560"/>
    <cellStyle name="_DEL A  Reporting example 5" xfId="2561"/>
    <cellStyle name="_DEL A  Reporting example 5 2" xfId="2562"/>
    <cellStyle name="_DEL A  Reporting example 5 2 2" xfId="2563"/>
    <cellStyle name="_DEL A  Reporting example 5 2 3" xfId="2564"/>
    <cellStyle name="_DEL A  Reporting example 5 2_Gross" xfId="2565"/>
    <cellStyle name="_DEL A  Reporting example 5 2_Gross 2" xfId="2566"/>
    <cellStyle name="_DEL A  Reporting example 5 3" xfId="2567"/>
    <cellStyle name="_DEL A  Reporting example 5 3 2" xfId="2568"/>
    <cellStyle name="_DEL A  Reporting example 5 3 2 2" xfId="2569"/>
    <cellStyle name="_DEL A  Reporting example 5 3 3" xfId="2570"/>
    <cellStyle name="_DEL A  Reporting example 5 4" xfId="2571"/>
    <cellStyle name="_DEL A  Reporting example 5 4 2" xfId="2572"/>
    <cellStyle name="_DEL A  Reporting example 5 5" xfId="2573"/>
    <cellStyle name="_DEL A  Reporting example 5_Gross" xfId="2574"/>
    <cellStyle name="_DEL A  Reporting example 5_Gross 2" xfId="2575"/>
    <cellStyle name="_DEL A  Reporting example 6" xfId="2576"/>
    <cellStyle name="_DEL A  Reporting example 6 2" xfId="2577"/>
    <cellStyle name="_DEL A  Reporting example 6 2 2" xfId="2578"/>
    <cellStyle name="_DEL A  Reporting example 6 2 3" xfId="2579"/>
    <cellStyle name="_DEL A  Reporting example 6 2_Gross" xfId="2580"/>
    <cellStyle name="_DEL A  Reporting example 6 2_Gross 2" xfId="2581"/>
    <cellStyle name="_DEL A  Reporting example 6 3" xfId="2582"/>
    <cellStyle name="_DEL A  Reporting example 6 3 2" xfId="2583"/>
    <cellStyle name="_DEL A  Reporting example 6 3 2 2" xfId="2584"/>
    <cellStyle name="_DEL A  Reporting example 6 3 3" xfId="2585"/>
    <cellStyle name="_DEL A  Reporting example 6 4" xfId="2586"/>
    <cellStyle name="_DEL A  Reporting example 6 4 2" xfId="2587"/>
    <cellStyle name="_DEL A  Reporting example 6 5" xfId="2588"/>
    <cellStyle name="_DEL A  Reporting example 6_Gross" xfId="2589"/>
    <cellStyle name="_DEL A  Reporting example 6_Gross 2" xfId="2590"/>
    <cellStyle name="_DEL A  Reporting example 7" xfId="2591"/>
    <cellStyle name="_DEL A  Reporting example 7 2" xfId="2592"/>
    <cellStyle name="_DEL A  Reporting example 7 2 2" xfId="2593"/>
    <cellStyle name="_DEL A  Reporting example 7 2_Gross" xfId="2594"/>
    <cellStyle name="_DEL A  Reporting example 7 2_Gross 2" xfId="2595"/>
    <cellStyle name="_DEL A  Reporting example 7 3" xfId="2596"/>
    <cellStyle name="_DEL A  Reporting example 7_Gross" xfId="2597"/>
    <cellStyle name="_DEL A  Reporting example 7_Gross 2" xfId="2598"/>
    <cellStyle name="_DEL A  Reporting example 8" xfId="2599"/>
    <cellStyle name="_DEL A  Reporting example 8 2" xfId="2600"/>
    <cellStyle name="_DEL A  Reporting example 8 2 2" xfId="2601"/>
    <cellStyle name="_DEL A  Reporting example 8 2_Gross" xfId="2602"/>
    <cellStyle name="_DEL A  Reporting example 8 2_Gross 2" xfId="2603"/>
    <cellStyle name="_DEL A  Reporting example 8 3" xfId="2604"/>
    <cellStyle name="_DEL A  Reporting example 8_Gross" xfId="2605"/>
    <cellStyle name="_DEL A  Reporting example 8_Gross 2" xfId="2606"/>
    <cellStyle name="_DEL A  Reporting example 9" xfId="2607"/>
    <cellStyle name="_DEL A  Reporting example 9 2" xfId="2608"/>
    <cellStyle name="_DEL A  Reporting example 9 2 2" xfId="2609"/>
    <cellStyle name="_DEL A  Reporting example 9 2 3" xfId="2610"/>
    <cellStyle name="_DEL A  Reporting example 9 2_Gross" xfId="2611"/>
    <cellStyle name="_DEL A  Reporting example 9 2_Gross 2" xfId="2612"/>
    <cellStyle name="_DEL A  Reporting example 9 3" xfId="2613"/>
    <cellStyle name="_DEL A  Reporting example 9 4" xfId="2614"/>
    <cellStyle name="_DEL A  Reporting example 9_Gross" xfId="2615"/>
    <cellStyle name="_DEL A  Reporting example 9_Gross 2" xfId="2616"/>
    <cellStyle name="_DEL A  Reporting example_001. Test" xfId="2617"/>
    <cellStyle name="_DEL A  Reporting example_001. Test 2" xfId="2618"/>
    <cellStyle name="_DEL A  Reporting example_001. Test_Gross" xfId="2619"/>
    <cellStyle name="_DEL A  Reporting example_001. Test_Gross 2" xfId="2620"/>
    <cellStyle name="_DEL A  Reporting example_Gross" xfId="2621"/>
    <cellStyle name="_DEL A  Reporting example_Gross 2" xfId="2622"/>
    <cellStyle name="_DEL A  Reporting example_Gross 2 2" xfId="2623"/>
    <cellStyle name="_DEL A  Reporting example_Gross 2_Gross" xfId="2624"/>
    <cellStyle name="_DEL A  Reporting example_Gross 2_Gross 2" xfId="2625"/>
    <cellStyle name="_DEL A  Reporting example_Gross 3" xfId="2626"/>
    <cellStyle name="_DEL A  Reporting example_Gross_1" xfId="2627"/>
    <cellStyle name="_DEL A  Reporting example_Gross_1 2" xfId="2628"/>
    <cellStyle name="_DEL A  Reporting example_Gross_Gross" xfId="2629"/>
    <cellStyle name="_DEL A  Reporting example_Gross_Gross 2" xfId="2630"/>
    <cellStyle name="_DEL A  Reporting example_R0" xfId="2631"/>
    <cellStyle name="_DEL A  Reporting example_R0 2" xfId="2632"/>
    <cellStyle name="_DEL A  Reporting example_R0 2 2" xfId="2633"/>
    <cellStyle name="_DEL A  Reporting example_R0 2 2 2" xfId="2634"/>
    <cellStyle name="_DEL A  Reporting example_R0 2 3" xfId="2635"/>
    <cellStyle name="_DEL A  Reporting example_R0 3" xfId="2636"/>
    <cellStyle name="_DEL A  Reporting example_R0 3 2" xfId="2637"/>
    <cellStyle name="_DEL A  Reporting example_R0 4" xfId="2638"/>
    <cellStyle name="_DEL A  Reporting example_R0_1" xfId="2639"/>
    <cellStyle name="_DEL A  Reporting example_R0_1 2" xfId="2640"/>
    <cellStyle name="_DEL A  Reporting example_R0_1 2 2" xfId="2641"/>
    <cellStyle name="_DEL A  Reporting example_R0_1 3" xfId="2642"/>
    <cellStyle name="_Del A analysis" xfId="2643"/>
    <cellStyle name="_Del A analysis 10" xfId="2644"/>
    <cellStyle name="_Del A analysis 10 2" xfId="2645"/>
    <cellStyle name="_Del A analysis 10 3" xfId="2646"/>
    <cellStyle name="_Del A analysis 10_Gross" xfId="2647"/>
    <cellStyle name="_Del A analysis 11" xfId="2648"/>
    <cellStyle name="_Del A analysis 11 2" xfId="2649"/>
    <cellStyle name="_Del A analysis 11_Gross" xfId="2650"/>
    <cellStyle name="_Del A analysis 12" xfId="2651"/>
    <cellStyle name="_Del A analysis 12 2" xfId="2652"/>
    <cellStyle name="_Del A analysis 12_Gross" xfId="2653"/>
    <cellStyle name="_Del A analysis 13" xfId="2654"/>
    <cellStyle name="_Del A analysis 13 2" xfId="2655"/>
    <cellStyle name="_Del A analysis 13_Gross" xfId="2656"/>
    <cellStyle name="_Del A analysis 14" xfId="2657"/>
    <cellStyle name="_Del A analysis 14 2" xfId="2658"/>
    <cellStyle name="_Del A analysis 14_Gross" xfId="2659"/>
    <cellStyle name="_Del A analysis 15" xfId="2660"/>
    <cellStyle name="_Del A analysis 15 2" xfId="2661"/>
    <cellStyle name="_Del A analysis 15_Gross" xfId="2662"/>
    <cellStyle name="_Del A analysis 16" xfId="2663"/>
    <cellStyle name="_Del A analysis 16 2" xfId="2664"/>
    <cellStyle name="_Del A analysis 16_Gross" xfId="2665"/>
    <cellStyle name="_Del A analysis 17" xfId="2666"/>
    <cellStyle name="_Del A analysis 17 2" xfId="2667"/>
    <cellStyle name="_Del A analysis 18" xfId="2668"/>
    <cellStyle name="_Del A analysis 18 2" xfId="2669"/>
    <cellStyle name="_Del A analysis 19" xfId="2670"/>
    <cellStyle name="_Del A analysis 19 2" xfId="2671"/>
    <cellStyle name="_Del A analysis 2" xfId="2672"/>
    <cellStyle name="_Del A analysis 2 2" xfId="2673"/>
    <cellStyle name="_Del A analysis 2 2 2" xfId="2674"/>
    <cellStyle name="_Del A analysis 2 2 3" xfId="2675"/>
    <cellStyle name="_Del A analysis 2 2 4" xfId="2676"/>
    <cellStyle name="_Del A analysis 2 3" xfId="2677"/>
    <cellStyle name="_Del A analysis 2 3 2" xfId="2678"/>
    <cellStyle name="_Del A analysis 2 3 2 2" xfId="2679"/>
    <cellStyle name="_Del A analysis 2 3 3" xfId="2680"/>
    <cellStyle name="_Del A analysis 2 3 4" xfId="2681"/>
    <cellStyle name="_Del A analysis 2 3_Gross" xfId="2682"/>
    <cellStyle name="_Del A analysis 2 4" xfId="2683"/>
    <cellStyle name="_Del A analysis 2 4 2" xfId="2684"/>
    <cellStyle name="_Del A analysis 2 4 2 2" xfId="2685"/>
    <cellStyle name="_Del A analysis 2 4 3" xfId="2686"/>
    <cellStyle name="_Del A analysis 2 4_Gross" xfId="2687"/>
    <cellStyle name="_Del A analysis 2 5" xfId="2688"/>
    <cellStyle name="_Del A analysis 2 5 2" xfId="2689"/>
    <cellStyle name="_Del A analysis 2 5 2 2" xfId="2690"/>
    <cellStyle name="_Del A analysis 2 5 3" xfId="2691"/>
    <cellStyle name="_Del A analysis 2 5_Gross" xfId="2692"/>
    <cellStyle name="_Del A analysis 2 6" xfId="2693"/>
    <cellStyle name="_Del A analysis 2 7" xfId="2694"/>
    <cellStyle name="_Del A analysis 2 8" xfId="2695"/>
    <cellStyle name="_Del A analysis 2 9" xfId="2696"/>
    <cellStyle name="_Del A analysis 2_August 2014 IMBE" xfId="2697"/>
    <cellStyle name="_Del A analysis 2_August 2014 IMBE 2" xfId="2698"/>
    <cellStyle name="_Del A analysis 2_Gross" xfId="2699"/>
    <cellStyle name="_Del A analysis 20" xfId="2700"/>
    <cellStyle name="_Del A analysis 20 2" xfId="2701"/>
    <cellStyle name="_Del A analysis 21" xfId="2702"/>
    <cellStyle name="_Del A analysis 3" xfId="2703"/>
    <cellStyle name="_Del A analysis 3 2" xfId="2704"/>
    <cellStyle name="_Del A analysis 4" xfId="2705"/>
    <cellStyle name="_Del A analysis 4 2" xfId="2706"/>
    <cellStyle name="_Del A analysis 4 2 2" xfId="2707"/>
    <cellStyle name="_Del A analysis 4 3" xfId="2708"/>
    <cellStyle name="_Del A analysis 4_Gross" xfId="2709"/>
    <cellStyle name="_Del A analysis 5" xfId="2710"/>
    <cellStyle name="_Del A analysis 5 2" xfId="2711"/>
    <cellStyle name="_Del A analysis 5 2 2" xfId="2712"/>
    <cellStyle name="_Del A analysis 5 3" xfId="2713"/>
    <cellStyle name="_Del A analysis 5_Gross" xfId="2714"/>
    <cellStyle name="_Del A analysis 6" xfId="2715"/>
    <cellStyle name="_Del A analysis 6 2" xfId="2716"/>
    <cellStyle name="_Del A analysis 6 2 2" xfId="2717"/>
    <cellStyle name="_Del A analysis 6 3" xfId="2718"/>
    <cellStyle name="_Del A analysis 6 3 2" xfId="2719"/>
    <cellStyle name="_Del A analysis 7" xfId="2720"/>
    <cellStyle name="_Del A analysis 7 2" xfId="2721"/>
    <cellStyle name="_Del A analysis 7 3" xfId="2722"/>
    <cellStyle name="_Del A analysis 7_Gross" xfId="2723"/>
    <cellStyle name="_Del A analysis 8" xfId="2724"/>
    <cellStyle name="_Del A analysis 8 2" xfId="2725"/>
    <cellStyle name="_Del A analysis 8_Gross" xfId="2726"/>
    <cellStyle name="_Del A analysis 9" xfId="2727"/>
    <cellStyle name="_Del A analysis 9 2" xfId="2728"/>
    <cellStyle name="_Del A analysis 9_Gross" xfId="2729"/>
    <cellStyle name="_Del A analysis_July 2014 IMBE" xfId="2730"/>
    <cellStyle name="_Del A analysis_July 2014 IMBE 2" xfId="2731"/>
    <cellStyle name="_Del A analysis_July 2014 IMBE 2 2" xfId="2732"/>
    <cellStyle name="_Del A analysis_July 2014 IMBE 3" xfId="2733"/>
    <cellStyle name="_Del A analysis_WCMG updates 1415p3" xfId="2734"/>
    <cellStyle name="_Del A analysis_WCMG updates 1415p3 2" xfId="2735"/>
    <cellStyle name="_DEL P1" xfId="2736"/>
    <cellStyle name="_DEL P1 10" xfId="2737"/>
    <cellStyle name="_DEL P1 10 2" xfId="2738"/>
    <cellStyle name="_DEL P1 10 2 2" xfId="2739"/>
    <cellStyle name="_DEL P1 10 2 3" xfId="2740"/>
    <cellStyle name="_DEL P1 10 2_Gross" xfId="2741"/>
    <cellStyle name="_DEL P1 10 2_Gross 2" xfId="2742"/>
    <cellStyle name="_DEL P1 10 3" xfId="2743"/>
    <cellStyle name="_DEL P1 10 4" xfId="2744"/>
    <cellStyle name="_DEL P1 10_Gross" xfId="2745"/>
    <cellStyle name="_DEL P1 10_Gross 2" xfId="2746"/>
    <cellStyle name="_DEL P1 11" xfId="2747"/>
    <cellStyle name="_DEL P1 11 2" xfId="2748"/>
    <cellStyle name="_DEL P1 11 2 2" xfId="2749"/>
    <cellStyle name="_DEL P1 11 3" xfId="2750"/>
    <cellStyle name="_DEL P1 11 3 2" xfId="2751"/>
    <cellStyle name="_DEL P1 11 4" xfId="2752"/>
    <cellStyle name="_DEL P1 11_Gross" xfId="2753"/>
    <cellStyle name="_DEL P1 11_Gross 2" xfId="2754"/>
    <cellStyle name="_DEL P1 12" xfId="2755"/>
    <cellStyle name="_DEL P1 12 2" xfId="2756"/>
    <cellStyle name="_DEL P1 12 2 2" xfId="2757"/>
    <cellStyle name="_DEL P1 12 3" xfId="2758"/>
    <cellStyle name="_DEL P1 12_Gross" xfId="2759"/>
    <cellStyle name="_DEL P1 12_Gross 2" xfId="2760"/>
    <cellStyle name="_DEL P1 13" xfId="2761"/>
    <cellStyle name="_DEL P1 13 2" xfId="2762"/>
    <cellStyle name="_DEL P1 13 3" xfId="2763"/>
    <cellStyle name="_DEL P1 13_Gross" xfId="2764"/>
    <cellStyle name="_DEL P1 13_Gross 2" xfId="2765"/>
    <cellStyle name="_DEL P1 14" xfId="2766"/>
    <cellStyle name="_DEL P1 14 2" xfId="2767"/>
    <cellStyle name="_DEL P1 14 2 2" xfId="2768"/>
    <cellStyle name="_DEL P1 14 3" xfId="2769"/>
    <cellStyle name="_DEL P1 14_Gross" xfId="2770"/>
    <cellStyle name="_DEL P1 14_Gross 2" xfId="2771"/>
    <cellStyle name="_DEL P1 15" xfId="2772"/>
    <cellStyle name="_DEL P1 15 2" xfId="2773"/>
    <cellStyle name="_DEL P1 15_Gross" xfId="2774"/>
    <cellStyle name="_DEL P1 15_Gross 2" xfId="2775"/>
    <cellStyle name="_DEL P1 16" xfId="2776"/>
    <cellStyle name="_DEL P1 16 2" xfId="2777"/>
    <cellStyle name="_DEL P1 16_Gross" xfId="2778"/>
    <cellStyle name="_DEL P1 16_Gross 2" xfId="2779"/>
    <cellStyle name="_DEL P1 17" xfId="2780"/>
    <cellStyle name="_DEL P1 17 2" xfId="2781"/>
    <cellStyle name="_DEL P1 17_Gross" xfId="2782"/>
    <cellStyle name="_DEL P1 17_Gross 2" xfId="2783"/>
    <cellStyle name="_DEL P1 18" xfId="2784"/>
    <cellStyle name="_DEL P1 18 2" xfId="2785"/>
    <cellStyle name="_DEL P1 19" xfId="2786"/>
    <cellStyle name="_DEL P1 19 2" xfId="2787"/>
    <cellStyle name="_DEL P1 2" xfId="2788"/>
    <cellStyle name="_DEL P1 2 10" xfId="2789"/>
    <cellStyle name="_DEL P1 2 11" xfId="2790"/>
    <cellStyle name="_DEL P1 2 2" xfId="2791"/>
    <cellStyle name="_DEL P1 2 2 2" xfId="2792"/>
    <cellStyle name="_DEL P1 2 2 2 2" xfId="2793"/>
    <cellStyle name="_DEL P1 2 2 3" xfId="2794"/>
    <cellStyle name="_DEL P1 2 2 3 2" xfId="2795"/>
    <cellStyle name="_DEL P1 2 2 3 2 2" xfId="2796"/>
    <cellStyle name="_DEL P1 2 2 3 3" xfId="2797"/>
    <cellStyle name="_DEL P1 2 2 4" xfId="2798"/>
    <cellStyle name="_DEL P1 2 2 4 2" xfId="2799"/>
    <cellStyle name="_DEL P1 2 2 5" xfId="2800"/>
    <cellStyle name="_DEL P1 2 2_Gross" xfId="2801"/>
    <cellStyle name="_DEL P1 2 2_Gross 2" xfId="2802"/>
    <cellStyle name="_DEL P1 2 3" xfId="2803"/>
    <cellStyle name="_DEL P1 2 3 2" xfId="2804"/>
    <cellStyle name="_DEL P1 2 3 2 2" xfId="2805"/>
    <cellStyle name="_DEL P1 2 3 2 2 2" xfId="2806"/>
    <cellStyle name="_DEL P1 2 3 2 3" xfId="2807"/>
    <cellStyle name="_DEL P1 2 3 3" xfId="2808"/>
    <cellStyle name="_DEL P1 2 3 3 2" xfId="2809"/>
    <cellStyle name="_DEL P1 2 3 4" xfId="2810"/>
    <cellStyle name="_DEL P1 2 3_Gross" xfId="2811"/>
    <cellStyle name="_DEL P1 2 3_Gross 2" xfId="2812"/>
    <cellStyle name="_DEL P1 2 4" xfId="2813"/>
    <cellStyle name="_DEL P1 2 4 2" xfId="2814"/>
    <cellStyle name="_DEL P1 2 4 3" xfId="2815"/>
    <cellStyle name="_DEL P1 2 5" xfId="2816"/>
    <cellStyle name="_DEL P1 2 5 2" xfId="2817"/>
    <cellStyle name="_DEL P1 2 5 2 2" xfId="2818"/>
    <cellStyle name="_DEL P1 2 5 3" xfId="2819"/>
    <cellStyle name="_DEL P1 2 6" xfId="2820"/>
    <cellStyle name="_DEL P1 2 6 2" xfId="2821"/>
    <cellStyle name="_DEL P1 2 7" xfId="2822"/>
    <cellStyle name="_DEL P1 2 7 2" xfId="2823"/>
    <cellStyle name="_DEL P1 2 8" xfId="2824"/>
    <cellStyle name="_DEL P1 2 9" xfId="2825"/>
    <cellStyle name="_DEL P1 2_Gross" xfId="2826"/>
    <cellStyle name="_DEL P1 2_Gross 2" xfId="2827"/>
    <cellStyle name="_DEL P1 20" xfId="2828"/>
    <cellStyle name="_DEL P1 20 2" xfId="2829"/>
    <cellStyle name="_DEL P1 21" xfId="2830"/>
    <cellStyle name="_DEL P1 21 2" xfId="2831"/>
    <cellStyle name="_DEL P1 22" xfId="2832"/>
    <cellStyle name="_DEL P1 23" xfId="2833"/>
    <cellStyle name="_DEL P1 24" xfId="2834"/>
    <cellStyle name="_DEL P1 24 2" xfId="2835"/>
    <cellStyle name="_DEL P1 25" xfId="2836"/>
    <cellStyle name="_DEL P1 26" xfId="2837"/>
    <cellStyle name="_DEL P1 27" xfId="2838"/>
    <cellStyle name="_DEL P1 28" xfId="2839"/>
    <cellStyle name="_DEL P1 3" xfId="2840"/>
    <cellStyle name="_DEL P1 3 10" xfId="2841"/>
    <cellStyle name="_DEL P1 3 10 2" xfId="2842"/>
    <cellStyle name="_DEL P1 3 11" xfId="2843"/>
    <cellStyle name="_DEL P1 3 11 2" xfId="2844"/>
    <cellStyle name="_DEL P1 3 12" xfId="2845"/>
    <cellStyle name="_DEL P1 3 2" xfId="2846"/>
    <cellStyle name="_DEL P1 3 2 2" xfId="2847"/>
    <cellStyle name="_DEL P1 3 2 2 2" xfId="2848"/>
    <cellStyle name="_DEL P1 3 2 2_Gross" xfId="2849"/>
    <cellStyle name="_DEL P1 3 2 2_Gross 2" xfId="2850"/>
    <cellStyle name="_DEL P1 3 2 3" xfId="2851"/>
    <cellStyle name="_DEL P1 3 2_Gross" xfId="2852"/>
    <cellStyle name="_DEL P1 3 2_Gross 2" xfId="2853"/>
    <cellStyle name="_DEL P1 3 3" xfId="2854"/>
    <cellStyle name="_DEL P1 3 3 2" xfId="2855"/>
    <cellStyle name="_DEL P1 3 3 2 2" xfId="2856"/>
    <cellStyle name="_DEL P1 3 3 2_Gross" xfId="2857"/>
    <cellStyle name="_DEL P1 3 3 2_Gross 2" xfId="2858"/>
    <cellStyle name="_DEL P1 3 3 3" xfId="2859"/>
    <cellStyle name="_DEL P1 3 3_August 2014 IMBE" xfId="2860"/>
    <cellStyle name="_DEL P1 3 3_August 2014 IMBE 2" xfId="2861"/>
    <cellStyle name="_DEL P1 3 3_August 2014 IMBE 2 2" xfId="2862"/>
    <cellStyle name="_DEL P1 3 3_August 2014 IMBE 2 2 2" xfId="2863"/>
    <cellStyle name="_DEL P1 3 3_August 2014 IMBE 2 2_Gross" xfId="2864"/>
    <cellStyle name="_DEL P1 3 3_August 2014 IMBE 2 2_Gross 2" xfId="2865"/>
    <cellStyle name="_DEL P1 3 3_August 2014 IMBE 2 3" xfId="2866"/>
    <cellStyle name="_DEL P1 3 3_August 2014 IMBE 2_Gross" xfId="2867"/>
    <cellStyle name="_DEL P1 3 3_August 2014 IMBE 2_Gross 2" xfId="2868"/>
    <cellStyle name="_DEL P1 3 3_August 2014 IMBE 3" xfId="2869"/>
    <cellStyle name="_DEL P1 3 3_August 2014 IMBE 3 2" xfId="2870"/>
    <cellStyle name="_DEL P1 3 3_August 2014 IMBE 4" xfId="2871"/>
    <cellStyle name="_DEL P1 3 3_August 2014 IMBE_Gross" xfId="2872"/>
    <cellStyle name="_DEL P1 3 3_August 2014 IMBE_Gross 2" xfId="2873"/>
    <cellStyle name="_DEL P1 3 3_Gross" xfId="2874"/>
    <cellStyle name="_DEL P1 3 3_Gross 2" xfId="2875"/>
    <cellStyle name="_DEL P1 3 4" xfId="2876"/>
    <cellStyle name="_DEL P1 3 4 2" xfId="2877"/>
    <cellStyle name="_DEL P1 3 4 2 2" xfId="2878"/>
    <cellStyle name="_DEL P1 3 4 2_Gross" xfId="2879"/>
    <cellStyle name="_DEL P1 3 4 2_Gross 2" xfId="2880"/>
    <cellStyle name="_DEL P1 3 4 3" xfId="2881"/>
    <cellStyle name="_DEL P1 3 4_Gross" xfId="2882"/>
    <cellStyle name="_DEL P1 3 4_Gross 2" xfId="2883"/>
    <cellStyle name="_DEL P1 3 5" xfId="2884"/>
    <cellStyle name="_DEL P1 3 5 2" xfId="2885"/>
    <cellStyle name="_DEL P1 3 5 2 2" xfId="2886"/>
    <cellStyle name="_DEL P1 3 5 3" xfId="2887"/>
    <cellStyle name="_DEL P1 3 5 4" xfId="2888"/>
    <cellStyle name="_DEL P1 3 5_Gross" xfId="2889"/>
    <cellStyle name="_DEL P1 3 5_Gross 2" xfId="2890"/>
    <cellStyle name="_DEL P1 3 6" xfId="2891"/>
    <cellStyle name="_DEL P1 3 6 2" xfId="2892"/>
    <cellStyle name="_DEL P1 3 6 2 2" xfId="2893"/>
    <cellStyle name="_DEL P1 3 6 3" xfId="2894"/>
    <cellStyle name="_DEL P1 3 6 3 2" xfId="2895"/>
    <cellStyle name="_DEL P1 3 6 4" xfId="2896"/>
    <cellStyle name="_DEL P1 3 6 5" xfId="2897"/>
    <cellStyle name="_DEL P1 3 6_Gross" xfId="2898"/>
    <cellStyle name="_DEL P1 3 6_Gross 2" xfId="2899"/>
    <cellStyle name="_DEL P1 3 7" xfId="2900"/>
    <cellStyle name="_DEL P1 3 7 2" xfId="2901"/>
    <cellStyle name="_DEL P1 3 7 2 2" xfId="2902"/>
    <cellStyle name="_DEL P1 3 7 3" xfId="2903"/>
    <cellStyle name="_DEL P1 3 7 3 2" xfId="2904"/>
    <cellStyle name="_DEL P1 3 7 4" xfId="2905"/>
    <cellStyle name="_DEL P1 3 7 5" xfId="2906"/>
    <cellStyle name="_DEL P1 3 7_Gross" xfId="2907"/>
    <cellStyle name="_DEL P1 3 7_Gross 2" xfId="2908"/>
    <cellStyle name="_DEL P1 3 8" xfId="2909"/>
    <cellStyle name="_DEL P1 3 8 2" xfId="2910"/>
    <cellStyle name="_DEL P1 3 8 2 2" xfId="2911"/>
    <cellStyle name="_DEL P1 3 8 3" xfId="2912"/>
    <cellStyle name="_DEL P1 3 8 3 2" xfId="2913"/>
    <cellStyle name="_DEL P1 3 8 4" xfId="2914"/>
    <cellStyle name="_DEL P1 3 8 5" xfId="2915"/>
    <cellStyle name="_DEL P1 3 8_Gross" xfId="2916"/>
    <cellStyle name="_DEL P1 3 8_Gross 2" xfId="2917"/>
    <cellStyle name="_DEL P1 3 9" xfId="2918"/>
    <cellStyle name="_DEL P1 3 9 2" xfId="2919"/>
    <cellStyle name="_DEL P1 3 9 3" xfId="2920"/>
    <cellStyle name="_DEL P1 3_August 2014 IMBE" xfId="2921"/>
    <cellStyle name="_DEL P1 3_August 2014 IMBE 2" xfId="2922"/>
    <cellStyle name="_DEL P1 3_August 2014 IMBE 2 2" xfId="2923"/>
    <cellStyle name="_DEL P1 3_August 2014 IMBE 2_Gross" xfId="2924"/>
    <cellStyle name="_DEL P1 3_August 2014 IMBE 2_Gross 2" xfId="2925"/>
    <cellStyle name="_DEL P1 3_August 2014 IMBE 3" xfId="2926"/>
    <cellStyle name="_DEL P1 3_August 2014 IMBE_Gross" xfId="2927"/>
    <cellStyle name="_DEL P1 3_August 2014 IMBE_Gross 2" xfId="2928"/>
    <cellStyle name="_DEL P1 3_Gross" xfId="2929"/>
    <cellStyle name="_DEL P1 3_Gross 2" xfId="2930"/>
    <cellStyle name="_DEL P1 4" xfId="2931"/>
    <cellStyle name="_DEL P1 4 2" xfId="2932"/>
    <cellStyle name="_DEL P1 4 2 2" xfId="2933"/>
    <cellStyle name="_DEL P1 4 2 2 2" xfId="2934"/>
    <cellStyle name="_DEL P1 4 2 3" xfId="2935"/>
    <cellStyle name="_DEL P1 4 2_Gross" xfId="2936"/>
    <cellStyle name="_DEL P1 4 2_Gross 2" xfId="2937"/>
    <cellStyle name="_DEL P1 4 3" xfId="2938"/>
    <cellStyle name="_DEL P1 4 3 2" xfId="2939"/>
    <cellStyle name="_DEL P1 4 4" xfId="2940"/>
    <cellStyle name="_DEL P1 4 5" xfId="2941"/>
    <cellStyle name="_DEL P1 4_August 2014 IMBE" xfId="2942"/>
    <cellStyle name="_DEL P1 4_August 2014 IMBE 2" xfId="2943"/>
    <cellStyle name="_DEL P1 4_August 2014 IMBE 2 2" xfId="2944"/>
    <cellStyle name="_DEL P1 4_August 2014 IMBE 2 2 2" xfId="2945"/>
    <cellStyle name="_DEL P1 4_August 2014 IMBE 2 2_Gross" xfId="2946"/>
    <cellStyle name="_DEL P1 4_August 2014 IMBE 2 2_Gross 2" xfId="2947"/>
    <cellStyle name="_DEL P1 4_August 2014 IMBE 2 3" xfId="2948"/>
    <cellStyle name="_DEL P1 4_August 2014 IMBE 2_Gross" xfId="2949"/>
    <cellStyle name="_DEL P1 4_August 2014 IMBE 2_Gross 2" xfId="2950"/>
    <cellStyle name="_DEL P1 4_August 2014 IMBE 3" xfId="2951"/>
    <cellStyle name="_DEL P1 4_August 2014 IMBE 3 2" xfId="2952"/>
    <cellStyle name="_DEL P1 4_August 2014 IMBE 4" xfId="2953"/>
    <cellStyle name="_DEL P1 4_August 2014 IMBE_Gross" xfId="2954"/>
    <cellStyle name="_DEL P1 4_August 2014 IMBE_Gross 2" xfId="2955"/>
    <cellStyle name="_DEL P1 4_Gross" xfId="2956"/>
    <cellStyle name="_DEL P1 4_Gross 2" xfId="2957"/>
    <cellStyle name="_DEL P1 5" xfId="2958"/>
    <cellStyle name="_DEL P1 5 2" xfId="2959"/>
    <cellStyle name="_DEL P1 5 2 2" xfId="2960"/>
    <cellStyle name="_DEL P1 5 2 3" xfId="2961"/>
    <cellStyle name="_DEL P1 5 2_Gross" xfId="2962"/>
    <cellStyle name="_DEL P1 5 2_Gross 2" xfId="2963"/>
    <cellStyle name="_DEL P1 5 3" xfId="2964"/>
    <cellStyle name="_DEL P1 5 3 2" xfId="2965"/>
    <cellStyle name="_DEL P1 5 3 2 2" xfId="2966"/>
    <cellStyle name="_DEL P1 5 3 3" xfId="2967"/>
    <cellStyle name="_DEL P1 5 4" xfId="2968"/>
    <cellStyle name="_DEL P1 5 4 2" xfId="2969"/>
    <cellStyle name="_DEL P1 5 5" xfId="2970"/>
    <cellStyle name="_DEL P1 5_Gross" xfId="2971"/>
    <cellStyle name="_DEL P1 5_Gross 2" xfId="2972"/>
    <cellStyle name="_DEL P1 6" xfId="2973"/>
    <cellStyle name="_DEL P1 6 2" xfId="2974"/>
    <cellStyle name="_DEL P1 6 2 2" xfId="2975"/>
    <cellStyle name="_DEL P1 6 2 3" xfId="2976"/>
    <cellStyle name="_DEL P1 6 2_Gross" xfId="2977"/>
    <cellStyle name="_DEL P1 6 2_Gross 2" xfId="2978"/>
    <cellStyle name="_DEL P1 6 3" xfId="2979"/>
    <cellStyle name="_DEL P1 6 3 2" xfId="2980"/>
    <cellStyle name="_DEL P1 6 3 2 2" xfId="2981"/>
    <cellStyle name="_DEL P1 6 3 3" xfId="2982"/>
    <cellStyle name="_DEL P1 6 4" xfId="2983"/>
    <cellStyle name="_DEL P1 6 4 2" xfId="2984"/>
    <cellStyle name="_DEL P1 6 5" xfId="2985"/>
    <cellStyle name="_DEL P1 6_Gross" xfId="2986"/>
    <cellStyle name="_DEL P1 6_Gross 2" xfId="2987"/>
    <cellStyle name="_DEL P1 7" xfId="2988"/>
    <cellStyle name="_DEL P1 7 2" xfId="2989"/>
    <cellStyle name="_DEL P1 7 2 2" xfId="2990"/>
    <cellStyle name="_DEL P1 7 2_Gross" xfId="2991"/>
    <cellStyle name="_DEL P1 7 2_Gross 2" xfId="2992"/>
    <cellStyle name="_DEL P1 7 3" xfId="2993"/>
    <cellStyle name="_DEL P1 7_Gross" xfId="2994"/>
    <cellStyle name="_DEL P1 7_Gross 2" xfId="2995"/>
    <cellStyle name="_DEL P1 8" xfId="2996"/>
    <cellStyle name="_DEL P1 8 2" xfId="2997"/>
    <cellStyle name="_DEL P1 8 2 2" xfId="2998"/>
    <cellStyle name="_DEL P1 8 2_Gross" xfId="2999"/>
    <cellStyle name="_DEL P1 8 2_Gross 2" xfId="3000"/>
    <cellStyle name="_DEL P1 8 3" xfId="3001"/>
    <cellStyle name="_DEL P1 8_Gross" xfId="3002"/>
    <cellStyle name="_DEL P1 8_Gross 2" xfId="3003"/>
    <cellStyle name="_DEL P1 9" xfId="3004"/>
    <cellStyle name="_DEL P1 9 2" xfId="3005"/>
    <cellStyle name="_DEL P1 9 2 2" xfId="3006"/>
    <cellStyle name="_DEL P1 9 2 3" xfId="3007"/>
    <cellStyle name="_DEL P1 9 2_Gross" xfId="3008"/>
    <cellStyle name="_DEL P1 9 2_Gross 2" xfId="3009"/>
    <cellStyle name="_DEL P1 9 3" xfId="3010"/>
    <cellStyle name="_DEL P1 9 4" xfId="3011"/>
    <cellStyle name="_DEL P1 9_Gross" xfId="3012"/>
    <cellStyle name="_DEL P1 9_Gross 2" xfId="3013"/>
    <cellStyle name="_DEL P1_001. Test" xfId="3014"/>
    <cellStyle name="_DEL P1_001. Test 2" xfId="3015"/>
    <cellStyle name="_DEL P1_001. Test_Gross" xfId="3016"/>
    <cellStyle name="_DEL P1_001. Test_Gross 2" xfId="3017"/>
    <cellStyle name="_DEL P1_Gross" xfId="3018"/>
    <cellStyle name="_DEL P1_Gross 2" xfId="3019"/>
    <cellStyle name="_DEL P1_Gross 2 2" xfId="3020"/>
    <cellStyle name="_DEL P1_Gross 2_Gross" xfId="3021"/>
    <cellStyle name="_DEL P1_Gross 2_Gross 2" xfId="3022"/>
    <cellStyle name="_DEL P1_Gross 3" xfId="3023"/>
    <cellStyle name="_DEL P1_Gross_1" xfId="3024"/>
    <cellStyle name="_DEL P1_Gross_1 2" xfId="3025"/>
    <cellStyle name="_DEL P1_Gross_Gross" xfId="3026"/>
    <cellStyle name="_DEL P1_Gross_Gross 2" xfId="3027"/>
    <cellStyle name="_DEL P1_R0" xfId="3028"/>
    <cellStyle name="_DEL P1_R0 2" xfId="3029"/>
    <cellStyle name="_DEL P1_R0 2 2" xfId="3030"/>
    <cellStyle name="_DEL P1_R0 2 2 2" xfId="3031"/>
    <cellStyle name="_DEL P1_R0 2 3" xfId="3032"/>
    <cellStyle name="_DEL P1_R0 3" xfId="3033"/>
    <cellStyle name="_DEL P1_R0 3 2" xfId="3034"/>
    <cellStyle name="_DEL P1_R0 4" xfId="3035"/>
    <cellStyle name="_DEL P1_R0_1" xfId="3036"/>
    <cellStyle name="_DEL P1_R0_1 2" xfId="3037"/>
    <cellStyle name="_DEL P1_R0_1 2 2" xfId="3038"/>
    <cellStyle name="_DEL P1_R0_1 3" xfId="3039"/>
    <cellStyle name="_Dpn Forecast 2008-2010 (14-Dec-07)" xfId="3040"/>
    <cellStyle name="_Dpn Forecast 2008-2010 (14-Dec-07) 2" xfId="3041"/>
    <cellStyle name="_Dpn Forecast 2008-2010 (14-Dec-07) 2 2" xfId="3042"/>
    <cellStyle name="_Dpn Forecast 2008-2010 (14-Dec-07) 3" xfId="3043"/>
    <cellStyle name="_Dpn Forecast 2008-2010 (14-Dec-07)_20110317 Guarantee Data sheet with CDS Expected Losses" xfId="3044"/>
    <cellStyle name="_Dpn Forecast 2008-2010 (14-Dec-07)_20110317 Guarantee Data sheet with CDS Expected Losses 2" xfId="3045"/>
    <cellStyle name="_Dpn Forecast 2008-2010 (14-Dec-07)_20110317 Guarantee Data sheet with CDS Expected Losses 2 2" xfId="3046"/>
    <cellStyle name="_Dpn Forecast 2008-2010 (14-Dec-07)_20110317 Guarantee Data sheet with CDS Expected Losses 3" xfId="3047"/>
    <cellStyle name="_DRAFT WD7 FORECAST" xfId="3048"/>
    <cellStyle name="_DRAFT WD7 FORECAST 10" xfId="3049"/>
    <cellStyle name="_DRAFT WD7 FORECAST 10 2" xfId="3050"/>
    <cellStyle name="_DRAFT WD7 FORECAST 10 2 2" xfId="3051"/>
    <cellStyle name="_DRAFT WD7 FORECAST 10 2 3" xfId="3052"/>
    <cellStyle name="_DRAFT WD7 FORECAST 10 2_Gross" xfId="3053"/>
    <cellStyle name="_DRAFT WD7 FORECAST 10 2_Gross 2" xfId="3054"/>
    <cellStyle name="_DRAFT WD7 FORECAST 10 3" xfId="3055"/>
    <cellStyle name="_DRAFT WD7 FORECAST 10 4" xfId="3056"/>
    <cellStyle name="_DRAFT WD7 FORECAST 10_Gross" xfId="3057"/>
    <cellStyle name="_DRAFT WD7 FORECAST 10_Gross 2" xfId="3058"/>
    <cellStyle name="_DRAFT WD7 FORECAST 11" xfId="3059"/>
    <cellStyle name="_DRAFT WD7 FORECAST 11 2" xfId="3060"/>
    <cellStyle name="_DRAFT WD7 FORECAST 11 2 2" xfId="3061"/>
    <cellStyle name="_DRAFT WD7 FORECAST 11 3" xfId="3062"/>
    <cellStyle name="_DRAFT WD7 FORECAST 11 3 2" xfId="3063"/>
    <cellStyle name="_DRAFT WD7 FORECAST 11 4" xfId="3064"/>
    <cellStyle name="_DRAFT WD7 FORECAST 11_Gross" xfId="3065"/>
    <cellStyle name="_DRAFT WD7 FORECAST 11_Gross 2" xfId="3066"/>
    <cellStyle name="_DRAFT WD7 FORECAST 12" xfId="3067"/>
    <cellStyle name="_DRAFT WD7 FORECAST 12 2" xfId="3068"/>
    <cellStyle name="_DRAFT WD7 FORECAST 12 2 2" xfId="3069"/>
    <cellStyle name="_DRAFT WD7 FORECAST 12 3" xfId="3070"/>
    <cellStyle name="_DRAFT WD7 FORECAST 12_Gross" xfId="3071"/>
    <cellStyle name="_DRAFT WD7 FORECAST 12_Gross 2" xfId="3072"/>
    <cellStyle name="_DRAFT WD7 FORECAST 13" xfId="3073"/>
    <cellStyle name="_DRAFT WD7 FORECAST 13 2" xfId="3074"/>
    <cellStyle name="_DRAFT WD7 FORECAST 13 3" xfId="3075"/>
    <cellStyle name="_DRAFT WD7 FORECAST 13_Gross" xfId="3076"/>
    <cellStyle name="_DRAFT WD7 FORECAST 13_Gross 2" xfId="3077"/>
    <cellStyle name="_DRAFT WD7 FORECAST 14" xfId="3078"/>
    <cellStyle name="_DRAFT WD7 FORECAST 14 2" xfId="3079"/>
    <cellStyle name="_DRAFT WD7 FORECAST 14 2 2" xfId="3080"/>
    <cellStyle name="_DRAFT WD7 FORECAST 14 3" xfId="3081"/>
    <cellStyle name="_DRAFT WD7 FORECAST 14_Gross" xfId="3082"/>
    <cellStyle name="_DRAFT WD7 FORECAST 14_Gross 2" xfId="3083"/>
    <cellStyle name="_DRAFT WD7 FORECAST 15" xfId="3084"/>
    <cellStyle name="_DRAFT WD7 FORECAST 15 2" xfId="3085"/>
    <cellStyle name="_DRAFT WD7 FORECAST 15_Gross" xfId="3086"/>
    <cellStyle name="_DRAFT WD7 FORECAST 15_Gross 2" xfId="3087"/>
    <cellStyle name="_DRAFT WD7 FORECAST 16" xfId="3088"/>
    <cellStyle name="_DRAFT WD7 FORECAST 16 2" xfId="3089"/>
    <cellStyle name="_DRAFT WD7 FORECAST 16_Gross" xfId="3090"/>
    <cellStyle name="_DRAFT WD7 FORECAST 16_Gross 2" xfId="3091"/>
    <cellStyle name="_DRAFT WD7 FORECAST 17" xfId="3092"/>
    <cellStyle name="_DRAFT WD7 FORECAST 17 2" xfId="3093"/>
    <cellStyle name="_DRAFT WD7 FORECAST 17_Gross" xfId="3094"/>
    <cellStyle name="_DRAFT WD7 FORECAST 17_Gross 2" xfId="3095"/>
    <cellStyle name="_DRAFT WD7 FORECAST 18" xfId="3096"/>
    <cellStyle name="_DRAFT WD7 FORECAST 18 2" xfId="3097"/>
    <cellStyle name="_DRAFT WD7 FORECAST 19" xfId="3098"/>
    <cellStyle name="_DRAFT WD7 FORECAST 19 2" xfId="3099"/>
    <cellStyle name="_DRAFT WD7 FORECAST 2" xfId="3100"/>
    <cellStyle name="_DRAFT WD7 FORECAST 2 10" xfId="3101"/>
    <cellStyle name="_DRAFT WD7 FORECAST 2 11" xfId="3102"/>
    <cellStyle name="_DRAFT WD7 FORECAST 2 2" xfId="3103"/>
    <cellStyle name="_DRAFT WD7 FORECAST 2 2 2" xfId="3104"/>
    <cellStyle name="_DRAFT WD7 FORECAST 2 2 2 2" xfId="3105"/>
    <cellStyle name="_DRAFT WD7 FORECAST 2 2 3" xfId="3106"/>
    <cellStyle name="_DRAFT WD7 FORECAST 2 2 3 2" xfId="3107"/>
    <cellStyle name="_DRAFT WD7 FORECAST 2 2 3 2 2" xfId="3108"/>
    <cellStyle name="_DRAFT WD7 FORECAST 2 2 3 3" xfId="3109"/>
    <cellStyle name="_DRAFT WD7 FORECAST 2 2 4" xfId="3110"/>
    <cellStyle name="_DRAFT WD7 FORECAST 2 2 4 2" xfId="3111"/>
    <cellStyle name="_DRAFT WD7 FORECAST 2 2 5" xfId="3112"/>
    <cellStyle name="_DRAFT WD7 FORECAST 2 2_Gross" xfId="3113"/>
    <cellStyle name="_DRAFT WD7 FORECAST 2 2_Gross 2" xfId="3114"/>
    <cellStyle name="_DRAFT WD7 FORECAST 2 3" xfId="3115"/>
    <cellStyle name="_DRAFT WD7 FORECAST 2 3 2" xfId="3116"/>
    <cellStyle name="_DRAFT WD7 FORECAST 2 3 2 2" xfId="3117"/>
    <cellStyle name="_DRAFT WD7 FORECAST 2 3 2 2 2" xfId="3118"/>
    <cellStyle name="_DRAFT WD7 FORECAST 2 3 2 3" xfId="3119"/>
    <cellStyle name="_DRAFT WD7 FORECAST 2 3 3" xfId="3120"/>
    <cellStyle name="_DRAFT WD7 FORECAST 2 3 3 2" xfId="3121"/>
    <cellStyle name="_DRAFT WD7 FORECAST 2 3 4" xfId="3122"/>
    <cellStyle name="_DRAFT WD7 FORECAST 2 3_Gross" xfId="3123"/>
    <cellStyle name="_DRAFT WD7 FORECAST 2 3_Gross 2" xfId="3124"/>
    <cellStyle name="_DRAFT WD7 FORECAST 2 4" xfId="3125"/>
    <cellStyle name="_DRAFT WD7 FORECAST 2 4 2" xfId="3126"/>
    <cellStyle name="_DRAFT WD7 FORECAST 2 4 3" xfId="3127"/>
    <cellStyle name="_DRAFT WD7 FORECAST 2 5" xfId="3128"/>
    <cellStyle name="_DRAFT WD7 FORECAST 2 5 2" xfId="3129"/>
    <cellStyle name="_DRAFT WD7 FORECAST 2 5 2 2" xfId="3130"/>
    <cellStyle name="_DRAFT WD7 FORECAST 2 5 3" xfId="3131"/>
    <cellStyle name="_DRAFT WD7 FORECAST 2 6" xfId="3132"/>
    <cellStyle name="_DRAFT WD7 FORECAST 2 6 2" xfId="3133"/>
    <cellStyle name="_DRAFT WD7 FORECAST 2 7" xfId="3134"/>
    <cellStyle name="_DRAFT WD7 FORECAST 2 7 2" xfId="3135"/>
    <cellStyle name="_DRAFT WD7 FORECAST 2 8" xfId="3136"/>
    <cellStyle name="_DRAFT WD7 FORECAST 2 9" xfId="3137"/>
    <cellStyle name="_DRAFT WD7 FORECAST 2_Gross" xfId="3138"/>
    <cellStyle name="_DRAFT WD7 FORECAST 2_Gross 2" xfId="3139"/>
    <cellStyle name="_DRAFT WD7 FORECAST 20" xfId="3140"/>
    <cellStyle name="_DRAFT WD7 FORECAST 20 2" xfId="3141"/>
    <cellStyle name="_DRAFT WD7 FORECAST 21" xfId="3142"/>
    <cellStyle name="_DRAFT WD7 FORECAST 21 2" xfId="3143"/>
    <cellStyle name="_DRAFT WD7 FORECAST 22" xfId="3144"/>
    <cellStyle name="_DRAFT WD7 FORECAST 23" xfId="3145"/>
    <cellStyle name="_DRAFT WD7 FORECAST 24" xfId="3146"/>
    <cellStyle name="_DRAFT WD7 FORECAST 24 2" xfId="3147"/>
    <cellStyle name="_DRAFT WD7 FORECAST 25" xfId="3148"/>
    <cellStyle name="_DRAFT WD7 FORECAST 26" xfId="3149"/>
    <cellStyle name="_DRAFT WD7 FORECAST 27" xfId="3150"/>
    <cellStyle name="_DRAFT WD7 FORECAST 28" xfId="3151"/>
    <cellStyle name="_DRAFT WD7 FORECAST 3" xfId="3152"/>
    <cellStyle name="_DRAFT WD7 FORECAST 3 10" xfId="3153"/>
    <cellStyle name="_DRAFT WD7 FORECAST 3 10 2" xfId="3154"/>
    <cellStyle name="_DRAFT WD7 FORECAST 3 11" xfId="3155"/>
    <cellStyle name="_DRAFT WD7 FORECAST 3 11 2" xfId="3156"/>
    <cellStyle name="_DRAFT WD7 FORECAST 3 12" xfId="3157"/>
    <cellStyle name="_DRAFT WD7 FORECAST 3 2" xfId="3158"/>
    <cellStyle name="_DRAFT WD7 FORECAST 3 2 2" xfId="3159"/>
    <cellStyle name="_DRAFT WD7 FORECAST 3 2 2 2" xfId="3160"/>
    <cellStyle name="_DRAFT WD7 FORECAST 3 2 2_Gross" xfId="3161"/>
    <cellStyle name="_DRAFT WD7 FORECAST 3 2 2_Gross 2" xfId="3162"/>
    <cellStyle name="_DRAFT WD7 FORECAST 3 2 3" xfId="3163"/>
    <cellStyle name="_DRAFT WD7 FORECAST 3 2_Gross" xfId="3164"/>
    <cellStyle name="_DRAFT WD7 FORECAST 3 2_Gross 2" xfId="3165"/>
    <cellStyle name="_DRAFT WD7 FORECAST 3 3" xfId="3166"/>
    <cellStyle name="_DRAFT WD7 FORECAST 3 3 2" xfId="3167"/>
    <cellStyle name="_DRAFT WD7 FORECAST 3 3 2 2" xfId="3168"/>
    <cellStyle name="_DRAFT WD7 FORECAST 3 3 2_Gross" xfId="3169"/>
    <cellStyle name="_DRAFT WD7 FORECAST 3 3 2_Gross 2" xfId="3170"/>
    <cellStyle name="_DRAFT WD7 FORECAST 3 3 3" xfId="3171"/>
    <cellStyle name="_DRAFT WD7 FORECAST 3 3_August 2014 IMBE" xfId="3172"/>
    <cellStyle name="_DRAFT WD7 FORECAST 3 3_August 2014 IMBE 2" xfId="3173"/>
    <cellStyle name="_DRAFT WD7 FORECAST 3 3_August 2014 IMBE 2 2" xfId="3174"/>
    <cellStyle name="_DRAFT WD7 FORECAST 3 3_August 2014 IMBE 2 2 2" xfId="3175"/>
    <cellStyle name="_DRAFT WD7 FORECAST 3 3_August 2014 IMBE 2 2_Gross" xfId="3176"/>
    <cellStyle name="_DRAFT WD7 FORECAST 3 3_August 2014 IMBE 2 2_Gross 2" xfId="3177"/>
    <cellStyle name="_DRAFT WD7 FORECAST 3 3_August 2014 IMBE 2 3" xfId="3178"/>
    <cellStyle name="_DRAFT WD7 FORECAST 3 3_August 2014 IMBE 2_Gross" xfId="3179"/>
    <cellStyle name="_DRAFT WD7 FORECAST 3 3_August 2014 IMBE 2_Gross 2" xfId="3180"/>
    <cellStyle name="_DRAFT WD7 FORECAST 3 3_August 2014 IMBE 3" xfId="3181"/>
    <cellStyle name="_DRAFT WD7 FORECAST 3 3_August 2014 IMBE 3 2" xfId="3182"/>
    <cellStyle name="_DRAFT WD7 FORECAST 3 3_August 2014 IMBE 4" xfId="3183"/>
    <cellStyle name="_DRAFT WD7 FORECAST 3 3_August 2014 IMBE_Gross" xfId="3184"/>
    <cellStyle name="_DRAFT WD7 FORECAST 3 3_August 2014 IMBE_Gross 2" xfId="3185"/>
    <cellStyle name="_DRAFT WD7 FORECAST 3 3_Gross" xfId="3186"/>
    <cellStyle name="_DRAFT WD7 FORECAST 3 3_Gross 2" xfId="3187"/>
    <cellStyle name="_DRAFT WD7 FORECAST 3 4" xfId="3188"/>
    <cellStyle name="_DRAFT WD7 FORECAST 3 4 2" xfId="3189"/>
    <cellStyle name="_DRAFT WD7 FORECAST 3 4 2 2" xfId="3190"/>
    <cellStyle name="_DRAFT WD7 FORECAST 3 4 2_Gross" xfId="3191"/>
    <cellStyle name="_DRAFT WD7 FORECAST 3 4 2_Gross 2" xfId="3192"/>
    <cellStyle name="_DRAFT WD7 FORECAST 3 4 3" xfId="3193"/>
    <cellStyle name="_DRAFT WD7 FORECAST 3 4_Gross" xfId="3194"/>
    <cellStyle name="_DRAFT WD7 FORECAST 3 4_Gross 2" xfId="3195"/>
    <cellStyle name="_DRAFT WD7 FORECAST 3 5" xfId="3196"/>
    <cellStyle name="_DRAFT WD7 FORECAST 3 5 2" xfId="3197"/>
    <cellStyle name="_DRAFT WD7 FORECAST 3 5 2 2" xfId="3198"/>
    <cellStyle name="_DRAFT WD7 FORECAST 3 5 3" xfId="3199"/>
    <cellStyle name="_DRAFT WD7 FORECAST 3 5 4" xfId="3200"/>
    <cellStyle name="_DRAFT WD7 FORECAST 3 5_Gross" xfId="3201"/>
    <cellStyle name="_DRAFT WD7 FORECAST 3 5_Gross 2" xfId="3202"/>
    <cellStyle name="_DRAFT WD7 FORECAST 3 6" xfId="3203"/>
    <cellStyle name="_DRAFT WD7 FORECAST 3 6 2" xfId="3204"/>
    <cellStyle name="_DRAFT WD7 FORECAST 3 6 2 2" xfId="3205"/>
    <cellStyle name="_DRAFT WD7 FORECAST 3 6 3" xfId="3206"/>
    <cellStyle name="_DRAFT WD7 FORECAST 3 6 3 2" xfId="3207"/>
    <cellStyle name="_DRAFT WD7 FORECAST 3 6 4" xfId="3208"/>
    <cellStyle name="_DRAFT WD7 FORECAST 3 6 5" xfId="3209"/>
    <cellStyle name="_DRAFT WD7 FORECAST 3 6_Gross" xfId="3210"/>
    <cellStyle name="_DRAFT WD7 FORECAST 3 6_Gross 2" xfId="3211"/>
    <cellStyle name="_DRAFT WD7 FORECAST 3 7" xfId="3212"/>
    <cellStyle name="_DRAFT WD7 FORECAST 3 7 2" xfId="3213"/>
    <cellStyle name="_DRAFT WD7 FORECAST 3 7 2 2" xfId="3214"/>
    <cellStyle name="_DRAFT WD7 FORECAST 3 7 3" xfId="3215"/>
    <cellStyle name="_DRAFT WD7 FORECAST 3 7 3 2" xfId="3216"/>
    <cellStyle name="_DRAFT WD7 FORECAST 3 7 4" xfId="3217"/>
    <cellStyle name="_DRAFT WD7 FORECAST 3 7 5" xfId="3218"/>
    <cellStyle name="_DRAFT WD7 FORECAST 3 7_Gross" xfId="3219"/>
    <cellStyle name="_DRAFT WD7 FORECAST 3 7_Gross 2" xfId="3220"/>
    <cellStyle name="_DRAFT WD7 FORECAST 3 8" xfId="3221"/>
    <cellStyle name="_DRAFT WD7 FORECAST 3 8 2" xfId="3222"/>
    <cellStyle name="_DRAFT WD7 FORECAST 3 8 2 2" xfId="3223"/>
    <cellStyle name="_DRAFT WD7 FORECAST 3 8 3" xfId="3224"/>
    <cellStyle name="_DRAFT WD7 FORECAST 3 8 3 2" xfId="3225"/>
    <cellStyle name="_DRAFT WD7 FORECAST 3 8 4" xfId="3226"/>
    <cellStyle name="_DRAFT WD7 FORECAST 3 8 5" xfId="3227"/>
    <cellStyle name="_DRAFT WD7 FORECAST 3 8_Gross" xfId="3228"/>
    <cellStyle name="_DRAFT WD7 FORECAST 3 8_Gross 2" xfId="3229"/>
    <cellStyle name="_DRAFT WD7 FORECAST 3 9" xfId="3230"/>
    <cellStyle name="_DRAFT WD7 FORECAST 3 9 2" xfId="3231"/>
    <cellStyle name="_DRAFT WD7 FORECAST 3 9 3" xfId="3232"/>
    <cellStyle name="_DRAFT WD7 FORECAST 3_August 2014 IMBE" xfId="3233"/>
    <cellStyle name="_DRAFT WD7 FORECAST 3_August 2014 IMBE 2" xfId="3234"/>
    <cellStyle name="_DRAFT WD7 FORECAST 3_August 2014 IMBE 2 2" xfId="3235"/>
    <cellStyle name="_DRAFT WD7 FORECAST 3_August 2014 IMBE 2_Gross" xfId="3236"/>
    <cellStyle name="_DRAFT WD7 FORECAST 3_August 2014 IMBE 2_Gross 2" xfId="3237"/>
    <cellStyle name="_DRAFT WD7 FORECAST 3_August 2014 IMBE 3" xfId="3238"/>
    <cellStyle name="_DRAFT WD7 FORECAST 3_August 2014 IMBE_Gross" xfId="3239"/>
    <cellStyle name="_DRAFT WD7 FORECAST 3_August 2014 IMBE_Gross 2" xfId="3240"/>
    <cellStyle name="_DRAFT WD7 FORECAST 3_Gross" xfId="3241"/>
    <cellStyle name="_DRAFT WD7 FORECAST 3_Gross 2" xfId="3242"/>
    <cellStyle name="_DRAFT WD7 FORECAST 4" xfId="3243"/>
    <cellStyle name="_DRAFT WD7 FORECAST 4 2" xfId="3244"/>
    <cellStyle name="_DRAFT WD7 FORECAST 4 2 2" xfId="3245"/>
    <cellStyle name="_DRAFT WD7 FORECAST 4 2 2 2" xfId="3246"/>
    <cellStyle name="_DRAFT WD7 FORECAST 4 2 3" xfId="3247"/>
    <cellStyle name="_DRAFT WD7 FORECAST 4 2_Gross" xfId="3248"/>
    <cellStyle name="_DRAFT WD7 FORECAST 4 2_Gross 2" xfId="3249"/>
    <cellStyle name="_DRAFT WD7 FORECAST 4 3" xfId="3250"/>
    <cellStyle name="_DRAFT WD7 FORECAST 4 3 2" xfId="3251"/>
    <cellStyle name="_DRAFT WD7 FORECAST 4 4" xfId="3252"/>
    <cellStyle name="_DRAFT WD7 FORECAST 4 5" xfId="3253"/>
    <cellStyle name="_DRAFT WD7 FORECAST 4_August 2014 IMBE" xfId="3254"/>
    <cellStyle name="_DRAFT WD7 FORECAST 4_August 2014 IMBE 2" xfId="3255"/>
    <cellStyle name="_DRAFT WD7 FORECAST 4_August 2014 IMBE 2 2" xfId="3256"/>
    <cellStyle name="_DRAFT WD7 FORECAST 4_August 2014 IMBE 2 2 2" xfId="3257"/>
    <cellStyle name="_DRAFT WD7 FORECAST 4_August 2014 IMBE 2 2_Gross" xfId="3258"/>
    <cellStyle name="_DRAFT WD7 FORECAST 4_August 2014 IMBE 2 2_Gross 2" xfId="3259"/>
    <cellStyle name="_DRAFT WD7 FORECAST 4_August 2014 IMBE 2 3" xfId="3260"/>
    <cellStyle name="_DRAFT WD7 FORECAST 4_August 2014 IMBE 2_Gross" xfId="3261"/>
    <cellStyle name="_DRAFT WD7 FORECAST 4_August 2014 IMBE 2_Gross 2" xfId="3262"/>
    <cellStyle name="_DRAFT WD7 FORECAST 4_August 2014 IMBE 3" xfId="3263"/>
    <cellStyle name="_DRAFT WD7 FORECAST 4_August 2014 IMBE 3 2" xfId="3264"/>
    <cellStyle name="_DRAFT WD7 FORECAST 4_August 2014 IMBE 4" xfId="3265"/>
    <cellStyle name="_DRAFT WD7 FORECAST 4_August 2014 IMBE_Gross" xfId="3266"/>
    <cellStyle name="_DRAFT WD7 FORECAST 4_August 2014 IMBE_Gross 2" xfId="3267"/>
    <cellStyle name="_DRAFT WD7 FORECAST 4_Gross" xfId="3268"/>
    <cellStyle name="_DRAFT WD7 FORECAST 4_Gross 2" xfId="3269"/>
    <cellStyle name="_DRAFT WD7 FORECAST 5" xfId="3270"/>
    <cellStyle name="_DRAFT WD7 FORECAST 5 2" xfId="3271"/>
    <cellStyle name="_DRAFT WD7 FORECAST 5 2 2" xfId="3272"/>
    <cellStyle name="_DRAFT WD7 FORECAST 5 2 3" xfId="3273"/>
    <cellStyle name="_DRAFT WD7 FORECAST 5 2_Gross" xfId="3274"/>
    <cellStyle name="_DRAFT WD7 FORECAST 5 2_Gross 2" xfId="3275"/>
    <cellStyle name="_DRAFT WD7 FORECAST 5 3" xfId="3276"/>
    <cellStyle name="_DRAFT WD7 FORECAST 5 3 2" xfId="3277"/>
    <cellStyle name="_DRAFT WD7 FORECAST 5 3 2 2" xfId="3278"/>
    <cellStyle name="_DRAFT WD7 FORECAST 5 3 3" xfId="3279"/>
    <cellStyle name="_DRAFT WD7 FORECAST 5 4" xfId="3280"/>
    <cellStyle name="_DRAFT WD7 FORECAST 5 4 2" xfId="3281"/>
    <cellStyle name="_DRAFT WD7 FORECAST 5 5" xfId="3282"/>
    <cellStyle name="_DRAFT WD7 FORECAST 5_Gross" xfId="3283"/>
    <cellStyle name="_DRAFT WD7 FORECAST 5_Gross 2" xfId="3284"/>
    <cellStyle name="_DRAFT WD7 FORECAST 6" xfId="3285"/>
    <cellStyle name="_DRAFT WD7 FORECAST 6 2" xfId="3286"/>
    <cellStyle name="_DRAFT WD7 FORECAST 6 2 2" xfId="3287"/>
    <cellStyle name="_DRAFT WD7 FORECAST 6 2 3" xfId="3288"/>
    <cellStyle name="_DRAFT WD7 FORECAST 6 2_Gross" xfId="3289"/>
    <cellStyle name="_DRAFT WD7 FORECAST 6 2_Gross 2" xfId="3290"/>
    <cellStyle name="_DRAFT WD7 FORECAST 6 3" xfId="3291"/>
    <cellStyle name="_DRAFT WD7 FORECAST 6 3 2" xfId="3292"/>
    <cellStyle name="_DRAFT WD7 FORECAST 6 3 2 2" xfId="3293"/>
    <cellStyle name="_DRAFT WD7 FORECAST 6 3 3" xfId="3294"/>
    <cellStyle name="_DRAFT WD7 FORECAST 6 4" xfId="3295"/>
    <cellStyle name="_DRAFT WD7 FORECAST 6 4 2" xfId="3296"/>
    <cellStyle name="_DRAFT WD7 FORECAST 6 5" xfId="3297"/>
    <cellStyle name="_DRAFT WD7 FORECAST 6_Gross" xfId="3298"/>
    <cellStyle name="_DRAFT WD7 FORECAST 6_Gross 2" xfId="3299"/>
    <cellStyle name="_DRAFT WD7 FORECAST 7" xfId="3300"/>
    <cellStyle name="_DRAFT WD7 FORECAST 7 2" xfId="3301"/>
    <cellStyle name="_DRAFT WD7 FORECAST 7 2 2" xfId="3302"/>
    <cellStyle name="_DRAFT WD7 FORECAST 7 2_Gross" xfId="3303"/>
    <cellStyle name="_DRAFT WD7 FORECAST 7 2_Gross 2" xfId="3304"/>
    <cellStyle name="_DRAFT WD7 FORECAST 7 3" xfId="3305"/>
    <cellStyle name="_DRAFT WD7 FORECAST 7_Gross" xfId="3306"/>
    <cellStyle name="_DRAFT WD7 FORECAST 7_Gross 2" xfId="3307"/>
    <cellStyle name="_DRAFT WD7 FORECAST 8" xfId="3308"/>
    <cellStyle name="_DRAFT WD7 FORECAST 8 2" xfId="3309"/>
    <cellStyle name="_DRAFT WD7 FORECAST 8 2 2" xfId="3310"/>
    <cellStyle name="_DRAFT WD7 FORECAST 8 2_Gross" xfId="3311"/>
    <cellStyle name="_DRAFT WD7 FORECAST 8 2_Gross 2" xfId="3312"/>
    <cellStyle name="_DRAFT WD7 FORECAST 8 3" xfId="3313"/>
    <cellStyle name="_DRAFT WD7 FORECAST 8_Gross" xfId="3314"/>
    <cellStyle name="_DRAFT WD7 FORECAST 8_Gross 2" xfId="3315"/>
    <cellStyle name="_DRAFT WD7 FORECAST 9" xfId="3316"/>
    <cellStyle name="_DRAFT WD7 FORECAST 9 2" xfId="3317"/>
    <cellStyle name="_DRAFT WD7 FORECAST 9 2 2" xfId="3318"/>
    <cellStyle name="_DRAFT WD7 FORECAST 9 2 3" xfId="3319"/>
    <cellStyle name="_DRAFT WD7 FORECAST 9 2_Gross" xfId="3320"/>
    <cellStyle name="_DRAFT WD7 FORECAST 9 2_Gross 2" xfId="3321"/>
    <cellStyle name="_DRAFT WD7 FORECAST 9 3" xfId="3322"/>
    <cellStyle name="_DRAFT WD7 FORECAST 9 4" xfId="3323"/>
    <cellStyle name="_DRAFT WD7 FORECAST 9_Gross" xfId="3324"/>
    <cellStyle name="_DRAFT WD7 FORECAST 9_Gross 2" xfId="3325"/>
    <cellStyle name="_DRAFT WD7 FORECAST_001. Test" xfId="3326"/>
    <cellStyle name="_DRAFT WD7 FORECAST_001. Test 2" xfId="3327"/>
    <cellStyle name="_DRAFT WD7 FORECAST_001. Test_Gross" xfId="3328"/>
    <cellStyle name="_DRAFT WD7 FORECAST_001. Test_Gross 2" xfId="3329"/>
    <cellStyle name="_DRAFT WD7 FORECAST_Gross" xfId="3330"/>
    <cellStyle name="_DRAFT WD7 FORECAST_Gross 2" xfId="3331"/>
    <cellStyle name="_DRAFT WD7 FORECAST_Gross 2 2" xfId="3332"/>
    <cellStyle name="_DRAFT WD7 FORECAST_Gross 2_Gross" xfId="3333"/>
    <cellStyle name="_DRAFT WD7 FORECAST_Gross 2_Gross 2" xfId="3334"/>
    <cellStyle name="_DRAFT WD7 FORECAST_Gross 3" xfId="3335"/>
    <cellStyle name="_DRAFT WD7 FORECAST_Gross_1" xfId="3336"/>
    <cellStyle name="_DRAFT WD7 FORECAST_Gross_1 2" xfId="3337"/>
    <cellStyle name="_DRAFT WD7 FORECAST_Gross_Gross" xfId="3338"/>
    <cellStyle name="_DRAFT WD7 FORECAST_Gross_Gross 2" xfId="3339"/>
    <cellStyle name="_DRAFT WD7 FORECAST_R0" xfId="3340"/>
    <cellStyle name="_DRAFT WD7 FORECAST_R0 2" xfId="3341"/>
    <cellStyle name="_DRAFT WD7 FORECAST_R0 2 2" xfId="3342"/>
    <cellStyle name="_DRAFT WD7 FORECAST_R0 2 2 2" xfId="3343"/>
    <cellStyle name="_DRAFT WD7 FORECAST_R0 2 3" xfId="3344"/>
    <cellStyle name="_DRAFT WD7 FORECAST_R0 3" xfId="3345"/>
    <cellStyle name="_DRAFT WD7 FORECAST_R0 3 2" xfId="3346"/>
    <cellStyle name="_DRAFT WD7 FORECAST_R0 4" xfId="3347"/>
    <cellStyle name="_DRAFT WD7 FORECAST_R0_1" xfId="3348"/>
    <cellStyle name="_DRAFT WD7 FORECAST_R0_1 2" xfId="3349"/>
    <cellStyle name="_DRAFT WD7 FORECAST_R0_1 2 2" xfId="3350"/>
    <cellStyle name="_DRAFT WD7 FORECAST_R0_1 3" xfId="3351"/>
    <cellStyle name="_DSG Pack master" xfId="3352"/>
    <cellStyle name="_DSG Pack master 10" xfId="3353"/>
    <cellStyle name="_DSG Pack master 10 2" xfId="3354"/>
    <cellStyle name="_DSG Pack master 10 2 2" xfId="3355"/>
    <cellStyle name="_DSG Pack master 10 2 3" xfId="3356"/>
    <cellStyle name="_DSG Pack master 10 2_Gross" xfId="3357"/>
    <cellStyle name="_DSG Pack master 10 2_Gross 2" xfId="3358"/>
    <cellStyle name="_DSG Pack master 10 3" xfId="3359"/>
    <cellStyle name="_DSG Pack master 10 4" xfId="3360"/>
    <cellStyle name="_DSG Pack master 10_Gross" xfId="3361"/>
    <cellStyle name="_DSG Pack master 10_Gross 2" xfId="3362"/>
    <cellStyle name="_DSG Pack master 11" xfId="3363"/>
    <cellStyle name="_DSG Pack master 11 2" xfId="3364"/>
    <cellStyle name="_DSG Pack master 11 2 2" xfId="3365"/>
    <cellStyle name="_DSG Pack master 11 3" xfId="3366"/>
    <cellStyle name="_DSG Pack master 11 3 2" xfId="3367"/>
    <cellStyle name="_DSG Pack master 11 4" xfId="3368"/>
    <cellStyle name="_DSG Pack master 11_Gross" xfId="3369"/>
    <cellStyle name="_DSG Pack master 11_Gross 2" xfId="3370"/>
    <cellStyle name="_DSG Pack master 12" xfId="3371"/>
    <cellStyle name="_DSG Pack master 12 2" xfId="3372"/>
    <cellStyle name="_DSG Pack master 12 2 2" xfId="3373"/>
    <cellStyle name="_DSG Pack master 12 3" xfId="3374"/>
    <cellStyle name="_DSG Pack master 12_Gross" xfId="3375"/>
    <cellStyle name="_DSG Pack master 12_Gross 2" xfId="3376"/>
    <cellStyle name="_DSG Pack master 13" xfId="3377"/>
    <cellStyle name="_DSG Pack master 13 2" xfId="3378"/>
    <cellStyle name="_DSG Pack master 13 3" xfId="3379"/>
    <cellStyle name="_DSG Pack master 13_Gross" xfId="3380"/>
    <cellStyle name="_DSG Pack master 13_Gross 2" xfId="3381"/>
    <cellStyle name="_DSG Pack master 14" xfId="3382"/>
    <cellStyle name="_DSG Pack master 14 2" xfId="3383"/>
    <cellStyle name="_DSG Pack master 14 2 2" xfId="3384"/>
    <cellStyle name="_DSG Pack master 14 3" xfId="3385"/>
    <cellStyle name="_DSG Pack master 14_Gross" xfId="3386"/>
    <cellStyle name="_DSG Pack master 14_Gross 2" xfId="3387"/>
    <cellStyle name="_DSG Pack master 15" xfId="3388"/>
    <cellStyle name="_DSG Pack master 15 2" xfId="3389"/>
    <cellStyle name="_DSG Pack master 15_Gross" xfId="3390"/>
    <cellStyle name="_DSG Pack master 15_Gross 2" xfId="3391"/>
    <cellStyle name="_DSG Pack master 16" xfId="3392"/>
    <cellStyle name="_DSG Pack master 16 2" xfId="3393"/>
    <cellStyle name="_DSG Pack master 16_Gross" xfId="3394"/>
    <cellStyle name="_DSG Pack master 16_Gross 2" xfId="3395"/>
    <cellStyle name="_DSG Pack master 17" xfId="3396"/>
    <cellStyle name="_DSG Pack master 17 2" xfId="3397"/>
    <cellStyle name="_DSG Pack master 17_Gross" xfId="3398"/>
    <cellStyle name="_DSG Pack master 17_Gross 2" xfId="3399"/>
    <cellStyle name="_DSG Pack master 18" xfId="3400"/>
    <cellStyle name="_DSG Pack master 18 2" xfId="3401"/>
    <cellStyle name="_DSG Pack master 19" xfId="3402"/>
    <cellStyle name="_DSG Pack master 19 2" xfId="3403"/>
    <cellStyle name="_DSG Pack master 2" xfId="3404"/>
    <cellStyle name="_DSG Pack master 2 10" xfId="3405"/>
    <cellStyle name="_DSG Pack master 2 11" xfId="3406"/>
    <cellStyle name="_DSG Pack master 2 2" xfId="3407"/>
    <cellStyle name="_DSG Pack master 2 2 2" xfId="3408"/>
    <cellStyle name="_DSG Pack master 2 2 2 2" xfId="3409"/>
    <cellStyle name="_DSG Pack master 2 2 3" xfId="3410"/>
    <cellStyle name="_DSG Pack master 2 2 3 2" xfId="3411"/>
    <cellStyle name="_DSG Pack master 2 2 3 2 2" xfId="3412"/>
    <cellStyle name="_DSG Pack master 2 2 3 3" xfId="3413"/>
    <cellStyle name="_DSG Pack master 2 2 4" xfId="3414"/>
    <cellStyle name="_DSG Pack master 2 2 4 2" xfId="3415"/>
    <cellStyle name="_DSG Pack master 2 2 5" xfId="3416"/>
    <cellStyle name="_DSG Pack master 2 2_Gross" xfId="3417"/>
    <cellStyle name="_DSG Pack master 2 2_Gross 2" xfId="3418"/>
    <cellStyle name="_DSG Pack master 2 3" xfId="3419"/>
    <cellStyle name="_DSG Pack master 2 3 2" xfId="3420"/>
    <cellStyle name="_DSG Pack master 2 3 2 2" xfId="3421"/>
    <cellStyle name="_DSG Pack master 2 3 2 2 2" xfId="3422"/>
    <cellStyle name="_DSG Pack master 2 3 2 3" xfId="3423"/>
    <cellStyle name="_DSG Pack master 2 3 3" xfId="3424"/>
    <cellStyle name="_DSG Pack master 2 3 3 2" xfId="3425"/>
    <cellStyle name="_DSG Pack master 2 3 4" xfId="3426"/>
    <cellStyle name="_DSG Pack master 2 3_Gross" xfId="3427"/>
    <cellStyle name="_DSG Pack master 2 3_Gross 2" xfId="3428"/>
    <cellStyle name="_DSG Pack master 2 4" xfId="3429"/>
    <cellStyle name="_DSG Pack master 2 4 2" xfId="3430"/>
    <cellStyle name="_DSG Pack master 2 4 3" xfId="3431"/>
    <cellStyle name="_DSG Pack master 2 5" xfId="3432"/>
    <cellStyle name="_DSG Pack master 2 5 2" xfId="3433"/>
    <cellStyle name="_DSG Pack master 2 5 2 2" xfId="3434"/>
    <cellStyle name="_DSG Pack master 2 5 3" xfId="3435"/>
    <cellStyle name="_DSG Pack master 2 6" xfId="3436"/>
    <cellStyle name="_DSG Pack master 2 6 2" xfId="3437"/>
    <cellStyle name="_DSG Pack master 2 7" xfId="3438"/>
    <cellStyle name="_DSG Pack master 2 7 2" xfId="3439"/>
    <cellStyle name="_DSG Pack master 2 8" xfId="3440"/>
    <cellStyle name="_DSG Pack master 2 9" xfId="3441"/>
    <cellStyle name="_DSG Pack master 2_Gross" xfId="3442"/>
    <cellStyle name="_DSG Pack master 2_Gross 2" xfId="3443"/>
    <cellStyle name="_DSG Pack master 20" xfId="3444"/>
    <cellStyle name="_DSG Pack master 20 2" xfId="3445"/>
    <cellStyle name="_DSG Pack master 21" xfId="3446"/>
    <cellStyle name="_DSG Pack master 21 2" xfId="3447"/>
    <cellStyle name="_DSG Pack master 22" xfId="3448"/>
    <cellStyle name="_DSG Pack master 23" xfId="3449"/>
    <cellStyle name="_DSG Pack master 24" xfId="3450"/>
    <cellStyle name="_DSG Pack master 24 2" xfId="3451"/>
    <cellStyle name="_DSG Pack master 25" xfId="3452"/>
    <cellStyle name="_DSG Pack master 26" xfId="3453"/>
    <cellStyle name="_DSG Pack master 27" xfId="3454"/>
    <cellStyle name="_DSG Pack master 28" xfId="3455"/>
    <cellStyle name="_DSG Pack master 3" xfId="3456"/>
    <cellStyle name="_DSG Pack master 3 10" xfId="3457"/>
    <cellStyle name="_DSG Pack master 3 10 2" xfId="3458"/>
    <cellStyle name="_DSG Pack master 3 11" xfId="3459"/>
    <cellStyle name="_DSG Pack master 3 11 2" xfId="3460"/>
    <cellStyle name="_DSG Pack master 3 12" xfId="3461"/>
    <cellStyle name="_DSG Pack master 3 2" xfId="3462"/>
    <cellStyle name="_DSG Pack master 3 2 2" xfId="3463"/>
    <cellStyle name="_DSG Pack master 3 2 2 2" xfId="3464"/>
    <cellStyle name="_DSG Pack master 3 2 2_Gross" xfId="3465"/>
    <cellStyle name="_DSG Pack master 3 2 2_Gross 2" xfId="3466"/>
    <cellStyle name="_DSG Pack master 3 2 3" xfId="3467"/>
    <cellStyle name="_DSG Pack master 3 2_Gross" xfId="3468"/>
    <cellStyle name="_DSG Pack master 3 2_Gross 2" xfId="3469"/>
    <cellStyle name="_DSG Pack master 3 3" xfId="3470"/>
    <cellStyle name="_DSG Pack master 3 3 2" xfId="3471"/>
    <cellStyle name="_DSG Pack master 3 3 2 2" xfId="3472"/>
    <cellStyle name="_DSG Pack master 3 3 2_Gross" xfId="3473"/>
    <cellStyle name="_DSG Pack master 3 3 2_Gross 2" xfId="3474"/>
    <cellStyle name="_DSG Pack master 3 3 3" xfId="3475"/>
    <cellStyle name="_DSG Pack master 3 3_August 2014 IMBE" xfId="3476"/>
    <cellStyle name="_DSG Pack master 3 3_August 2014 IMBE 2" xfId="3477"/>
    <cellStyle name="_DSG Pack master 3 3_August 2014 IMBE 2 2" xfId="3478"/>
    <cellStyle name="_DSG Pack master 3 3_August 2014 IMBE 2 2 2" xfId="3479"/>
    <cellStyle name="_DSG Pack master 3 3_August 2014 IMBE 2 2_Gross" xfId="3480"/>
    <cellStyle name="_DSG Pack master 3 3_August 2014 IMBE 2 2_Gross 2" xfId="3481"/>
    <cellStyle name="_DSG Pack master 3 3_August 2014 IMBE 2 3" xfId="3482"/>
    <cellStyle name="_DSG Pack master 3 3_August 2014 IMBE 2_Gross" xfId="3483"/>
    <cellStyle name="_DSG Pack master 3 3_August 2014 IMBE 2_Gross 2" xfId="3484"/>
    <cellStyle name="_DSG Pack master 3 3_August 2014 IMBE 3" xfId="3485"/>
    <cellStyle name="_DSG Pack master 3 3_August 2014 IMBE 3 2" xfId="3486"/>
    <cellStyle name="_DSG Pack master 3 3_August 2014 IMBE 4" xfId="3487"/>
    <cellStyle name="_DSG Pack master 3 3_August 2014 IMBE_Gross" xfId="3488"/>
    <cellStyle name="_DSG Pack master 3 3_August 2014 IMBE_Gross 2" xfId="3489"/>
    <cellStyle name="_DSG Pack master 3 3_Gross" xfId="3490"/>
    <cellStyle name="_DSG Pack master 3 3_Gross 2" xfId="3491"/>
    <cellStyle name="_DSG Pack master 3 4" xfId="3492"/>
    <cellStyle name="_DSG Pack master 3 4 2" xfId="3493"/>
    <cellStyle name="_DSG Pack master 3 4 2 2" xfId="3494"/>
    <cellStyle name="_DSG Pack master 3 4 2_Gross" xfId="3495"/>
    <cellStyle name="_DSG Pack master 3 4 2_Gross 2" xfId="3496"/>
    <cellStyle name="_DSG Pack master 3 4 3" xfId="3497"/>
    <cellStyle name="_DSG Pack master 3 4_Gross" xfId="3498"/>
    <cellStyle name="_DSG Pack master 3 4_Gross 2" xfId="3499"/>
    <cellStyle name="_DSG Pack master 3 5" xfId="3500"/>
    <cellStyle name="_DSG Pack master 3 5 2" xfId="3501"/>
    <cellStyle name="_DSG Pack master 3 5 2 2" xfId="3502"/>
    <cellStyle name="_DSG Pack master 3 5 3" xfId="3503"/>
    <cellStyle name="_DSG Pack master 3 5 4" xfId="3504"/>
    <cellStyle name="_DSG Pack master 3 5_Gross" xfId="3505"/>
    <cellStyle name="_DSG Pack master 3 5_Gross 2" xfId="3506"/>
    <cellStyle name="_DSG Pack master 3 6" xfId="3507"/>
    <cellStyle name="_DSG Pack master 3 6 2" xfId="3508"/>
    <cellStyle name="_DSG Pack master 3 6 2 2" xfId="3509"/>
    <cellStyle name="_DSG Pack master 3 6 3" xfId="3510"/>
    <cellStyle name="_DSG Pack master 3 6 3 2" xfId="3511"/>
    <cellStyle name="_DSG Pack master 3 6 4" xfId="3512"/>
    <cellStyle name="_DSG Pack master 3 6 5" xfId="3513"/>
    <cellStyle name="_DSG Pack master 3 6_Gross" xfId="3514"/>
    <cellStyle name="_DSG Pack master 3 6_Gross 2" xfId="3515"/>
    <cellStyle name="_DSG Pack master 3 7" xfId="3516"/>
    <cellStyle name="_DSG Pack master 3 7 2" xfId="3517"/>
    <cellStyle name="_DSG Pack master 3 7 2 2" xfId="3518"/>
    <cellStyle name="_DSG Pack master 3 7 3" xfId="3519"/>
    <cellStyle name="_DSG Pack master 3 7 3 2" xfId="3520"/>
    <cellStyle name="_DSG Pack master 3 7 4" xfId="3521"/>
    <cellStyle name="_DSG Pack master 3 7 5" xfId="3522"/>
    <cellStyle name="_DSG Pack master 3 7_Gross" xfId="3523"/>
    <cellStyle name="_DSG Pack master 3 7_Gross 2" xfId="3524"/>
    <cellStyle name="_DSG Pack master 3 8" xfId="3525"/>
    <cellStyle name="_DSG Pack master 3 8 2" xfId="3526"/>
    <cellStyle name="_DSG Pack master 3 8 2 2" xfId="3527"/>
    <cellStyle name="_DSG Pack master 3 8 3" xfId="3528"/>
    <cellStyle name="_DSG Pack master 3 8 3 2" xfId="3529"/>
    <cellStyle name="_DSG Pack master 3 8 4" xfId="3530"/>
    <cellStyle name="_DSG Pack master 3 8 5" xfId="3531"/>
    <cellStyle name="_DSG Pack master 3 8_Gross" xfId="3532"/>
    <cellStyle name="_DSG Pack master 3 8_Gross 2" xfId="3533"/>
    <cellStyle name="_DSG Pack master 3 9" xfId="3534"/>
    <cellStyle name="_DSG Pack master 3 9 2" xfId="3535"/>
    <cellStyle name="_DSG Pack master 3 9 3" xfId="3536"/>
    <cellStyle name="_DSG Pack master 3_August 2014 IMBE" xfId="3537"/>
    <cellStyle name="_DSG Pack master 3_August 2014 IMBE 2" xfId="3538"/>
    <cellStyle name="_DSG Pack master 3_August 2014 IMBE 2 2" xfId="3539"/>
    <cellStyle name="_DSG Pack master 3_August 2014 IMBE 2_Gross" xfId="3540"/>
    <cellStyle name="_DSG Pack master 3_August 2014 IMBE 2_Gross 2" xfId="3541"/>
    <cellStyle name="_DSG Pack master 3_August 2014 IMBE 3" xfId="3542"/>
    <cellStyle name="_DSG Pack master 3_August 2014 IMBE_Gross" xfId="3543"/>
    <cellStyle name="_DSG Pack master 3_August 2014 IMBE_Gross 2" xfId="3544"/>
    <cellStyle name="_DSG Pack master 3_Gross" xfId="3545"/>
    <cellStyle name="_DSG Pack master 3_Gross 2" xfId="3546"/>
    <cellStyle name="_DSG Pack master 4" xfId="3547"/>
    <cellStyle name="_DSG Pack master 4 2" xfId="3548"/>
    <cellStyle name="_DSG Pack master 4 2 2" xfId="3549"/>
    <cellStyle name="_DSG Pack master 4 2 2 2" xfId="3550"/>
    <cellStyle name="_DSG Pack master 4 2 3" xfId="3551"/>
    <cellStyle name="_DSG Pack master 4 2_Gross" xfId="3552"/>
    <cellStyle name="_DSG Pack master 4 2_Gross 2" xfId="3553"/>
    <cellStyle name="_DSG Pack master 4 3" xfId="3554"/>
    <cellStyle name="_DSG Pack master 4 3 2" xfId="3555"/>
    <cellStyle name="_DSG Pack master 4 4" xfId="3556"/>
    <cellStyle name="_DSG Pack master 4 5" xfId="3557"/>
    <cellStyle name="_DSG Pack master 4_August 2014 IMBE" xfId="3558"/>
    <cellStyle name="_DSG Pack master 4_August 2014 IMBE 2" xfId="3559"/>
    <cellStyle name="_DSG Pack master 4_August 2014 IMBE 2 2" xfId="3560"/>
    <cellStyle name="_DSG Pack master 4_August 2014 IMBE 2 2 2" xfId="3561"/>
    <cellStyle name="_DSG Pack master 4_August 2014 IMBE 2 2_Gross" xfId="3562"/>
    <cellStyle name="_DSG Pack master 4_August 2014 IMBE 2 2_Gross 2" xfId="3563"/>
    <cellStyle name="_DSG Pack master 4_August 2014 IMBE 2 3" xfId="3564"/>
    <cellStyle name="_DSG Pack master 4_August 2014 IMBE 2_Gross" xfId="3565"/>
    <cellStyle name="_DSG Pack master 4_August 2014 IMBE 2_Gross 2" xfId="3566"/>
    <cellStyle name="_DSG Pack master 4_August 2014 IMBE 3" xfId="3567"/>
    <cellStyle name="_DSG Pack master 4_August 2014 IMBE 3 2" xfId="3568"/>
    <cellStyle name="_DSG Pack master 4_August 2014 IMBE 4" xfId="3569"/>
    <cellStyle name="_DSG Pack master 4_August 2014 IMBE_Gross" xfId="3570"/>
    <cellStyle name="_DSG Pack master 4_August 2014 IMBE_Gross 2" xfId="3571"/>
    <cellStyle name="_DSG Pack master 4_Gross" xfId="3572"/>
    <cellStyle name="_DSG Pack master 4_Gross 2" xfId="3573"/>
    <cellStyle name="_DSG Pack master 5" xfId="3574"/>
    <cellStyle name="_DSG Pack master 5 2" xfId="3575"/>
    <cellStyle name="_DSG Pack master 5 2 2" xfId="3576"/>
    <cellStyle name="_DSG Pack master 5 2 3" xfId="3577"/>
    <cellStyle name="_DSG Pack master 5 2_Gross" xfId="3578"/>
    <cellStyle name="_DSG Pack master 5 2_Gross 2" xfId="3579"/>
    <cellStyle name="_DSG Pack master 5 3" xfId="3580"/>
    <cellStyle name="_DSG Pack master 5 3 2" xfId="3581"/>
    <cellStyle name="_DSG Pack master 5 3 2 2" xfId="3582"/>
    <cellStyle name="_DSG Pack master 5 3 3" xfId="3583"/>
    <cellStyle name="_DSG Pack master 5 4" xfId="3584"/>
    <cellStyle name="_DSG Pack master 5 4 2" xfId="3585"/>
    <cellStyle name="_DSG Pack master 5 5" xfId="3586"/>
    <cellStyle name="_DSG Pack master 5_Gross" xfId="3587"/>
    <cellStyle name="_DSG Pack master 5_Gross 2" xfId="3588"/>
    <cellStyle name="_DSG Pack master 6" xfId="3589"/>
    <cellStyle name="_DSG Pack master 6 2" xfId="3590"/>
    <cellStyle name="_DSG Pack master 6 2 2" xfId="3591"/>
    <cellStyle name="_DSG Pack master 6 2 3" xfId="3592"/>
    <cellStyle name="_DSG Pack master 6 2_Gross" xfId="3593"/>
    <cellStyle name="_DSG Pack master 6 2_Gross 2" xfId="3594"/>
    <cellStyle name="_DSG Pack master 6 3" xfId="3595"/>
    <cellStyle name="_DSG Pack master 6 3 2" xfId="3596"/>
    <cellStyle name="_DSG Pack master 6 3 2 2" xfId="3597"/>
    <cellStyle name="_DSG Pack master 6 3 3" xfId="3598"/>
    <cellStyle name="_DSG Pack master 6 4" xfId="3599"/>
    <cellStyle name="_DSG Pack master 6 4 2" xfId="3600"/>
    <cellStyle name="_DSG Pack master 6 5" xfId="3601"/>
    <cellStyle name="_DSG Pack master 6_Gross" xfId="3602"/>
    <cellStyle name="_DSG Pack master 6_Gross 2" xfId="3603"/>
    <cellStyle name="_DSG Pack master 7" xfId="3604"/>
    <cellStyle name="_DSG Pack master 7 2" xfId="3605"/>
    <cellStyle name="_DSG Pack master 7 2 2" xfId="3606"/>
    <cellStyle name="_DSG Pack master 7 2_Gross" xfId="3607"/>
    <cellStyle name="_DSG Pack master 7 2_Gross 2" xfId="3608"/>
    <cellStyle name="_DSG Pack master 7 3" xfId="3609"/>
    <cellStyle name="_DSG Pack master 7_Gross" xfId="3610"/>
    <cellStyle name="_DSG Pack master 7_Gross 2" xfId="3611"/>
    <cellStyle name="_DSG Pack master 8" xfId="3612"/>
    <cellStyle name="_DSG Pack master 8 2" xfId="3613"/>
    <cellStyle name="_DSG Pack master 8 2 2" xfId="3614"/>
    <cellStyle name="_DSG Pack master 8 2_Gross" xfId="3615"/>
    <cellStyle name="_DSG Pack master 8 2_Gross 2" xfId="3616"/>
    <cellStyle name="_DSG Pack master 8 3" xfId="3617"/>
    <cellStyle name="_DSG Pack master 8_Gross" xfId="3618"/>
    <cellStyle name="_DSG Pack master 8_Gross 2" xfId="3619"/>
    <cellStyle name="_DSG Pack master 9" xfId="3620"/>
    <cellStyle name="_DSG Pack master 9 2" xfId="3621"/>
    <cellStyle name="_DSG Pack master 9 2 2" xfId="3622"/>
    <cellStyle name="_DSG Pack master 9 2 3" xfId="3623"/>
    <cellStyle name="_DSG Pack master 9 2_Gross" xfId="3624"/>
    <cellStyle name="_DSG Pack master 9 2_Gross 2" xfId="3625"/>
    <cellStyle name="_DSG Pack master 9 3" xfId="3626"/>
    <cellStyle name="_DSG Pack master 9 4" xfId="3627"/>
    <cellStyle name="_DSG Pack master 9_Gross" xfId="3628"/>
    <cellStyle name="_DSG Pack master 9_Gross 2" xfId="3629"/>
    <cellStyle name="_DSG Pack master_001. Test" xfId="3630"/>
    <cellStyle name="_DSG Pack master_001. Test 2" xfId="3631"/>
    <cellStyle name="_DSG Pack master_001. Test_Gross" xfId="3632"/>
    <cellStyle name="_DSG Pack master_001. Test_Gross 2" xfId="3633"/>
    <cellStyle name="_DSG Pack master_Gross" xfId="3634"/>
    <cellStyle name="_DSG Pack master_Gross 2" xfId="3635"/>
    <cellStyle name="_DSG Pack master_Gross 2 2" xfId="3636"/>
    <cellStyle name="_DSG Pack master_Gross 2_Gross" xfId="3637"/>
    <cellStyle name="_DSG Pack master_Gross 2_Gross 2" xfId="3638"/>
    <cellStyle name="_DSG Pack master_Gross 3" xfId="3639"/>
    <cellStyle name="_DSG Pack master_Gross_1" xfId="3640"/>
    <cellStyle name="_DSG Pack master_Gross_1 2" xfId="3641"/>
    <cellStyle name="_DSG Pack master_Gross_Gross" xfId="3642"/>
    <cellStyle name="_DSG Pack master_Gross_Gross 2" xfId="3643"/>
    <cellStyle name="_DSG Pack master_R0" xfId="3644"/>
    <cellStyle name="_DSG Pack master_R0 2" xfId="3645"/>
    <cellStyle name="_DSG Pack master_R0 2 2" xfId="3646"/>
    <cellStyle name="_DSG Pack master_R0 2 2 2" xfId="3647"/>
    <cellStyle name="_DSG Pack master_R0 2 3" xfId="3648"/>
    <cellStyle name="_DSG Pack master_R0 3" xfId="3649"/>
    <cellStyle name="_DSG Pack master_R0 3 2" xfId="3650"/>
    <cellStyle name="_DSG Pack master_R0 4" xfId="3651"/>
    <cellStyle name="_DSG Pack master_R0_1" xfId="3652"/>
    <cellStyle name="_DSG Pack master_R0_1 2" xfId="3653"/>
    <cellStyle name="_DSG Pack master_R0_1 2 2" xfId="3654"/>
    <cellStyle name="_DSG Pack master_R0_1 3" xfId="3655"/>
    <cellStyle name="_EP WD7" xfId="3656"/>
    <cellStyle name="_EP WD7 10" xfId="3657"/>
    <cellStyle name="_EP WD7 10 2" xfId="3658"/>
    <cellStyle name="_EP WD7 10 2 2" xfId="3659"/>
    <cellStyle name="_EP WD7 10 2 3" xfId="3660"/>
    <cellStyle name="_EP WD7 10 2_Gross" xfId="3661"/>
    <cellStyle name="_EP WD7 10 2_Gross 2" xfId="3662"/>
    <cellStyle name="_EP WD7 10 3" xfId="3663"/>
    <cellStyle name="_EP WD7 10 4" xfId="3664"/>
    <cellStyle name="_EP WD7 10_Gross" xfId="3665"/>
    <cellStyle name="_EP WD7 10_Gross 2" xfId="3666"/>
    <cellStyle name="_EP WD7 11" xfId="3667"/>
    <cellStyle name="_EP WD7 11 2" xfId="3668"/>
    <cellStyle name="_EP WD7 11 2 2" xfId="3669"/>
    <cellStyle name="_EP WD7 11 3" xfId="3670"/>
    <cellStyle name="_EP WD7 11 3 2" xfId="3671"/>
    <cellStyle name="_EP WD7 11 4" xfId="3672"/>
    <cellStyle name="_EP WD7 11_Gross" xfId="3673"/>
    <cellStyle name="_EP WD7 11_Gross 2" xfId="3674"/>
    <cellStyle name="_EP WD7 12" xfId="3675"/>
    <cellStyle name="_EP WD7 12 2" xfId="3676"/>
    <cellStyle name="_EP WD7 12 2 2" xfId="3677"/>
    <cellStyle name="_EP WD7 12 3" xfId="3678"/>
    <cellStyle name="_EP WD7 12_Gross" xfId="3679"/>
    <cellStyle name="_EP WD7 12_Gross 2" xfId="3680"/>
    <cellStyle name="_EP WD7 13" xfId="3681"/>
    <cellStyle name="_EP WD7 13 2" xfId="3682"/>
    <cellStyle name="_EP WD7 13 3" xfId="3683"/>
    <cellStyle name="_EP WD7 13_Gross" xfId="3684"/>
    <cellStyle name="_EP WD7 13_Gross 2" xfId="3685"/>
    <cellStyle name="_EP WD7 14" xfId="3686"/>
    <cellStyle name="_EP WD7 14 2" xfId="3687"/>
    <cellStyle name="_EP WD7 14 2 2" xfId="3688"/>
    <cellStyle name="_EP WD7 14 3" xfId="3689"/>
    <cellStyle name="_EP WD7 14_Gross" xfId="3690"/>
    <cellStyle name="_EP WD7 14_Gross 2" xfId="3691"/>
    <cellStyle name="_EP WD7 15" xfId="3692"/>
    <cellStyle name="_EP WD7 15 2" xfId="3693"/>
    <cellStyle name="_EP WD7 15_Gross" xfId="3694"/>
    <cellStyle name="_EP WD7 15_Gross 2" xfId="3695"/>
    <cellStyle name="_EP WD7 16" xfId="3696"/>
    <cellStyle name="_EP WD7 16 2" xfId="3697"/>
    <cellStyle name="_EP WD7 16_Gross" xfId="3698"/>
    <cellStyle name="_EP WD7 16_Gross 2" xfId="3699"/>
    <cellStyle name="_EP WD7 17" xfId="3700"/>
    <cellStyle name="_EP WD7 17 2" xfId="3701"/>
    <cellStyle name="_EP WD7 17_Gross" xfId="3702"/>
    <cellStyle name="_EP WD7 17_Gross 2" xfId="3703"/>
    <cellStyle name="_EP WD7 18" xfId="3704"/>
    <cellStyle name="_EP WD7 18 2" xfId="3705"/>
    <cellStyle name="_EP WD7 19" xfId="3706"/>
    <cellStyle name="_EP WD7 19 2" xfId="3707"/>
    <cellStyle name="_EP WD7 2" xfId="3708"/>
    <cellStyle name="_EP WD7 2 10" xfId="3709"/>
    <cellStyle name="_EP WD7 2 11" xfId="3710"/>
    <cellStyle name="_EP WD7 2 2" xfId="3711"/>
    <cellStyle name="_EP WD7 2 2 2" xfId="3712"/>
    <cellStyle name="_EP WD7 2 2 2 2" xfId="3713"/>
    <cellStyle name="_EP WD7 2 2 3" xfId="3714"/>
    <cellStyle name="_EP WD7 2 2 3 2" xfId="3715"/>
    <cellStyle name="_EP WD7 2 2 3 2 2" xfId="3716"/>
    <cellStyle name="_EP WD7 2 2 3 3" xfId="3717"/>
    <cellStyle name="_EP WD7 2 2 4" xfId="3718"/>
    <cellStyle name="_EP WD7 2 2 4 2" xfId="3719"/>
    <cellStyle name="_EP WD7 2 2 5" xfId="3720"/>
    <cellStyle name="_EP WD7 2 2_Gross" xfId="3721"/>
    <cellStyle name="_EP WD7 2 2_Gross 2" xfId="3722"/>
    <cellStyle name="_EP WD7 2 3" xfId="3723"/>
    <cellStyle name="_EP WD7 2 3 2" xfId="3724"/>
    <cellStyle name="_EP WD7 2 3 2 2" xfId="3725"/>
    <cellStyle name="_EP WD7 2 3 2 2 2" xfId="3726"/>
    <cellStyle name="_EP WD7 2 3 2 3" xfId="3727"/>
    <cellStyle name="_EP WD7 2 3 3" xfId="3728"/>
    <cellStyle name="_EP WD7 2 3 3 2" xfId="3729"/>
    <cellStyle name="_EP WD7 2 3 4" xfId="3730"/>
    <cellStyle name="_EP WD7 2 3_Gross" xfId="3731"/>
    <cellStyle name="_EP WD7 2 3_Gross 2" xfId="3732"/>
    <cellStyle name="_EP WD7 2 4" xfId="3733"/>
    <cellStyle name="_EP WD7 2 4 2" xfId="3734"/>
    <cellStyle name="_EP WD7 2 4 3" xfId="3735"/>
    <cellStyle name="_EP WD7 2 5" xfId="3736"/>
    <cellStyle name="_EP WD7 2 5 2" xfId="3737"/>
    <cellStyle name="_EP WD7 2 5 2 2" xfId="3738"/>
    <cellStyle name="_EP WD7 2 5 3" xfId="3739"/>
    <cellStyle name="_EP WD7 2 6" xfId="3740"/>
    <cellStyle name="_EP WD7 2 6 2" xfId="3741"/>
    <cellStyle name="_EP WD7 2 7" xfId="3742"/>
    <cellStyle name="_EP WD7 2 7 2" xfId="3743"/>
    <cellStyle name="_EP WD7 2 8" xfId="3744"/>
    <cellStyle name="_EP WD7 2 9" xfId="3745"/>
    <cellStyle name="_EP WD7 2_Gross" xfId="3746"/>
    <cellStyle name="_EP WD7 2_Gross 2" xfId="3747"/>
    <cellStyle name="_EP WD7 20" xfId="3748"/>
    <cellStyle name="_EP WD7 20 2" xfId="3749"/>
    <cellStyle name="_EP WD7 21" xfId="3750"/>
    <cellStyle name="_EP WD7 21 2" xfId="3751"/>
    <cellStyle name="_EP WD7 22" xfId="3752"/>
    <cellStyle name="_EP WD7 23" xfId="3753"/>
    <cellStyle name="_EP WD7 24" xfId="3754"/>
    <cellStyle name="_EP WD7 24 2" xfId="3755"/>
    <cellStyle name="_EP WD7 25" xfId="3756"/>
    <cellStyle name="_EP WD7 26" xfId="3757"/>
    <cellStyle name="_EP WD7 27" xfId="3758"/>
    <cellStyle name="_EP WD7 28" xfId="3759"/>
    <cellStyle name="_EP WD7 3" xfId="3760"/>
    <cellStyle name="_EP WD7 3 10" xfId="3761"/>
    <cellStyle name="_EP WD7 3 10 2" xfId="3762"/>
    <cellStyle name="_EP WD7 3 11" xfId="3763"/>
    <cellStyle name="_EP WD7 3 11 2" xfId="3764"/>
    <cellStyle name="_EP WD7 3 12" xfId="3765"/>
    <cellStyle name="_EP WD7 3 2" xfId="3766"/>
    <cellStyle name="_EP WD7 3 2 2" xfId="3767"/>
    <cellStyle name="_EP WD7 3 2 2 2" xfId="3768"/>
    <cellStyle name="_EP WD7 3 2 2_Gross" xfId="3769"/>
    <cellStyle name="_EP WD7 3 2 2_Gross 2" xfId="3770"/>
    <cellStyle name="_EP WD7 3 2 3" xfId="3771"/>
    <cellStyle name="_EP WD7 3 2_Gross" xfId="3772"/>
    <cellStyle name="_EP WD7 3 2_Gross 2" xfId="3773"/>
    <cellStyle name="_EP WD7 3 3" xfId="3774"/>
    <cellStyle name="_EP WD7 3 3 2" xfId="3775"/>
    <cellStyle name="_EP WD7 3 3 2 2" xfId="3776"/>
    <cellStyle name="_EP WD7 3 3 2_Gross" xfId="3777"/>
    <cellStyle name="_EP WD7 3 3 2_Gross 2" xfId="3778"/>
    <cellStyle name="_EP WD7 3 3 3" xfId="3779"/>
    <cellStyle name="_EP WD7 3 3_August 2014 IMBE" xfId="3780"/>
    <cellStyle name="_EP WD7 3 3_August 2014 IMBE 2" xfId="3781"/>
    <cellStyle name="_EP WD7 3 3_August 2014 IMBE 2 2" xfId="3782"/>
    <cellStyle name="_EP WD7 3 3_August 2014 IMBE 2 2 2" xfId="3783"/>
    <cellStyle name="_EP WD7 3 3_August 2014 IMBE 2 2_Gross" xfId="3784"/>
    <cellStyle name="_EP WD7 3 3_August 2014 IMBE 2 2_Gross 2" xfId="3785"/>
    <cellStyle name="_EP WD7 3 3_August 2014 IMBE 2 3" xfId="3786"/>
    <cellStyle name="_EP WD7 3 3_August 2014 IMBE 2_Gross" xfId="3787"/>
    <cellStyle name="_EP WD7 3 3_August 2014 IMBE 2_Gross 2" xfId="3788"/>
    <cellStyle name="_EP WD7 3 3_August 2014 IMBE 3" xfId="3789"/>
    <cellStyle name="_EP WD7 3 3_August 2014 IMBE 3 2" xfId="3790"/>
    <cellStyle name="_EP WD7 3 3_August 2014 IMBE 4" xfId="3791"/>
    <cellStyle name="_EP WD7 3 3_August 2014 IMBE_Gross" xfId="3792"/>
    <cellStyle name="_EP WD7 3 3_August 2014 IMBE_Gross 2" xfId="3793"/>
    <cellStyle name="_EP WD7 3 3_Gross" xfId="3794"/>
    <cellStyle name="_EP WD7 3 3_Gross 2" xfId="3795"/>
    <cellStyle name="_EP WD7 3 4" xfId="3796"/>
    <cellStyle name="_EP WD7 3 4 2" xfId="3797"/>
    <cellStyle name="_EP WD7 3 4 2 2" xfId="3798"/>
    <cellStyle name="_EP WD7 3 4 2_Gross" xfId="3799"/>
    <cellStyle name="_EP WD7 3 4 2_Gross 2" xfId="3800"/>
    <cellStyle name="_EP WD7 3 4 3" xfId="3801"/>
    <cellStyle name="_EP WD7 3 4_Gross" xfId="3802"/>
    <cellStyle name="_EP WD7 3 4_Gross 2" xfId="3803"/>
    <cellStyle name="_EP WD7 3 5" xfId="3804"/>
    <cellStyle name="_EP WD7 3 5 2" xfId="3805"/>
    <cellStyle name="_EP WD7 3 5 2 2" xfId="3806"/>
    <cellStyle name="_EP WD7 3 5 3" xfId="3807"/>
    <cellStyle name="_EP WD7 3 5 4" xfId="3808"/>
    <cellStyle name="_EP WD7 3 5_Gross" xfId="3809"/>
    <cellStyle name="_EP WD7 3 5_Gross 2" xfId="3810"/>
    <cellStyle name="_EP WD7 3 6" xfId="3811"/>
    <cellStyle name="_EP WD7 3 6 2" xfId="3812"/>
    <cellStyle name="_EP WD7 3 6 2 2" xfId="3813"/>
    <cellStyle name="_EP WD7 3 6 3" xfId="3814"/>
    <cellStyle name="_EP WD7 3 6 3 2" xfId="3815"/>
    <cellStyle name="_EP WD7 3 6 4" xfId="3816"/>
    <cellStyle name="_EP WD7 3 6 5" xfId="3817"/>
    <cellStyle name="_EP WD7 3 6_Gross" xfId="3818"/>
    <cellStyle name="_EP WD7 3 6_Gross 2" xfId="3819"/>
    <cellStyle name="_EP WD7 3 7" xfId="3820"/>
    <cellStyle name="_EP WD7 3 7 2" xfId="3821"/>
    <cellStyle name="_EP WD7 3 7 2 2" xfId="3822"/>
    <cellStyle name="_EP WD7 3 7 3" xfId="3823"/>
    <cellStyle name="_EP WD7 3 7 3 2" xfId="3824"/>
    <cellStyle name="_EP WD7 3 7 4" xfId="3825"/>
    <cellStyle name="_EP WD7 3 7 5" xfId="3826"/>
    <cellStyle name="_EP WD7 3 7_Gross" xfId="3827"/>
    <cellStyle name="_EP WD7 3 7_Gross 2" xfId="3828"/>
    <cellStyle name="_EP WD7 3 8" xfId="3829"/>
    <cellStyle name="_EP WD7 3 8 2" xfId="3830"/>
    <cellStyle name="_EP WD7 3 8 2 2" xfId="3831"/>
    <cellStyle name="_EP WD7 3 8 3" xfId="3832"/>
    <cellStyle name="_EP WD7 3 8 3 2" xfId="3833"/>
    <cellStyle name="_EP WD7 3 8 4" xfId="3834"/>
    <cellStyle name="_EP WD7 3 8 5" xfId="3835"/>
    <cellStyle name="_EP WD7 3 8_Gross" xfId="3836"/>
    <cellStyle name="_EP WD7 3 8_Gross 2" xfId="3837"/>
    <cellStyle name="_EP WD7 3 9" xfId="3838"/>
    <cellStyle name="_EP WD7 3 9 2" xfId="3839"/>
    <cellStyle name="_EP WD7 3 9 3" xfId="3840"/>
    <cellStyle name="_EP WD7 3_August 2014 IMBE" xfId="3841"/>
    <cellStyle name="_EP WD7 3_August 2014 IMBE 2" xfId="3842"/>
    <cellStyle name="_EP WD7 3_August 2014 IMBE 2 2" xfId="3843"/>
    <cellStyle name="_EP WD7 3_August 2014 IMBE 2_Gross" xfId="3844"/>
    <cellStyle name="_EP WD7 3_August 2014 IMBE 2_Gross 2" xfId="3845"/>
    <cellStyle name="_EP WD7 3_August 2014 IMBE 3" xfId="3846"/>
    <cellStyle name="_EP WD7 3_August 2014 IMBE_Gross" xfId="3847"/>
    <cellStyle name="_EP WD7 3_August 2014 IMBE_Gross 2" xfId="3848"/>
    <cellStyle name="_EP WD7 3_Gross" xfId="3849"/>
    <cellStyle name="_EP WD7 3_Gross 2" xfId="3850"/>
    <cellStyle name="_EP WD7 4" xfId="3851"/>
    <cellStyle name="_EP WD7 4 2" xfId="3852"/>
    <cellStyle name="_EP WD7 4 2 2" xfId="3853"/>
    <cellStyle name="_EP WD7 4 2 2 2" xfId="3854"/>
    <cellStyle name="_EP WD7 4 2 3" xfId="3855"/>
    <cellStyle name="_EP WD7 4 2_Gross" xfId="3856"/>
    <cellStyle name="_EP WD7 4 2_Gross 2" xfId="3857"/>
    <cellStyle name="_EP WD7 4 3" xfId="3858"/>
    <cellStyle name="_EP WD7 4 3 2" xfId="3859"/>
    <cellStyle name="_EP WD7 4 4" xfId="3860"/>
    <cellStyle name="_EP WD7 4 5" xfId="3861"/>
    <cellStyle name="_EP WD7 4_August 2014 IMBE" xfId="3862"/>
    <cellStyle name="_EP WD7 4_August 2014 IMBE 2" xfId="3863"/>
    <cellStyle name="_EP WD7 4_August 2014 IMBE 2 2" xfId="3864"/>
    <cellStyle name="_EP WD7 4_August 2014 IMBE 2 2 2" xfId="3865"/>
    <cellStyle name="_EP WD7 4_August 2014 IMBE 2 2_Gross" xfId="3866"/>
    <cellStyle name="_EP WD7 4_August 2014 IMBE 2 2_Gross 2" xfId="3867"/>
    <cellStyle name="_EP WD7 4_August 2014 IMBE 2 3" xfId="3868"/>
    <cellStyle name="_EP WD7 4_August 2014 IMBE 2_Gross" xfId="3869"/>
    <cellStyle name="_EP WD7 4_August 2014 IMBE 2_Gross 2" xfId="3870"/>
    <cellStyle name="_EP WD7 4_August 2014 IMBE 3" xfId="3871"/>
    <cellStyle name="_EP WD7 4_August 2014 IMBE 3 2" xfId="3872"/>
    <cellStyle name="_EP WD7 4_August 2014 IMBE 4" xfId="3873"/>
    <cellStyle name="_EP WD7 4_August 2014 IMBE_Gross" xfId="3874"/>
    <cellStyle name="_EP WD7 4_August 2014 IMBE_Gross 2" xfId="3875"/>
    <cellStyle name="_EP WD7 4_Gross" xfId="3876"/>
    <cellStyle name="_EP WD7 4_Gross 2" xfId="3877"/>
    <cellStyle name="_EP WD7 5" xfId="3878"/>
    <cellStyle name="_EP WD7 5 2" xfId="3879"/>
    <cellStyle name="_EP WD7 5 2 2" xfId="3880"/>
    <cellStyle name="_EP WD7 5 2 3" xfId="3881"/>
    <cellStyle name="_EP WD7 5 2_Gross" xfId="3882"/>
    <cellStyle name="_EP WD7 5 2_Gross 2" xfId="3883"/>
    <cellStyle name="_EP WD7 5 3" xfId="3884"/>
    <cellStyle name="_EP WD7 5 3 2" xfId="3885"/>
    <cellStyle name="_EP WD7 5 3 2 2" xfId="3886"/>
    <cellStyle name="_EP WD7 5 3 3" xfId="3887"/>
    <cellStyle name="_EP WD7 5 4" xfId="3888"/>
    <cellStyle name="_EP WD7 5 4 2" xfId="3889"/>
    <cellStyle name="_EP WD7 5 5" xfId="3890"/>
    <cellStyle name="_EP WD7 5_Gross" xfId="3891"/>
    <cellStyle name="_EP WD7 5_Gross 2" xfId="3892"/>
    <cellStyle name="_EP WD7 6" xfId="3893"/>
    <cellStyle name="_EP WD7 6 2" xfId="3894"/>
    <cellStyle name="_EP WD7 6 2 2" xfId="3895"/>
    <cellStyle name="_EP WD7 6 2 3" xfId="3896"/>
    <cellStyle name="_EP WD7 6 2_Gross" xfId="3897"/>
    <cellStyle name="_EP WD7 6 2_Gross 2" xfId="3898"/>
    <cellStyle name="_EP WD7 6 3" xfId="3899"/>
    <cellStyle name="_EP WD7 6 3 2" xfId="3900"/>
    <cellStyle name="_EP WD7 6 3 2 2" xfId="3901"/>
    <cellStyle name="_EP WD7 6 3 3" xfId="3902"/>
    <cellStyle name="_EP WD7 6 4" xfId="3903"/>
    <cellStyle name="_EP WD7 6 4 2" xfId="3904"/>
    <cellStyle name="_EP WD7 6 5" xfId="3905"/>
    <cellStyle name="_EP WD7 6_Gross" xfId="3906"/>
    <cellStyle name="_EP WD7 6_Gross 2" xfId="3907"/>
    <cellStyle name="_EP WD7 7" xfId="3908"/>
    <cellStyle name="_EP WD7 7 2" xfId="3909"/>
    <cellStyle name="_EP WD7 7 2 2" xfId="3910"/>
    <cellStyle name="_EP WD7 7 2_Gross" xfId="3911"/>
    <cellStyle name="_EP WD7 7 2_Gross 2" xfId="3912"/>
    <cellStyle name="_EP WD7 7 3" xfId="3913"/>
    <cellStyle name="_EP WD7 7_Gross" xfId="3914"/>
    <cellStyle name="_EP WD7 7_Gross 2" xfId="3915"/>
    <cellStyle name="_EP WD7 8" xfId="3916"/>
    <cellStyle name="_EP WD7 8 2" xfId="3917"/>
    <cellStyle name="_EP WD7 8 2 2" xfId="3918"/>
    <cellStyle name="_EP WD7 8 2_Gross" xfId="3919"/>
    <cellStyle name="_EP WD7 8 2_Gross 2" xfId="3920"/>
    <cellStyle name="_EP WD7 8 3" xfId="3921"/>
    <cellStyle name="_EP WD7 8_Gross" xfId="3922"/>
    <cellStyle name="_EP WD7 8_Gross 2" xfId="3923"/>
    <cellStyle name="_EP WD7 9" xfId="3924"/>
    <cellStyle name="_EP WD7 9 2" xfId="3925"/>
    <cellStyle name="_EP WD7 9 2 2" xfId="3926"/>
    <cellStyle name="_EP WD7 9 2 3" xfId="3927"/>
    <cellStyle name="_EP WD7 9 2_Gross" xfId="3928"/>
    <cellStyle name="_EP WD7 9 2_Gross 2" xfId="3929"/>
    <cellStyle name="_EP WD7 9 3" xfId="3930"/>
    <cellStyle name="_EP WD7 9 4" xfId="3931"/>
    <cellStyle name="_EP WD7 9_Gross" xfId="3932"/>
    <cellStyle name="_EP WD7 9_Gross 2" xfId="3933"/>
    <cellStyle name="_EP WD7_001. Test" xfId="3934"/>
    <cellStyle name="_EP WD7_001. Test 2" xfId="3935"/>
    <cellStyle name="_EP WD7_001. Test_Gross" xfId="3936"/>
    <cellStyle name="_EP WD7_001. Test_Gross 2" xfId="3937"/>
    <cellStyle name="_EP WD7_Gross" xfId="3938"/>
    <cellStyle name="_EP WD7_Gross 2" xfId="3939"/>
    <cellStyle name="_EP WD7_Gross 2 2" xfId="3940"/>
    <cellStyle name="_EP WD7_Gross 2_Gross" xfId="3941"/>
    <cellStyle name="_EP WD7_Gross 2_Gross 2" xfId="3942"/>
    <cellStyle name="_EP WD7_Gross 3" xfId="3943"/>
    <cellStyle name="_EP WD7_Gross_1" xfId="3944"/>
    <cellStyle name="_EP WD7_Gross_1 2" xfId="3945"/>
    <cellStyle name="_EP WD7_Gross_Gross" xfId="3946"/>
    <cellStyle name="_EP WD7_Gross_Gross 2" xfId="3947"/>
    <cellStyle name="_EP WD7_R0" xfId="3948"/>
    <cellStyle name="_EP WD7_R0 2" xfId="3949"/>
    <cellStyle name="_EP WD7_R0 2 2" xfId="3950"/>
    <cellStyle name="_EP WD7_R0 2 2 2" xfId="3951"/>
    <cellStyle name="_EP WD7_R0 2 3" xfId="3952"/>
    <cellStyle name="_EP WD7_R0 3" xfId="3953"/>
    <cellStyle name="_EP WD7_R0 3 2" xfId="3954"/>
    <cellStyle name="_EP WD7_R0 4" xfId="3955"/>
    <cellStyle name="_EP WD7_R0_1" xfId="3956"/>
    <cellStyle name="_EP WD7_R0_1 2" xfId="3957"/>
    <cellStyle name="_EP WD7_R0_1 2 2" xfId="3958"/>
    <cellStyle name="_EP WD7_R0_1 3" xfId="3959"/>
    <cellStyle name="_ESAIB White Paper Proposals stock and flow impact Revised5" xfId="3960"/>
    <cellStyle name="_ESAIB White Paper Proposals stock and flow impact Revised5 2" xfId="3961"/>
    <cellStyle name="_ESAIB White Paper Proposals stock and flow impact Revised5 2 2" xfId="3962"/>
    <cellStyle name="_ESAIB White Paper Proposals stock and flow impact Revised5 2_Gross" xfId="3963"/>
    <cellStyle name="_ESAIB White Paper Proposals stock and flow impact Revised5 2_Gross 2" xfId="3964"/>
    <cellStyle name="_ESAIB White Paper Proposals stock and flow impact Revised5 3" xfId="3965"/>
    <cellStyle name="_ESAIB White Paper Proposals stock and flow impact Revised5_Gross" xfId="3966"/>
    <cellStyle name="_ESAIB White Paper Proposals stock and flow impact Revised5_Gross 2" xfId="3967"/>
    <cellStyle name="_Example Narrative" xfId="3968"/>
    <cellStyle name="_Example Narrative 10" xfId="3969"/>
    <cellStyle name="_Example Narrative 10 2" xfId="3970"/>
    <cellStyle name="_Example Narrative 10 3" xfId="3971"/>
    <cellStyle name="_Example Narrative 10_Gross" xfId="3972"/>
    <cellStyle name="_Example Narrative 11" xfId="3973"/>
    <cellStyle name="_Example Narrative 11 2" xfId="3974"/>
    <cellStyle name="_Example Narrative 11_Gross" xfId="3975"/>
    <cellStyle name="_Example Narrative 12" xfId="3976"/>
    <cellStyle name="_Example Narrative 12 2" xfId="3977"/>
    <cellStyle name="_Example Narrative 12_Gross" xfId="3978"/>
    <cellStyle name="_Example Narrative 13" xfId="3979"/>
    <cellStyle name="_Example Narrative 13 2" xfId="3980"/>
    <cellStyle name="_Example Narrative 13_Gross" xfId="3981"/>
    <cellStyle name="_Example Narrative 14" xfId="3982"/>
    <cellStyle name="_Example Narrative 14 2" xfId="3983"/>
    <cellStyle name="_Example Narrative 14_Gross" xfId="3984"/>
    <cellStyle name="_Example Narrative 15" xfId="3985"/>
    <cellStyle name="_Example Narrative 15 2" xfId="3986"/>
    <cellStyle name="_Example Narrative 15_Gross" xfId="3987"/>
    <cellStyle name="_Example Narrative 16" xfId="3988"/>
    <cellStyle name="_Example Narrative 16 2" xfId="3989"/>
    <cellStyle name="_Example Narrative 16_Gross" xfId="3990"/>
    <cellStyle name="_Example Narrative 17" xfId="3991"/>
    <cellStyle name="_Example Narrative 17 2" xfId="3992"/>
    <cellStyle name="_Example Narrative 18" xfId="3993"/>
    <cellStyle name="_Example Narrative 18 2" xfId="3994"/>
    <cellStyle name="_Example Narrative 19" xfId="3995"/>
    <cellStyle name="_Example Narrative 19 2" xfId="3996"/>
    <cellStyle name="_Example Narrative 2" xfId="3997"/>
    <cellStyle name="_Example Narrative 2 2" xfId="3998"/>
    <cellStyle name="_Example Narrative 2 3" xfId="3999"/>
    <cellStyle name="_Example Narrative 2 3 2" xfId="4000"/>
    <cellStyle name="_Example Narrative 2 3_Gross" xfId="4001"/>
    <cellStyle name="_Example Narrative 2 4" xfId="4002"/>
    <cellStyle name="_Example Narrative 2 4 2" xfId="4003"/>
    <cellStyle name="_Example Narrative 2 4_Gross" xfId="4004"/>
    <cellStyle name="_Example Narrative 2 5" xfId="4005"/>
    <cellStyle name="_Example Narrative 2 5 2" xfId="4006"/>
    <cellStyle name="_Example Narrative 2 5 2 2" xfId="4007"/>
    <cellStyle name="_Example Narrative 2 5 3" xfId="4008"/>
    <cellStyle name="_Example Narrative 2 5_Gross" xfId="4009"/>
    <cellStyle name="_Example Narrative 2 6" xfId="4010"/>
    <cellStyle name="_Example Narrative 2 6 2" xfId="4011"/>
    <cellStyle name="_Example Narrative 2 7" xfId="4012"/>
    <cellStyle name="_Example Narrative 2 8" xfId="4013"/>
    <cellStyle name="_Example Narrative 2_August 2014 IMBE" xfId="4014"/>
    <cellStyle name="_Example Narrative 2_Gross" xfId="4015"/>
    <cellStyle name="_Example Narrative 20" xfId="4016"/>
    <cellStyle name="_Example Narrative 20 2" xfId="4017"/>
    <cellStyle name="_Example Narrative 21" xfId="4018"/>
    <cellStyle name="_Example Narrative 3" xfId="4019"/>
    <cellStyle name="_Example Narrative 4" xfId="4020"/>
    <cellStyle name="_Example Narrative 4 2" xfId="4021"/>
    <cellStyle name="_Example Narrative 4_Gross" xfId="4022"/>
    <cellStyle name="_Example Narrative 5" xfId="4023"/>
    <cellStyle name="_Example Narrative 5 2" xfId="4024"/>
    <cellStyle name="_Example Narrative 5_Gross" xfId="4025"/>
    <cellStyle name="_Example Narrative 6" xfId="4026"/>
    <cellStyle name="_Example Narrative 6 2" xfId="4027"/>
    <cellStyle name="_Example Narrative 6 3" xfId="4028"/>
    <cellStyle name="_Example Narrative 6 3 2" xfId="4029"/>
    <cellStyle name="_Example Narrative 7" xfId="4030"/>
    <cellStyle name="_Example Narrative 7 2" xfId="4031"/>
    <cellStyle name="_Example Narrative 7 3" xfId="4032"/>
    <cellStyle name="_Example Narrative 7_Gross" xfId="4033"/>
    <cellStyle name="_Example Narrative 8" xfId="4034"/>
    <cellStyle name="_Example Narrative 8 2" xfId="4035"/>
    <cellStyle name="_Example Narrative 8_Gross" xfId="4036"/>
    <cellStyle name="_Example Narrative 9" xfId="4037"/>
    <cellStyle name="_Example Narrative 9 2" xfId="4038"/>
    <cellStyle name="_Example Narrative 9_Gross" xfId="4039"/>
    <cellStyle name="_Example Narrative_July 2014 IMBE" xfId="4040"/>
    <cellStyle name="_Example Narrative_R0 Caseloads" xfId="4041"/>
    <cellStyle name="_Example Narrative_WCMG updates 1415p3" xfId="4042"/>
    <cellStyle name="_Fair Value schedule" xfId="4043"/>
    <cellStyle name="_Fair Value schedule 2" xfId="4044"/>
    <cellStyle name="_Fair Value schedule 2 2" xfId="4045"/>
    <cellStyle name="_Fair Value schedule 3" xfId="4046"/>
    <cellStyle name="_Fair Value schedule_20110317 Guarantee Data sheet with CDS Expected Losses" xfId="4047"/>
    <cellStyle name="_Fair Value schedule_20110317 Guarantee Data sheet with CDS Expected Losses 2" xfId="4048"/>
    <cellStyle name="_Fair Value schedule_20110317 Guarantee Data sheet with CDS Expected Losses 2 2" xfId="4049"/>
    <cellStyle name="_Fair Value schedule_20110317 Guarantee Data sheet with CDS Expected Losses 3" xfId="4050"/>
    <cellStyle name="_Flash Report DRAFT" xfId="4051"/>
    <cellStyle name="_Flash Report DRAFT 10" xfId="4052"/>
    <cellStyle name="_Flash Report DRAFT 10 2" xfId="4053"/>
    <cellStyle name="_Flash Report DRAFT 10 2 2" xfId="4054"/>
    <cellStyle name="_Flash Report DRAFT 10 2 3" xfId="4055"/>
    <cellStyle name="_Flash Report DRAFT 10 2_Gross" xfId="4056"/>
    <cellStyle name="_Flash Report DRAFT 10 2_Gross 2" xfId="4057"/>
    <cellStyle name="_Flash Report DRAFT 10 3" xfId="4058"/>
    <cellStyle name="_Flash Report DRAFT 10 4" xfId="4059"/>
    <cellStyle name="_Flash Report DRAFT 10_Gross" xfId="4060"/>
    <cellStyle name="_Flash Report DRAFT 10_Gross 2" xfId="4061"/>
    <cellStyle name="_Flash Report DRAFT 11" xfId="4062"/>
    <cellStyle name="_Flash Report DRAFT 11 2" xfId="4063"/>
    <cellStyle name="_Flash Report DRAFT 11 2 2" xfId="4064"/>
    <cellStyle name="_Flash Report DRAFT 11 3" xfId="4065"/>
    <cellStyle name="_Flash Report DRAFT 11 3 2" xfId="4066"/>
    <cellStyle name="_Flash Report DRAFT 11 4" xfId="4067"/>
    <cellStyle name="_Flash Report DRAFT 11_Gross" xfId="4068"/>
    <cellStyle name="_Flash Report DRAFT 11_Gross 2" xfId="4069"/>
    <cellStyle name="_Flash Report DRAFT 12" xfId="4070"/>
    <cellStyle name="_Flash Report DRAFT 12 2" xfId="4071"/>
    <cellStyle name="_Flash Report DRAFT 12 2 2" xfId="4072"/>
    <cellStyle name="_Flash Report DRAFT 12 3" xfId="4073"/>
    <cellStyle name="_Flash Report DRAFT 12_Gross" xfId="4074"/>
    <cellStyle name="_Flash Report DRAFT 12_Gross 2" xfId="4075"/>
    <cellStyle name="_Flash Report DRAFT 13" xfId="4076"/>
    <cellStyle name="_Flash Report DRAFT 13 2" xfId="4077"/>
    <cellStyle name="_Flash Report DRAFT 13 3" xfId="4078"/>
    <cellStyle name="_Flash Report DRAFT 13_Gross" xfId="4079"/>
    <cellStyle name="_Flash Report DRAFT 13_Gross 2" xfId="4080"/>
    <cellStyle name="_Flash Report DRAFT 14" xfId="4081"/>
    <cellStyle name="_Flash Report DRAFT 14 2" xfId="4082"/>
    <cellStyle name="_Flash Report DRAFT 14 2 2" xfId="4083"/>
    <cellStyle name="_Flash Report DRAFT 14 3" xfId="4084"/>
    <cellStyle name="_Flash Report DRAFT 14_Gross" xfId="4085"/>
    <cellStyle name="_Flash Report DRAFT 14_Gross 2" xfId="4086"/>
    <cellStyle name="_Flash Report DRAFT 15" xfId="4087"/>
    <cellStyle name="_Flash Report DRAFT 15 2" xfId="4088"/>
    <cellStyle name="_Flash Report DRAFT 15_Gross" xfId="4089"/>
    <cellStyle name="_Flash Report DRAFT 15_Gross 2" xfId="4090"/>
    <cellStyle name="_Flash Report DRAFT 16" xfId="4091"/>
    <cellStyle name="_Flash Report DRAFT 16 2" xfId="4092"/>
    <cellStyle name="_Flash Report DRAFT 16_Gross" xfId="4093"/>
    <cellStyle name="_Flash Report DRAFT 16_Gross 2" xfId="4094"/>
    <cellStyle name="_Flash Report DRAFT 17" xfId="4095"/>
    <cellStyle name="_Flash Report DRAFT 17 2" xfId="4096"/>
    <cellStyle name="_Flash Report DRAFT 17_Gross" xfId="4097"/>
    <cellStyle name="_Flash Report DRAFT 17_Gross 2" xfId="4098"/>
    <cellStyle name="_Flash Report DRAFT 18" xfId="4099"/>
    <cellStyle name="_Flash Report DRAFT 18 2" xfId="4100"/>
    <cellStyle name="_Flash Report DRAFT 19" xfId="4101"/>
    <cellStyle name="_Flash Report DRAFT 19 2" xfId="4102"/>
    <cellStyle name="_Flash Report DRAFT 2" xfId="4103"/>
    <cellStyle name="_Flash Report DRAFT 2 10" xfId="4104"/>
    <cellStyle name="_Flash Report DRAFT 2 11" xfId="4105"/>
    <cellStyle name="_Flash Report DRAFT 2 2" xfId="4106"/>
    <cellStyle name="_Flash Report DRAFT 2 2 2" xfId="4107"/>
    <cellStyle name="_Flash Report DRAFT 2 2 2 2" xfId="4108"/>
    <cellStyle name="_Flash Report DRAFT 2 2 3" xfId="4109"/>
    <cellStyle name="_Flash Report DRAFT 2 2 3 2" xfId="4110"/>
    <cellStyle name="_Flash Report DRAFT 2 2 3 2 2" xfId="4111"/>
    <cellStyle name="_Flash Report DRAFT 2 2 3 3" xfId="4112"/>
    <cellStyle name="_Flash Report DRAFT 2 2 4" xfId="4113"/>
    <cellStyle name="_Flash Report DRAFT 2 2 4 2" xfId="4114"/>
    <cellStyle name="_Flash Report DRAFT 2 2 5" xfId="4115"/>
    <cellStyle name="_Flash Report DRAFT 2 2_Gross" xfId="4116"/>
    <cellStyle name="_Flash Report DRAFT 2 2_Gross 2" xfId="4117"/>
    <cellStyle name="_Flash Report DRAFT 2 3" xfId="4118"/>
    <cellStyle name="_Flash Report DRAFT 2 3 2" xfId="4119"/>
    <cellStyle name="_Flash Report DRAFT 2 3 2 2" xfId="4120"/>
    <cellStyle name="_Flash Report DRAFT 2 3 2 2 2" xfId="4121"/>
    <cellStyle name="_Flash Report DRAFT 2 3 2 3" xfId="4122"/>
    <cellStyle name="_Flash Report DRAFT 2 3 3" xfId="4123"/>
    <cellStyle name="_Flash Report DRAFT 2 3 3 2" xfId="4124"/>
    <cellStyle name="_Flash Report DRAFT 2 3 4" xfId="4125"/>
    <cellStyle name="_Flash Report DRAFT 2 3_Gross" xfId="4126"/>
    <cellStyle name="_Flash Report DRAFT 2 3_Gross 2" xfId="4127"/>
    <cellStyle name="_Flash Report DRAFT 2 4" xfId="4128"/>
    <cellStyle name="_Flash Report DRAFT 2 4 2" xfId="4129"/>
    <cellStyle name="_Flash Report DRAFT 2 4 3" xfId="4130"/>
    <cellStyle name="_Flash Report DRAFT 2 5" xfId="4131"/>
    <cellStyle name="_Flash Report DRAFT 2 5 2" xfId="4132"/>
    <cellStyle name="_Flash Report DRAFT 2 5 2 2" xfId="4133"/>
    <cellStyle name="_Flash Report DRAFT 2 5 3" xfId="4134"/>
    <cellStyle name="_Flash Report DRAFT 2 6" xfId="4135"/>
    <cellStyle name="_Flash Report DRAFT 2 6 2" xfId="4136"/>
    <cellStyle name="_Flash Report DRAFT 2 7" xfId="4137"/>
    <cellStyle name="_Flash Report DRAFT 2 7 2" xfId="4138"/>
    <cellStyle name="_Flash Report DRAFT 2 8" xfId="4139"/>
    <cellStyle name="_Flash Report DRAFT 2 9" xfId="4140"/>
    <cellStyle name="_Flash Report DRAFT 2_Gross" xfId="4141"/>
    <cellStyle name="_Flash Report DRAFT 2_Gross 2" xfId="4142"/>
    <cellStyle name="_Flash Report DRAFT 20" xfId="4143"/>
    <cellStyle name="_Flash Report DRAFT 20 2" xfId="4144"/>
    <cellStyle name="_Flash Report DRAFT 21" xfId="4145"/>
    <cellStyle name="_Flash Report DRAFT 21 2" xfId="4146"/>
    <cellStyle name="_Flash Report DRAFT 22" xfId="4147"/>
    <cellStyle name="_Flash Report DRAFT 23" xfId="4148"/>
    <cellStyle name="_Flash Report DRAFT 24" xfId="4149"/>
    <cellStyle name="_Flash Report DRAFT 24 2" xfId="4150"/>
    <cellStyle name="_Flash Report DRAFT 25" xfId="4151"/>
    <cellStyle name="_Flash Report DRAFT 26" xfId="4152"/>
    <cellStyle name="_Flash Report DRAFT 27" xfId="4153"/>
    <cellStyle name="_Flash Report DRAFT 28" xfId="4154"/>
    <cellStyle name="_Flash Report DRAFT 3" xfId="4155"/>
    <cellStyle name="_Flash Report DRAFT 3 10" xfId="4156"/>
    <cellStyle name="_Flash Report DRAFT 3 10 2" xfId="4157"/>
    <cellStyle name="_Flash Report DRAFT 3 11" xfId="4158"/>
    <cellStyle name="_Flash Report DRAFT 3 11 2" xfId="4159"/>
    <cellStyle name="_Flash Report DRAFT 3 12" xfId="4160"/>
    <cellStyle name="_Flash Report DRAFT 3 2" xfId="4161"/>
    <cellStyle name="_Flash Report DRAFT 3 2 2" xfId="4162"/>
    <cellStyle name="_Flash Report DRAFT 3 2 2 2" xfId="4163"/>
    <cellStyle name="_Flash Report DRAFT 3 2 2_Gross" xfId="4164"/>
    <cellStyle name="_Flash Report DRAFT 3 2 2_Gross 2" xfId="4165"/>
    <cellStyle name="_Flash Report DRAFT 3 2 3" xfId="4166"/>
    <cellStyle name="_Flash Report DRAFT 3 2_Gross" xfId="4167"/>
    <cellStyle name="_Flash Report DRAFT 3 2_Gross 2" xfId="4168"/>
    <cellStyle name="_Flash Report DRAFT 3 3" xfId="4169"/>
    <cellStyle name="_Flash Report DRAFT 3 3 2" xfId="4170"/>
    <cellStyle name="_Flash Report DRAFT 3 3 2 2" xfId="4171"/>
    <cellStyle name="_Flash Report DRAFT 3 3 2_Gross" xfId="4172"/>
    <cellStyle name="_Flash Report DRAFT 3 3 2_Gross 2" xfId="4173"/>
    <cellStyle name="_Flash Report DRAFT 3 3 3" xfId="4174"/>
    <cellStyle name="_Flash Report DRAFT 3 3_August 2014 IMBE" xfId="4175"/>
    <cellStyle name="_Flash Report DRAFT 3 3_August 2014 IMBE 2" xfId="4176"/>
    <cellStyle name="_Flash Report DRAFT 3 3_August 2014 IMBE 2 2" xfId="4177"/>
    <cellStyle name="_Flash Report DRAFT 3 3_August 2014 IMBE 2 2 2" xfId="4178"/>
    <cellStyle name="_Flash Report DRAFT 3 3_August 2014 IMBE 2 2_Gross" xfId="4179"/>
    <cellStyle name="_Flash Report DRAFT 3 3_August 2014 IMBE 2 2_Gross 2" xfId="4180"/>
    <cellStyle name="_Flash Report DRAFT 3 3_August 2014 IMBE 2 3" xfId="4181"/>
    <cellStyle name="_Flash Report DRAFT 3 3_August 2014 IMBE 2_Gross" xfId="4182"/>
    <cellStyle name="_Flash Report DRAFT 3 3_August 2014 IMBE 2_Gross 2" xfId="4183"/>
    <cellStyle name="_Flash Report DRAFT 3 3_August 2014 IMBE 3" xfId="4184"/>
    <cellStyle name="_Flash Report DRAFT 3 3_August 2014 IMBE 3 2" xfId="4185"/>
    <cellStyle name="_Flash Report DRAFT 3 3_August 2014 IMBE 4" xfId="4186"/>
    <cellStyle name="_Flash Report DRAFT 3 3_August 2014 IMBE_Gross" xfId="4187"/>
    <cellStyle name="_Flash Report DRAFT 3 3_August 2014 IMBE_Gross 2" xfId="4188"/>
    <cellStyle name="_Flash Report DRAFT 3 3_Gross" xfId="4189"/>
    <cellStyle name="_Flash Report DRAFT 3 3_Gross 2" xfId="4190"/>
    <cellStyle name="_Flash Report DRAFT 3 4" xfId="4191"/>
    <cellStyle name="_Flash Report DRAFT 3 4 2" xfId="4192"/>
    <cellStyle name="_Flash Report DRAFT 3 4 2 2" xfId="4193"/>
    <cellStyle name="_Flash Report DRAFT 3 4 2_Gross" xfId="4194"/>
    <cellStyle name="_Flash Report DRAFT 3 4 2_Gross 2" xfId="4195"/>
    <cellStyle name="_Flash Report DRAFT 3 4 3" xfId="4196"/>
    <cellStyle name="_Flash Report DRAFT 3 4_Gross" xfId="4197"/>
    <cellStyle name="_Flash Report DRAFT 3 4_Gross 2" xfId="4198"/>
    <cellStyle name="_Flash Report DRAFT 3 5" xfId="4199"/>
    <cellStyle name="_Flash Report DRAFT 3 5 2" xfId="4200"/>
    <cellStyle name="_Flash Report DRAFT 3 5 2 2" xfId="4201"/>
    <cellStyle name="_Flash Report DRAFT 3 5 3" xfId="4202"/>
    <cellStyle name="_Flash Report DRAFT 3 5 4" xfId="4203"/>
    <cellStyle name="_Flash Report DRAFT 3 5_Gross" xfId="4204"/>
    <cellStyle name="_Flash Report DRAFT 3 5_Gross 2" xfId="4205"/>
    <cellStyle name="_Flash Report DRAFT 3 6" xfId="4206"/>
    <cellStyle name="_Flash Report DRAFT 3 6 2" xfId="4207"/>
    <cellStyle name="_Flash Report DRAFT 3 6 2 2" xfId="4208"/>
    <cellStyle name="_Flash Report DRAFT 3 6 3" xfId="4209"/>
    <cellStyle name="_Flash Report DRAFT 3 6 3 2" xfId="4210"/>
    <cellStyle name="_Flash Report DRAFT 3 6 4" xfId="4211"/>
    <cellStyle name="_Flash Report DRAFT 3 6 5" xfId="4212"/>
    <cellStyle name="_Flash Report DRAFT 3 6_Gross" xfId="4213"/>
    <cellStyle name="_Flash Report DRAFT 3 6_Gross 2" xfId="4214"/>
    <cellStyle name="_Flash Report DRAFT 3 7" xfId="4215"/>
    <cellStyle name="_Flash Report DRAFT 3 7 2" xfId="4216"/>
    <cellStyle name="_Flash Report DRAFT 3 7 2 2" xfId="4217"/>
    <cellStyle name="_Flash Report DRAFT 3 7 3" xfId="4218"/>
    <cellStyle name="_Flash Report DRAFT 3 7 3 2" xfId="4219"/>
    <cellStyle name="_Flash Report DRAFT 3 7 4" xfId="4220"/>
    <cellStyle name="_Flash Report DRAFT 3 7 5" xfId="4221"/>
    <cellStyle name="_Flash Report DRAFT 3 7_Gross" xfId="4222"/>
    <cellStyle name="_Flash Report DRAFT 3 7_Gross 2" xfId="4223"/>
    <cellStyle name="_Flash Report DRAFT 3 8" xfId="4224"/>
    <cellStyle name="_Flash Report DRAFT 3 8 2" xfId="4225"/>
    <cellStyle name="_Flash Report DRAFT 3 8 2 2" xfId="4226"/>
    <cellStyle name="_Flash Report DRAFT 3 8 3" xfId="4227"/>
    <cellStyle name="_Flash Report DRAFT 3 8 3 2" xfId="4228"/>
    <cellStyle name="_Flash Report DRAFT 3 8 4" xfId="4229"/>
    <cellStyle name="_Flash Report DRAFT 3 8 5" xfId="4230"/>
    <cellStyle name="_Flash Report DRAFT 3 8_Gross" xfId="4231"/>
    <cellStyle name="_Flash Report DRAFT 3 8_Gross 2" xfId="4232"/>
    <cellStyle name="_Flash Report DRAFT 3 9" xfId="4233"/>
    <cellStyle name="_Flash Report DRAFT 3 9 2" xfId="4234"/>
    <cellStyle name="_Flash Report DRAFT 3 9 3" xfId="4235"/>
    <cellStyle name="_Flash Report DRAFT 3_August 2014 IMBE" xfId="4236"/>
    <cellStyle name="_Flash Report DRAFT 3_August 2014 IMBE 2" xfId="4237"/>
    <cellStyle name="_Flash Report DRAFT 3_August 2014 IMBE 2 2" xfId="4238"/>
    <cellStyle name="_Flash Report DRAFT 3_August 2014 IMBE 2_Gross" xfId="4239"/>
    <cellStyle name="_Flash Report DRAFT 3_August 2014 IMBE 2_Gross 2" xfId="4240"/>
    <cellStyle name="_Flash Report DRAFT 3_August 2014 IMBE 3" xfId="4241"/>
    <cellStyle name="_Flash Report DRAFT 3_August 2014 IMBE_Gross" xfId="4242"/>
    <cellStyle name="_Flash Report DRAFT 3_August 2014 IMBE_Gross 2" xfId="4243"/>
    <cellStyle name="_Flash Report DRAFT 3_Gross" xfId="4244"/>
    <cellStyle name="_Flash Report DRAFT 3_Gross 2" xfId="4245"/>
    <cellStyle name="_Flash Report DRAFT 4" xfId="4246"/>
    <cellStyle name="_Flash Report DRAFT 4 2" xfId="4247"/>
    <cellStyle name="_Flash Report DRAFT 4 2 2" xfId="4248"/>
    <cellStyle name="_Flash Report DRAFT 4 2 2 2" xfId="4249"/>
    <cellStyle name="_Flash Report DRAFT 4 2 3" xfId="4250"/>
    <cellStyle name="_Flash Report DRAFT 4 2_Gross" xfId="4251"/>
    <cellStyle name="_Flash Report DRAFT 4 2_Gross 2" xfId="4252"/>
    <cellStyle name="_Flash Report DRAFT 4 3" xfId="4253"/>
    <cellStyle name="_Flash Report DRAFT 4 3 2" xfId="4254"/>
    <cellStyle name="_Flash Report DRAFT 4 4" xfId="4255"/>
    <cellStyle name="_Flash Report DRAFT 4 5" xfId="4256"/>
    <cellStyle name="_Flash Report DRAFT 4_August 2014 IMBE" xfId="4257"/>
    <cellStyle name="_Flash Report DRAFT 4_August 2014 IMBE 2" xfId="4258"/>
    <cellStyle name="_Flash Report DRAFT 4_August 2014 IMBE 2 2" xfId="4259"/>
    <cellStyle name="_Flash Report DRAFT 4_August 2014 IMBE 2 2 2" xfId="4260"/>
    <cellStyle name="_Flash Report DRAFT 4_August 2014 IMBE 2 2_Gross" xfId="4261"/>
    <cellStyle name="_Flash Report DRAFT 4_August 2014 IMBE 2 2_Gross 2" xfId="4262"/>
    <cellStyle name="_Flash Report DRAFT 4_August 2014 IMBE 2 3" xfId="4263"/>
    <cellStyle name="_Flash Report DRAFT 4_August 2014 IMBE 2_Gross" xfId="4264"/>
    <cellStyle name="_Flash Report DRAFT 4_August 2014 IMBE 2_Gross 2" xfId="4265"/>
    <cellStyle name="_Flash Report DRAFT 4_August 2014 IMBE 3" xfId="4266"/>
    <cellStyle name="_Flash Report DRAFT 4_August 2014 IMBE 3 2" xfId="4267"/>
    <cellStyle name="_Flash Report DRAFT 4_August 2014 IMBE 4" xfId="4268"/>
    <cellStyle name="_Flash Report DRAFT 4_August 2014 IMBE_Gross" xfId="4269"/>
    <cellStyle name="_Flash Report DRAFT 4_August 2014 IMBE_Gross 2" xfId="4270"/>
    <cellStyle name="_Flash Report DRAFT 4_Gross" xfId="4271"/>
    <cellStyle name="_Flash Report DRAFT 4_Gross 2" xfId="4272"/>
    <cellStyle name="_Flash Report DRAFT 5" xfId="4273"/>
    <cellStyle name="_Flash Report DRAFT 5 2" xfId="4274"/>
    <cellStyle name="_Flash Report DRAFT 5 2 2" xfId="4275"/>
    <cellStyle name="_Flash Report DRAFT 5 2 3" xfId="4276"/>
    <cellStyle name="_Flash Report DRAFT 5 2_Gross" xfId="4277"/>
    <cellStyle name="_Flash Report DRAFT 5 2_Gross 2" xfId="4278"/>
    <cellStyle name="_Flash Report DRAFT 5 3" xfId="4279"/>
    <cellStyle name="_Flash Report DRAFT 5 3 2" xfId="4280"/>
    <cellStyle name="_Flash Report DRAFT 5 3 2 2" xfId="4281"/>
    <cellStyle name="_Flash Report DRAFT 5 3 3" xfId="4282"/>
    <cellStyle name="_Flash Report DRAFT 5 4" xfId="4283"/>
    <cellStyle name="_Flash Report DRAFT 5 4 2" xfId="4284"/>
    <cellStyle name="_Flash Report DRAFT 5 5" xfId="4285"/>
    <cellStyle name="_Flash Report DRAFT 5_Gross" xfId="4286"/>
    <cellStyle name="_Flash Report DRAFT 5_Gross 2" xfId="4287"/>
    <cellStyle name="_Flash Report DRAFT 6" xfId="4288"/>
    <cellStyle name="_Flash Report DRAFT 6 2" xfId="4289"/>
    <cellStyle name="_Flash Report DRAFT 6 2 2" xfId="4290"/>
    <cellStyle name="_Flash Report DRAFT 6 2 3" xfId="4291"/>
    <cellStyle name="_Flash Report DRAFT 6 2_Gross" xfId="4292"/>
    <cellStyle name="_Flash Report DRAFT 6 2_Gross 2" xfId="4293"/>
    <cellStyle name="_Flash Report DRAFT 6 3" xfId="4294"/>
    <cellStyle name="_Flash Report DRAFT 6 3 2" xfId="4295"/>
    <cellStyle name="_Flash Report DRAFT 6 3 2 2" xfId="4296"/>
    <cellStyle name="_Flash Report DRAFT 6 3 3" xfId="4297"/>
    <cellStyle name="_Flash Report DRAFT 6 4" xfId="4298"/>
    <cellStyle name="_Flash Report DRAFT 6 4 2" xfId="4299"/>
    <cellStyle name="_Flash Report DRAFT 6 5" xfId="4300"/>
    <cellStyle name="_Flash Report DRAFT 6_Gross" xfId="4301"/>
    <cellStyle name="_Flash Report DRAFT 6_Gross 2" xfId="4302"/>
    <cellStyle name="_Flash Report DRAFT 7" xfId="4303"/>
    <cellStyle name="_Flash Report DRAFT 7 2" xfId="4304"/>
    <cellStyle name="_Flash Report DRAFT 7 2 2" xfId="4305"/>
    <cellStyle name="_Flash Report DRAFT 7 2_Gross" xfId="4306"/>
    <cellStyle name="_Flash Report DRAFT 7 2_Gross 2" xfId="4307"/>
    <cellStyle name="_Flash Report DRAFT 7 3" xfId="4308"/>
    <cellStyle name="_Flash Report DRAFT 7_Gross" xfId="4309"/>
    <cellStyle name="_Flash Report DRAFT 7_Gross 2" xfId="4310"/>
    <cellStyle name="_Flash Report DRAFT 8" xfId="4311"/>
    <cellStyle name="_Flash Report DRAFT 8 2" xfId="4312"/>
    <cellStyle name="_Flash Report DRAFT 8 2 2" xfId="4313"/>
    <cellStyle name="_Flash Report DRAFT 8 2_Gross" xfId="4314"/>
    <cellStyle name="_Flash Report DRAFT 8 2_Gross 2" xfId="4315"/>
    <cellStyle name="_Flash Report DRAFT 8 3" xfId="4316"/>
    <cellStyle name="_Flash Report DRAFT 8_Gross" xfId="4317"/>
    <cellStyle name="_Flash Report DRAFT 8_Gross 2" xfId="4318"/>
    <cellStyle name="_Flash Report DRAFT 9" xfId="4319"/>
    <cellStyle name="_Flash Report DRAFT 9 2" xfId="4320"/>
    <cellStyle name="_Flash Report DRAFT 9 2 2" xfId="4321"/>
    <cellStyle name="_Flash Report DRAFT 9 2 3" xfId="4322"/>
    <cellStyle name="_Flash Report DRAFT 9 2_Gross" xfId="4323"/>
    <cellStyle name="_Flash Report DRAFT 9 2_Gross 2" xfId="4324"/>
    <cellStyle name="_Flash Report DRAFT 9 3" xfId="4325"/>
    <cellStyle name="_Flash Report DRAFT 9 4" xfId="4326"/>
    <cellStyle name="_Flash Report DRAFT 9_Gross" xfId="4327"/>
    <cellStyle name="_Flash Report DRAFT 9_Gross 2" xfId="4328"/>
    <cellStyle name="_Flash Report DRAFT_001. Test" xfId="4329"/>
    <cellStyle name="_Flash Report DRAFT_001. Test 2" xfId="4330"/>
    <cellStyle name="_Flash Report DRAFT_001. Test_Gross" xfId="4331"/>
    <cellStyle name="_Flash Report DRAFT_001. Test_Gross 2" xfId="4332"/>
    <cellStyle name="_Flash Report DRAFT_Gross" xfId="4333"/>
    <cellStyle name="_Flash Report DRAFT_Gross 2" xfId="4334"/>
    <cellStyle name="_Flash Report DRAFT_Gross 2 2" xfId="4335"/>
    <cellStyle name="_Flash Report DRAFT_Gross 2_Gross" xfId="4336"/>
    <cellStyle name="_Flash Report DRAFT_Gross 2_Gross 2" xfId="4337"/>
    <cellStyle name="_Flash Report DRAFT_Gross 3" xfId="4338"/>
    <cellStyle name="_Flash Report DRAFT_Gross_1" xfId="4339"/>
    <cellStyle name="_Flash Report DRAFT_Gross_1 2" xfId="4340"/>
    <cellStyle name="_Flash Report DRAFT_Gross_Gross" xfId="4341"/>
    <cellStyle name="_Flash Report DRAFT_Gross_Gross 2" xfId="4342"/>
    <cellStyle name="_Flash Report DRAFT_R0" xfId="4343"/>
    <cellStyle name="_Flash Report DRAFT_R0 2" xfId="4344"/>
    <cellStyle name="_Flash Report DRAFT_R0 2 2" xfId="4345"/>
    <cellStyle name="_Flash Report DRAFT_R0 2 2 2" xfId="4346"/>
    <cellStyle name="_Flash Report DRAFT_R0 2 3" xfId="4347"/>
    <cellStyle name="_Flash Report DRAFT_R0 3" xfId="4348"/>
    <cellStyle name="_Flash Report DRAFT_R0 3 2" xfId="4349"/>
    <cellStyle name="_Flash Report DRAFT_R0 4" xfId="4350"/>
    <cellStyle name="_Flash Report DRAFT_R0_1" xfId="4351"/>
    <cellStyle name="_Flash Report DRAFT_R0_1 2" xfId="4352"/>
    <cellStyle name="_Flash Report DRAFT_R0_1 2 2" xfId="4353"/>
    <cellStyle name="_Flash Report DRAFT_R0_1 3" xfId="4354"/>
    <cellStyle name="_FPS Options High Level Costing 23rd Aug 06" xfId="4355"/>
    <cellStyle name="_GFD Perf Agreement v2" xfId="4356"/>
    <cellStyle name="_GFD Perf Agreement v2 10" xfId="4357"/>
    <cellStyle name="_GFD Perf Agreement v2 10 2" xfId="4358"/>
    <cellStyle name="_GFD Perf Agreement v2 11" xfId="4359"/>
    <cellStyle name="_GFD Perf Agreement v2 11 2" xfId="4360"/>
    <cellStyle name="_GFD Perf Agreement v2 12" xfId="4361"/>
    <cellStyle name="_GFD Perf Agreement v2 13" xfId="4362"/>
    <cellStyle name="_GFD Perf Agreement v2 13 2" xfId="4363"/>
    <cellStyle name="_GFD Perf Agreement v2 2" xfId="4364"/>
    <cellStyle name="_GFD Perf Agreement v2 2 2" xfId="4365"/>
    <cellStyle name="_GFD Perf Agreement v2 2 2 2" xfId="4366"/>
    <cellStyle name="_GFD Perf Agreement v2 2 3" xfId="4367"/>
    <cellStyle name="_GFD Perf Agreement v2 2_Gross" xfId="4368"/>
    <cellStyle name="_GFD Perf Agreement v2 2_Gross 2" xfId="4369"/>
    <cellStyle name="_GFD Perf Agreement v2 3" xfId="4370"/>
    <cellStyle name="_GFD Perf Agreement v2 3 2" xfId="4371"/>
    <cellStyle name="_GFD Perf Agreement v2 3 2 2" xfId="4372"/>
    <cellStyle name="_GFD Perf Agreement v2 3 2_Gross" xfId="4373"/>
    <cellStyle name="_GFD Perf Agreement v2 3 2_Gross 2" xfId="4374"/>
    <cellStyle name="_GFD Perf Agreement v2 3 3" xfId="4375"/>
    <cellStyle name="_GFD Perf Agreement v2 3 4" xfId="4376"/>
    <cellStyle name="_GFD Perf Agreement v2 3_Gross" xfId="4377"/>
    <cellStyle name="_GFD Perf Agreement v2 3_Gross 2" xfId="4378"/>
    <cellStyle name="_GFD Perf Agreement v2 4" xfId="4379"/>
    <cellStyle name="_GFD Perf Agreement v2 4 2" xfId="4380"/>
    <cellStyle name="_GFD Perf Agreement v2 4 2 2" xfId="4381"/>
    <cellStyle name="_GFD Perf Agreement v2 4 3" xfId="4382"/>
    <cellStyle name="_GFD Perf Agreement v2 4_Gross" xfId="4383"/>
    <cellStyle name="_GFD Perf Agreement v2 4_Gross 2" xfId="4384"/>
    <cellStyle name="_GFD Perf Agreement v2 5" xfId="4385"/>
    <cellStyle name="_GFD Perf Agreement v2 5 2" xfId="4386"/>
    <cellStyle name="_GFD Perf Agreement v2 5_Gross" xfId="4387"/>
    <cellStyle name="_GFD Perf Agreement v2 5_Gross 2" xfId="4388"/>
    <cellStyle name="_GFD Perf Agreement v2 6" xfId="4389"/>
    <cellStyle name="_GFD Perf Agreement v2 6 2" xfId="4390"/>
    <cellStyle name="_GFD Perf Agreement v2 6_Gross" xfId="4391"/>
    <cellStyle name="_GFD Perf Agreement v2 6_Gross 2" xfId="4392"/>
    <cellStyle name="_GFD Perf Agreement v2 7" xfId="4393"/>
    <cellStyle name="_GFD Perf Agreement v2 7 2" xfId="4394"/>
    <cellStyle name="_GFD Perf Agreement v2 7_Gross" xfId="4395"/>
    <cellStyle name="_GFD Perf Agreement v2 7_Gross 2" xfId="4396"/>
    <cellStyle name="_GFD Perf Agreement v2 8" xfId="4397"/>
    <cellStyle name="_GFD Perf Agreement v2 8 2" xfId="4398"/>
    <cellStyle name="_GFD Perf Agreement v2 9" xfId="4399"/>
    <cellStyle name="_GFD Perf Agreement v2 9 2" xfId="4400"/>
    <cellStyle name="_GFD Perf Agreement v2_Gross" xfId="4401"/>
    <cellStyle name="_GFD Perf Agreement v2_Gross 2" xfId="4402"/>
    <cellStyle name="_HEADCOUNT FTE TEMPLATE" xfId="4403"/>
    <cellStyle name="_HEADCOUNT FTE TEMPLATE 10" xfId="4404"/>
    <cellStyle name="_HEADCOUNT FTE TEMPLATE 10 2" xfId="4405"/>
    <cellStyle name="_HEADCOUNT FTE TEMPLATE 10 2 2" xfId="4406"/>
    <cellStyle name="_HEADCOUNT FTE TEMPLATE 10 2 3" xfId="4407"/>
    <cellStyle name="_HEADCOUNT FTE TEMPLATE 10 2_Gross" xfId="4408"/>
    <cellStyle name="_HEADCOUNT FTE TEMPLATE 10 2_Gross 2" xfId="4409"/>
    <cellStyle name="_HEADCOUNT FTE TEMPLATE 10 3" xfId="4410"/>
    <cellStyle name="_HEADCOUNT FTE TEMPLATE 10 4" xfId="4411"/>
    <cellStyle name="_HEADCOUNT FTE TEMPLATE 10_Gross" xfId="4412"/>
    <cellStyle name="_HEADCOUNT FTE TEMPLATE 10_Gross 2" xfId="4413"/>
    <cellStyle name="_HEADCOUNT FTE TEMPLATE 11" xfId="4414"/>
    <cellStyle name="_HEADCOUNT FTE TEMPLATE 11 2" xfId="4415"/>
    <cellStyle name="_HEADCOUNT FTE TEMPLATE 11 2 2" xfId="4416"/>
    <cellStyle name="_HEADCOUNT FTE TEMPLATE 11 3" xfId="4417"/>
    <cellStyle name="_HEADCOUNT FTE TEMPLATE 11 3 2" xfId="4418"/>
    <cellStyle name="_HEADCOUNT FTE TEMPLATE 11 4" xfId="4419"/>
    <cellStyle name="_HEADCOUNT FTE TEMPLATE 11_Gross" xfId="4420"/>
    <cellStyle name="_HEADCOUNT FTE TEMPLATE 11_Gross 2" xfId="4421"/>
    <cellStyle name="_HEADCOUNT FTE TEMPLATE 12" xfId="4422"/>
    <cellStyle name="_HEADCOUNT FTE TEMPLATE 12 2" xfId="4423"/>
    <cellStyle name="_HEADCOUNT FTE TEMPLATE 12 2 2" xfId="4424"/>
    <cellStyle name="_HEADCOUNT FTE TEMPLATE 12 3" xfId="4425"/>
    <cellStyle name="_HEADCOUNT FTE TEMPLATE 12_Gross" xfId="4426"/>
    <cellStyle name="_HEADCOUNT FTE TEMPLATE 12_Gross 2" xfId="4427"/>
    <cellStyle name="_HEADCOUNT FTE TEMPLATE 13" xfId="4428"/>
    <cellStyle name="_HEADCOUNT FTE TEMPLATE 13 2" xfId="4429"/>
    <cellStyle name="_HEADCOUNT FTE TEMPLATE 13 3" xfId="4430"/>
    <cellStyle name="_HEADCOUNT FTE TEMPLATE 13_Gross" xfId="4431"/>
    <cellStyle name="_HEADCOUNT FTE TEMPLATE 13_Gross 2" xfId="4432"/>
    <cellStyle name="_HEADCOUNT FTE TEMPLATE 14" xfId="4433"/>
    <cellStyle name="_HEADCOUNT FTE TEMPLATE 14 2" xfId="4434"/>
    <cellStyle name="_HEADCOUNT FTE TEMPLATE 14 2 2" xfId="4435"/>
    <cellStyle name="_HEADCOUNT FTE TEMPLATE 14 3" xfId="4436"/>
    <cellStyle name="_HEADCOUNT FTE TEMPLATE 14_Gross" xfId="4437"/>
    <cellStyle name="_HEADCOUNT FTE TEMPLATE 14_Gross 2" xfId="4438"/>
    <cellStyle name="_HEADCOUNT FTE TEMPLATE 15" xfId="4439"/>
    <cellStyle name="_HEADCOUNT FTE TEMPLATE 15 2" xfId="4440"/>
    <cellStyle name="_HEADCOUNT FTE TEMPLATE 15_Gross" xfId="4441"/>
    <cellStyle name="_HEADCOUNT FTE TEMPLATE 15_Gross 2" xfId="4442"/>
    <cellStyle name="_HEADCOUNT FTE TEMPLATE 16" xfId="4443"/>
    <cellStyle name="_HEADCOUNT FTE TEMPLATE 16 2" xfId="4444"/>
    <cellStyle name="_HEADCOUNT FTE TEMPLATE 16_Gross" xfId="4445"/>
    <cellStyle name="_HEADCOUNT FTE TEMPLATE 16_Gross 2" xfId="4446"/>
    <cellStyle name="_HEADCOUNT FTE TEMPLATE 17" xfId="4447"/>
    <cellStyle name="_HEADCOUNT FTE TEMPLATE 17 2" xfId="4448"/>
    <cellStyle name="_HEADCOUNT FTE TEMPLATE 17_Gross" xfId="4449"/>
    <cellStyle name="_HEADCOUNT FTE TEMPLATE 17_Gross 2" xfId="4450"/>
    <cellStyle name="_HEADCOUNT FTE TEMPLATE 18" xfId="4451"/>
    <cellStyle name="_HEADCOUNT FTE TEMPLATE 18 2" xfId="4452"/>
    <cellStyle name="_HEADCOUNT FTE TEMPLATE 19" xfId="4453"/>
    <cellStyle name="_HEADCOUNT FTE TEMPLATE 19 2" xfId="4454"/>
    <cellStyle name="_HEADCOUNT FTE TEMPLATE 2" xfId="4455"/>
    <cellStyle name="_HEADCOUNT FTE TEMPLATE 2 10" xfId="4456"/>
    <cellStyle name="_HEADCOUNT FTE TEMPLATE 2 11" xfId="4457"/>
    <cellStyle name="_HEADCOUNT FTE TEMPLATE 2 2" xfId="4458"/>
    <cellStyle name="_HEADCOUNT FTE TEMPLATE 2 2 2" xfId="4459"/>
    <cellStyle name="_HEADCOUNT FTE TEMPLATE 2 2 2 2" xfId="4460"/>
    <cellStyle name="_HEADCOUNT FTE TEMPLATE 2 2 3" xfId="4461"/>
    <cellStyle name="_HEADCOUNT FTE TEMPLATE 2 2 3 2" xfId="4462"/>
    <cellStyle name="_HEADCOUNT FTE TEMPLATE 2 2 3 2 2" xfId="4463"/>
    <cellStyle name="_HEADCOUNT FTE TEMPLATE 2 2 3 3" xfId="4464"/>
    <cellStyle name="_HEADCOUNT FTE TEMPLATE 2 2 4" xfId="4465"/>
    <cellStyle name="_HEADCOUNT FTE TEMPLATE 2 2 4 2" xfId="4466"/>
    <cellStyle name="_HEADCOUNT FTE TEMPLATE 2 2 5" xfId="4467"/>
    <cellStyle name="_HEADCOUNT FTE TEMPLATE 2 2_Gross" xfId="4468"/>
    <cellStyle name="_HEADCOUNT FTE TEMPLATE 2 2_Gross 2" xfId="4469"/>
    <cellStyle name="_HEADCOUNT FTE TEMPLATE 2 3" xfId="4470"/>
    <cellStyle name="_HEADCOUNT FTE TEMPLATE 2 3 2" xfId="4471"/>
    <cellStyle name="_HEADCOUNT FTE TEMPLATE 2 3 2 2" xfId="4472"/>
    <cellStyle name="_HEADCOUNT FTE TEMPLATE 2 3 2 2 2" xfId="4473"/>
    <cellStyle name="_HEADCOUNT FTE TEMPLATE 2 3 2 3" xfId="4474"/>
    <cellStyle name="_HEADCOUNT FTE TEMPLATE 2 3 3" xfId="4475"/>
    <cellStyle name="_HEADCOUNT FTE TEMPLATE 2 3 3 2" xfId="4476"/>
    <cellStyle name="_HEADCOUNT FTE TEMPLATE 2 3 4" xfId="4477"/>
    <cellStyle name="_HEADCOUNT FTE TEMPLATE 2 3_Gross" xfId="4478"/>
    <cellStyle name="_HEADCOUNT FTE TEMPLATE 2 3_Gross 2" xfId="4479"/>
    <cellStyle name="_HEADCOUNT FTE TEMPLATE 2 4" xfId="4480"/>
    <cellStyle name="_HEADCOUNT FTE TEMPLATE 2 4 2" xfId="4481"/>
    <cellStyle name="_HEADCOUNT FTE TEMPLATE 2 4 3" xfId="4482"/>
    <cellStyle name="_HEADCOUNT FTE TEMPLATE 2 5" xfId="4483"/>
    <cellStyle name="_HEADCOUNT FTE TEMPLATE 2 5 2" xfId="4484"/>
    <cellStyle name="_HEADCOUNT FTE TEMPLATE 2 5 2 2" xfId="4485"/>
    <cellStyle name="_HEADCOUNT FTE TEMPLATE 2 5 3" xfId="4486"/>
    <cellStyle name="_HEADCOUNT FTE TEMPLATE 2 6" xfId="4487"/>
    <cellStyle name="_HEADCOUNT FTE TEMPLATE 2 6 2" xfId="4488"/>
    <cellStyle name="_HEADCOUNT FTE TEMPLATE 2 7" xfId="4489"/>
    <cellStyle name="_HEADCOUNT FTE TEMPLATE 2 7 2" xfId="4490"/>
    <cellStyle name="_HEADCOUNT FTE TEMPLATE 2 8" xfId="4491"/>
    <cellStyle name="_HEADCOUNT FTE TEMPLATE 2 9" xfId="4492"/>
    <cellStyle name="_HEADCOUNT FTE TEMPLATE 2_Gross" xfId="4493"/>
    <cellStyle name="_HEADCOUNT FTE TEMPLATE 2_Gross 2" xfId="4494"/>
    <cellStyle name="_HEADCOUNT FTE TEMPLATE 20" xfId="4495"/>
    <cellStyle name="_HEADCOUNT FTE TEMPLATE 20 2" xfId="4496"/>
    <cellStyle name="_HEADCOUNT FTE TEMPLATE 21" xfId="4497"/>
    <cellStyle name="_HEADCOUNT FTE TEMPLATE 21 2" xfId="4498"/>
    <cellStyle name="_HEADCOUNT FTE TEMPLATE 22" xfId="4499"/>
    <cellStyle name="_HEADCOUNT FTE TEMPLATE 23" xfId="4500"/>
    <cellStyle name="_HEADCOUNT FTE TEMPLATE 24" xfId="4501"/>
    <cellStyle name="_HEADCOUNT FTE TEMPLATE 24 2" xfId="4502"/>
    <cellStyle name="_HEADCOUNT FTE TEMPLATE 25" xfId="4503"/>
    <cellStyle name="_HEADCOUNT FTE TEMPLATE 26" xfId="4504"/>
    <cellStyle name="_HEADCOUNT FTE TEMPLATE 27" xfId="4505"/>
    <cellStyle name="_HEADCOUNT FTE TEMPLATE 28" xfId="4506"/>
    <cellStyle name="_HEADCOUNT FTE TEMPLATE 3" xfId="4507"/>
    <cellStyle name="_HEADCOUNT FTE TEMPLATE 3 10" xfId="4508"/>
    <cellStyle name="_HEADCOUNT FTE TEMPLATE 3 10 2" xfId="4509"/>
    <cellStyle name="_HEADCOUNT FTE TEMPLATE 3 11" xfId="4510"/>
    <cellStyle name="_HEADCOUNT FTE TEMPLATE 3 11 2" xfId="4511"/>
    <cellStyle name="_HEADCOUNT FTE TEMPLATE 3 12" xfId="4512"/>
    <cellStyle name="_HEADCOUNT FTE TEMPLATE 3 2" xfId="4513"/>
    <cellStyle name="_HEADCOUNT FTE TEMPLATE 3 2 2" xfId="4514"/>
    <cellStyle name="_HEADCOUNT FTE TEMPLATE 3 2 2 2" xfId="4515"/>
    <cellStyle name="_HEADCOUNT FTE TEMPLATE 3 2 2_Gross" xfId="4516"/>
    <cellStyle name="_HEADCOUNT FTE TEMPLATE 3 2 2_Gross 2" xfId="4517"/>
    <cellStyle name="_HEADCOUNT FTE TEMPLATE 3 2 3" xfId="4518"/>
    <cellStyle name="_HEADCOUNT FTE TEMPLATE 3 2_Gross" xfId="4519"/>
    <cellStyle name="_HEADCOUNT FTE TEMPLATE 3 2_Gross 2" xfId="4520"/>
    <cellStyle name="_HEADCOUNT FTE TEMPLATE 3 3" xfId="4521"/>
    <cellStyle name="_HEADCOUNT FTE TEMPLATE 3 3 2" xfId="4522"/>
    <cellStyle name="_HEADCOUNT FTE TEMPLATE 3 3 2 2" xfId="4523"/>
    <cellStyle name="_HEADCOUNT FTE TEMPLATE 3 3 2_Gross" xfId="4524"/>
    <cellStyle name="_HEADCOUNT FTE TEMPLATE 3 3 2_Gross 2" xfId="4525"/>
    <cellStyle name="_HEADCOUNT FTE TEMPLATE 3 3 3" xfId="4526"/>
    <cellStyle name="_HEADCOUNT FTE TEMPLATE 3 3_August 2014 IMBE" xfId="4527"/>
    <cellStyle name="_HEADCOUNT FTE TEMPLATE 3 3_August 2014 IMBE 2" xfId="4528"/>
    <cellStyle name="_HEADCOUNT FTE TEMPLATE 3 3_August 2014 IMBE 2 2" xfId="4529"/>
    <cellStyle name="_HEADCOUNT FTE TEMPLATE 3 3_August 2014 IMBE 2 2 2" xfId="4530"/>
    <cellStyle name="_HEADCOUNT FTE TEMPLATE 3 3_August 2014 IMBE 2 2_Gross" xfId="4531"/>
    <cellStyle name="_HEADCOUNT FTE TEMPLATE 3 3_August 2014 IMBE 2 2_Gross 2" xfId="4532"/>
    <cellStyle name="_HEADCOUNT FTE TEMPLATE 3 3_August 2014 IMBE 2 3" xfId="4533"/>
    <cellStyle name="_HEADCOUNT FTE TEMPLATE 3 3_August 2014 IMBE 2_Gross" xfId="4534"/>
    <cellStyle name="_HEADCOUNT FTE TEMPLATE 3 3_August 2014 IMBE 2_Gross 2" xfId="4535"/>
    <cellStyle name="_HEADCOUNT FTE TEMPLATE 3 3_August 2014 IMBE 3" xfId="4536"/>
    <cellStyle name="_HEADCOUNT FTE TEMPLATE 3 3_August 2014 IMBE 3 2" xfId="4537"/>
    <cellStyle name="_HEADCOUNT FTE TEMPLATE 3 3_August 2014 IMBE 4" xfId="4538"/>
    <cellStyle name="_HEADCOUNT FTE TEMPLATE 3 3_August 2014 IMBE_Gross" xfId="4539"/>
    <cellStyle name="_HEADCOUNT FTE TEMPLATE 3 3_August 2014 IMBE_Gross 2" xfId="4540"/>
    <cellStyle name="_HEADCOUNT FTE TEMPLATE 3 3_Gross" xfId="4541"/>
    <cellStyle name="_HEADCOUNT FTE TEMPLATE 3 3_Gross 2" xfId="4542"/>
    <cellStyle name="_HEADCOUNT FTE TEMPLATE 3 4" xfId="4543"/>
    <cellStyle name="_HEADCOUNT FTE TEMPLATE 3 4 2" xfId="4544"/>
    <cellStyle name="_HEADCOUNT FTE TEMPLATE 3 4 2 2" xfId="4545"/>
    <cellStyle name="_HEADCOUNT FTE TEMPLATE 3 4 2_Gross" xfId="4546"/>
    <cellStyle name="_HEADCOUNT FTE TEMPLATE 3 4 2_Gross 2" xfId="4547"/>
    <cellStyle name="_HEADCOUNT FTE TEMPLATE 3 4 3" xfId="4548"/>
    <cellStyle name="_HEADCOUNT FTE TEMPLATE 3 4_Gross" xfId="4549"/>
    <cellStyle name="_HEADCOUNT FTE TEMPLATE 3 4_Gross 2" xfId="4550"/>
    <cellStyle name="_HEADCOUNT FTE TEMPLATE 3 5" xfId="4551"/>
    <cellStyle name="_HEADCOUNT FTE TEMPLATE 3 5 2" xfId="4552"/>
    <cellStyle name="_HEADCOUNT FTE TEMPLATE 3 5 2 2" xfId="4553"/>
    <cellStyle name="_HEADCOUNT FTE TEMPLATE 3 5 3" xfId="4554"/>
    <cellStyle name="_HEADCOUNT FTE TEMPLATE 3 5 4" xfId="4555"/>
    <cellStyle name="_HEADCOUNT FTE TEMPLATE 3 5_Gross" xfId="4556"/>
    <cellStyle name="_HEADCOUNT FTE TEMPLATE 3 5_Gross 2" xfId="4557"/>
    <cellStyle name="_HEADCOUNT FTE TEMPLATE 3 6" xfId="4558"/>
    <cellStyle name="_HEADCOUNT FTE TEMPLATE 3 6 2" xfId="4559"/>
    <cellStyle name="_HEADCOUNT FTE TEMPLATE 3 6 2 2" xfId="4560"/>
    <cellStyle name="_HEADCOUNT FTE TEMPLATE 3 6 3" xfId="4561"/>
    <cellStyle name="_HEADCOUNT FTE TEMPLATE 3 6 3 2" xfId="4562"/>
    <cellStyle name="_HEADCOUNT FTE TEMPLATE 3 6 4" xfId="4563"/>
    <cellStyle name="_HEADCOUNT FTE TEMPLATE 3 6 5" xfId="4564"/>
    <cellStyle name="_HEADCOUNT FTE TEMPLATE 3 6_Gross" xfId="4565"/>
    <cellStyle name="_HEADCOUNT FTE TEMPLATE 3 6_Gross 2" xfId="4566"/>
    <cellStyle name="_HEADCOUNT FTE TEMPLATE 3 7" xfId="4567"/>
    <cellStyle name="_HEADCOUNT FTE TEMPLATE 3 7 2" xfId="4568"/>
    <cellStyle name="_HEADCOUNT FTE TEMPLATE 3 7 2 2" xfId="4569"/>
    <cellStyle name="_HEADCOUNT FTE TEMPLATE 3 7 3" xfId="4570"/>
    <cellStyle name="_HEADCOUNT FTE TEMPLATE 3 7 3 2" xfId="4571"/>
    <cellStyle name="_HEADCOUNT FTE TEMPLATE 3 7 4" xfId="4572"/>
    <cellStyle name="_HEADCOUNT FTE TEMPLATE 3 7 5" xfId="4573"/>
    <cellStyle name="_HEADCOUNT FTE TEMPLATE 3 7_Gross" xfId="4574"/>
    <cellStyle name="_HEADCOUNT FTE TEMPLATE 3 7_Gross 2" xfId="4575"/>
    <cellStyle name="_HEADCOUNT FTE TEMPLATE 3 8" xfId="4576"/>
    <cellStyle name="_HEADCOUNT FTE TEMPLATE 3 8 2" xfId="4577"/>
    <cellStyle name="_HEADCOUNT FTE TEMPLATE 3 8 2 2" xfId="4578"/>
    <cellStyle name="_HEADCOUNT FTE TEMPLATE 3 8 3" xfId="4579"/>
    <cellStyle name="_HEADCOUNT FTE TEMPLATE 3 8 3 2" xfId="4580"/>
    <cellStyle name="_HEADCOUNT FTE TEMPLATE 3 8 4" xfId="4581"/>
    <cellStyle name="_HEADCOUNT FTE TEMPLATE 3 8 5" xfId="4582"/>
    <cellStyle name="_HEADCOUNT FTE TEMPLATE 3 8_Gross" xfId="4583"/>
    <cellStyle name="_HEADCOUNT FTE TEMPLATE 3 8_Gross 2" xfId="4584"/>
    <cellStyle name="_HEADCOUNT FTE TEMPLATE 3 9" xfId="4585"/>
    <cellStyle name="_HEADCOUNT FTE TEMPLATE 3 9 2" xfId="4586"/>
    <cellStyle name="_HEADCOUNT FTE TEMPLATE 3 9 3" xfId="4587"/>
    <cellStyle name="_HEADCOUNT FTE TEMPLATE 3_August 2014 IMBE" xfId="4588"/>
    <cellStyle name="_HEADCOUNT FTE TEMPLATE 3_August 2014 IMBE 2" xfId="4589"/>
    <cellStyle name="_HEADCOUNT FTE TEMPLATE 3_August 2014 IMBE 2 2" xfId="4590"/>
    <cellStyle name="_HEADCOUNT FTE TEMPLATE 3_August 2014 IMBE 2_Gross" xfId="4591"/>
    <cellStyle name="_HEADCOUNT FTE TEMPLATE 3_August 2014 IMBE 2_Gross 2" xfId="4592"/>
    <cellStyle name="_HEADCOUNT FTE TEMPLATE 3_August 2014 IMBE 3" xfId="4593"/>
    <cellStyle name="_HEADCOUNT FTE TEMPLATE 3_August 2014 IMBE_Gross" xfId="4594"/>
    <cellStyle name="_HEADCOUNT FTE TEMPLATE 3_August 2014 IMBE_Gross 2" xfId="4595"/>
    <cellStyle name="_HEADCOUNT FTE TEMPLATE 3_Gross" xfId="4596"/>
    <cellStyle name="_HEADCOUNT FTE TEMPLATE 3_Gross 2" xfId="4597"/>
    <cellStyle name="_HEADCOUNT FTE TEMPLATE 4" xfId="4598"/>
    <cellStyle name="_HEADCOUNT FTE TEMPLATE 4 2" xfId="4599"/>
    <cellStyle name="_HEADCOUNT FTE TEMPLATE 4 2 2" xfId="4600"/>
    <cellStyle name="_HEADCOUNT FTE TEMPLATE 4 2 2 2" xfId="4601"/>
    <cellStyle name="_HEADCOUNT FTE TEMPLATE 4 2 3" xfId="4602"/>
    <cellStyle name="_HEADCOUNT FTE TEMPLATE 4 2_Gross" xfId="4603"/>
    <cellStyle name="_HEADCOUNT FTE TEMPLATE 4 2_Gross 2" xfId="4604"/>
    <cellStyle name="_HEADCOUNT FTE TEMPLATE 4 3" xfId="4605"/>
    <cellStyle name="_HEADCOUNT FTE TEMPLATE 4 3 2" xfId="4606"/>
    <cellStyle name="_HEADCOUNT FTE TEMPLATE 4 4" xfId="4607"/>
    <cellStyle name="_HEADCOUNT FTE TEMPLATE 4 5" xfId="4608"/>
    <cellStyle name="_HEADCOUNT FTE TEMPLATE 4_August 2014 IMBE" xfId="4609"/>
    <cellStyle name="_HEADCOUNT FTE TEMPLATE 4_August 2014 IMBE 2" xfId="4610"/>
    <cellStyle name="_HEADCOUNT FTE TEMPLATE 4_August 2014 IMBE 2 2" xfId="4611"/>
    <cellStyle name="_HEADCOUNT FTE TEMPLATE 4_August 2014 IMBE 2 2 2" xfId="4612"/>
    <cellStyle name="_HEADCOUNT FTE TEMPLATE 4_August 2014 IMBE 2 2_Gross" xfId="4613"/>
    <cellStyle name="_HEADCOUNT FTE TEMPLATE 4_August 2014 IMBE 2 2_Gross 2" xfId="4614"/>
    <cellStyle name="_HEADCOUNT FTE TEMPLATE 4_August 2014 IMBE 2 3" xfId="4615"/>
    <cellStyle name="_HEADCOUNT FTE TEMPLATE 4_August 2014 IMBE 2_Gross" xfId="4616"/>
    <cellStyle name="_HEADCOUNT FTE TEMPLATE 4_August 2014 IMBE 2_Gross 2" xfId="4617"/>
    <cellStyle name="_HEADCOUNT FTE TEMPLATE 4_August 2014 IMBE 3" xfId="4618"/>
    <cellStyle name="_HEADCOUNT FTE TEMPLATE 4_August 2014 IMBE 3 2" xfId="4619"/>
    <cellStyle name="_HEADCOUNT FTE TEMPLATE 4_August 2014 IMBE 4" xfId="4620"/>
    <cellStyle name="_HEADCOUNT FTE TEMPLATE 4_August 2014 IMBE_Gross" xfId="4621"/>
    <cellStyle name="_HEADCOUNT FTE TEMPLATE 4_August 2014 IMBE_Gross 2" xfId="4622"/>
    <cellStyle name="_HEADCOUNT FTE TEMPLATE 4_Gross" xfId="4623"/>
    <cellStyle name="_HEADCOUNT FTE TEMPLATE 4_Gross 2" xfId="4624"/>
    <cellStyle name="_HEADCOUNT FTE TEMPLATE 5" xfId="4625"/>
    <cellStyle name="_HEADCOUNT FTE TEMPLATE 5 2" xfId="4626"/>
    <cellStyle name="_HEADCOUNT FTE TEMPLATE 5 2 2" xfId="4627"/>
    <cellStyle name="_HEADCOUNT FTE TEMPLATE 5 2 3" xfId="4628"/>
    <cellStyle name="_HEADCOUNT FTE TEMPLATE 5 2_Gross" xfId="4629"/>
    <cellStyle name="_HEADCOUNT FTE TEMPLATE 5 2_Gross 2" xfId="4630"/>
    <cellStyle name="_HEADCOUNT FTE TEMPLATE 5 3" xfId="4631"/>
    <cellStyle name="_HEADCOUNT FTE TEMPLATE 5 3 2" xfId="4632"/>
    <cellStyle name="_HEADCOUNT FTE TEMPLATE 5 3 2 2" xfId="4633"/>
    <cellStyle name="_HEADCOUNT FTE TEMPLATE 5 3 3" xfId="4634"/>
    <cellStyle name="_HEADCOUNT FTE TEMPLATE 5 4" xfId="4635"/>
    <cellStyle name="_HEADCOUNT FTE TEMPLATE 5 4 2" xfId="4636"/>
    <cellStyle name="_HEADCOUNT FTE TEMPLATE 5 5" xfId="4637"/>
    <cellStyle name="_HEADCOUNT FTE TEMPLATE 5_Gross" xfId="4638"/>
    <cellStyle name="_HEADCOUNT FTE TEMPLATE 5_Gross 2" xfId="4639"/>
    <cellStyle name="_HEADCOUNT FTE TEMPLATE 6" xfId="4640"/>
    <cellStyle name="_HEADCOUNT FTE TEMPLATE 6 2" xfId="4641"/>
    <cellStyle name="_HEADCOUNT FTE TEMPLATE 6 2 2" xfId="4642"/>
    <cellStyle name="_HEADCOUNT FTE TEMPLATE 6 2 3" xfId="4643"/>
    <cellStyle name="_HEADCOUNT FTE TEMPLATE 6 2_Gross" xfId="4644"/>
    <cellStyle name="_HEADCOUNT FTE TEMPLATE 6 2_Gross 2" xfId="4645"/>
    <cellStyle name="_HEADCOUNT FTE TEMPLATE 6 3" xfId="4646"/>
    <cellStyle name="_HEADCOUNT FTE TEMPLATE 6 3 2" xfId="4647"/>
    <cellStyle name="_HEADCOUNT FTE TEMPLATE 6 3 2 2" xfId="4648"/>
    <cellStyle name="_HEADCOUNT FTE TEMPLATE 6 3 3" xfId="4649"/>
    <cellStyle name="_HEADCOUNT FTE TEMPLATE 6 4" xfId="4650"/>
    <cellStyle name="_HEADCOUNT FTE TEMPLATE 6 4 2" xfId="4651"/>
    <cellStyle name="_HEADCOUNT FTE TEMPLATE 6 5" xfId="4652"/>
    <cellStyle name="_HEADCOUNT FTE TEMPLATE 6_Gross" xfId="4653"/>
    <cellStyle name="_HEADCOUNT FTE TEMPLATE 6_Gross 2" xfId="4654"/>
    <cellStyle name="_HEADCOUNT FTE TEMPLATE 7" xfId="4655"/>
    <cellStyle name="_HEADCOUNT FTE TEMPLATE 7 2" xfId="4656"/>
    <cellStyle name="_HEADCOUNT FTE TEMPLATE 7 2 2" xfId="4657"/>
    <cellStyle name="_HEADCOUNT FTE TEMPLATE 7 2_Gross" xfId="4658"/>
    <cellStyle name="_HEADCOUNT FTE TEMPLATE 7 2_Gross 2" xfId="4659"/>
    <cellStyle name="_HEADCOUNT FTE TEMPLATE 7 3" xfId="4660"/>
    <cellStyle name="_HEADCOUNT FTE TEMPLATE 7_Gross" xfId="4661"/>
    <cellStyle name="_HEADCOUNT FTE TEMPLATE 7_Gross 2" xfId="4662"/>
    <cellStyle name="_HEADCOUNT FTE TEMPLATE 8" xfId="4663"/>
    <cellStyle name="_HEADCOUNT FTE TEMPLATE 8 2" xfId="4664"/>
    <cellStyle name="_HEADCOUNT FTE TEMPLATE 8 2 2" xfId="4665"/>
    <cellStyle name="_HEADCOUNT FTE TEMPLATE 8 2_Gross" xfId="4666"/>
    <cellStyle name="_HEADCOUNT FTE TEMPLATE 8 2_Gross 2" xfId="4667"/>
    <cellStyle name="_HEADCOUNT FTE TEMPLATE 8 3" xfId="4668"/>
    <cellStyle name="_HEADCOUNT FTE TEMPLATE 8_Gross" xfId="4669"/>
    <cellStyle name="_HEADCOUNT FTE TEMPLATE 8_Gross 2" xfId="4670"/>
    <cellStyle name="_HEADCOUNT FTE TEMPLATE 9" xfId="4671"/>
    <cellStyle name="_HEADCOUNT FTE TEMPLATE 9 2" xfId="4672"/>
    <cellStyle name="_HEADCOUNT FTE TEMPLATE 9 2 2" xfId="4673"/>
    <cellStyle name="_HEADCOUNT FTE TEMPLATE 9 2 3" xfId="4674"/>
    <cellStyle name="_HEADCOUNT FTE TEMPLATE 9 2_Gross" xfId="4675"/>
    <cellStyle name="_HEADCOUNT FTE TEMPLATE 9 2_Gross 2" xfId="4676"/>
    <cellStyle name="_HEADCOUNT FTE TEMPLATE 9 3" xfId="4677"/>
    <cellStyle name="_HEADCOUNT FTE TEMPLATE 9 4" xfId="4678"/>
    <cellStyle name="_HEADCOUNT FTE TEMPLATE 9_Gross" xfId="4679"/>
    <cellStyle name="_HEADCOUNT FTE TEMPLATE 9_Gross 2" xfId="4680"/>
    <cellStyle name="_HEADCOUNT FTE TEMPLATE_001. Test" xfId="4681"/>
    <cellStyle name="_HEADCOUNT FTE TEMPLATE_001. Test 2" xfId="4682"/>
    <cellStyle name="_HEADCOUNT FTE TEMPLATE_001. Test_Gross" xfId="4683"/>
    <cellStyle name="_HEADCOUNT FTE TEMPLATE_001. Test_Gross 2" xfId="4684"/>
    <cellStyle name="_HEADCOUNT FTE TEMPLATE_Gross" xfId="4685"/>
    <cellStyle name="_HEADCOUNT FTE TEMPLATE_Gross 2" xfId="4686"/>
    <cellStyle name="_HEADCOUNT FTE TEMPLATE_Gross 2 2" xfId="4687"/>
    <cellStyle name="_HEADCOUNT FTE TEMPLATE_Gross 2_Gross" xfId="4688"/>
    <cellStyle name="_HEADCOUNT FTE TEMPLATE_Gross 2_Gross 2" xfId="4689"/>
    <cellStyle name="_HEADCOUNT FTE TEMPLATE_Gross 3" xfId="4690"/>
    <cellStyle name="_HEADCOUNT FTE TEMPLATE_Gross_1" xfId="4691"/>
    <cellStyle name="_HEADCOUNT FTE TEMPLATE_Gross_1 2" xfId="4692"/>
    <cellStyle name="_HEADCOUNT FTE TEMPLATE_Gross_Gross" xfId="4693"/>
    <cellStyle name="_HEADCOUNT FTE TEMPLATE_Gross_Gross 2" xfId="4694"/>
    <cellStyle name="_HEADCOUNT FTE TEMPLATE_R0" xfId="4695"/>
    <cellStyle name="_HEADCOUNT FTE TEMPLATE_R0 2" xfId="4696"/>
    <cellStyle name="_HEADCOUNT FTE TEMPLATE_R0 2 2" xfId="4697"/>
    <cellStyle name="_HEADCOUNT FTE TEMPLATE_R0 2 2 2" xfId="4698"/>
    <cellStyle name="_HEADCOUNT FTE TEMPLATE_R0 2 3" xfId="4699"/>
    <cellStyle name="_HEADCOUNT FTE TEMPLATE_R0 3" xfId="4700"/>
    <cellStyle name="_HEADCOUNT FTE TEMPLATE_R0 3 2" xfId="4701"/>
    <cellStyle name="_HEADCOUNT FTE TEMPLATE_R0 4" xfId="4702"/>
    <cellStyle name="_HEADCOUNT FTE TEMPLATE_R0_1" xfId="4703"/>
    <cellStyle name="_HEADCOUNT FTE TEMPLATE_R0_1 2" xfId="4704"/>
    <cellStyle name="_HEADCOUNT FTE TEMPLATE_R0_1 2 2" xfId="4705"/>
    <cellStyle name="_HEADCOUNT FTE TEMPLATE_R0_1 3" xfId="4706"/>
    <cellStyle name="_HMT expl text summary Tables" xfId="4707"/>
    <cellStyle name="_HMT expl text summary Tables 10" xfId="4708"/>
    <cellStyle name="_HMT expl text summary Tables 10 2" xfId="4709"/>
    <cellStyle name="_HMT expl text summary Tables 10 2 2" xfId="4710"/>
    <cellStyle name="_HMT expl text summary Tables 10 2 3" xfId="4711"/>
    <cellStyle name="_HMT expl text summary Tables 10 2_Gross" xfId="4712"/>
    <cellStyle name="_HMT expl text summary Tables 10 2_Gross 2" xfId="4713"/>
    <cellStyle name="_HMT expl text summary Tables 10 3" xfId="4714"/>
    <cellStyle name="_HMT expl text summary Tables 10 4" xfId="4715"/>
    <cellStyle name="_HMT expl text summary Tables 10_Gross" xfId="4716"/>
    <cellStyle name="_HMT expl text summary Tables 10_Gross 2" xfId="4717"/>
    <cellStyle name="_HMT expl text summary Tables 11" xfId="4718"/>
    <cellStyle name="_HMT expl text summary Tables 11 2" xfId="4719"/>
    <cellStyle name="_HMT expl text summary Tables 11 2 2" xfId="4720"/>
    <cellStyle name="_HMT expl text summary Tables 11 2_Gross" xfId="4721"/>
    <cellStyle name="_HMT expl text summary Tables 11 2_Gross 2" xfId="4722"/>
    <cellStyle name="_HMT expl text summary Tables 11 3" xfId="4723"/>
    <cellStyle name="_HMT expl text summary Tables 11 4" xfId="4724"/>
    <cellStyle name="_HMT expl text summary Tables 11_Gross" xfId="4725"/>
    <cellStyle name="_HMT expl text summary Tables 11_Gross 2" xfId="4726"/>
    <cellStyle name="_HMT expl text summary Tables 12" xfId="4727"/>
    <cellStyle name="_HMT expl text summary Tables 12 2" xfId="4728"/>
    <cellStyle name="_HMT expl text summary Tables 12 2 2" xfId="4729"/>
    <cellStyle name="_HMT expl text summary Tables 12 2_Gross" xfId="4730"/>
    <cellStyle name="_HMT expl text summary Tables 12 2_Gross 2" xfId="4731"/>
    <cellStyle name="_HMT expl text summary Tables 12 3" xfId="4732"/>
    <cellStyle name="_HMT expl text summary Tables 12 4" xfId="4733"/>
    <cellStyle name="_HMT expl text summary Tables 12_Gross" xfId="4734"/>
    <cellStyle name="_HMT expl text summary Tables 12_Gross 2" xfId="4735"/>
    <cellStyle name="_HMT expl text summary Tables 13" xfId="4736"/>
    <cellStyle name="_HMT expl text summary Tables 13 2" xfId="4737"/>
    <cellStyle name="_HMT expl text summary Tables 13 2 2" xfId="4738"/>
    <cellStyle name="_HMT expl text summary Tables 13 3" xfId="4739"/>
    <cellStyle name="_HMT expl text summary Tables 13 4" xfId="4740"/>
    <cellStyle name="_HMT expl text summary Tables 13_Gross" xfId="4741"/>
    <cellStyle name="_HMT expl text summary Tables 13_Gross 2" xfId="4742"/>
    <cellStyle name="_HMT expl text summary Tables 14" xfId="4743"/>
    <cellStyle name="_HMT expl text summary Tables 14 2" xfId="4744"/>
    <cellStyle name="_HMT expl text summary Tables 14 2 2" xfId="4745"/>
    <cellStyle name="_HMT expl text summary Tables 14 2 2 2" xfId="4746"/>
    <cellStyle name="_HMT expl text summary Tables 14 2 2 2 2" xfId="4747"/>
    <cellStyle name="_HMT expl text summary Tables 14 2 2 3" xfId="4748"/>
    <cellStyle name="_HMT expl text summary Tables 14 2 3" xfId="4749"/>
    <cellStyle name="_HMT expl text summary Tables 14 2 3 2" xfId="4750"/>
    <cellStyle name="_HMT expl text summary Tables 14 2 4" xfId="4751"/>
    <cellStyle name="_HMT expl text summary Tables 14 3" xfId="4752"/>
    <cellStyle name="_HMT expl text summary Tables 14 3 2" xfId="4753"/>
    <cellStyle name="_HMT expl text summary Tables 14 3 2 2" xfId="4754"/>
    <cellStyle name="_HMT expl text summary Tables 14 3 3" xfId="4755"/>
    <cellStyle name="_HMT expl text summary Tables 14 4" xfId="4756"/>
    <cellStyle name="_HMT expl text summary Tables 14 4 2" xfId="4757"/>
    <cellStyle name="_HMT expl text summary Tables 14 5" xfId="4758"/>
    <cellStyle name="_HMT expl text summary Tables 14_Gross" xfId="4759"/>
    <cellStyle name="_HMT expl text summary Tables 14_Gross 2" xfId="4760"/>
    <cellStyle name="_HMT expl text summary Tables 15" xfId="4761"/>
    <cellStyle name="_HMT expl text summary Tables 15 2" xfId="4762"/>
    <cellStyle name="_HMT expl text summary Tables 15 2 2" xfId="4763"/>
    <cellStyle name="_HMT expl text summary Tables 15 3" xfId="4764"/>
    <cellStyle name="_HMT expl text summary Tables 15 3 2" xfId="4765"/>
    <cellStyle name="_HMT expl text summary Tables 15 4" xfId="4766"/>
    <cellStyle name="_HMT expl text summary Tables 15_Gross" xfId="4767"/>
    <cellStyle name="_HMT expl text summary Tables 15_Gross 2" xfId="4768"/>
    <cellStyle name="_HMT expl text summary Tables 16" xfId="4769"/>
    <cellStyle name="_HMT expl text summary Tables 16 2" xfId="4770"/>
    <cellStyle name="_HMT expl text summary Tables 16_Gross" xfId="4771"/>
    <cellStyle name="_HMT expl text summary Tables 16_Gross 2" xfId="4772"/>
    <cellStyle name="_HMT expl text summary Tables 17" xfId="4773"/>
    <cellStyle name="_HMT expl text summary Tables 17 2" xfId="4774"/>
    <cellStyle name="_HMT expl text summary Tables 17_Gross" xfId="4775"/>
    <cellStyle name="_HMT expl text summary Tables 17_Gross 2" xfId="4776"/>
    <cellStyle name="_HMT expl text summary Tables 18" xfId="4777"/>
    <cellStyle name="_HMT expl text summary Tables 18 2" xfId="4778"/>
    <cellStyle name="_HMT expl text summary Tables 18_Gross" xfId="4779"/>
    <cellStyle name="_HMT expl text summary Tables 18_Gross 2" xfId="4780"/>
    <cellStyle name="_HMT expl text summary Tables 19" xfId="4781"/>
    <cellStyle name="_HMT expl text summary Tables 19 2" xfId="4782"/>
    <cellStyle name="_HMT expl text summary Tables 19_Gross" xfId="4783"/>
    <cellStyle name="_HMT expl text summary Tables 19_Gross 2" xfId="4784"/>
    <cellStyle name="_HMT expl text summary Tables 2" xfId="4785"/>
    <cellStyle name="_HMT expl text summary Tables 2 10" xfId="4786"/>
    <cellStyle name="_HMT expl text summary Tables 2 11" xfId="4787"/>
    <cellStyle name="_HMT expl text summary Tables 2 2" xfId="4788"/>
    <cellStyle name="_HMT expl text summary Tables 2 2 2" xfId="4789"/>
    <cellStyle name="_HMT expl text summary Tables 2 2 2 2" xfId="4790"/>
    <cellStyle name="_HMT expl text summary Tables 2 2 3" xfId="4791"/>
    <cellStyle name="_HMT expl text summary Tables 2 2 3 2" xfId="4792"/>
    <cellStyle name="_HMT expl text summary Tables 2 2 3 2 2" xfId="4793"/>
    <cellStyle name="_HMT expl text summary Tables 2 2 3 3" xfId="4794"/>
    <cellStyle name="_HMT expl text summary Tables 2 2 4" xfId="4795"/>
    <cellStyle name="_HMT expl text summary Tables 2 2 4 2" xfId="4796"/>
    <cellStyle name="_HMT expl text summary Tables 2 2 5" xfId="4797"/>
    <cellStyle name="_HMT expl text summary Tables 2 2_Gross" xfId="4798"/>
    <cellStyle name="_HMT expl text summary Tables 2 2_Gross 2" xfId="4799"/>
    <cellStyle name="_HMT expl text summary Tables 2 3" xfId="4800"/>
    <cellStyle name="_HMT expl text summary Tables 2 3 2" xfId="4801"/>
    <cellStyle name="_HMT expl text summary Tables 2 3 2 2" xfId="4802"/>
    <cellStyle name="_HMT expl text summary Tables 2 3 2 2 2" xfId="4803"/>
    <cellStyle name="_HMT expl text summary Tables 2 3 2 3" xfId="4804"/>
    <cellStyle name="_HMT expl text summary Tables 2 3 3" xfId="4805"/>
    <cellStyle name="_HMT expl text summary Tables 2 3 3 2" xfId="4806"/>
    <cellStyle name="_HMT expl text summary Tables 2 3 4" xfId="4807"/>
    <cellStyle name="_HMT expl text summary Tables 2 3_Gross" xfId="4808"/>
    <cellStyle name="_HMT expl text summary Tables 2 3_Gross 2" xfId="4809"/>
    <cellStyle name="_HMT expl text summary Tables 2 4" xfId="4810"/>
    <cellStyle name="_HMT expl text summary Tables 2 4 2" xfId="4811"/>
    <cellStyle name="_HMT expl text summary Tables 2 4 3" xfId="4812"/>
    <cellStyle name="_HMT expl text summary Tables 2 5" xfId="4813"/>
    <cellStyle name="_HMT expl text summary Tables 2 5 2" xfId="4814"/>
    <cellStyle name="_HMT expl text summary Tables 2 5 2 2" xfId="4815"/>
    <cellStyle name="_HMT expl text summary Tables 2 5 3" xfId="4816"/>
    <cellStyle name="_HMT expl text summary Tables 2 6" xfId="4817"/>
    <cellStyle name="_HMT expl text summary Tables 2 6 2" xfId="4818"/>
    <cellStyle name="_HMT expl text summary Tables 2 6 2 2" xfId="4819"/>
    <cellStyle name="_HMT expl text summary Tables 2 6 3" xfId="4820"/>
    <cellStyle name="_HMT expl text summary Tables 2 7" xfId="4821"/>
    <cellStyle name="_HMT expl text summary Tables 2 7 2" xfId="4822"/>
    <cellStyle name="_HMT expl text summary Tables 2 8" xfId="4823"/>
    <cellStyle name="_HMT expl text summary Tables 2 9" xfId="4824"/>
    <cellStyle name="_HMT expl text summary Tables 2_Gross" xfId="4825"/>
    <cellStyle name="_HMT expl text summary Tables 2_Gross 2" xfId="4826"/>
    <cellStyle name="_HMT expl text summary Tables 20" xfId="4827"/>
    <cellStyle name="_HMT expl text summary Tables 20 2" xfId="4828"/>
    <cellStyle name="_HMT expl text summary Tables 20_Gross" xfId="4829"/>
    <cellStyle name="_HMT expl text summary Tables 20_Gross 2" xfId="4830"/>
    <cellStyle name="_HMT expl text summary Tables 21" xfId="4831"/>
    <cellStyle name="_HMT expl text summary Tables 21 2" xfId="4832"/>
    <cellStyle name="_HMT expl text summary Tables 22" xfId="4833"/>
    <cellStyle name="_HMT expl text summary Tables 22 2" xfId="4834"/>
    <cellStyle name="_HMT expl text summary Tables 23" xfId="4835"/>
    <cellStyle name="_HMT expl text summary Tables 23 2" xfId="4836"/>
    <cellStyle name="_HMT expl text summary Tables 24" xfId="4837"/>
    <cellStyle name="_HMT expl text summary Tables 24 2" xfId="4838"/>
    <cellStyle name="_HMT expl text summary Tables 25" xfId="4839"/>
    <cellStyle name="_HMT expl text summary Tables 26" xfId="4840"/>
    <cellStyle name="_HMT expl text summary Tables 27" xfId="4841"/>
    <cellStyle name="_HMT expl text summary Tables 27 2" xfId="4842"/>
    <cellStyle name="_HMT expl text summary Tables 28" xfId="4843"/>
    <cellStyle name="_HMT expl text summary Tables 28 2" xfId="4844"/>
    <cellStyle name="_HMT expl text summary Tables 29" xfId="4845"/>
    <cellStyle name="_HMT expl text summary Tables 29 2" xfId="4846"/>
    <cellStyle name="_HMT expl text summary Tables 3" xfId="4847"/>
    <cellStyle name="_HMT expl text summary Tables 3 10" xfId="4848"/>
    <cellStyle name="_HMT expl text summary Tables 3 10 2" xfId="4849"/>
    <cellStyle name="_HMT expl text summary Tables 3 11" xfId="4850"/>
    <cellStyle name="_HMT expl text summary Tables 3 11 2" xfId="4851"/>
    <cellStyle name="_HMT expl text summary Tables 3 12" xfId="4852"/>
    <cellStyle name="_HMT expl text summary Tables 3 2" xfId="4853"/>
    <cellStyle name="_HMT expl text summary Tables 3 2 2" xfId="4854"/>
    <cellStyle name="_HMT expl text summary Tables 3 2 2 2" xfId="4855"/>
    <cellStyle name="_HMT expl text summary Tables 3 2 2_Gross" xfId="4856"/>
    <cellStyle name="_HMT expl text summary Tables 3 2 2_Gross 2" xfId="4857"/>
    <cellStyle name="_HMT expl text summary Tables 3 2 3" xfId="4858"/>
    <cellStyle name="_HMT expl text summary Tables 3 2_Gross" xfId="4859"/>
    <cellStyle name="_HMT expl text summary Tables 3 2_Gross 2" xfId="4860"/>
    <cellStyle name="_HMT expl text summary Tables 3 3" xfId="4861"/>
    <cellStyle name="_HMT expl text summary Tables 3 3 2" xfId="4862"/>
    <cellStyle name="_HMT expl text summary Tables 3 3 2 2" xfId="4863"/>
    <cellStyle name="_HMT expl text summary Tables 3 3 2_Gross" xfId="4864"/>
    <cellStyle name="_HMT expl text summary Tables 3 3 2_Gross 2" xfId="4865"/>
    <cellStyle name="_HMT expl text summary Tables 3 3 3" xfId="4866"/>
    <cellStyle name="_HMT expl text summary Tables 3 3_August 2014 IMBE" xfId="4867"/>
    <cellStyle name="_HMT expl text summary Tables 3 3_August 2014 IMBE 2" xfId="4868"/>
    <cellStyle name="_HMT expl text summary Tables 3 3_August 2014 IMBE 2 2" xfId="4869"/>
    <cellStyle name="_HMT expl text summary Tables 3 3_August 2014 IMBE 2 2 2" xfId="4870"/>
    <cellStyle name="_HMT expl text summary Tables 3 3_August 2014 IMBE 2 2_Gross" xfId="4871"/>
    <cellStyle name="_HMT expl text summary Tables 3 3_August 2014 IMBE 2 2_Gross 2" xfId="4872"/>
    <cellStyle name="_HMT expl text summary Tables 3 3_August 2014 IMBE 2 3" xfId="4873"/>
    <cellStyle name="_HMT expl text summary Tables 3 3_August 2014 IMBE 2_Gross" xfId="4874"/>
    <cellStyle name="_HMT expl text summary Tables 3 3_August 2014 IMBE 2_Gross 2" xfId="4875"/>
    <cellStyle name="_HMT expl text summary Tables 3 3_August 2014 IMBE 3" xfId="4876"/>
    <cellStyle name="_HMT expl text summary Tables 3 3_August 2014 IMBE 3 2" xfId="4877"/>
    <cellStyle name="_HMT expl text summary Tables 3 3_August 2014 IMBE 4" xfId="4878"/>
    <cellStyle name="_HMT expl text summary Tables 3 3_August 2014 IMBE_Gross" xfId="4879"/>
    <cellStyle name="_HMT expl text summary Tables 3 3_August 2014 IMBE_Gross 2" xfId="4880"/>
    <cellStyle name="_HMT expl text summary Tables 3 3_Gross" xfId="4881"/>
    <cellStyle name="_HMT expl text summary Tables 3 3_Gross 2" xfId="4882"/>
    <cellStyle name="_HMT expl text summary Tables 3 4" xfId="4883"/>
    <cellStyle name="_HMT expl text summary Tables 3 4 2" xfId="4884"/>
    <cellStyle name="_HMT expl text summary Tables 3 4 2 2" xfId="4885"/>
    <cellStyle name="_HMT expl text summary Tables 3 4 2_Gross" xfId="4886"/>
    <cellStyle name="_HMT expl text summary Tables 3 4 2_Gross 2" xfId="4887"/>
    <cellStyle name="_HMT expl text summary Tables 3 4 3" xfId="4888"/>
    <cellStyle name="_HMT expl text summary Tables 3 4_Gross" xfId="4889"/>
    <cellStyle name="_HMT expl text summary Tables 3 4_Gross 2" xfId="4890"/>
    <cellStyle name="_HMT expl text summary Tables 3 5" xfId="4891"/>
    <cellStyle name="_HMT expl text summary Tables 3 5 2" xfId="4892"/>
    <cellStyle name="_HMT expl text summary Tables 3 5 2 2" xfId="4893"/>
    <cellStyle name="_HMT expl text summary Tables 3 5 3" xfId="4894"/>
    <cellStyle name="_HMT expl text summary Tables 3 5 4" xfId="4895"/>
    <cellStyle name="_HMT expl text summary Tables 3 5_Gross" xfId="4896"/>
    <cellStyle name="_HMT expl text summary Tables 3 5_Gross 2" xfId="4897"/>
    <cellStyle name="_HMT expl text summary Tables 3 6" xfId="4898"/>
    <cellStyle name="_HMT expl text summary Tables 3 6 2" xfId="4899"/>
    <cellStyle name="_HMT expl text summary Tables 3 6 2 2" xfId="4900"/>
    <cellStyle name="_HMT expl text summary Tables 3 6 3" xfId="4901"/>
    <cellStyle name="_HMT expl text summary Tables 3 6 3 2" xfId="4902"/>
    <cellStyle name="_HMT expl text summary Tables 3 6 4" xfId="4903"/>
    <cellStyle name="_HMT expl text summary Tables 3 6 5" xfId="4904"/>
    <cellStyle name="_HMT expl text summary Tables 3 6_Gross" xfId="4905"/>
    <cellStyle name="_HMT expl text summary Tables 3 6_Gross 2" xfId="4906"/>
    <cellStyle name="_HMT expl text summary Tables 3 7" xfId="4907"/>
    <cellStyle name="_HMT expl text summary Tables 3 7 2" xfId="4908"/>
    <cellStyle name="_HMT expl text summary Tables 3 7 2 2" xfId="4909"/>
    <cellStyle name="_HMT expl text summary Tables 3 7 3" xfId="4910"/>
    <cellStyle name="_HMT expl text summary Tables 3 7 3 2" xfId="4911"/>
    <cellStyle name="_HMT expl text summary Tables 3 7 4" xfId="4912"/>
    <cellStyle name="_HMT expl text summary Tables 3 7 5" xfId="4913"/>
    <cellStyle name="_HMT expl text summary Tables 3 7_Gross" xfId="4914"/>
    <cellStyle name="_HMT expl text summary Tables 3 7_Gross 2" xfId="4915"/>
    <cellStyle name="_HMT expl text summary Tables 3 8" xfId="4916"/>
    <cellStyle name="_HMT expl text summary Tables 3 8 2" xfId="4917"/>
    <cellStyle name="_HMT expl text summary Tables 3 8 2 2" xfId="4918"/>
    <cellStyle name="_HMT expl text summary Tables 3 8 3" xfId="4919"/>
    <cellStyle name="_HMT expl text summary Tables 3 8 3 2" xfId="4920"/>
    <cellStyle name="_HMT expl text summary Tables 3 8 4" xfId="4921"/>
    <cellStyle name="_HMT expl text summary Tables 3 8 5" xfId="4922"/>
    <cellStyle name="_HMT expl text summary Tables 3 8_Gross" xfId="4923"/>
    <cellStyle name="_HMT expl text summary Tables 3 8_Gross 2" xfId="4924"/>
    <cellStyle name="_HMT expl text summary Tables 3 9" xfId="4925"/>
    <cellStyle name="_HMT expl text summary Tables 3 9 2" xfId="4926"/>
    <cellStyle name="_HMT expl text summary Tables 3 9 3" xfId="4927"/>
    <cellStyle name="_HMT expl text summary Tables 3_August 2014 IMBE" xfId="4928"/>
    <cellStyle name="_HMT expl text summary Tables 3_August 2014 IMBE 2" xfId="4929"/>
    <cellStyle name="_HMT expl text summary Tables 3_August 2014 IMBE 2 2" xfId="4930"/>
    <cellStyle name="_HMT expl text summary Tables 3_August 2014 IMBE 2_Gross" xfId="4931"/>
    <cellStyle name="_HMT expl text summary Tables 3_August 2014 IMBE 2_Gross 2" xfId="4932"/>
    <cellStyle name="_HMT expl text summary Tables 3_August 2014 IMBE 3" xfId="4933"/>
    <cellStyle name="_HMT expl text summary Tables 3_August 2014 IMBE_Gross" xfId="4934"/>
    <cellStyle name="_HMT expl text summary Tables 3_August 2014 IMBE_Gross 2" xfId="4935"/>
    <cellStyle name="_HMT expl text summary Tables 3_Gross" xfId="4936"/>
    <cellStyle name="_HMT expl text summary Tables 3_Gross 2" xfId="4937"/>
    <cellStyle name="_HMT expl text summary Tables 30" xfId="4938"/>
    <cellStyle name="_HMT expl text summary Tables 30 2" xfId="4939"/>
    <cellStyle name="_HMT expl text summary Tables 31" xfId="4940"/>
    <cellStyle name="_HMT expl text summary Tables 32" xfId="4941"/>
    <cellStyle name="_HMT expl text summary Tables 33" xfId="4942"/>
    <cellStyle name="_HMT expl text summary Tables 4" xfId="4943"/>
    <cellStyle name="_HMT expl text summary Tables 4 2" xfId="4944"/>
    <cellStyle name="_HMT expl text summary Tables 4 2 2" xfId="4945"/>
    <cellStyle name="_HMT expl text summary Tables 4 2 2 2" xfId="4946"/>
    <cellStyle name="_HMT expl text summary Tables 4 2 3" xfId="4947"/>
    <cellStyle name="_HMT expl text summary Tables 4 2_Gross" xfId="4948"/>
    <cellStyle name="_HMT expl text summary Tables 4 2_Gross 2" xfId="4949"/>
    <cellStyle name="_HMT expl text summary Tables 4 3" xfId="4950"/>
    <cellStyle name="_HMT expl text summary Tables 4 3 2" xfId="4951"/>
    <cellStyle name="_HMT expl text summary Tables 4 4" xfId="4952"/>
    <cellStyle name="_HMT expl text summary Tables 4 5" xfId="4953"/>
    <cellStyle name="_HMT expl text summary Tables 4_August 2014 IMBE" xfId="4954"/>
    <cellStyle name="_HMT expl text summary Tables 4_August 2014 IMBE 2" xfId="4955"/>
    <cellStyle name="_HMT expl text summary Tables 4_August 2014 IMBE 2 2" xfId="4956"/>
    <cellStyle name="_HMT expl text summary Tables 4_August 2014 IMBE 2 2 2" xfId="4957"/>
    <cellStyle name="_HMT expl text summary Tables 4_August 2014 IMBE 2 2_Gross" xfId="4958"/>
    <cellStyle name="_HMT expl text summary Tables 4_August 2014 IMBE 2 2_Gross 2" xfId="4959"/>
    <cellStyle name="_HMT expl text summary Tables 4_August 2014 IMBE 2 3" xfId="4960"/>
    <cellStyle name="_HMT expl text summary Tables 4_August 2014 IMBE 2_Gross" xfId="4961"/>
    <cellStyle name="_HMT expl text summary Tables 4_August 2014 IMBE 2_Gross 2" xfId="4962"/>
    <cellStyle name="_HMT expl text summary Tables 4_August 2014 IMBE 3" xfId="4963"/>
    <cellStyle name="_HMT expl text summary Tables 4_August 2014 IMBE 3 2" xfId="4964"/>
    <cellStyle name="_HMT expl text summary Tables 4_August 2014 IMBE 4" xfId="4965"/>
    <cellStyle name="_HMT expl text summary Tables 4_August 2014 IMBE_Gross" xfId="4966"/>
    <cellStyle name="_HMT expl text summary Tables 4_August 2014 IMBE_Gross 2" xfId="4967"/>
    <cellStyle name="_HMT expl text summary Tables 4_Gross" xfId="4968"/>
    <cellStyle name="_HMT expl text summary Tables 4_Gross 2" xfId="4969"/>
    <cellStyle name="_HMT expl text summary Tables 5" xfId="4970"/>
    <cellStyle name="_HMT expl text summary Tables 5 2" xfId="4971"/>
    <cellStyle name="_HMT expl text summary Tables 5 2 2" xfId="4972"/>
    <cellStyle name="_HMT expl text summary Tables 5 2 3" xfId="4973"/>
    <cellStyle name="_HMT expl text summary Tables 5 2_Gross" xfId="4974"/>
    <cellStyle name="_HMT expl text summary Tables 5 2_Gross 2" xfId="4975"/>
    <cellStyle name="_HMT expl text summary Tables 5 3" xfId="4976"/>
    <cellStyle name="_HMT expl text summary Tables 5 3 2" xfId="4977"/>
    <cellStyle name="_HMT expl text summary Tables 5 3 2 2" xfId="4978"/>
    <cellStyle name="_HMT expl text summary Tables 5 3 3" xfId="4979"/>
    <cellStyle name="_HMT expl text summary Tables 5 4" xfId="4980"/>
    <cellStyle name="_HMT expl text summary Tables 5 4 2" xfId="4981"/>
    <cellStyle name="_HMT expl text summary Tables 5 5" xfId="4982"/>
    <cellStyle name="_HMT expl text summary Tables 5_Gross" xfId="4983"/>
    <cellStyle name="_HMT expl text summary Tables 5_Gross 2" xfId="4984"/>
    <cellStyle name="_HMT expl text summary Tables 6" xfId="4985"/>
    <cellStyle name="_HMT expl text summary Tables 6 2" xfId="4986"/>
    <cellStyle name="_HMT expl text summary Tables 6 2 2" xfId="4987"/>
    <cellStyle name="_HMT expl text summary Tables 6 2 3" xfId="4988"/>
    <cellStyle name="_HMT expl text summary Tables 6 2_Gross" xfId="4989"/>
    <cellStyle name="_HMT expl text summary Tables 6 2_Gross 2" xfId="4990"/>
    <cellStyle name="_HMT expl text summary Tables 6 3" xfId="4991"/>
    <cellStyle name="_HMT expl text summary Tables 6 3 2" xfId="4992"/>
    <cellStyle name="_HMT expl text summary Tables 6 3 2 2" xfId="4993"/>
    <cellStyle name="_HMT expl text summary Tables 6 3 3" xfId="4994"/>
    <cellStyle name="_HMT expl text summary Tables 6 4" xfId="4995"/>
    <cellStyle name="_HMT expl text summary Tables 6 4 2" xfId="4996"/>
    <cellStyle name="_HMT expl text summary Tables 6 5" xfId="4997"/>
    <cellStyle name="_HMT expl text summary Tables 6_Gross" xfId="4998"/>
    <cellStyle name="_HMT expl text summary Tables 6_Gross 2" xfId="4999"/>
    <cellStyle name="_HMT expl text summary Tables 7" xfId="5000"/>
    <cellStyle name="_HMT expl text summary Tables 7 2" xfId="5001"/>
    <cellStyle name="_HMT expl text summary Tables 7 2 2" xfId="5002"/>
    <cellStyle name="_HMT expl text summary Tables 7 2_Gross" xfId="5003"/>
    <cellStyle name="_HMT expl text summary Tables 7 2_Gross 2" xfId="5004"/>
    <cellStyle name="_HMT expl text summary Tables 7 3" xfId="5005"/>
    <cellStyle name="_HMT expl text summary Tables 7_Gross" xfId="5006"/>
    <cellStyle name="_HMT expl text summary Tables 7_Gross 2" xfId="5007"/>
    <cellStyle name="_HMT expl text summary Tables 8" xfId="5008"/>
    <cellStyle name="_HMT expl text summary Tables 8 2" xfId="5009"/>
    <cellStyle name="_HMT expl text summary Tables 8 2 2" xfId="5010"/>
    <cellStyle name="_HMT expl text summary Tables 8 2_Gross" xfId="5011"/>
    <cellStyle name="_HMT expl text summary Tables 8 2_Gross 2" xfId="5012"/>
    <cellStyle name="_HMT expl text summary Tables 8 3" xfId="5013"/>
    <cellStyle name="_HMT expl text summary Tables 8_Gross" xfId="5014"/>
    <cellStyle name="_HMT expl text summary Tables 8_Gross 2" xfId="5015"/>
    <cellStyle name="_HMT expl text summary Tables 9" xfId="5016"/>
    <cellStyle name="_HMT expl text summary Tables 9 2" xfId="5017"/>
    <cellStyle name="_HMT expl text summary Tables 9 2 2" xfId="5018"/>
    <cellStyle name="_HMT expl text summary Tables 9 2 3" xfId="5019"/>
    <cellStyle name="_HMT expl text summary Tables 9 2_Gross" xfId="5020"/>
    <cellStyle name="_HMT expl text summary Tables 9 2_Gross 2" xfId="5021"/>
    <cellStyle name="_HMT expl text summary Tables 9 3" xfId="5022"/>
    <cellStyle name="_HMT expl text summary Tables 9 4" xfId="5023"/>
    <cellStyle name="_HMT expl text summary Tables 9_Gross" xfId="5024"/>
    <cellStyle name="_HMT expl text summary Tables 9_Gross 2" xfId="5025"/>
    <cellStyle name="_HMT expl text summary Tables_001. Test" xfId="5026"/>
    <cellStyle name="_HMT expl text summary Tables_001. Test 2" xfId="5027"/>
    <cellStyle name="_HMT expl text summary Tables_001. Test_Gross" xfId="5028"/>
    <cellStyle name="_HMT expl text summary Tables_001. Test_Gross 2" xfId="5029"/>
    <cellStyle name="_HMT expl text summary Tables_Gross" xfId="5030"/>
    <cellStyle name="_HMT expl text summary Tables_Gross 2" xfId="5031"/>
    <cellStyle name="_HMT expl text summary Tables_Gross 2 2" xfId="5032"/>
    <cellStyle name="_HMT expl text summary Tables_Gross 2_Gross" xfId="5033"/>
    <cellStyle name="_HMT expl text summary Tables_Gross 2_Gross 2" xfId="5034"/>
    <cellStyle name="_HMT expl text summary Tables_Gross 3" xfId="5035"/>
    <cellStyle name="_HMT expl text summary Tables_Gross_1" xfId="5036"/>
    <cellStyle name="_HMT expl text summary Tables_Gross_1 2" xfId="5037"/>
    <cellStyle name="_HMT expl text summary Tables_Gross_1 2 2" xfId="5038"/>
    <cellStyle name="_HMT expl text summary Tables_Gross_1 2_Gross" xfId="5039"/>
    <cellStyle name="_HMT expl text summary Tables_Gross_1 2_Gross 2" xfId="5040"/>
    <cellStyle name="_HMT expl text summary Tables_Gross_1 3" xfId="5041"/>
    <cellStyle name="_HMT expl text summary Tables_Gross_1_Gross" xfId="5042"/>
    <cellStyle name="_HMT expl text summary Tables_Gross_1_Gross 2" xfId="5043"/>
    <cellStyle name="_HMT expl text summary Tables_Gross_2" xfId="5044"/>
    <cellStyle name="_HMT expl text summary Tables_Gross_2 2" xfId="5045"/>
    <cellStyle name="_HMT expl text summary Tables_Gross_Gross" xfId="5046"/>
    <cellStyle name="_HMT expl text summary Tables_Gross_Gross 2" xfId="5047"/>
    <cellStyle name="_HMT expl text summary Tables_R0" xfId="5048"/>
    <cellStyle name="_HMT expl text summary Tables_R0 2" xfId="5049"/>
    <cellStyle name="_HMT expl text summary Tables_R0 2 2" xfId="5050"/>
    <cellStyle name="_HMT expl text summary Tables_R0 2 2 2" xfId="5051"/>
    <cellStyle name="_HMT expl text summary Tables_R0 2 3" xfId="5052"/>
    <cellStyle name="_HMT expl text summary Tables_R0 3" xfId="5053"/>
    <cellStyle name="_HMT expl text summary Tables_R0 3 2" xfId="5054"/>
    <cellStyle name="_HMT expl text summary Tables_R0 4" xfId="5055"/>
    <cellStyle name="_HMT expl text summary Tables_R0_1" xfId="5056"/>
    <cellStyle name="_HMT expl text summary Tables_R0_1 2" xfId="5057"/>
    <cellStyle name="_HMT expl text summary Tables_R0_1 2 2" xfId="5058"/>
    <cellStyle name="_HMT expl text summary Tables_R0_1 3" xfId="5059"/>
    <cellStyle name="_HOD Gosforth_current" xfId="5060"/>
    <cellStyle name="_IMBE GF 09-10 (PBR09) proforma" xfId="5061"/>
    <cellStyle name="_IMBE GF 09-10 (PBR09) proforma 2" xfId="5062"/>
    <cellStyle name="_IMBE GF 09-10 (PBR09) proforma 2 2" xfId="5063"/>
    <cellStyle name="_IMBE GF 09-10 (PBR09) proforma 3" xfId="5064"/>
    <cellStyle name="_IMBE GF 09-10 (PBR09) proforma_Gross" xfId="5065"/>
    <cellStyle name="_IMBE P0 10-11 profiles" xfId="5066"/>
    <cellStyle name="_IMBE P0 10-11 profiles 10" xfId="5067"/>
    <cellStyle name="_IMBE P0 10-11 profiles 10 2" xfId="5068"/>
    <cellStyle name="_IMBE P0 10-11 profiles 10 2 2" xfId="5069"/>
    <cellStyle name="_IMBE P0 10-11 profiles 10 2 3" xfId="5070"/>
    <cellStyle name="_IMBE P0 10-11 profiles 10 2_Gross" xfId="5071"/>
    <cellStyle name="_IMBE P0 10-11 profiles 10 2_Gross 2" xfId="5072"/>
    <cellStyle name="_IMBE P0 10-11 profiles 10 3" xfId="5073"/>
    <cellStyle name="_IMBE P0 10-11 profiles 10 4" xfId="5074"/>
    <cellStyle name="_IMBE P0 10-11 profiles 10_Gross" xfId="5075"/>
    <cellStyle name="_IMBE P0 10-11 profiles 10_Gross 2" xfId="5076"/>
    <cellStyle name="_IMBE P0 10-11 profiles 11" xfId="5077"/>
    <cellStyle name="_IMBE P0 10-11 profiles 11 2" xfId="5078"/>
    <cellStyle name="_IMBE P0 10-11 profiles 11 2 2" xfId="5079"/>
    <cellStyle name="_IMBE P0 10-11 profiles 11 3" xfId="5080"/>
    <cellStyle name="_IMBE P0 10-11 profiles 11 3 2" xfId="5081"/>
    <cellStyle name="_IMBE P0 10-11 profiles 11 4" xfId="5082"/>
    <cellStyle name="_IMBE P0 10-11 profiles 11_Gross" xfId="5083"/>
    <cellStyle name="_IMBE P0 10-11 profiles 11_Gross 2" xfId="5084"/>
    <cellStyle name="_IMBE P0 10-11 profiles 12" xfId="5085"/>
    <cellStyle name="_IMBE P0 10-11 profiles 12 2" xfId="5086"/>
    <cellStyle name="_IMBE P0 10-11 profiles 12 2 2" xfId="5087"/>
    <cellStyle name="_IMBE P0 10-11 profiles 12 3" xfId="5088"/>
    <cellStyle name="_IMBE P0 10-11 profiles 12_Gross" xfId="5089"/>
    <cellStyle name="_IMBE P0 10-11 profiles 12_Gross 2" xfId="5090"/>
    <cellStyle name="_IMBE P0 10-11 profiles 13" xfId="5091"/>
    <cellStyle name="_IMBE P0 10-11 profiles 13 2" xfId="5092"/>
    <cellStyle name="_IMBE P0 10-11 profiles 13 2 2" xfId="5093"/>
    <cellStyle name="_IMBE P0 10-11 profiles 13 3" xfId="5094"/>
    <cellStyle name="_IMBE P0 10-11 profiles 13_Gross" xfId="5095"/>
    <cellStyle name="_IMBE P0 10-11 profiles 13_Gross 2" xfId="5096"/>
    <cellStyle name="_IMBE P0 10-11 profiles 14" xfId="5097"/>
    <cellStyle name="_IMBE P0 10-11 profiles 14 2" xfId="5098"/>
    <cellStyle name="_IMBE P0 10-11 profiles 14 3" xfId="5099"/>
    <cellStyle name="_IMBE P0 10-11 profiles 14_Gross" xfId="5100"/>
    <cellStyle name="_IMBE P0 10-11 profiles 14_Gross 2" xfId="5101"/>
    <cellStyle name="_IMBE P0 10-11 profiles 15" xfId="5102"/>
    <cellStyle name="_IMBE P0 10-11 profiles 15 2" xfId="5103"/>
    <cellStyle name="_IMBE P0 10-11 profiles 15 2 2" xfId="5104"/>
    <cellStyle name="_IMBE P0 10-11 profiles 15 2 2 2" xfId="5105"/>
    <cellStyle name="_IMBE P0 10-11 profiles 15 2 2 2 2" xfId="5106"/>
    <cellStyle name="_IMBE P0 10-11 profiles 15 2 2 3" xfId="5107"/>
    <cellStyle name="_IMBE P0 10-11 profiles 15 2 3" xfId="5108"/>
    <cellStyle name="_IMBE P0 10-11 profiles 15 2 3 2" xfId="5109"/>
    <cellStyle name="_IMBE P0 10-11 profiles 15 2 4" xfId="5110"/>
    <cellStyle name="_IMBE P0 10-11 profiles 15 3" xfId="5111"/>
    <cellStyle name="_IMBE P0 10-11 profiles 15 3 2" xfId="5112"/>
    <cellStyle name="_IMBE P0 10-11 profiles 15 3 2 2" xfId="5113"/>
    <cellStyle name="_IMBE P0 10-11 profiles 15 3 3" xfId="5114"/>
    <cellStyle name="_IMBE P0 10-11 profiles 15 4" xfId="5115"/>
    <cellStyle name="_IMBE P0 10-11 profiles 15 4 2" xfId="5116"/>
    <cellStyle name="_IMBE P0 10-11 profiles 15 5" xfId="5117"/>
    <cellStyle name="_IMBE P0 10-11 profiles 15_Gross" xfId="5118"/>
    <cellStyle name="_IMBE P0 10-11 profiles 15_Gross 2" xfId="5119"/>
    <cellStyle name="_IMBE P0 10-11 profiles 16" xfId="5120"/>
    <cellStyle name="_IMBE P0 10-11 profiles 16 2" xfId="5121"/>
    <cellStyle name="_IMBE P0 10-11 profiles 16 2 2" xfId="5122"/>
    <cellStyle name="_IMBE P0 10-11 profiles 16 3" xfId="5123"/>
    <cellStyle name="_IMBE P0 10-11 profiles 16 3 2" xfId="5124"/>
    <cellStyle name="_IMBE P0 10-11 profiles 16 4" xfId="5125"/>
    <cellStyle name="_IMBE P0 10-11 profiles 16_Gross" xfId="5126"/>
    <cellStyle name="_IMBE P0 10-11 profiles 16_Gross 2" xfId="5127"/>
    <cellStyle name="_IMBE P0 10-11 profiles 17" xfId="5128"/>
    <cellStyle name="_IMBE P0 10-11 profiles 17 2" xfId="5129"/>
    <cellStyle name="_IMBE P0 10-11 profiles 17_Gross" xfId="5130"/>
    <cellStyle name="_IMBE P0 10-11 profiles 17_Gross 2" xfId="5131"/>
    <cellStyle name="_IMBE P0 10-11 profiles 18" xfId="5132"/>
    <cellStyle name="_IMBE P0 10-11 profiles 18 2" xfId="5133"/>
    <cellStyle name="_IMBE P0 10-11 profiles 19" xfId="5134"/>
    <cellStyle name="_IMBE P0 10-11 profiles 19 2" xfId="5135"/>
    <cellStyle name="_IMBE P0 10-11 profiles 2" xfId="5136"/>
    <cellStyle name="_IMBE P0 10-11 profiles 2 10" xfId="5137"/>
    <cellStyle name="_IMBE P0 10-11 profiles 2 11" xfId="5138"/>
    <cellStyle name="_IMBE P0 10-11 profiles 2 2" xfId="5139"/>
    <cellStyle name="_IMBE P0 10-11 profiles 2 2 2" xfId="5140"/>
    <cellStyle name="_IMBE P0 10-11 profiles 2 2 2 2" xfId="5141"/>
    <cellStyle name="_IMBE P0 10-11 profiles 2 2 3" xfId="5142"/>
    <cellStyle name="_IMBE P0 10-11 profiles 2 2 3 2" xfId="5143"/>
    <cellStyle name="_IMBE P0 10-11 profiles 2 2 3 2 2" xfId="5144"/>
    <cellStyle name="_IMBE P0 10-11 profiles 2 2 3 3" xfId="5145"/>
    <cellStyle name="_IMBE P0 10-11 profiles 2 2 4" xfId="5146"/>
    <cellStyle name="_IMBE P0 10-11 profiles 2 2 4 2" xfId="5147"/>
    <cellStyle name="_IMBE P0 10-11 profiles 2 2 5" xfId="5148"/>
    <cellStyle name="_IMBE P0 10-11 profiles 2 2_Gross" xfId="5149"/>
    <cellStyle name="_IMBE P0 10-11 profiles 2 2_Gross 2" xfId="5150"/>
    <cellStyle name="_IMBE P0 10-11 profiles 2 3" xfId="5151"/>
    <cellStyle name="_IMBE P0 10-11 profiles 2 3 2" xfId="5152"/>
    <cellStyle name="_IMBE P0 10-11 profiles 2 3 2 2" xfId="5153"/>
    <cellStyle name="_IMBE P0 10-11 profiles 2 3 2 2 2" xfId="5154"/>
    <cellStyle name="_IMBE P0 10-11 profiles 2 3 2 3" xfId="5155"/>
    <cellStyle name="_IMBE P0 10-11 profiles 2 3 3" xfId="5156"/>
    <cellStyle name="_IMBE P0 10-11 profiles 2 3 3 2" xfId="5157"/>
    <cellStyle name="_IMBE P0 10-11 profiles 2 3 4" xfId="5158"/>
    <cellStyle name="_IMBE P0 10-11 profiles 2 3_Gross" xfId="5159"/>
    <cellStyle name="_IMBE P0 10-11 profiles 2 3_Gross 2" xfId="5160"/>
    <cellStyle name="_IMBE P0 10-11 profiles 2 4" xfId="5161"/>
    <cellStyle name="_IMBE P0 10-11 profiles 2 4 2" xfId="5162"/>
    <cellStyle name="_IMBE P0 10-11 profiles 2 4 3" xfId="5163"/>
    <cellStyle name="_IMBE P0 10-11 profiles 2 5" xfId="5164"/>
    <cellStyle name="_IMBE P0 10-11 profiles 2 5 2" xfId="5165"/>
    <cellStyle name="_IMBE P0 10-11 profiles 2 5 2 2" xfId="5166"/>
    <cellStyle name="_IMBE P0 10-11 profiles 2 5 3" xfId="5167"/>
    <cellStyle name="_IMBE P0 10-11 profiles 2 6" xfId="5168"/>
    <cellStyle name="_IMBE P0 10-11 profiles 2 6 2" xfId="5169"/>
    <cellStyle name="_IMBE P0 10-11 profiles 2 6 2 2" xfId="5170"/>
    <cellStyle name="_IMBE P0 10-11 profiles 2 6 3" xfId="5171"/>
    <cellStyle name="_IMBE P0 10-11 profiles 2 7" xfId="5172"/>
    <cellStyle name="_IMBE P0 10-11 profiles 2 7 2" xfId="5173"/>
    <cellStyle name="_IMBE P0 10-11 profiles 2 8" xfId="5174"/>
    <cellStyle name="_IMBE P0 10-11 profiles 2 9" xfId="5175"/>
    <cellStyle name="_IMBE P0 10-11 profiles 2_Gross" xfId="5176"/>
    <cellStyle name="_IMBE P0 10-11 profiles 2_Gross 2" xfId="5177"/>
    <cellStyle name="_IMBE P0 10-11 profiles 20" xfId="5178"/>
    <cellStyle name="_IMBE P0 10-11 profiles 20 2" xfId="5179"/>
    <cellStyle name="_IMBE P0 10-11 profiles 21" xfId="5180"/>
    <cellStyle name="_IMBE P0 10-11 profiles 21 2" xfId="5181"/>
    <cellStyle name="_IMBE P0 10-11 profiles 22" xfId="5182"/>
    <cellStyle name="_IMBE P0 10-11 profiles 23" xfId="5183"/>
    <cellStyle name="_IMBE P0 10-11 profiles 24" xfId="5184"/>
    <cellStyle name="_IMBE P0 10-11 profiles 24 2" xfId="5185"/>
    <cellStyle name="_IMBE P0 10-11 profiles 25" xfId="5186"/>
    <cellStyle name="_IMBE P0 10-11 profiles 25 2" xfId="5187"/>
    <cellStyle name="_IMBE P0 10-11 profiles 26" xfId="5188"/>
    <cellStyle name="_IMBE P0 10-11 profiles 26 2" xfId="5189"/>
    <cellStyle name="_IMBE P0 10-11 profiles 27" xfId="5190"/>
    <cellStyle name="_IMBE P0 10-11 profiles 27 2" xfId="5191"/>
    <cellStyle name="_IMBE P0 10-11 profiles 28" xfId="5192"/>
    <cellStyle name="_IMBE P0 10-11 profiles 29" xfId="5193"/>
    <cellStyle name="_IMBE P0 10-11 profiles 3" xfId="5194"/>
    <cellStyle name="_IMBE P0 10-11 profiles 3 10" xfId="5195"/>
    <cellStyle name="_IMBE P0 10-11 profiles 3 10 2" xfId="5196"/>
    <cellStyle name="_IMBE P0 10-11 profiles 3 11" xfId="5197"/>
    <cellStyle name="_IMBE P0 10-11 profiles 3 11 2" xfId="5198"/>
    <cellStyle name="_IMBE P0 10-11 profiles 3 12" xfId="5199"/>
    <cellStyle name="_IMBE P0 10-11 profiles 3 2" xfId="5200"/>
    <cellStyle name="_IMBE P0 10-11 profiles 3 2 2" xfId="5201"/>
    <cellStyle name="_IMBE P0 10-11 profiles 3 2 2 2" xfId="5202"/>
    <cellStyle name="_IMBE P0 10-11 profiles 3 2 2_Gross" xfId="5203"/>
    <cellStyle name="_IMBE P0 10-11 profiles 3 2 2_Gross 2" xfId="5204"/>
    <cellStyle name="_IMBE P0 10-11 profiles 3 2 3" xfId="5205"/>
    <cellStyle name="_IMBE P0 10-11 profiles 3 2_Gross" xfId="5206"/>
    <cellStyle name="_IMBE P0 10-11 profiles 3 2_Gross 2" xfId="5207"/>
    <cellStyle name="_IMBE P0 10-11 profiles 3 3" xfId="5208"/>
    <cellStyle name="_IMBE P0 10-11 profiles 3 3 2" xfId="5209"/>
    <cellStyle name="_IMBE P0 10-11 profiles 3 3 2 2" xfId="5210"/>
    <cellStyle name="_IMBE P0 10-11 profiles 3 3 2_Gross" xfId="5211"/>
    <cellStyle name="_IMBE P0 10-11 profiles 3 3 2_Gross 2" xfId="5212"/>
    <cellStyle name="_IMBE P0 10-11 profiles 3 3 3" xfId="5213"/>
    <cellStyle name="_IMBE P0 10-11 profiles 3 3_August 2014 IMBE" xfId="5214"/>
    <cellStyle name="_IMBE P0 10-11 profiles 3 3_August 2014 IMBE 2" xfId="5215"/>
    <cellStyle name="_IMBE P0 10-11 profiles 3 3_August 2014 IMBE 2 2" xfId="5216"/>
    <cellStyle name="_IMBE P0 10-11 profiles 3 3_August 2014 IMBE 2 2 2" xfId="5217"/>
    <cellStyle name="_IMBE P0 10-11 profiles 3 3_August 2014 IMBE 2 2_Gross" xfId="5218"/>
    <cellStyle name="_IMBE P0 10-11 profiles 3 3_August 2014 IMBE 2 2_Gross 2" xfId="5219"/>
    <cellStyle name="_IMBE P0 10-11 profiles 3 3_August 2014 IMBE 2 3" xfId="5220"/>
    <cellStyle name="_IMBE P0 10-11 profiles 3 3_August 2014 IMBE 2_Gross" xfId="5221"/>
    <cellStyle name="_IMBE P0 10-11 profiles 3 3_August 2014 IMBE 2_Gross 2" xfId="5222"/>
    <cellStyle name="_IMBE P0 10-11 profiles 3 3_August 2014 IMBE 3" xfId="5223"/>
    <cellStyle name="_IMBE P0 10-11 profiles 3 3_August 2014 IMBE 3 2" xfId="5224"/>
    <cellStyle name="_IMBE P0 10-11 profiles 3 3_August 2014 IMBE 4" xfId="5225"/>
    <cellStyle name="_IMBE P0 10-11 profiles 3 3_August 2014 IMBE_Gross" xfId="5226"/>
    <cellStyle name="_IMBE P0 10-11 profiles 3 3_August 2014 IMBE_Gross 2" xfId="5227"/>
    <cellStyle name="_IMBE P0 10-11 profiles 3 3_Gross" xfId="5228"/>
    <cellStyle name="_IMBE P0 10-11 profiles 3 3_Gross 2" xfId="5229"/>
    <cellStyle name="_IMBE P0 10-11 profiles 3 4" xfId="5230"/>
    <cellStyle name="_IMBE P0 10-11 profiles 3 4 2" xfId="5231"/>
    <cellStyle name="_IMBE P0 10-11 profiles 3 4 2 2" xfId="5232"/>
    <cellStyle name="_IMBE P0 10-11 profiles 3 4 2_Gross" xfId="5233"/>
    <cellStyle name="_IMBE P0 10-11 profiles 3 4 2_Gross 2" xfId="5234"/>
    <cellStyle name="_IMBE P0 10-11 profiles 3 4 3" xfId="5235"/>
    <cellStyle name="_IMBE P0 10-11 profiles 3 4_Gross" xfId="5236"/>
    <cellStyle name="_IMBE P0 10-11 profiles 3 4_Gross 2" xfId="5237"/>
    <cellStyle name="_IMBE P0 10-11 profiles 3 5" xfId="5238"/>
    <cellStyle name="_IMBE P0 10-11 profiles 3 5 2" xfId="5239"/>
    <cellStyle name="_IMBE P0 10-11 profiles 3 5 2 2" xfId="5240"/>
    <cellStyle name="_IMBE P0 10-11 profiles 3 5 3" xfId="5241"/>
    <cellStyle name="_IMBE P0 10-11 profiles 3 5 4" xfId="5242"/>
    <cellStyle name="_IMBE P0 10-11 profiles 3 5_Gross" xfId="5243"/>
    <cellStyle name="_IMBE P0 10-11 profiles 3 5_Gross 2" xfId="5244"/>
    <cellStyle name="_IMBE P0 10-11 profiles 3 6" xfId="5245"/>
    <cellStyle name="_IMBE P0 10-11 profiles 3 6 2" xfId="5246"/>
    <cellStyle name="_IMBE P0 10-11 profiles 3 6 2 2" xfId="5247"/>
    <cellStyle name="_IMBE P0 10-11 profiles 3 6 3" xfId="5248"/>
    <cellStyle name="_IMBE P0 10-11 profiles 3 6 3 2" xfId="5249"/>
    <cellStyle name="_IMBE P0 10-11 profiles 3 6 4" xfId="5250"/>
    <cellStyle name="_IMBE P0 10-11 profiles 3 6 5" xfId="5251"/>
    <cellStyle name="_IMBE P0 10-11 profiles 3 6_Gross" xfId="5252"/>
    <cellStyle name="_IMBE P0 10-11 profiles 3 6_Gross 2" xfId="5253"/>
    <cellStyle name="_IMBE P0 10-11 profiles 3 7" xfId="5254"/>
    <cellStyle name="_IMBE P0 10-11 profiles 3 7 2" xfId="5255"/>
    <cellStyle name="_IMBE P0 10-11 profiles 3 7 2 2" xfId="5256"/>
    <cellStyle name="_IMBE P0 10-11 profiles 3 7 3" xfId="5257"/>
    <cellStyle name="_IMBE P0 10-11 profiles 3 7 3 2" xfId="5258"/>
    <cellStyle name="_IMBE P0 10-11 profiles 3 7 4" xfId="5259"/>
    <cellStyle name="_IMBE P0 10-11 profiles 3 7 5" xfId="5260"/>
    <cellStyle name="_IMBE P0 10-11 profiles 3 7_Gross" xfId="5261"/>
    <cellStyle name="_IMBE P0 10-11 profiles 3 7_Gross 2" xfId="5262"/>
    <cellStyle name="_IMBE P0 10-11 profiles 3 8" xfId="5263"/>
    <cellStyle name="_IMBE P0 10-11 profiles 3 8 2" xfId="5264"/>
    <cellStyle name="_IMBE P0 10-11 profiles 3 8 2 2" xfId="5265"/>
    <cellStyle name="_IMBE P0 10-11 profiles 3 8 3" xfId="5266"/>
    <cellStyle name="_IMBE P0 10-11 profiles 3 8 3 2" xfId="5267"/>
    <cellStyle name="_IMBE P0 10-11 profiles 3 8 4" xfId="5268"/>
    <cellStyle name="_IMBE P0 10-11 profiles 3 8 5" xfId="5269"/>
    <cellStyle name="_IMBE P0 10-11 profiles 3 8_Gross" xfId="5270"/>
    <cellStyle name="_IMBE P0 10-11 profiles 3 8_Gross 2" xfId="5271"/>
    <cellStyle name="_IMBE P0 10-11 profiles 3 9" xfId="5272"/>
    <cellStyle name="_IMBE P0 10-11 profiles 3 9 2" xfId="5273"/>
    <cellStyle name="_IMBE P0 10-11 profiles 3 9 3" xfId="5274"/>
    <cellStyle name="_IMBE P0 10-11 profiles 3_August 2014 IMBE" xfId="5275"/>
    <cellStyle name="_IMBE P0 10-11 profiles 3_August 2014 IMBE 2" xfId="5276"/>
    <cellStyle name="_IMBE P0 10-11 profiles 3_August 2014 IMBE 2 2" xfId="5277"/>
    <cellStyle name="_IMBE P0 10-11 profiles 3_August 2014 IMBE 2_Gross" xfId="5278"/>
    <cellStyle name="_IMBE P0 10-11 profiles 3_August 2014 IMBE 2_Gross 2" xfId="5279"/>
    <cellStyle name="_IMBE P0 10-11 profiles 3_August 2014 IMBE 3" xfId="5280"/>
    <cellStyle name="_IMBE P0 10-11 profiles 3_August 2014 IMBE_Gross" xfId="5281"/>
    <cellStyle name="_IMBE P0 10-11 profiles 3_August 2014 IMBE_Gross 2" xfId="5282"/>
    <cellStyle name="_IMBE P0 10-11 profiles 3_Gross" xfId="5283"/>
    <cellStyle name="_IMBE P0 10-11 profiles 3_Gross 2" xfId="5284"/>
    <cellStyle name="_IMBE P0 10-11 profiles 30" xfId="5285"/>
    <cellStyle name="_IMBE P0 10-11 profiles 31" xfId="5286"/>
    <cellStyle name="_IMBE P0 10-11 profiles 31 2" xfId="5287"/>
    <cellStyle name="_IMBE P0 10-11 profiles 32" xfId="5288"/>
    <cellStyle name="_IMBE P0 10-11 profiles 4" xfId="5289"/>
    <cellStyle name="_IMBE P0 10-11 profiles 4 2" xfId="5290"/>
    <cellStyle name="_IMBE P0 10-11 profiles 4 2 2" xfId="5291"/>
    <cellStyle name="_IMBE P0 10-11 profiles 4 2 2 2" xfId="5292"/>
    <cellStyle name="_IMBE P0 10-11 profiles 4 2 3" xfId="5293"/>
    <cellStyle name="_IMBE P0 10-11 profiles 4 2_Gross" xfId="5294"/>
    <cellStyle name="_IMBE P0 10-11 profiles 4 2_Gross 2" xfId="5295"/>
    <cellStyle name="_IMBE P0 10-11 profiles 4 3" xfId="5296"/>
    <cellStyle name="_IMBE P0 10-11 profiles 4 3 2" xfId="5297"/>
    <cellStyle name="_IMBE P0 10-11 profiles 4 4" xfId="5298"/>
    <cellStyle name="_IMBE P0 10-11 profiles 4 5" xfId="5299"/>
    <cellStyle name="_IMBE P0 10-11 profiles 4_August 2014 IMBE" xfId="5300"/>
    <cellStyle name="_IMBE P0 10-11 profiles 4_August 2014 IMBE 2" xfId="5301"/>
    <cellStyle name="_IMBE P0 10-11 profiles 4_August 2014 IMBE 2 2" xfId="5302"/>
    <cellStyle name="_IMBE P0 10-11 profiles 4_August 2014 IMBE 2 2 2" xfId="5303"/>
    <cellStyle name="_IMBE P0 10-11 profiles 4_August 2014 IMBE 2 2_Gross" xfId="5304"/>
    <cellStyle name="_IMBE P0 10-11 profiles 4_August 2014 IMBE 2 2_Gross 2" xfId="5305"/>
    <cellStyle name="_IMBE P0 10-11 profiles 4_August 2014 IMBE 2 3" xfId="5306"/>
    <cellStyle name="_IMBE P0 10-11 profiles 4_August 2014 IMBE 2_Gross" xfId="5307"/>
    <cellStyle name="_IMBE P0 10-11 profiles 4_August 2014 IMBE 2_Gross 2" xfId="5308"/>
    <cellStyle name="_IMBE P0 10-11 profiles 4_August 2014 IMBE 3" xfId="5309"/>
    <cellStyle name="_IMBE P0 10-11 profiles 4_August 2014 IMBE 3 2" xfId="5310"/>
    <cellStyle name="_IMBE P0 10-11 profiles 4_August 2014 IMBE 4" xfId="5311"/>
    <cellStyle name="_IMBE P0 10-11 profiles 4_August 2014 IMBE_Gross" xfId="5312"/>
    <cellStyle name="_IMBE P0 10-11 profiles 4_August 2014 IMBE_Gross 2" xfId="5313"/>
    <cellStyle name="_IMBE P0 10-11 profiles 4_Gross" xfId="5314"/>
    <cellStyle name="_IMBE P0 10-11 profiles 4_Gross 2" xfId="5315"/>
    <cellStyle name="_IMBE P0 10-11 profiles 5" xfId="5316"/>
    <cellStyle name="_IMBE P0 10-11 profiles 5 2" xfId="5317"/>
    <cellStyle name="_IMBE P0 10-11 profiles 5 2 2" xfId="5318"/>
    <cellStyle name="_IMBE P0 10-11 profiles 5 2 3" xfId="5319"/>
    <cellStyle name="_IMBE P0 10-11 profiles 5 2_Gross" xfId="5320"/>
    <cellStyle name="_IMBE P0 10-11 profiles 5 2_Gross 2" xfId="5321"/>
    <cellStyle name="_IMBE P0 10-11 profiles 5 3" xfId="5322"/>
    <cellStyle name="_IMBE P0 10-11 profiles 5 3 2" xfId="5323"/>
    <cellStyle name="_IMBE P0 10-11 profiles 5 3 2 2" xfId="5324"/>
    <cellStyle name="_IMBE P0 10-11 profiles 5 3 3" xfId="5325"/>
    <cellStyle name="_IMBE P0 10-11 profiles 5 4" xfId="5326"/>
    <cellStyle name="_IMBE P0 10-11 profiles 5 4 2" xfId="5327"/>
    <cellStyle name="_IMBE P0 10-11 profiles 5 5" xfId="5328"/>
    <cellStyle name="_IMBE P0 10-11 profiles 5_Gross" xfId="5329"/>
    <cellStyle name="_IMBE P0 10-11 profiles 5_Gross 2" xfId="5330"/>
    <cellStyle name="_IMBE P0 10-11 profiles 6" xfId="5331"/>
    <cellStyle name="_IMBE P0 10-11 profiles 6 2" xfId="5332"/>
    <cellStyle name="_IMBE P0 10-11 profiles 6 2 2" xfId="5333"/>
    <cellStyle name="_IMBE P0 10-11 profiles 6 2 3" xfId="5334"/>
    <cellStyle name="_IMBE P0 10-11 profiles 6 2_Gross" xfId="5335"/>
    <cellStyle name="_IMBE P0 10-11 profiles 6 2_Gross 2" xfId="5336"/>
    <cellStyle name="_IMBE P0 10-11 profiles 6 3" xfId="5337"/>
    <cellStyle name="_IMBE P0 10-11 profiles 6 3 2" xfId="5338"/>
    <cellStyle name="_IMBE P0 10-11 profiles 6 3 2 2" xfId="5339"/>
    <cellStyle name="_IMBE P0 10-11 profiles 6 3 3" xfId="5340"/>
    <cellStyle name="_IMBE P0 10-11 profiles 6 4" xfId="5341"/>
    <cellStyle name="_IMBE P0 10-11 profiles 6 4 2" xfId="5342"/>
    <cellStyle name="_IMBE P0 10-11 profiles 6 5" xfId="5343"/>
    <cellStyle name="_IMBE P0 10-11 profiles 6_Gross" xfId="5344"/>
    <cellStyle name="_IMBE P0 10-11 profiles 6_Gross 2" xfId="5345"/>
    <cellStyle name="_IMBE P0 10-11 profiles 7" xfId="5346"/>
    <cellStyle name="_IMBE P0 10-11 profiles 7 2" xfId="5347"/>
    <cellStyle name="_IMBE P0 10-11 profiles 7 2 2" xfId="5348"/>
    <cellStyle name="_IMBE P0 10-11 profiles 7 2_Gross" xfId="5349"/>
    <cellStyle name="_IMBE P0 10-11 profiles 7 2_Gross 2" xfId="5350"/>
    <cellStyle name="_IMBE P0 10-11 profiles 7 3" xfId="5351"/>
    <cellStyle name="_IMBE P0 10-11 profiles 7_Gross" xfId="5352"/>
    <cellStyle name="_IMBE P0 10-11 profiles 7_Gross 2" xfId="5353"/>
    <cellStyle name="_IMBE P0 10-11 profiles 8" xfId="5354"/>
    <cellStyle name="_IMBE P0 10-11 profiles 8 2" xfId="5355"/>
    <cellStyle name="_IMBE P0 10-11 profiles 8 2 2" xfId="5356"/>
    <cellStyle name="_IMBE P0 10-11 profiles 8 2_Gross" xfId="5357"/>
    <cellStyle name="_IMBE P0 10-11 profiles 8 2_Gross 2" xfId="5358"/>
    <cellStyle name="_IMBE P0 10-11 profiles 8 3" xfId="5359"/>
    <cellStyle name="_IMBE P0 10-11 profiles 8_Gross" xfId="5360"/>
    <cellStyle name="_IMBE P0 10-11 profiles 8_Gross 2" xfId="5361"/>
    <cellStyle name="_IMBE P0 10-11 profiles 9" xfId="5362"/>
    <cellStyle name="_IMBE P0 10-11 profiles 9 2" xfId="5363"/>
    <cellStyle name="_IMBE P0 10-11 profiles 9 2 2" xfId="5364"/>
    <cellStyle name="_IMBE P0 10-11 profiles 9 2 3" xfId="5365"/>
    <cellStyle name="_IMBE P0 10-11 profiles 9 2_Gross" xfId="5366"/>
    <cellStyle name="_IMBE P0 10-11 profiles 9 2_Gross 2" xfId="5367"/>
    <cellStyle name="_IMBE P0 10-11 profiles 9 3" xfId="5368"/>
    <cellStyle name="_IMBE P0 10-11 profiles 9 4" xfId="5369"/>
    <cellStyle name="_IMBE P0 10-11 profiles 9_Gross" xfId="5370"/>
    <cellStyle name="_IMBE P0 10-11 profiles 9_Gross 2" xfId="5371"/>
    <cellStyle name="_IMBE P0 10-11 profiles_001. Test" xfId="5372"/>
    <cellStyle name="_IMBE P0 10-11 profiles_001. Test 2" xfId="5373"/>
    <cellStyle name="_IMBE P0 10-11 profiles_001. Test_Gross" xfId="5374"/>
    <cellStyle name="_IMBE P0 10-11 profiles_001. Test_Gross 2" xfId="5375"/>
    <cellStyle name="_IMBE P0 10-11 profiles_Gross" xfId="5376"/>
    <cellStyle name="_IMBE P0 10-11 profiles_Gross 2" xfId="5377"/>
    <cellStyle name="_IMBE P0 10-11 profiles_Gross 2 2" xfId="5378"/>
    <cellStyle name="_IMBE P0 10-11 profiles_Gross 2_Gross" xfId="5379"/>
    <cellStyle name="_IMBE P0 10-11 profiles_Gross 2_Gross 2" xfId="5380"/>
    <cellStyle name="_IMBE P0 10-11 profiles_Gross 3" xfId="5381"/>
    <cellStyle name="_IMBE P0 10-11 profiles_Gross_1" xfId="5382"/>
    <cellStyle name="_IMBE P0 10-11 profiles_Gross_1 2" xfId="5383"/>
    <cellStyle name="_IMBE P0 10-11 profiles_Gross_Gross" xfId="5384"/>
    <cellStyle name="_IMBE P0 10-11 profiles_Gross_Gross 2" xfId="5385"/>
    <cellStyle name="_IMBE P0 10-11 profiles_R0" xfId="5386"/>
    <cellStyle name="_IMBE P0 10-11 profiles_R0 2" xfId="5387"/>
    <cellStyle name="_IMBE P0 10-11 profiles_R0 2 2" xfId="5388"/>
    <cellStyle name="_IMBE P0 10-11 profiles_R0 2 2 2" xfId="5389"/>
    <cellStyle name="_IMBE P0 10-11 profiles_R0 2 3" xfId="5390"/>
    <cellStyle name="_IMBE P0 10-11 profiles_R0 3" xfId="5391"/>
    <cellStyle name="_IMBE P0 10-11 profiles_R0 3 2" xfId="5392"/>
    <cellStyle name="_IMBE P0 10-11 profiles_R0 4" xfId="5393"/>
    <cellStyle name="_IMBE P0 10-11 profiles_R0_1" xfId="5394"/>
    <cellStyle name="_IMBE P0 10-11 profiles_R0_1 2" xfId="5395"/>
    <cellStyle name="_IMBE P0 10-11 profiles_R0_1 2 2" xfId="5396"/>
    <cellStyle name="_IMBE P0 10-11 profiles_R0_1 3" xfId="5397"/>
    <cellStyle name="_IT HOD Rainton - Tower Cost Update 5th April 2007 (Revised) V3" xfId="5398"/>
    <cellStyle name="_IT HOD Rainton - Tower Cost Update 5th April 2007 (Revised) V3 2" xfId="5399"/>
    <cellStyle name="_IT HOD Rainton - Tower Cost Update 5th April 2007 (Revised) V3 2 2" xfId="5400"/>
    <cellStyle name="_IT HOD Rainton - Tower Cost Update 5th April 2007 (Revised) V3 3" xfId="5401"/>
    <cellStyle name="_IT HOD Rainton - Tower Cost Update 5th April 2007 (Revised) V3_20110317 Guarantee Data sheet with CDS Expected Losses" xfId="5402"/>
    <cellStyle name="_IT HOD Rainton - Tower Cost Update 5th April 2007 (Revised) V3_20110317 Guarantee Data sheet with CDS Expected Losses 2" xfId="5403"/>
    <cellStyle name="_IT HOD Rainton - Tower Cost Update 5th April 2007 (Revised) V3_20110317 Guarantee Data sheet with CDS Expected Losses 2 2" xfId="5404"/>
    <cellStyle name="_IT HOD Rainton - Tower Cost Update 5th April 2007 (Revised) V3_20110317 Guarantee Data sheet with CDS Expected Losses 3" xfId="5405"/>
    <cellStyle name="_JCP - WFR 11-12 - Q4 draft" xfId="5406"/>
    <cellStyle name="_Monthend Reporting Templates - COO" xfId="5407"/>
    <cellStyle name="_Monthend Reporting Templates - COO 10" xfId="5408"/>
    <cellStyle name="_Monthend Reporting Templates - COO 10 2" xfId="5409"/>
    <cellStyle name="_Monthend Reporting Templates - COO 10 2 2" xfId="5410"/>
    <cellStyle name="_Monthend Reporting Templates - COO 10 2 3" xfId="5411"/>
    <cellStyle name="_Monthend Reporting Templates - COO 10 2_Gross" xfId="5412"/>
    <cellStyle name="_Monthend Reporting Templates - COO 10 2_Gross 2" xfId="5413"/>
    <cellStyle name="_Monthend Reporting Templates - COO 10 3" xfId="5414"/>
    <cellStyle name="_Monthend Reporting Templates - COO 10 4" xfId="5415"/>
    <cellStyle name="_Monthend Reporting Templates - COO 10_Gross" xfId="5416"/>
    <cellStyle name="_Monthend Reporting Templates - COO 10_Gross 2" xfId="5417"/>
    <cellStyle name="_Monthend Reporting Templates - COO 11" xfId="5418"/>
    <cellStyle name="_Monthend Reporting Templates - COO 11 2" xfId="5419"/>
    <cellStyle name="_Monthend Reporting Templates - COO 11 2 2" xfId="5420"/>
    <cellStyle name="_Monthend Reporting Templates - COO 11 3" xfId="5421"/>
    <cellStyle name="_Monthend Reporting Templates - COO 11 3 2" xfId="5422"/>
    <cellStyle name="_Monthend Reporting Templates - COO 11 4" xfId="5423"/>
    <cellStyle name="_Monthend Reporting Templates - COO 11_Gross" xfId="5424"/>
    <cellStyle name="_Monthend Reporting Templates - COO 11_Gross 2" xfId="5425"/>
    <cellStyle name="_Monthend Reporting Templates - COO 12" xfId="5426"/>
    <cellStyle name="_Monthend Reporting Templates - COO 12 2" xfId="5427"/>
    <cellStyle name="_Monthend Reporting Templates - COO 12 2 2" xfId="5428"/>
    <cellStyle name="_Monthend Reporting Templates - COO 12 3" xfId="5429"/>
    <cellStyle name="_Monthend Reporting Templates - COO 12_Gross" xfId="5430"/>
    <cellStyle name="_Monthend Reporting Templates - COO 12_Gross 2" xfId="5431"/>
    <cellStyle name="_Monthend Reporting Templates - COO 13" xfId="5432"/>
    <cellStyle name="_Monthend Reporting Templates - COO 13 2" xfId="5433"/>
    <cellStyle name="_Monthend Reporting Templates - COO 13 2 2" xfId="5434"/>
    <cellStyle name="_Monthend Reporting Templates - COO 13 3" xfId="5435"/>
    <cellStyle name="_Monthend Reporting Templates - COO 13_Gross" xfId="5436"/>
    <cellStyle name="_Monthend Reporting Templates - COO 13_Gross 2" xfId="5437"/>
    <cellStyle name="_Monthend Reporting Templates - COO 13_Gross 2 2" xfId="5438"/>
    <cellStyle name="_Monthend Reporting Templates - COO 13_Gross 3" xfId="5439"/>
    <cellStyle name="_Monthend Reporting Templates - COO 14" xfId="5440"/>
    <cellStyle name="_Monthend Reporting Templates - COO 14 2" xfId="5441"/>
    <cellStyle name="_Monthend Reporting Templates - COO 14 2 2" xfId="5442"/>
    <cellStyle name="_Monthend Reporting Templates - COO 14 2 2 2" xfId="5443"/>
    <cellStyle name="_Monthend Reporting Templates - COO 14 3" xfId="5444"/>
    <cellStyle name="_Monthend Reporting Templates - COO 14 3 2" xfId="5445"/>
    <cellStyle name="_Monthend Reporting Templates - COO 14_Gross" xfId="5446"/>
    <cellStyle name="_Monthend Reporting Templates - COO 14_Gross 2" xfId="5447"/>
    <cellStyle name="_Monthend Reporting Templates - COO 14_Gross 2 2" xfId="5448"/>
    <cellStyle name="_Monthend Reporting Templates - COO 14_Gross 3" xfId="5449"/>
    <cellStyle name="_Monthend Reporting Templates - COO 15" xfId="5450"/>
    <cellStyle name="_Monthend Reporting Templates - COO 15 2" xfId="5451"/>
    <cellStyle name="_Monthend Reporting Templates - COO 15 2 2" xfId="5452"/>
    <cellStyle name="_Monthend Reporting Templates - COO 15 3" xfId="5453"/>
    <cellStyle name="_Monthend Reporting Templates - COO 15 3 2" xfId="5454"/>
    <cellStyle name="_Monthend Reporting Templates - COO 15_Gross" xfId="5455"/>
    <cellStyle name="_Monthend Reporting Templates - COO 15_Gross 2" xfId="5456"/>
    <cellStyle name="_Monthend Reporting Templates - COO 15_Gross 2 2" xfId="5457"/>
    <cellStyle name="_Monthend Reporting Templates - COO 15_Gross 3" xfId="5458"/>
    <cellStyle name="_Monthend Reporting Templates - COO 16" xfId="5459"/>
    <cellStyle name="_Monthend Reporting Templates - COO 16 2" xfId="5460"/>
    <cellStyle name="_Monthend Reporting Templates - COO 16 2 2" xfId="5461"/>
    <cellStyle name="_Monthend Reporting Templates - COO 16 3" xfId="5462"/>
    <cellStyle name="_Monthend Reporting Templates - COO 16_Gross" xfId="5463"/>
    <cellStyle name="_Monthend Reporting Templates - COO 16_Gross 2" xfId="5464"/>
    <cellStyle name="_Monthend Reporting Templates - COO 16_Gross 2 2" xfId="5465"/>
    <cellStyle name="_Monthend Reporting Templates - COO 16_Gross 3" xfId="5466"/>
    <cellStyle name="_Monthend Reporting Templates - COO 17" xfId="5467"/>
    <cellStyle name="_Monthend Reporting Templates - COO 17 2" xfId="5468"/>
    <cellStyle name="_Monthend Reporting Templates - COO 17 2 2" xfId="5469"/>
    <cellStyle name="_Monthend Reporting Templates - COO 17 3" xfId="5470"/>
    <cellStyle name="_Monthend Reporting Templates - COO 17_Gross" xfId="5471"/>
    <cellStyle name="_Monthend Reporting Templates - COO 17_Gross 2" xfId="5472"/>
    <cellStyle name="_Monthend Reporting Templates - COO 17_Gross 2 2" xfId="5473"/>
    <cellStyle name="_Monthend Reporting Templates - COO 17_Gross 3" xfId="5474"/>
    <cellStyle name="_Monthend Reporting Templates - COO 18" xfId="5475"/>
    <cellStyle name="_Monthend Reporting Templates - COO 18 2" xfId="5476"/>
    <cellStyle name="_Monthend Reporting Templates - COO 18 2 2" xfId="5477"/>
    <cellStyle name="_Monthend Reporting Templates - COO 18 3" xfId="5478"/>
    <cellStyle name="_Monthend Reporting Templates - COO 19" xfId="5479"/>
    <cellStyle name="_Monthend Reporting Templates - COO 19 2" xfId="5480"/>
    <cellStyle name="_Monthend Reporting Templates - COO 19 2 2" xfId="5481"/>
    <cellStyle name="_Monthend Reporting Templates - COO 19 3" xfId="5482"/>
    <cellStyle name="_Monthend Reporting Templates - COO 2" xfId="5483"/>
    <cellStyle name="_Monthend Reporting Templates - COO 2 10" xfId="5484"/>
    <cellStyle name="_Monthend Reporting Templates - COO 2 10 2" xfId="5485"/>
    <cellStyle name="_Monthend Reporting Templates - COO 2 11" xfId="5486"/>
    <cellStyle name="_Monthend Reporting Templates - COO 2 11 2" xfId="5487"/>
    <cellStyle name="_Monthend Reporting Templates - COO 2 12" xfId="5488"/>
    <cellStyle name="_Monthend Reporting Templates - COO 2 12 2" xfId="5489"/>
    <cellStyle name="_Monthend Reporting Templates - COO 2 13" xfId="5490"/>
    <cellStyle name="_Monthend Reporting Templates - COO 2 2" xfId="5491"/>
    <cellStyle name="_Monthend Reporting Templates - COO 2 2 2" xfId="5492"/>
    <cellStyle name="_Monthend Reporting Templates - COO 2 2 2 2" xfId="5493"/>
    <cellStyle name="_Monthend Reporting Templates - COO 2 2 2 2 2" xfId="5494"/>
    <cellStyle name="_Monthend Reporting Templates - COO 2 2 3" xfId="5495"/>
    <cellStyle name="_Monthend Reporting Templates - COO 2 2 3 2" xfId="5496"/>
    <cellStyle name="_Monthend Reporting Templates - COO 2 2 3 2 2" xfId="5497"/>
    <cellStyle name="_Monthend Reporting Templates - COO 2 2 3 3" xfId="5498"/>
    <cellStyle name="_Monthend Reporting Templates - COO 2 2 4" xfId="5499"/>
    <cellStyle name="_Monthend Reporting Templates - COO 2 2 4 2" xfId="5500"/>
    <cellStyle name="_Monthend Reporting Templates - COO 2 2 5" xfId="5501"/>
    <cellStyle name="_Monthend Reporting Templates - COO 2 2 5 2" xfId="5502"/>
    <cellStyle name="_Monthend Reporting Templates - COO 2 2_Gross" xfId="5503"/>
    <cellStyle name="_Monthend Reporting Templates - COO 2 2_Gross 2" xfId="5504"/>
    <cellStyle name="_Monthend Reporting Templates - COO 2 2_Gross 2 2" xfId="5505"/>
    <cellStyle name="_Monthend Reporting Templates - COO 2 2_Gross 3" xfId="5506"/>
    <cellStyle name="_Monthend Reporting Templates - COO 2 3" xfId="5507"/>
    <cellStyle name="_Monthend Reporting Templates - COO 2 3 2" xfId="5508"/>
    <cellStyle name="_Monthend Reporting Templates - COO 2 3 2 2" xfId="5509"/>
    <cellStyle name="_Monthend Reporting Templates - COO 2 3 2 2 2" xfId="5510"/>
    <cellStyle name="_Monthend Reporting Templates - COO 2 3 2 3" xfId="5511"/>
    <cellStyle name="_Monthend Reporting Templates - COO 2 3 2 3 2" xfId="5512"/>
    <cellStyle name="_Monthend Reporting Templates - COO 2 3 3" xfId="5513"/>
    <cellStyle name="_Monthend Reporting Templates - COO 2 3 3 2" xfId="5514"/>
    <cellStyle name="_Monthend Reporting Templates - COO 2 3 4" xfId="5515"/>
    <cellStyle name="_Monthend Reporting Templates - COO 2 3 4 2" xfId="5516"/>
    <cellStyle name="_Monthend Reporting Templates - COO 2 3_Gross" xfId="5517"/>
    <cellStyle name="_Monthend Reporting Templates - COO 2 3_Gross 2" xfId="5518"/>
    <cellStyle name="_Monthend Reporting Templates - COO 2 3_Gross 2 2" xfId="5519"/>
    <cellStyle name="_Monthend Reporting Templates - COO 2 3_Gross 3" xfId="5520"/>
    <cellStyle name="_Monthend Reporting Templates - COO 2 4" xfId="5521"/>
    <cellStyle name="_Monthend Reporting Templates - COO 2 4 2" xfId="5522"/>
    <cellStyle name="_Monthend Reporting Templates - COO 2 4 2 2" xfId="5523"/>
    <cellStyle name="_Monthend Reporting Templates - COO 2 4 3" xfId="5524"/>
    <cellStyle name="_Monthend Reporting Templates - COO 2 4 3 2" xfId="5525"/>
    <cellStyle name="_Monthend Reporting Templates - COO 2 4 4" xfId="5526"/>
    <cellStyle name="_Monthend Reporting Templates - COO 2 4 4 2" xfId="5527"/>
    <cellStyle name="_Monthend Reporting Templates - COO 2 5" xfId="5528"/>
    <cellStyle name="_Monthend Reporting Templates - COO 2 5 2" xfId="5529"/>
    <cellStyle name="_Monthend Reporting Templates - COO 2 5 2 2" xfId="5530"/>
    <cellStyle name="_Monthend Reporting Templates - COO 2 5 2 2 2" xfId="5531"/>
    <cellStyle name="_Monthend Reporting Templates - COO 2 5 3" xfId="5532"/>
    <cellStyle name="_Monthend Reporting Templates - COO 2 5 3 2" xfId="5533"/>
    <cellStyle name="_Monthend Reporting Templates - COO 2 6" xfId="5534"/>
    <cellStyle name="_Monthend Reporting Templates - COO 2 6 2" xfId="5535"/>
    <cellStyle name="_Monthend Reporting Templates - COO 2 6 2 2" xfId="5536"/>
    <cellStyle name="_Monthend Reporting Templates - COO 2 6 3" xfId="5537"/>
    <cellStyle name="_Monthend Reporting Templates - COO 2 6 3 2" xfId="5538"/>
    <cellStyle name="_Monthend Reporting Templates - COO 2 7" xfId="5539"/>
    <cellStyle name="_Monthend Reporting Templates - COO 2 7 2" xfId="5540"/>
    <cellStyle name="_Monthend Reporting Templates - COO 2 7 2 2" xfId="5541"/>
    <cellStyle name="_Monthend Reporting Templates - COO 2 7 3" xfId="5542"/>
    <cellStyle name="_Monthend Reporting Templates - COO 2 8" xfId="5543"/>
    <cellStyle name="_Monthend Reporting Templates - COO 2 8 2" xfId="5544"/>
    <cellStyle name="_Monthend Reporting Templates - COO 2 9" xfId="5545"/>
    <cellStyle name="_Monthend Reporting Templates - COO 2 9 2" xfId="5546"/>
    <cellStyle name="_Monthend Reporting Templates - COO 2_Gross" xfId="5547"/>
    <cellStyle name="_Monthend Reporting Templates - COO 2_Gross 2" xfId="5548"/>
    <cellStyle name="_Monthend Reporting Templates - COO 2_Gross 2 2" xfId="5549"/>
    <cellStyle name="_Monthend Reporting Templates - COO 2_Gross 3" xfId="5550"/>
    <cellStyle name="_Monthend Reporting Templates - COO 20" xfId="5551"/>
    <cellStyle name="_Monthend Reporting Templates - COO 20 2" xfId="5552"/>
    <cellStyle name="_Monthend Reporting Templates - COO 20 2 2" xfId="5553"/>
    <cellStyle name="_Monthend Reporting Templates - COO 20 3" xfId="5554"/>
    <cellStyle name="_Monthend Reporting Templates - COO 21" xfId="5555"/>
    <cellStyle name="_Monthend Reporting Templates - COO 21 2" xfId="5556"/>
    <cellStyle name="_Monthend Reporting Templates - COO 21 2 2" xfId="5557"/>
    <cellStyle name="_Monthend Reporting Templates - COO 21 3" xfId="5558"/>
    <cellStyle name="_Monthend Reporting Templates - COO 22" xfId="5559"/>
    <cellStyle name="_Monthend Reporting Templates - COO 22 2" xfId="5560"/>
    <cellStyle name="_Monthend Reporting Templates - COO 23" xfId="5561"/>
    <cellStyle name="_Monthend Reporting Templates - COO 23 2" xfId="5562"/>
    <cellStyle name="_Monthend Reporting Templates - COO 24" xfId="5563"/>
    <cellStyle name="_Monthend Reporting Templates - COO 24 2" xfId="5564"/>
    <cellStyle name="_Monthend Reporting Templates - COO 24 2 2" xfId="5565"/>
    <cellStyle name="_Monthend Reporting Templates - COO 24 3" xfId="5566"/>
    <cellStyle name="_Monthend Reporting Templates - COO 25" xfId="5567"/>
    <cellStyle name="_Monthend Reporting Templates - COO 25 2" xfId="5568"/>
    <cellStyle name="_Monthend Reporting Templates - COO 26" xfId="5569"/>
    <cellStyle name="_Monthend Reporting Templates - COO 26 2" xfId="5570"/>
    <cellStyle name="_Monthend Reporting Templates - COO 27" xfId="5571"/>
    <cellStyle name="_Monthend Reporting Templates - COO 27 2" xfId="5572"/>
    <cellStyle name="_Monthend Reporting Templates - COO 28" xfId="5573"/>
    <cellStyle name="_Monthend Reporting Templates - COO 3" xfId="5574"/>
    <cellStyle name="_Monthend Reporting Templates - COO 3 10" xfId="5575"/>
    <cellStyle name="_Monthend Reporting Templates - COO 3 10 2" xfId="5576"/>
    <cellStyle name="_Monthend Reporting Templates - COO 3 10 2 2" xfId="5577"/>
    <cellStyle name="_Monthend Reporting Templates - COO 3 11" xfId="5578"/>
    <cellStyle name="_Monthend Reporting Templates - COO 3 11 2" xfId="5579"/>
    <cellStyle name="_Monthend Reporting Templates - COO 3 11 2 2" xfId="5580"/>
    <cellStyle name="_Monthend Reporting Templates - COO 3 12" xfId="5581"/>
    <cellStyle name="_Monthend Reporting Templates - COO 3 12 2" xfId="5582"/>
    <cellStyle name="_Monthend Reporting Templates - COO 3 2" xfId="5583"/>
    <cellStyle name="_Monthend Reporting Templates - COO 3 2 2" xfId="5584"/>
    <cellStyle name="_Monthend Reporting Templates - COO 3 2 2 2" xfId="5585"/>
    <cellStyle name="_Monthend Reporting Templates - COO 3 2 2 2 2" xfId="5586"/>
    <cellStyle name="_Monthend Reporting Templates - COO 3 2 2 3" xfId="5587"/>
    <cellStyle name="_Monthend Reporting Templates - COO 3 2 2 3 2" xfId="5588"/>
    <cellStyle name="_Monthend Reporting Templates - COO 3 2 2_Gross" xfId="5589"/>
    <cellStyle name="_Monthend Reporting Templates - COO 3 2 2_Gross 2" xfId="5590"/>
    <cellStyle name="_Monthend Reporting Templates - COO 3 2 2_Gross 2 2" xfId="5591"/>
    <cellStyle name="_Monthend Reporting Templates - COO 3 2 2_Gross 3" xfId="5592"/>
    <cellStyle name="_Monthend Reporting Templates - COO 3 2 3" xfId="5593"/>
    <cellStyle name="_Monthend Reporting Templates - COO 3 2 3 2" xfId="5594"/>
    <cellStyle name="_Monthend Reporting Templates - COO 3 2 4" xfId="5595"/>
    <cellStyle name="_Monthend Reporting Templates - COO 3 2 4 2" xfId="5596"/>
    <cellStyle name="_Monthend Reporting Templates - COO 3 2_Gross" xfId="5597"/>
    <cellStyle name="_Monthend Reporting Templates - COO 3 2_Gross 2" xfId="5598"/>
    <cellStyle name="_Monthend Reporting Templates - COO 3 2_Gross 2 2" xfId="5599"/>
    <cellStyle name="_Monthend Reporting Templates - COO 3 2_Gross 3" xfId="5600"/>
    <cellStyle name="_Monthend Reporting Templates - COO 3 3" xfId="5601"/>
    <cellStyle name="_Monthend Reporting Templates - COO 3 3 2" xfId="5602"/>
    <cellStyle name="_Monthend Reporting Templates - COO 3 3 2 2" xfId="5603"/>
    <cellStyle name="_Monthend Reporting Templates - COO 3 3 2 2 2" xfId="5604"/>
    <cellStyle name="_Monthend Reporting Templates - COO 3 3 2 3" xfId="5605"/>
    <cellStyle name="_Monthend Reporting Templates - COO 3 3 2 3 2" xfId="5606"/>
    <cellStyle name="_Monthend Reporting Templates - COO 3 3 2_Gross" xfId="5607"/>
    <cellStyle name="_Monthend Reporting Templates - COO 3 3 2_Gross 2" xfId="5608"/>
    <cellStyle name="_Monthend Reporting Templates - COO 3 3 2_Gross 2 2" xfId="5609"/>
    <cellStyle name="_Monthend Reporting Templates - COO 3 3 2_Gross 3" xfId="5610"/>
    <cellStyle name="_Monthend Reporting Templates - COO 3 3 3" xfId="5611"/>
    <cellStyle name="_Monthend Reporting Templates - COO 3 3 3 2" xfId="5612"/>
    <cellStyle name="_Monthend Reporting Templates - COO 3 3 4" xfId="5613"/>
    <cellStyle name="_Monthend Reporting Templates - COO 3 3 4 2" xfId="5614"/>
    <cellStyle name="_Monthend Reporting Templates - COO 3 3_August 2014 IMBE" xfId="5615"/>
    <cellStyle name="_Monthend Reporting Templates - COO 3 3_August 2014 IMBE 2" xfId="5616"/>
    <cellStyle name="_Monthend Reporting Templates - COO 3 3_August 2014 IMBE 2 2" xfId="5617"/>
    <cellStyle name="_Monthend Reporting Templates - COO 3 3_August 2014 IMBE 2 2 2" xfId="5618"/>
    <cellStyle name="_Monthend Reporting Templates - COO 3 3_August 2014 IMBE 2 2 2 2" xfId="5619"/>
    <cellStyle name="_Monthend Reporting Templates - COO 3 3_August 2014 IMBE 2 2 3" xfId="5620"/>
    <cellStyle name="_Monthend Reporting Templates - COO 3 3_August 2014 IMBE 2 2_Gross" xfId="5621"/>
    <cellStyle name="_Monthend Reporting Templates - COO 3 3_August 2014 IMBE 2 2_Gross 2" xfId="5622"/>
    <cellStyle name="_Monthend Reporting Templates - COO 3 3_August 2014 IMBE 2 2_Gross 2 2" xfId="5623"/>
    <cellStyle name="_Monthend Reporting Templates - COO 3 3_August 2014 IMBE 2 2_Gross 3" xfId="5624"/>
    <cellStyle name="_Monthend Reporting Templates - COO 3 3_August 2014 IMBE 2 3" xfId="5625"/>
    <cellStyle name="_Monthend Reporting Templates - COO 3 3_August 2014 IMBE 2 3 2" xfId="5626"/>
    <cellStyle name="_Monthend Reporting Templates - COO 3 3_August 2014 IMBE 2 4" xfId="5627"/>
    <cellStyle name="_Monthend Reporting Templates - COO 3 3_August 2014 IMBE 2 4 2" xfId="5628"/>
    <cellStyle name="_Monthend Reporting Templates - COO 3 3_August 2014 IMBE 2_Gross" xfId="5629"/>
    <cellStyle name="_Monthend Reporting Templates - COO 3 3_August 2014 IMBE 2_Gross 2" xfId="5630"/>
    <cellStyle name="_Monthend Reporting Templates - COO 3 3_August 2014 IMBE 2_Gross 2 2" xfId="5631"/>
    <cellStyle name="_Monthend Reporting Templates - COO 3 3_August 2014 IMBE 2_Gross 3" xfId="5632"/>
    <cellStyle name="_Monthend Reporting Templates - COO 3 3_August 2014 IMBE 3" xfId="5633"/>
    <cellStyle name="_Monthend Reporting Templates - COO 3 3_August 2014 IMBE 3 2" xfId="5634"/>
    <cellStyle name="_Monthend Reporting Templates - COO 3 3_August 2014 IMBE 4" xfId="5635"/>
    <cellStyle name="_Monthend Reporting Templates - COO 3 3_August 2014 IMBE 4 2" xfId="5636"/>
    <cellStyle name="_Monthend Reporting Templates - COO 3 3_August 2014 IMBE_Gross" xfId="5637"/>
    <cellStyle name="_Monthend Reporting Templates - COO 3 3_August 2014 IMBE_Gross 2" xfId="5638"/>
    <cellStyle name="_Monthend Reporting Templates - COO 3 3_August 2014 IMBE_Gross 2 2" xfId="5639"/>
    <cellStyle name="_Monthend Reporting Templates - COO 3 3_August 2014 IMBE_Gross 3" xfId="5640"/>
    <cellStyle name="_Monthend Reporting Templates - COO 3 3_Gross" xfId="5641"/>
    <cellStyle name="_Monthend Reporting Templates - COO 3 3_Gross 2" xfId="5642"/>
    <cellStyle name="_Monthend Reporting Templates - COO 3 3_Gross 2 2" xfId="5643"/>
    <cellStyle name="_Monthend Reporting Templates - COO 3 3_Gross 3" xfId="5644"/>
    <cellStyle name="_Monthend Reporting Templates - COO 3 4" xfId="5645"/>
    <cellStyle name="_Monthend Reporting Templates - COO 3 4 2" xfId="5646"/>
    <cellStyle name="_Monthend Reporting Templates - COO 3 4 2 2" xfId="5647"/>
    <cellStyle name="_Monthend Reporting Templates - COO 3 4 2 2 2" xfId="5648"/>
    <cellStyle name="_Monthend Reporting Templates - COO 3 4 2 3" xfId="5649"/>
    <cellStyle name="_Monthend Reporting Templates - COO 3 4 2 3 2" xfId="5650"/>
    <cellStyle name="_Monthend Reporting Templates - COO 3 4 2_Gross" xfId="5651"/>
    <cellStyle name="_Monthend Reporting Templates - COO 3 4 2_Gross 2" xfId="5652"/>
    <cellStyle name="_Monthend Reporting Templates - COO 3 4 2_Gross 2 2" xfId="5653"/>
    <cellStyle name="_Monthend Reporting Templates - COO 3 4 2_Gross 3" xfId="5654"/>
    <cellStyle name="_Monthend Reporting Templates - COO 3 4 3" xfId="5655"/>
    <cellStyle name="_Monthend Reporting Templates - COO 3 4 3 2" xfId="5656"/>
    <cellStyle name="_Monthend Reporting Templates - COO 3 4 4" xfId="5657"/>
    <cellStyle name="_Monthend Reporting Templates - COO 3 4 4 2" xfId="5658"/>
    <cellStyle name="_Monthend Reporting Templates - COO 3 4_Gross" xfId="5659"/>
    <cellStyle name="_Monthend Reporting Templates - COO 3 4_Gross 2" xfId="5660"/>
    <cellStyle name="_Monthend Reporting Templates - COO 3 4_Gross 2 2" xfId="5661"/>
    <cellStyle name="_Monthend Reporting Templates - COO 3 4_Gross 3" xfId="5662"/>
    <cellStyle name="_Monthend Reporting Templates - COO 3 5" xfId="5663"/>
    <cellStyle name="_Monthend Reporting Templates - COO 3 5 2" xfId="5664"/>
    <cellStyle name="_Monthend Reporting Templates - COO 3 5 2 2" xfId="5665"/>
    <cellStyle name="_Monthend Reporting Templates - COO 3 5 3" xfId="5666"/>
    <cellStyle name="_Monthend Reporting Templates - COO 3 5 3 2" xfId="5667"/>
    <cellStyle name="_Monthend Reporting Templates - COO 3 5 4" xfId="5668"/>
    <cellStyle name="_Monthend Reporting Templates - COO 3 5_Gross" xfId="5669"/>
    <cellStyle name="_Monthend Reporting Templates - COO 3 5_Gross 2" xfId="5670"/>
    <cellStyle name="_Monthend Reporting Templates - COO 3 5_Gross 2 2" xfId="5671"/>
    <cellStyle name="_Monthend Reporting Templates - COO 3 5_Gross 3" xfId="5672"/>
    <cellStyle name="_Monthend Reporting Templates - COO 3 6" xfId="5673"/>
    <cellStyle name="_Monthend Reporting Templates - COO 3 6 2" xfId="5674"/>
    <cellStyle name="_Monthend Reporting Templates - COO 3 6 2 2" xfId="5675"/>
    <cellStyle name="_Monthend Reporting Templates - COO 3 6 3" xfId="5676"/>
    <cellStyle name="_Monthend Reporting Templates - COO 3 6 3 2" xfId="5677"/>
    <cellStyle name="_Monthend Reporting Templates - COO 3 6 4" xfId="5678"/>
    <cellStyle name="_Monthend Reporting Templates - COO 3 6 4 2" xfId="5679"/>
    <cellStyle name="_Monthend Reporting Templates - COO 3 6 5" xfId="5680"/>
    <cellStyle name="_Monthend Reporting Templates - COO 3 6_Gross" xfId="5681"/>
    <cellStyle name="_Monthend Reporting Templates - COO 3 6_Gross 2" xfId="5682"/>
    <cellStyle name="_Monthend Reporting Templates - COO 3 6_Gross 2 2" xfId="5683"/>
    <cellStyle name="_Monthend Reporting Templates - COO 3 6_Gross 3" xfId="5684"/>
    <cellStyle name="_Monthend Reporting Templates - COO 3 7" xfId="5685"/>
    <cellStyle name="_Monthend Reporting Templates - COO 3 7 2" xfId="5686"/>
    <cellStyle name="_Monthend Reporting Templates - COO 3 7 2 2" xfId="5687"/>
    <cellStyle name="_Monthend Reporting Templates - COO 3 7 2 2 2" xfId="5688"/>
    <cellStyle name="_Monthend Reporting Templates - COO 3 7 3" xfId="5689"/>
    <cellStyle name="_Monthend Reporting Templates - COO 3 7 3 2" xfId="5690"/>
    <cellStyle name="_Monthend Reporting Templates - COO 3 7 4" xfId="5691"/>
    <cellStyle name="_Monthend Reporting Templates - COO 3 7 4 2" xfId="5692"/>
    <cellStyle name="_Monthend Reporting Templates - COO 3 7 5" xfId="5693"/>
    <cellStyle name="_Monthend Reporting Templates - COO 3 7_Gross" xfId="5694"/>
    <cellStyle name="_Monthend Reporting Templates - COO 3 7_Gross 2" xfId="5695"/>
    <cellStyle name="_Monthend Reporting Templates - COO 3 7_Gross 2 2" xfId="5696"/>
    <cellStyle name="_Monthend Reporting Templates - COO 3 7_Gross 3" xfId="5697"/>
    <cellStyle name="_Monthend Reporting Templates - COO 3 8" xfId="5698"/>
    <cellStyle name="_Monthend Reporting Templates - COO 3 8 2" xfId="5699"/>
    <cellStyle name="_Monthend Reporting Templates - COO 3 8 2 2" xfId="5700"/>
    <cellStyle name="_Monthend Reporting Templates - COO 3 8 3" xfId="5701"/>
    <cellStyle name="_Monthend Reporting Templates - COO 3 8 3 2" xfId="5702"/>
    <cellStyle name="_Monthend Reporting Templates - COO 3 8 4" xfId="5703"/>
    <cellStyle name="_Monthend Reporting Templates - COO 3 8 5" xfId="5704"/>
    <cellStyle name="_Monthend Reporting Templates - COO 3 8_Gross" xfId="5705"/>
    <cellStyle name="_Monthend Reporting Templates - COO 3 8_Gross 2" xfId="5706"/>
    <cellStyle name="_Monthend Reporting Templates - COO 3 8_Gross 2 2" xfId="5707"/>
    <cellStyle name="_Monthend Reporting Templates - COO 3 8_Gross 3" xfId="5708"/>
    <cellStyle name="_Monthend Reporting Templates - COO 3 9" xfId="5709"/>
    <cellStyle name="_Monthend Reporting Templates - COO 3 9 2" xfId="5710"/>
    <cellStyle name="_Monthend Reporting Templates - COO 3 9 2 2" xfId="5711"/>
    <cellStyle name="_Monthend Reporting Templates - COO 3 9 3" xfId="5712"/>
    <cellStyle name="_Monthend Reporting Templates - COO 3_August 2014 IMBE" xfId="5713"/>
    <cellStyle name="_Monthend Reporting Templates - COO 3_August 2014 IMBE 2" xfId="5714"/>
    <cellStyle name="_Monthend Reporting Templates - COO 3_August 2014 IMBE 2 2" xfId="5715"/>
    <cellStyle name="_Monthend Reporting Templates - COO 3_August 2014 IMBE 2 2 2" xfId="5716"/>
    <cellStyle name="_Monthend Reporting Templates - COO 3_August 2014 IMBE 2 3" xfId="5717"/>
    <cellStyle name="_Monthend Reporting Templates - COO 3_August 2014 IMBE 2 3 2" xfId="5718"/>
    <cellStyle name="_Monthend Reporting Templates - COO 3_August 2014 IMBE 2_Gross" xfId="5719"/>
    <cellStyle name="_Monthend Reporting Templates - COO 3_August 2014 IMBE 2_Gross 2" xfId="5720"/>
    <cellStyle name="_Monthend Reporting Templates - COO 3_August 2014 IMBE 2_Gross 2 2" xfId="5721"/>
    <cellStyle name="_Monthend Reporting Templates - COO 3_August 2014 IMBE 2_Gross 3" xfId="5722"/>
    <cellStyle name="_Monthend Reporting Templates - COO 3_August 2014 IMBE 3" xfId="5723"/>
    <cellStyle name="_Monthend Reporting Templates - COO 3_August 2014 IMBE 3 2" xfId="5724"/>
    <cellStyle name="_Monthend Reporting Templates - COO 3_August 2014 IMBE 4" xfId="5725"/>
    <cellStyle name="_Monthend Reporting Templates - COO 3_August 2014 IMBE 4 2" xfId="5726"/>
    <cellStyle name="_Monthend Reporting Templates - COO 3_August 2014 IMBE_Gross" xfId="5727"/>
    <cellStyle name="_Monthend Reporting Templates - COO 3_August 2014 IMBE_Gross 2" xfId="5728"/>
    <cellStyle name="_Monthend Reporting Templates - COO 3_August 2014 IMBE_Gross 2 2" xfId="5729"/>
    <cellStyle name="_Monthend Reporting Templates - COO 3_August 2014 IMBE_Gross 3" xfId="5730"/>
    <cellStyle name="_Monthend Reporting Templates - COO 3_Gross" xfId="5731"/>
    <cellStyle name="_Monthend Reporting Templates - COO 3_Gross 2" xfId="5732"/>
    <cellStyle name="_Monthend Reporting Templates - COO 3_Gross 2 2" xfId="5733"/>
    <cellStyle name="_Monthend Reporting Templates - COO 3_Gross 3" xfId="5734"/>
    <cellStyle name="_Monthend Reporting Templates - COO 4" xfId="5735"/>
    <cellStyle name="_Monthend Reporting Templates - COO 4 2" xfId="5736"/>
    <cellStyle name="_Monthend Reporting Templates - COO 4 2 2" xfId="5737"/>
    <cellStyle name="_Monthend Reporting Templates - COO 4 2 2 2" xfId="5738"/>
    <cellStyle name="_Monthend Reporting Templates - COO 4 2 2 2 2" xfId="5739"/>
    <cellStyle name="_Monthend Reporting Templates - COO 4 2 3" xfId="5740"/>
    <cellStyle name="_Monthend Reporting Templates - COO 4 2 3 2" xfId="5741"/>
    <cellStyle name="_Monthend Reporting Templates - COO 4 2_Gross" xfId="5742"/>
    <cellStyle name="_Monthend Reporting Templates - COO 4 2_Gross 2" xfId="5743"/>
    <cellStyle name="_Monthend Reporting Templates - COO 4 2_Gross 2 2" xfId="5744"/>
    <cellStyle name="_Monthend Reporting Templates - COO 4 2_Gross 3" xfId="5745"/>
    <cellStyle name="_Monthend Reporting Templates - COO 4 3" xfId="5746"/>
    <cellStyle name="_Monthend Reporting Templates - COO 4 3 2" xfId="5747"/>
    <cellStyle name="_Monthend Reporting Templates - COO 4 3 2 2" xfId="5748"/>
    <cellStyle name="_Monthend Reporting Templates - COO 4 4" xfId="5749"/>
    <cellStyle name="_Monthend Reporting Templates - COO 4 4 2" xfId="5750"/>
    <cellStyle name="_Monthend Reporting Templates - COO 4 5" xfId="5751"/>
    <cellStyle name="_Monthend Reporting Templates - COO 4 5 2" xfId="5752"/>
    <cellStyle name="_Monthend Reporting Templates - COO 4 6" xfId="5753"/>
    <cellStyle name="_Monthend Reporting Templates - COO 4 6 2" xfId="5754"/>
    <cellStyle name="_Monthend Reporting Templates - COO 4_August 2014 IMBE" xfId="5755"/>
    <cellStyle name="_Monthend Reporting Templates - COO 4_August 2014 IMBE 2" xfId="5756"/>
    <cellStyle name="_Monthend Reporting Templates - COO 4_August 2014 IMBE 2 2" xfId="5757"/>
    <cellStyle name="_Monthend Reporting Templates - COO 4_August 2014 IMBE 2 2 2" xfId="5758"/>
    <cellStyle name="_Monthend Reporting Templates - COO 4_August 2014 IMBE 2 2 2 2" xfId="5759"/>
    <cellStyle name="_Monthend Reporting Templates - COO 4_August 2014 IMBE 2 2 3" xfId="5760"/>
    <cellStyle name="_Monthend Reporting Templates - COO 4_August 2014 IMBE 2 2_Gross" xfId="5761"/>
    <cellStyle name="_Monthend Reporting Templates - COO 4_August 2014 IMBE 2 2_Gross 2" xfId="5762"/>
    <cellStyle name="_Monthend Reporting Templates - COO 4_August 2014 IMBE 2 2_Gross 2 2" xfId="5763"/>
    <cellStyle name="_Monthend Reporting Templates - COO 4_August 2014 IMBE 2 2_Gross 3" xfId="5764"/>
    <cellStyle name="_Monthend Reporting Templates - COO 4_August 2014 IMBE 2 3" xfId="5765"/>
    <cellStyle name="_Monthend Reporting Templates - COO 4_August 2014 IMBE 2 3 2" xfId="5766"/>
    <cellStyle name="_Monthend Reporting Templates - COO 4_August 2014 IMBE 2 4" xfId="5767"/>
    <cellStyle name="_Monthend Reporting Templates - COO 4_August 2014 IMBE 2 4 2" xfId="5768"/>
    <cellStyle name="_Monthend Reporting Templates - COO 4_August 2014 IMBE 2_Gross" xfId="5769"/>
    <cellStyle name="_Monthend Reporting Templates - COO 4_August 2014 IMBE 2_Gross 2" xfId="5770"/>
    <cellStyle name="_Monthend Reporting Templates - COO 4_August 2014 IMBE 2_Gross 2 2" xfId="5771"/>
    <cellStyle name="_Monthend Reporting Templates - COO 4_August 2014 IMBE 2_Gross 3" xfId="5772"/>
    <cellStyle name="_Monthend Reporting Templates - COO 4_August 2014 IMBE 3" xfId="5773"/>
    <cellStyle name="_Monthend Reporting Templates - COO 4_August 2014 IMBE 3 2" xfId="5774"/>
    <cellStyle name="_Monthend Reporting Templates - COO 4_August 2014 IMBE 4" xfId="5775"/>
    <cellStyle name="_Monthend Reporting Templates - COO 4_August 2014 IMBE 4 2" xfId="5776"/>
    <cellStyle name="_Monthend Reporting Templates - COO 4_August 2014 IMBE_Gross" xfId="5777"/>
    <cellStyle name="_Monthend Reporting Templates - COO 4_August 2014 IMBE_Gross 2" xfId="5778"/>
    <cellStyle name="_Monthend Reporting Templates - COO 4_August 2014 IMBE_Gross 2 2" xfId="5779"/>
    <cellStyle name="_Monthend Reporting Templates - COO 4_August 2014 IMBE_Gross 3" xfId="5780"/>
    <cellStyle name="_Monthend Reporting Templates - COO 4_Gross" xfId="5781"/>
    <cellStyle name="_Monthend Reporting Templates - COO 4_Gross 2" xfId="5782"/>
    <cellStyle name="_Monthend Reporting Templates - COO 4_Gross 2 2" xfId="5783"/>
    <cellStyle name="_Monthend Reporting Templates - COO 4_Gross 3" xfId="5784"/>
    <cellStyle name="_Monthend Reporting Templates - COO 5" xfId="5785"/>
    <cellStyle name="_Monthend Reporting Templates - COO 5 2" xfId="5786"/>
    <cellStyle name="_Monthend Reporting Templates - COO 5 2 2" xfId="5787"/>
    <cellStyle name="_Monthend Reporting Templates - COO 5 2 2 2" xfId="5788"/>
    <cellStyle name="_Monthend Reporting Templates - COO 5 2 3" xfId="5789"/>
    <cellStyle name="_Monthend Reporting Templates - COO 5 2 3 2" xfId="5790"/>
    <cellStyle name="_Monthend Reporting Templates - COO 5 2 4" xfId="5791"/>
    <cellStyle name="_Monthend Reporting Templates - COO 5 2 4 2" xfId="5792"/>
    <cellStyle name="_Monthend Reporting Templates - COO 5 2_Gross" xfId="5793"/>
    <cellStyle name="_Monthend Reporting Templates - COO 5 2_Gross 2" xfId="5794"/>
    <cellStyle name="_Monthend Reporting Templates - COO 5 2_Gross 2 2" xfId="5795"/>
    <cellStyle name="_Monthend Reporting Templates - COO 5 2_Gross 3" xfId="5796"/>
    <cellStyle name="_Monthend Reporting Templates - COO 5 3" xfId="5797"/>
    <cellStyle name="_Monthend Reporting Templates - COO 5 3 2" xfId="5798"/>
    <cellStyle name="_Monthend Reporting Templates - COO 5 3 2 2" xfId="5799"/>
    <cellStyle name="_Monthend Reporting Templates - COO 5 3 3" xfId="5800"/>
    <cellStyle name="_Monthend Reporting Templates - COO 5 3 3 2" xfId="5801"/>
    <cellStyle name="_Monthend Reporting Templates - COO 5 4" xfId="5802"/>
    <cellStyle name="_Monthend Reporting Templates - COO 5 4 2" xfId="5803"/>
    <cellStyle name="_Monthend Reporting Templates - COO 5 5" xfId="5804"/>
    <cellStyle name="_Monthend Reporting Templates - COO 5 5 2" xfId="5805"/>
    <cellStyle name="_Monthend Reporting Templates - COO 5 6" xfId="5806"/>
    <cellStyle name="_Monthend Reporting Templates - COO 5_Gross" xfId="5807"/>
    <cellStyle name="_Monthend Reporting Templates - COO 5_Gross 2" xfId="5808"/>
    <cellStyle name="_Monthend Reporting Templates - COO 5_Gross 2 2" xfId="5809"/>
    <cellStyle name="_Monthend Reporting Templates - COO 5_Gross 3" xfId="5810"/>
    <cellStyle name="_Monthend Reporting Templates - COO 6" xfId="5811"/>
    <cellStyle name="_Monthend Reporting Templates - COO 6 2" xfId="5812"/>
    <cellStyle name="_Monthend Reporting Templates - COO 6 2 2" xfId="5813"/>
    <cellStyle name="_Monthend Reporting Templates - COO 6 2 2 2" xfId="5814"/>
    <cellStyle name="_Monthend Reporting Templates - COO 6 2 3" xfId="5815"/>
    <cellStyle name="_Monthend Reporting Templates - COO 6 2 3 2" xfId="5816"/>
    <cellStyle name="_Monthend Reporting Templates - COO 6 2_Gross" xfId="5817"/>
    <cellStyle name="_Monthend Reporting Templates - COO 6 2_Gross 2" xfId="5818"/>
    <cellStyle name="_Monthend Reporting Templates - COO 6 2_Gross 2 2" xfId="5819"/>
    <cellStyle name="_Monthend Reporting Templates - COO 6 2_Gross 3" xfId="5820"/>
    <cellStyle name="_Monthend Reporting Templates - COO 6 3" xfId="5821"/>
    <cellStyle name="_Monthend Reporting Templates - COO 6 3 2" xfId="5822"/>
    <cellStyle name="_Monthend Reporting Templates - COO 6 3 2 2" xfId="5823"/>
    <cellStyle name="_Monthend Reporting Templates - COO 6 3 3" xfId="5824"/>
    <cellStyle name="_Monthend Reporting Templates - COO 6 3 3 2" xfId="5825"/>
    <cellStyle name="_Monthend Reporting Templates - COO 6 4" xfId="5826"/>
    <cellStyle name="_Monthend Reporting Templates - COO 6 4 2" xfId="5827"/>
    <cellStyle name="_Monthend Reporting Templates - COO 6 5" xfId="5828"/>
    <cellStyle name="_Monthend Reporting Templates - COO 6 5 2" xfId="5829"/>
    <cellStyle name="_Monthend Reporting Templates - COO 6 6" xfId="5830"/>
    <cellStyle name="_Monthend Reporting Templates - COO 6_Gross" xfId="5831"/>
    <cellStyle name="_Monthend Reporting Templates - COO 6_Gross 2" xfId="5832"/>
    <cellStyle name="_Monthend Reporting Templates - COO 6_Gross 2 2" xfId="5833"/>
    <cellStyle name="_Monthend Reporting Templates - COO 6_Gross 3" xfId="5834"/>
    <cellStyle name="_Monthend Reporting Templates - COO 7" xfId="5835"/>
    <cellStyle name="_Monthend Reporting Templates - COO 7 2" xfId="5836"/>
    <cellStyle name="_Monthend Reporting Templates - COO 7 2 2" xfId="5837"/>
    <cellStyle name="_Monthend Reporting Templates - COO 7 2 2 2" xfId="5838"/>
    <cellStyle name="_Monthend Reporting Templates - COO 7 2 3" xfId="5839"/>
    <cellStyle name="_Monthend Reporting Templates - COO 7 2 3 2" xfId="5840"/>
    <cellStyle name="_Monthend Reporting Templates - COO 7 2_Gross" xfId="5841"/>
    <cellStyle name="_Monthend Reporting Templates - COO 7 2_Gross 2" xfId="5842"/>
    <cellStyle name="_Monthend Reporting Templates - COO 7 2_Gross 2 2" xfId="5843"/>
    <cellStyle name="_Monthend Reporting Templates - COO 7 2_Gross 3" xfId="5844"/>
    <cellStyle name="_Monthend Reporting Templates - COO 7 3" xfId="5845"/>
    <cellStyle name="_Monthend Reporting Templates - COO 7 3 2" xfId="5846"/>
    <cellStyle name="_Monthend Reporting Templates - COO 7 4" xfId="5847"/>
    <cellStyle name="_Monthend Reporting Templates - COO 7 4 2" xfId="5848"/>
    <cellStyle name="_Monthend Reporting Templates - COO 7_Gross" xfId="5849"/>
    <cellStyle name="_Monthend Reporting Templates - COO 7_Gross 2" xfId="5850"/>
    <cellStyle name="_Monthend Reporting Templates - COO 7_Gross 2 2" xfId="5851"/>
    <cellStyle name="_Monthend Reporting Templates - COO 7_Gross 3" xfId="5852"/>
    <cellStyle name="_Monthend Reporting Templates - COO 8" xfId="5853"/>
    <cellStyle name="_Monthend Reporting Templates - COO 8 2" xfId="5854"/>
    <cellStyle name="_Monthend Reporting Templates - COO 8 2 2" xfId="5855"/>
    <cellStyle name="_Monthend Reporting Templates - COO 8 2 2 2" xfId="5856"/>
    <cellStyle name="_Monthend Reporting Templates - COO 8 2 3" xfId="5857"/>
    <cellStyle name="_Monthend Reporting Templates - COO 8 2 3 2" xfId="5858"/>
    <cellStyle name="_Monthend Reporting Templates - COO 8 2_Gross" xfId="5859"/>
    <cellStyle name="_Monthend Reporting Templates - COO 8 2_Gross 2" xfId="5860"/>
    <cellStyle name="_Monthend Reporting Templates - COO 8 2_Gross 2 2" xfId="5861"/>
    <cellStyle name="_Monthend Reporting Templates - COO 8 2_Gross 3" xfId="5862"/>
    <cellStyle name="_Monthend Reporting Templates - COO 8 3" xfId="5863"/>
    <cellStyle name="_Monthend Reporting Templates - COO 8 3 2" xfId="5864"/>
    <cellStyle name="_Monthend Reporting Templates - COO 8 4" xfId="5865"/>
    <cellStyle name="_Monthend Reporting Templates - COO 8 4 2" xfId="5866"/>
    <cellStyle name="_Monthend Reporting Templates - COO 8_Gross" xfId="5867"/>
    <cellStyle name="_Monthend Reporting Templates - COO 8_Gross 2" xfId="5868"/>
    <cellStyle name="_Monthend Reporting Templates - COO 8_Gross 2 2" xfId="5869"/>
    <cellStyle name="_Monthend Reporting Templates - COO 8_Gross 3" xfId="5870"/>
    <cellStyle name="_Monthend Reporting Templates - COO 9" xfId="5871"/>
    <cellStyle name="_Monthend Reporting Templates - COO 9 2" xfId="5872"/>
    <cellStyle name="_Monthend Reporting Templates - COO 9 2 2" xfId="5873"/>
    <cellStyle name="_Monthend Reporting Templates - COO 9 2 2 2" xfId="5874"/>
    <cellStyle name="_Monthend Reporting Templates - COO 9 2 3" xfId="5875"/>
    <cellStyle name="_Monthend Reporting Templates - COO 9 2 3 2" xfId="5876"/>
    <cellStyle name="_Monthend Reporting Templates - COO 9 2_Gross" xfId="5877"/>
    <cellStyle name="_Monthend Reporting Templates - COO 9 2_Gross 2" xfId="5878"/>
    <cellStyle name="_Monthend Reporting Templates - COO 9 2_Gross 2 2" xfId="5879"/>
    <cellStyle name="_Monthend Reporting Templates - COO 9 2_Gross 3" xfId="5880"/>
    <cellStyle name="_Monthend Reporting Templates - COO 9 3" xfId="5881"/>
    <cellStyle name="_Monthend Reporting Templates - COO 9 3 2" xfId="5882"/>
    <cellStyle name="_Monthend Reporting Templates - COO 9 4" xfId="5883"/>
    <cellStyle name="_Monthend Reporting Templates - COO 9 4 2" xfId="5884"/>
    <cellStyle name="_Monthend Reporting Templates - COO 9 5" xfId="5885"/>
    <cellStyle name="_Monthend Reporting Templates - COO 9 5 2" xfId="5886"/>
    <cellStyle name="_Monthend Reporting Templates - COO 9_Gross" xfId="5887"/>
    <cellStyle name="_Monthend Reporting Templates - COO 9_Gross 2" xfId="5888"/>
    <cellStyle name="_Monthend Reporting Templates - COO 9_Gross 2 2" xfId="5889"/>
    <cellStyle name="_Monthend Reporting Templates - COO 9_Gross 3" xfId="5890"/>
    <cellStyle name="_Monthend Reporting Templates - COO_001. Test" xfId="5891"/>
    <cellStyle name="_Monthend Reporting Templates - COO_001. Test 2" xfId="5892"/>
    <cellStyle name="_Monthend Reporting Templates - COO_001. Test 2 2" xfId="5893"/>
    <cellStyle name="_Monthend Reporting Templates - COO_001. Test 3" xfId="5894"/>
    <cellStyle name="_Monthend Reporting Templates - COO_001. Test_Gross" xfId="5895"/>
    <cellStyle name="_Monthend Reporting Templates - COO_001. Test_Gross 2" xfId="5896"/>
    <cellStyle name="_Monthend Reporting Templates - COO_001. Test_Gross 2 2" xfId="5897"/>
    <cellStyle name="_Monthend Reporting Templates - COO_001. Test_Gross 3" xfId="5898"/>
    <cellStyle name="_Monthend Reporting Templates - COO_Gross" xfId="5899"/>
    <cellStyle name="_Monthend Reporting Templates - COO_Gross 2" xfId="5900"/>
    <cellStyle name="_Monthend Reporting Templates - COO_Gross 2 2" xfId="5901"/>
    <cellStyle name="_Monthend Reporting Templates - COO_Gross 2 2 2" xfId="5902"/>
    <cellStyle name="_Monthend Reporting Templates - COO_Gross 2 3" xfId="5903"/>
    <cellStyle name="_Monthend Reporting Templates - COO_Gross 2 3 2" xfId="5904"/>
    <cellStyle name="_Monthend Reporting Templates - COO_Gross 2_Gross" xfId="5905"/>
    <cellStyle name="_Monthend Reporting Templates - COO_Gross 2_Gross 2" xfId="5906"/>
    <cellStyle name="_Monthend Reporting Templates - COO_Gross 2_Gross 2 2" xfId="5907"/>
    <cellStyle name="_Monthend Reporting Templates - COO_Gross 2_Gross 3" xfId="5908"/>
    <cellStyle name="_Monthend Reporting Templates - COO_Gross 3" xfId="5909"/>
    <cellStyle name="_Monthend Reporting Templates - COO_Gross 3 2" xfId="5910"/>
    <cellStyle name="_Monthend Reporting Templates - COO_Gross 4" xfId="5911"/>
    <cellStyle name="_Monthend Reporting Templates - COO_Gross 4 2" xfId="5912"/>
    <cellStyle name="_Monthend Reporting Templates - COO_Gross_1" xfId="5913"/>
    <cellStyle name="_Monthend Reporting Templates - COO_Gross_1 2" xfId="5914"/>
    <cellStyle name="_Monthend Reporting Templates - COO_Gross_1 2 2" xfId="5915"/>
    <cellStyle name="_Monthend Reporting Templates - COO_Gross_1 3" xfId="5916"/>
    <cellStyle name="_Monthend Reporting Templates - COO_Gross_Gross" xfId="5917"/>
    <cellStyle name="_Monthend Reporting Templates - COO_Gross_Gross 2" xfId="5918"/>
    <cellStyle name="_Monthend Reporting Templates - COO_Gross_Gross 2 2" xfId="5919"/>
    <cellStyle name="_Monthend Reporting Templates - COO_Gross_Gross 3" xfId="5920"/>
    <cellStyle name="_Monthend Reporting Templates - COO_R0" xfId="5921"/>
    <cellStyle name="_Monthend Reporting Templates - COO_R0 2" xfId="5922"/>
    <cellStyle name="_Monthend Reporting Templates - COO_R0 2 2" xfId="5923"/>
    <cellStyle name="_Monthend Reporting Templates - COO_R0 2 2 2" xfId="5924"/>
    <cellStyle name="_Monthend Reporting Templates - COO_R0 2 3" xfId="5925"/>
    <cellStyle name="_Monthend Reporting Templates - COO_R0 2 3 2" xfId="5926"/>
    <cellStyle name="_Monthend Reporting Templates - COO_R0 3" xfId="5927"/>
    <cellStyle name="_Monthend Reporting Templates - COO_R0 3 2" xfId="5928"/>
    <cellStyle name="_Monthend Reporting Templates - COO_R0 4" xfId="5929"/>
    <cellStyle name="_Monthend Reporting Templates - COO_R0 4 2" xfId="5930"/>
    <cellStyle name="_Monthend Reporting Templates - COO_R0_1" xfId="5931"/>
    <cellStyle name="_Monthend Reporting Templates - COO_R0_1 2" xfId="5932"/>
    <cellStyle name="_Monthend Reporting Templates - COO_R0_1 2 2" xfId="5933"/>
    <cellStyle name="_Monthend Reporting Templates - COO_R0_1 3" xfId="5934"/>
    <cellStyle name="_Monthend Reporting Templates - COO_R0_1 3 2" xfId="5935"/>
    <cellStyle name="_NON-STAFF " xfId="5936"/>
    <cellStyle name="_NON-STAFF  10" xfId="5937"/>
    <cellStyle name="_NON-STAFF  10 2" xfId="5938"/>
    <cellStyle name="_NON-STAFF  10 2 2" xfId="5939"/>
    <cellStyle name="_NON-STAFF  10 3" xfId="5940"/>
    <cellStyle name="_NON-STAFF  10 3 2" xfId="5941"/>
    <cellStyle name="_NON-STAFF  10 4" xfId="5942"/>
    <cellStyle name="_NON-STAFF  10_Gross" xfId="5943"/>
    <cellStyle name="_NON-STAFF  10_Gross 2" xfId="5944"/>
    <cellStyle name="_NON-STAFF  11" xfId="5945"/>
    <cellStyle name="_NON-STAFF  11 2" xfId="5946"/>
    <cellStyle name="_NON-STAFF  11 2 2" xfId="5947"/>
    <cellStyle name="_NON-STAFF  11 3" xfId="5948"/>
    <cellStyle name="_NON-STAFF  11_Gross" xfId="5949"/>
    <cellStyle name="_NON-STAFF  11_Gross 2" xfId="5950"/>
    <cellStyle name="_NON-STAFF  12" xfId="5951"/>
    <cellStyle name="_NON-STAFF  12 2" xfId="5952"/>
    <cellStyle name="_NON-STAFF  12 2 2" xfId="5953"/>
    <cellStyle name="_NON-STAFF  12 3" xfId="5954"/>
    <cellStyle name="_NON-STAFF  12_Gross" xfId="5955"/>
    <cellStyle name="_NON-STAFF  12_Gross 2" xfId="5956"/>
    <cellStyle name="_NON-STAFF  13" xfId="5957"/>
    <cellStyle name="_NON-STAFF  13 2" xfId="5958"/>
    <cellStyle name="_NON-STAFF  13 2 2" xfId="5959"/>
    <cellStyle name="_NON-STAFF  13 3" xfId="5960"/>
    <cellStyle name="_NON-STAFF  13_Gross" xfId="5961"/>
    <cellStyle name="_NON-STAFF  13_Gross 2" xfId="5962"/>
    <cellStyle name="_NON-STAFF  14" xfId="5963"/>
    <cellStyle name="_NON-STAFF  14 2" xfId="5964"/>
    <cellStyle name="_NON-STAFF  14 2 2" xfId="5965"/>
    <cellStyle name="_NON-STAFF  14 3" xfId="5966"/>
    <cellStyle name="_NON-STAFF  14_Gross" xfId="5967"/>
    <cellStyle name="_NON-STAFF  14_Gross 2" xfId="5968"/>
    <cellStyle name="_NON-STAFF  15" xfId="5969"/>
    <cellStyle name="_NON-STAFF  15 2" xfId="5970"/>
    <cellStyle name="_NON-STAFF  15 2 2" xfId="5971"/>
    <cellStyle name="_NON-STAFF  15 3" xfId="5972"/>
    <cellStyle name="_NON-STAFF  15_Gross" xfId="5973"/>
    <cellStyle name="_NON-STAFF  15_Gross 2" xfId="5974"/>
    <cellStyle name="_NON-STAFF  16" xfId="5975"/>
    <cellStyle name="_NON-STAFF  16 2" xfId="5976"/>
    <cellStyle name="_NON-STAFF  16 2 2" xfId="5977"/>
    <cellStyle name="_NON-STAFF  16 3" xfId="5978"/>
    <cellStyle name="_NON-STAFF  16_Gross" xfId="5979"/>
    <cellStyle name="_NON-STAFF  16_Gross 2" xfId="5980"/>
    <cellStyle name="_NON-STAFF  17" xfId="5981"/>
    <cellStyle name="_NON-STAFF  17 2" xfId="5982"/>
    <cellStyle name="_NON-STAFF  17 2 2" xfId="5983"/>
    <cellStyle name="_NON-STAFF  17 3" xfId="5984"/>
    <cellStyle name="_NON-STAFF  18" xfId="5985"/>
    <cellStyle name="_NON-STAFF  18 2" xfId="5986"/>
    <cellStyle name="_NON-STAFF  18 2 2" xfId="5987"/>
    <cellStyle name="_NON-STAFF  18 3" xfId="5988"/>
    <cellStyle name="_NON-STAFF  19" xfId="5989"/>
    <cellStyle name="_NON-STAFF  19 2" xfId="5990"/>
    <cellStyle name="_NON-STAFF  19 2 2" xfId="5991"/>
    <cellStyle name="_NON-STAFF  19 3" xfId="5992"/>
    <cellStyle name="_NON-STAFF  2" xfId="5993"/>
    <cellStyle name="_NON-STAFF  2 2" xfId="5994"/>
    <cellStyle name="_NON-STAFF  2 2 2" xfId="5995"/>
    <cellStyle name="_NON-STAFF  2 2 2 2" xfId="5996"/>
    <cellStyle name="_NON-STAFF  2 3" xfId="5997"/>
    <cellStyle name="_NON-STAFF  2 3 2" xfId="5998"/>
    <cellStyle name="_NON-STAFF  2 3 2 2" xfId="5999"/>
    <cellStyle name="_NON-STAFF  2 3 3" xfId="6000"/>
    <cellStyle name="_NON-STAFF  2 3 3 2" xfId="6001"/>
    <cellStyle name="_NON-STAFF  2 3_Gross" xfId="6002"/>
    <cellStyle name="_NON-STAFF  2 3_Gross 2" xfId="6003"/>
    <cellStyle name="_NON-STAFF  2 4" xfId="6004"/>
    <cellStyle name="_NON-STAFF  2 4 2" xfId="6005"/>
    <cellStyle name="_NON-STAFF  2 4 2 2" xfId="6006"/>
    <cellStyle name="_NON-STAFF  2 4 3" xfId="6007"/>
    <cellStyle name="_NON-STAFF  2 4 3 2" xfId="6008"/>
    <cellStyle name="_NON-STAFF  2 4_Gross" xfId="6009"/>
    <cellStyle name="_NON-STAFF  2 4_Gross 2" xfId="6010"/>
    <cellStyle name="_NON-STAFF  2 5" xfId="6011"/>
    <cellStyle name="_NON-STAFF  2 5 2" xfId="6012"/>
    <cellStyle name="_NON-STAFF  2 5 2 2" xfId="6013"/>
    <cellStyle name="_NON-STAFF  2 5 3" xfId="6014"/>
    <cellStyle name="_NON-STAFF  2 5 3 2" xfId="6015"/>
    <cellStyle name="_NON-STAFF  2 5 4" xfId="6016"/>
    <cellStyle name="_NON-STAFF  2 5 4 2" xfId="6017"/>
    <cellStyle name="_NON-STAFF  2 5_Gross" xfId="6018"/>
    <cellStyle name="_NON-STAFF  2 5_Gross 2" xfId="6019"/>
    <cellStyle name="_NON-STAFF  2 6" xfId="6020"/>
    <cellStyle name="_NON-STAFF  2 6 2" xfId="6021"/>
    <cellStyle name="_NON-STAFF  2 7" xfId="6022"/>
    <cellStyle name="_NON-STAFF  2 7 2" xfId="6023"/>
    <cellStyle name="_NON-STAFF  2 8" xfId="6024"/>
    <cellStyle name="_NON-STAFF  2 8 2" xfId="6025"/>
    <cellStyle name="_NON-STAFF  2 9" xfId="6026"/>
    <cellStyle name="_NON-STAFF  2 9 2" xfId="6027"/>
    <cellStyle name="_NON-STAFF  2_August 2014 IMBE" xfId="6028"/>
    <cellStyle name="_NON-STAFF  2_August 2014 IMBE 2" xfId="6029"/>
    <cellStyle name="_NON-STAFF  2_August 2014 IMBE 2 2" xfId="6030"/>
    <cellStyle name="_NON-STAFF  2_Gross" xfId="6031"/>
    <cellStyle name="_NON-STAFF  2_Gross 2" xfId="6032"/>
    <cellStyle name="_NON-STAFF  20" xfId="6033"/>
    <cellStyle name="_NON-STAFF  20 2" xfId="6034"/>
    <cellStyle name="_NON-STAFF  20 2 2" xfId="6035"/>
    <cellStyle name="_NON-STAFF  20 3" xfId="6036"/>
    <cellStyle name="_NON-STAFF  21" xfId="6037"/>
    <cellStyle name="_NON-STAFF  21 2" xfId="6038"/>
    <cellStyle name="_NON-STAFF  22" xfId="6039"/>
    <cellStyle name="_NON-STAFF  22 2" xfId="6040"/>
    <cellStyle name="_NON-STAFF  23" xfId="6041"/>
    <cellStyle name="_NON-STAFF  23 2" xfId="6042"/>
    <cellStyle name="_NON-STAFF  3" xfId="6043"/>
    <cellStyle name="_NON-STAFF  3 2" xfId="6044"/>
    <cellStyle name="_NON-STAFF  3 2 2" xfId="6045"/>
    <cellStyle name="_NON-STAFF  4" xfId="6046"/>
    <cellStyle name="_NON-STAFF  4 2" xfId="6047"/>
    <cellStyle name="_NON-STAFF  4 2 2" xfId="6048"/>
    <cellStyle name="_NON-STAFF  4 3" xfId="6049"/>
    <cellStyle name="_NON-STAFF  4 3 2" xfId="6050"/>
    <cellStyle name="_NON-STAFF  4_Gross" xfId="6051"/>
    <cellStyle name="_NON-STAFF  4_Gross 2" xfId="6052"/>
    <cellStyle name="_NON-STAFF  5" xfId="6053"/>
    <cellStyle name="_NON-STAFF  5 2" xfId="6054"/>
    <cellStyle name="_NON-STAFF  5 2 2" xfId="6055"/>
    <cellStyle name="_NON-STAFF  5 3" xfId="6056"/>
    <cellStyle name="_NON-STAFF  5 3 2" xfId="6057"/>
    <cellStyle name="_NON-STAFF  5_Gross" xfId="6058"/>
    <cellStyle name="_NON-STAFF  5_Gross 2" xfId="6059"/>
    <cellStyle name="_NON-STAFF  6" xfId="6060"/>
    <cellStyle name="_NON-STAFF  6 2" xfId="6061"/>
    <cellStyle name="_NON-STAFF  6 2 2" xfId="6062"/>
    <cellStyle name="_NON-STAFF  6 3" xfId="6063"/>
    <cellStyle name="_NON-STAFF  6 3 2" xfId="6064"/>
    <cellStyle name="_NON-STAFF  7" xfId="6065"/>
    <cellStyle name="_NON-STAFF  7 2" xfId="6066"/>
    <cellStyle name="_NON-STAFF  7 2 2" xfId="6067"/>
    <cellStyle name="_NON-STAFF  7 3" xfId="6068"/>
    <cellStyle name="_NON-STAFF  7 3 2" xfId="6069"/>
    <cellStyle name="_NON-STAFF  7 4" xfId="6070"/>
    <cellStyle name="_NON-STAFF  7 4 2" xfId="6071"/>
    <cellStyle name="_NON-STAFF  7_Gross" xfId="6072"/>
    <cellStyle name="_NON-STAFF  7_Gross 2" xfId="6073"/>
    <cellStyle name="_NON-STAFF  8" xfId="6074"/>
    <cellStyle name="_NON-STAFF  8 2" xfId="6075"/>
    <cellStyle name="_NON-STAFF  8 2 2" xfId="6076"/>
    <cellStyle name="_NON-STAFF  8 3" xfId="6077"/>
    <cellStyle name="_NON-STAFF  8_Gross" xfId="6078"/>
    <cellStyle name="_NON-STAFF  8_Gross 2" xfId="6079"/>
    <cellStyle name="_NON-STAFF  9" xfId="6080"/>
    <cellStyle name="_NON-STAFF  9 2" xfId="6081"/>
    <cellStyle name="_NON-STAFF  9 2 2" xfId="6082"/>
    <cellStyle name="_NON-STAFF  9 3" xfId="6083"/>
    <cellStyle name="_NON-STAFF  9_Gross" xfId="6084"/>
    <cellStyle name="_NON-STAFF  9_Gross 2" xfId="6085"/>
    <cellStyle name="_NON-STAFF _July 2014 IMBE" xfId="6086"/>
    <cellStyle name="_NON-STAFF _July 2014 IMBE 2" xfId="6087"/>
    <cellStyle name="_NON-STAFF _July 2014 IMBE 2 2" xfId="6088"/>
    <cellStyle name="_NON-STAFF _July 2014 IMBE 3" xfId="6089"/>
    <cellStyle name="_NON-STAFF _July 2014 IMBE 3 2" xfId="6090"/>
    <cellStyle name="_NON-STAFF _R0 Caseloads" xfId="6091"/>
    <cellStyle name="_NON-STAFF _R0 Caseloads 2" xfId="6092"/>
    <cellStyle name="_NON-STAFF _WCMG updates 1415p3" xfId="6093"/>
    <cellStyle name="_NON-STAFF _WCMG updates 1415p3 2" xfId="6094"/>
    <cellStyle name="_NON-STAFF _WCMG updates 1415p3 2 2" xfId="6095"/>
    <cellStyle name="_Nov HBCTB FMR charts" xfId="6096"/>
    <cellStyle name="_Nov HBCTB FMR charts 2" xfId="6097"/>
    <cellStyle name="_Nov HBCTB FMR charts 2 2" xfId="6098"/>
    <cellStyle name="_Nov HBCTB FMR charts 2 2 2" xfId="6099"/>
    <cellStyle name="_Nov HBCTB FMR charts 2 3" xfId="6100"/>
    <cellStyle name="_Nov HBCTB FMR charts 2 3 2" xfId="6101"/>
    <cellStyle name="_Nov HBCTB FMR charts 2_Gross" xfId="6102"/>
    <cellStyle name="_Nov HBCTB FMR charts 2_Gross 2" xfId="6103"/>
    <cellStyle name="_Nov HBCTB FMR charts 2_Gross 2 2" xfId="6104"/>
    <cellStyle name="_Nov HBCTB FMR charts 2_Gross 3" xfId="6105"/>
    <cellStyle name="_Nov HBCTB FMR charts 3" xfId="6106"/>
    <cellStyle name="_Nov HBCTB FMR charts 3 2" xfId="6107"/>
    <cellStyle name="_Nov HBCTB FMR charts 4" xfId="6108"/>
    <cellStyle name="_Nov HBCTB FMR charts 4 2" xfId="6109"/>
    <cellStyle name="_Nov HBCTB FMR charts_Gross" xfId="6110"/>
    <cellStyle name="_Nov HBCTB FMR charts_Gross 2" xfId="6111"/>
    <cellStyle name="_Nov HBCTB FMR charts_Gross 2 2" xfId="6112"/>
    <cellStyle name="_Nov HBCTB FMR charts_Gross 3" xfId="6113"/>
    <cellStyle name="_ODSD narrative completed" xfId="6114"/>
    <cellStyle name="_ODSD narrative completed 10" xfId="6115"/>
    <cellStyle name="_ODSD narrative completed 10 2" xfId="6116"/>
    <cellStyle name="_ODSD narrative completed 10 2 2" xfId="6117"/>
    <cellStyle name="_ODSD narrative completed 10 3" xfId="6118"/>
    <cellStyle name="_ODSD narrative completed 10 3 2" xfId="6119"/>
    <cellStyle name="_ODSD narrative completed 10 4" xfId="6120"/>
    <cellStyle name="_ODSD narrative completed 10_Gross" xfId="6121"/>
    <cellStyle name="_ODSD narrative completed 10_Gross 2" xfId="6122"/>
    <cellStyle name="_ODSD narrative completed 11" xfId="6123"/>
    <cellStyle name="_ODSD narrative completed 11 2" xfId="6124"/>
    <cellStyle name="_ODSD narrative completed 11 2 2" xfId="6125"/>
    <cellStyle name="_ODSD narrative completed 11 3" xfId="6126"/>
    <cellStyle name="_ODSD narrative completed 11_Gross" xfId="6127"/>
    <cellStyle name="_ODSD narrative completed 11_Gross 2" xfId="6128"/>
    <cellStyle name="_ODSD narrative completed 12" xfId="6129"/>
    <cellStyle name="_ODSD narrative completed 12 2" xfId="6130"/>
    <cellStyle name="_ODSD narrative completed 12 2 2" xfId="6131"/>
    <cellStyle name="_ODSD narrative completed 12 3" xfId="6132"/>
    <cellStyle name="_ODSD narrative completed 12_Gross" xfId="6133"/>
    <cellStyle name="_ODSD narrative completed 12_Gross 2" xfId="6134"/>
    <cellStyle name="_ODSD narrative completed 13" xfId="6135"/>
    <cellStyle name="_ODSD narrative completed 13 2" xfId="6136"/>
    <cellStyle name="_ODSD narrative completed 13 2 2" xfId="6137"/>
    <cellStyle name="_ODSD narrative completed 13 3" xfId="6138"/>
    <cellStyle name="_ODSD narrative completed 13_Gross" xfId="6139"/>
    <cellStyle name="_ODSD narrative completed 13_Gross 2" xfId="6140"/>
    <cellStyle name="_ODSD narrative completed 14" xfId="6141"/>
    <cellStyle name="_ODSD narrative completed 14 2" xfId="6142"/>
    <cellStyle name="_ODSD narrative completed 14 2 2" xfId="6143"/>
    <cellStyle name="_ODSD narrative completed 14 3" xfId="6144"/>
    <cellStyle name="_ODSD narrative completed 14_Gross" xfId="6145"/>
    <cellStyle name="_ODSD narrative completed 14_Gross 2" xfId="6146"/>
    <cellStyle name="_ODSD narrative completed 15" xfId="6147"/>
    <cellStyle name="_ODSD narrative completed 15 2" xfId="6148"/>
    <cellStyle name="_ODSD narrative completed 15 2 2" xfId="6149"/>
    <cellStyle name="_ODSD narrative completed 15 3" xfId="6150"/>
    <cellStyle name="_ODSD narrative completed 15_Gross" xfId="6151"/>
    <cellStyle name="_ODSD narrative completed 15_Gross 2" xfId="6152"/>
    <cellStyle name="_ODSD narrative completed 16" xfId="6153"/>
    <cellStyle name="_ODSD narrative completed 16 2" xfId="6154"/>
    <cellStyle name="_ODSD narrative completed 16 2 2" xfId="6155"/>
    <cellStyle name="_ODSD narrative completed 16 3" xfId="6156"/>
    <cellStyle name="_ODSD narrative completed 16_Gross" xfId="6157"/>
    <cellStyle name="_ODSD narrative completed 16_Gross 2" xfId="6158"/>
    <cellStyle name="_ODSD narrative completed 17" xfId="6159"/>
    <cellStyle name="_ODSD narrative completed 17 2" xfId="6160"/>
    <cellStyle name="_ODSD narrative completed 17 2 2" xfId="6161"/>
    <cellStyle name="_ODSD narrative completed 17 3" xfId="6162"/>
    <cellStyle name="_ODSD narrative completed 18" xfId="6163"/>
    <cellStyle name="_ODSD narrative completed 18 2" xfId="6164"/>
    <cellStyle name="_ODSD narrative completed 18 2 2" xfId="6165"/>
    <cellStyle name="_ODSD narrative completed 18 3" xfId="6166"/>
    <cellStyle name="_ODSD narrative completed 19" xfId="6167"/>
    <cellStyle name="_ODSD narrative completed 19 2" xfId="6168"/>
    <cellStyle name="_ODSD narrative completed 19 2 2" xfId="6169"/>
    <cellStyle name="_ODSD narrative completed 19 3" xfId="6170"/>
    <cellStyle name="_ODSD narrative completed 2" xfId="6171"/>
    <cellStyle name="_ODSD narrative completed 2 2" xfId="6172"/>
    <cellStyle name="_ODSD narrative completed 2 2 2" xfId="6173"/>
    <cellStyle name="_ODSD narrative completed 2 2 2 2" xfId="6174"/>
    <cellStyle name="_ODSD narrative completed 2 3" xfId="6175"/>
    <cellStyle name="_ODSD narrative completed 2 3 2" xfId="6176"/>
    <cellStyle name="_ODSD narrative completed 2 3 2 2" xfId="6177"/>
    <cellStyle name="_ODSD narrative completed 2 3 3" xfId="6178"/>
    <cellStyle name="_ODSD narrative completed 2 3 3 2" xfId="6179"/>
    <cellStyle name="_ODSD narrative completed 2 3_Gross" xfId="6180"/>
    <cellStyle name="_ODSD narrative completed 2 3_Gross 2" xfId="6181"/>
    <cellStyle name="_ODSD narrative completed 2 4" xfId="6182"/>
    <cellStyle name="_ODSD narrative completed 2 4 2" xfId="6183"/>
    <cellStyle name="_ODSD narrative completed 2 4 2 2" xfId="6184"/>
    <cellStyle name="_ODSD narrative completed 2 4 3" xfId="6185"/>
    <cellStyle name="_ODSD narrative completed 2 4 3 2" xfId="6186"/>
    <cellStyle name="_ODSD narrative completed 2 4_Gross" xfId="6187"/>
    <cellStyle name="_ODSD narrative completed 2 4_Gross 2" xfId="6188"/>
    <cellStyle name="_ODSD narrative completed 2 5" xfId="6189"/>
    <cellStyle name="_ODSD narrative completed 2 5 2" xfId="6190"/>
    <cellStyle name="_ODSD narrative completed 2 5 2 2" xfId="6191"/>
    <cellStyle name="_ODSD narrative completed 2 5 3" xfId="6192"/>
    <cellStyle name="_ODSD narrative completed 2 5 3 2" xfId="6193"/>
    <cellStyle name="_ODSD narrative completed 2 5 4" xfId="6194"/>
    <cellStyle name="_ODSD narrative completed 2 5 4 2" xfId="6195"/>
    <cellStyle name="_ODSD narrative completed 2 5_Gross" xfId="6196"/>
    <cellStyle name="_ODSD narrative completed 2 5_Gross 2" xfId="6197"/>
    <cellStyle name="_ODSD narrative completed 2 6" xfId="6198"/>
    <cellStyle name="_ODSD narrative completed 2 6 2" xfId="6199"/>
    <cellStyle name="_ODSD narrative completed 2 7" xfId="6200"/>
    <cellStyle name="_ODSD narrative completed 2 7 2" xfId="6201"/>
    <cellStyle name="_ODSD narrative completed 2 8" xfId="6202"/>
    <cellStyle name="_ODSD narrative completed 2 8 2" xfId="6203"/>
    <cellStyle name="_ODSD narrative completed 2 9" xfId="6204"/>
    <cellStyle name="_ODSD narrative completed 2 9 2" xfId="6205"/>
    <cellStyle name="_ODSD narrative completed 2_August 2014 IMBE" xfId="6206"/>
    <cellStyle name="_ODSD narrative completed 2_August 2014 IMBE 2" xfId="6207"/>
    <cellStyle name="_ODSD narrative completed 2_August 2014 IMBE 2 2" xfId="6208"/>
    <cellStyle name="_ODSD narrative completed 2_Gross" xfId="6209"/>
    <cellStyle name="_ODSD narrative completed 2_Gross 2" xfId="6210"/>
    <cellStyle name="_ODSD narrative completed 20" xfId="6211"/>
    <cellStyle name="_ODSD narrative completed 20 2" xfId="6212"/>
    <cellStyle name="_ODSD narrative completed 20 2 2" xfId="6213"/>
    <cellStyle name="_ODSD narrative completed 20 3" xfId="6214"/>
    <cellStyle name="_ODSD narrative completed 21" xfId="6215"/>
    <cellStyle name="_ODSD narrative completed 21 2" xfId="6216"/>
    <cellStyle name="_ODSD narrative completed 22" xfId="6217"/>
    <cellStyle name="_ODSD narrative completed 22 2" xfId="6218"/>
    <cellStyle name="_ODSD narrative completed 23" xfId="6219"/>
    <cellStyle name="_ODSD narrative completed 23 2" xfId="6220"/>
    <cellStyle name="_ODSD narrative completed 3" xfId="6221"/>
    <cellStyle name="_ODSD narrative completed 3 2" xfId="6222"/>
    <cellStyle name="_ODSD narrative completed 3 2 2" xfId="6223"/>
    <cellStyle name="_ODSD narrative completed 4" xfId="6224"/>
    <cellStyle name="_ODSD narrative completed 4 2" xfId="6225"/>
    <cellStyle name="_ODSD narrative completed 4 2 2" xfId="6226"/>
    <cellStyle name="_ODSD narrative completed 4 3" xfId="6227"/>
    <cellStyle name="_ODSD narrative completed 4 3 2" xfId="6228"/>
    <cellStyle name="_ODSD narrative completed 4_Gross" xfId="6229"/>
    <cellStyle name="_ODSD narrative completed 4_Gross 2" xfId="6230"/>
    <cellStyle name="_ODSD narrative completed 5" xfId="6231"/>
    <cellStyle name="_ODSD narrative completed 5 2" xfId="6232"/>
    <cellStyle name="_ODSD narrative completed 5 2 2" xfId="6233"/>
    <cellStyle name="_ODSD narrative completed 5 3" xfId="6234"/>
    <cellStyle name="_ODSD narrative completed 5 3 2" xfId="6235"/>
    <cellStyle name="_ODSD narrative completed 5_Gross" xfId="6236"/>
    <cellStyle name="_ODSD narrative completed 5_Gross 2" xfId="6237"/>
    <cellStyle name="_ODSD narrative completed 6" xfId="6238"/>
    <cellStyle name="_ODSD narrative completed 6 2" xfId="6239"/>
    <cellStyle name="_ODSD narrative completed 6 2 2" xfId="6240"/>
    <cellStyle name="_ODSD narrative completed 6 3" xfId="6241"/>
    <cellStyle name="_ODSD narrative completed 6 3 2" xfId="6242"/>
    <cellStyle name="_ODSD narrative completed 7" xfId="6243"/>
    <cellStyle name="_ODSD narrative completed 7 2" xfId="6244"/>
    <cellStyle name="_ODSD narrative completed 7 2 2" xfId="6245"/>
    <cellStyle name="_ODSD narrative completed 7 3" xfId="6246"/>
    <cellStyle name="_ODSD narrative completed 7 3 2" xfId="6247"/>
    <cellStyle name="_ODSD narrative completed 7 4" xfId="6248"/>
    <cellStyle name="_ODSD narrative completed 7 4 2" xfId="6249"/>
    <cellStyle name="_ODSD narrative completed 7_Gross" xfId="6250"/>
    <cellStyle name="_ODSD narrative completed 7_Gross 2" xfId="6251"/>
    <cellStyle name="_ODSD narrative completed 8" xfId="6252"/>
    <cellStyle name="_ODSD narrative completed 8 2" xfId="6253"/>
    <cellStyle name="_ODSD narrative completed 8 2 2" xfId="6254"/>
    <cellStyle name="_ODSD narrative completed 8 3" xfId="6255"/>
    <cellStyle name="_ODSD narrative completed 8_Gross" xfId="6256"/>
    <cellStyle name="_ODSD narrative completed 8_Gross 2" xfId="6257"/>
    <cellStyle name="_ODSD narrative completed 9" xfId="6258"/>
    <cellStyle name="_ODSD narrative completed 9 2" xfId="6259"/>
    <cellStyle name="_ODSD narrative completed 9 2 2" xfId="6260"/>
    <cellStyle name="_ODSD narrative completed 9 3" xfId="6261"/>
    <cellStyle name="_ODSD narrative completed 9_Gross" xfId="6262"/>
    <cellStyle name="_ODSD narrative completed 9_Gross 2" xfId="6263"/>
    <cellStyle name="_ODSD narrative completed_July 2014 IMBE" xfId="6264"/>
    <cellStyle name="_ODSD narrative completed_July 2014 IMBE 2" xfId="6265"/>
    <cellStyle name="_ODSD narrative completed_July 2014 IMBE 2 2" xfId="6266"/>
    <cellStyle name="_ODSD narrative completed_July 2014 IMBE 3" xfId="6267"/>
    <cellStyle name="_ODSD narrative completed_July 2014 IMBE 3 2" xfId="6268"/>
    <cellStyle name="_ODSD narrative completed_R0 Caseloads" xfId="6269"/>
    <cellStyle name="_ODSD narrative completed_R0 Caseloads 2" xfId="6270"/>
    <cellStyle name="_ODSD narrative completed_WCMG updates 1415p3" xfId="6271"/>
    <cellStyle name="_ODSD narrative completed_WCMG updates 1415p3 2" xfId="6272"/>
    <cellStyle name="_ODSD narrative completed_WCMG updates 1415p3 2 2" xfId="6273"/>
    <cellStyle name="_OPPC  narratives revised" xfId="6274"/>
    <cellStyle name="_OPPC  narratives revised 10" xfId="6275"/>
    <cellStyle name="_OPPC  narratives revised 10 2" xfId="6276"/>
    <cellStyle name="_OPPC  narratives revised 10 2 2" xfId="6277"/>
    <cellStyle name="_OPPC  narratives revised 10 2 2 2" xfId="6278"/>
    <cellStyle name="_OPPC  narratives revised 10 2 3" xfId="6279"/>
    <cellStyle name="_OPPC  narratives revised 10 2 3 2" xfId="6280"/>
    <cellStyle name="_OPPC  narratives revised 10 2_Gross" xfId="6281"/>
    <cellStyle name="_OPPC  narratives revised 10 2_Gross 2" xfId="6282"/>
    <cellStyle name="_OPPC  narratives revised 10 2_Gross 2 2" xfId="6283"/>
    <cellStyle name="_OPPC  narratives revised 10 2_Gross 3" xfId="6284"/>
    <cellStyle name="_OPPC  narratives revised 10 3" xfId="6285"/>
    <cellStyle name="_OPPC  narratives revised 10 3 2" xfId="6286"/>
    <cellStyle name="_OPPC  narratives revised 10 4" xfId="6287"/>
    <cellStyle name="_OPPC  narratives revised 10 4 2" xfId="6288"/>
    <cellStyle name="_OPPC  narratives revised 10 5" xfId="6289"/>
    <cellStyle name="_OPPC  narratives revised 10 5 2" xfId="6290"/>
    <cellStyle name="_OPPC  narratives revised 10_Gross" xfId="6291"/>
    <cellStyle name="_OPPC  narratives revised 10_Gross 2" xfId="6292"/>
    <cellStyle name="_OPPC  narratives revised 10_Gross 2 2" xfId="6293"/>
    <cellStyle name="_OPPC  narratives revised 10_Gross 3" xfId="6294"/>
    <cellStyle name="_OPPC  narratives revised 11" xfId="6295"/>
    <cellStyle name="_OPPC  narratives revised 11 2" xfId="6296"/>
    <cellStyle name="_OPPC  narratives revised 11 2 2" xfId="6297"/>
    <cellStyle name="_OPPC  narratives revised 11 2 2 2" xfId="6298"/>
    <cellStyle name="_OPPC  narratives revised 11 3" xfId="6299"/>
    <cellStyle name="_OPPC  narratives revised 11 3 2" xfId="6300"/>
    <cellStyle name="_OPPC  narratives revised 11 4" xfId="6301"/>
    <cellStyle name="_OPPC  narratives revised 11 4 2" xfId="6302"/>
    <cellStyle name="_OPPC  narratives revised 11 5" xfId="6303"/>
    <cellStyle name="_OPPC  narratives revised 11 5 2" xfId="6304"/>
    <cellStyle name="_OPPC  narratives revised 11_Gross" xfId="6305"/>
    <cellStyle name="_OPPC  narratives revised 11_Gross 2" xfId="6306"/>
    <cellStyle name="_OPPC  narratives revised 11_Gross 2 2" xfId="6307"/>
    <cellStyle name="_OPPC  narratives revised 11_Gross 3" xfId="6308"/>
    <cellStyle name="_OPPC  narratives revised 12" xfId="6309"/>
    <cellStyle name="_OPPC  narratives revised 12 2" xfId="6310"/>
    <cellStyle name="_OPPC  narratives revised 12 2 2" xfId="6311"/>
    <cellStyle name="_OPPC  narratives revised 12 2 2 2" xfId="6312"/>
    <cellStyle name="_OPPC  narratives revised 12 3" xfId="6313"/>
    <cellStyle name="_OPPC  narratives revised 12 3 2" xfId="6314"/>
    <cellStyle name="_OPPC  narratives revised 12 4" xfId="6315"/>
    <cellStyle name="_OPPC  narratives revised 12 4 2" xfId="6316"/>
    <cellStyle name="_OPPC  narratives revised 12_Gross" xfId="6317"/>
    <cellStyle name="_OPPC  narratives revised 12_Gross 2" xfId="6318"/>
    <cellStyle name="_OPPC  narratives revised 12_Gross 2 2" xfId="6319"/>
    <cellStyle name="_OPPC  narratives revised 12_Gross 3" xfId="6320"/>
    <cellStyle name="_OPPC  narratives revised 13" xfId="6321"/>
    <cellStyle name="_OPPC  narratives revised 13 2" xfId="6322"/>
    <cellStyle name="_OPPC  narratives revised 13 2 2" xfId="6323"/>
    <cellStyle name="_OPPC  narratives revised 13 3" xfId="6324"/>
    <cellStyle name="_OPPC  narratives revised 13 3 2" xfId="6325"/>
    <cellStyle name="_OPPC  narratives revised 13_Gross" xfId="6326"/>
    <cellStyle name="_OPPC  narratives revised 13_Gross 2" xfId="6327"/>
    <cellStyle name="_OPPC  narratives revised 13_Gross 2 2" xfId="6328"/>
    <cellStyle name="_OPPC  narratives revised 13_Gross 3" xfId="6329"/>
    <cellStyle name="_OPPC  narratives revised 14" xfId="6330"/>
    <cellStyle name="_OPPC  narratives revised 14 2" xfId="6331"/>
    <cellStyle name="_OPPC  narratives revised 14 2 2" xfId="6332"/>
    <cellStyle name="_OPPC  narratives revised 14 2 2 2" xfId="6333"/>
    <cellStyle name="_OPPC  narratives revised 14 3" xfId="6334"/>
    <cellStyle name="_OPPC  narratives revised 14 3 2" xfId="6335"/>
    <cellStyle name="_OPPC  narratives revised 14_Gross" xfId="6336"/>
    <cellStyle name="_OPPC  narratives revised 14_Gross 2" xfId="6337"/>
    <cellStyle name="_OPPC  narratives revised 14_Gross 2 2" xfId="6338"/>
    <cellStyle name="_OPPC  narratives revised 14_Gross 3" xfId="6339"/>
    <cellStyle name="_OPPC  narratives revised 15" xfId="6340"/>
    <cellStyle name="_OPPC  narratives revised 15 2" xfId="6341"/>
    <cellStyle name="_OPPC  narratives revised 15 2 2" xfId="6342"/>
    <cellStyle name="_OPPC  narratives revised 15 3" xfId="6343"/>
    <cellStyle name="_OPPC  narratives revised 15 3 2" xfId="6344"/>
    <cellStyle name="_OPPC  narratives revised 15_Gross" xfId="6345"/>
    <cellStyle name="_OPPC  narratives revised 15_Gross 2" xfId="6346"/>
    <cellStyle name="_OPPC  narratives revised 15_Gross 2 2" xfId="6347"/>
    <cellStyle name="_OPPC  narratives revised 15_Gross 3" xfId="6348"/>
    <cellStyle name="_OPPC  narratives revised 16" xfId="6349"/>
    <cellStyle name="_OPPC  narratives revised 16 2" xfId="6350"/>
    <cellStyle name="_OPPC  narratives revised 16 2 2" xfId="6351"/>
    <cellStyle name="_OPPC  narratives revised 16 3" xfId="6352"/>
    <cellStyle name="_OPPC  narratives revised 16_Gross" xfId="6353"/>
    <cellStyle name="_OPPC  narratives revised 16_Gross 2" xfId="6354"/>
    <cellStyle name="_OPPC  narratives revised 16_Gross 2 2" xfId="6355"/>
    <cellStyle name="_OPPC  narratives revised 16_Gross 3" xfId="6356"/>
    <cellStyle name="_OPPC  narratives revised 17" xfId="6357"/>
    <cellStyle name="_OPPC  narratives revised 17 2" xfId="6358"/>
    <cellStyle name="_OPPC  narratives revised 17 2 2" xfId="6359"/>
    <cellStyle name="_OPPC  narratives revised 17 3" xfId="6360"/>
    <cellStyle name="_OPPC  narratives revised 17_Gross" xfId="6361"/>
    <cellStyle name="_OPPC  narratives revised 17_Gross 2" xfId="6362"/>
    <cellStyle name="_OPPC  narratives revised 17_Gross 2 2" xfId="6363"/>
    <cellStyle name="_OPPC  narratives revised 17_Gross 3" xfId="6364"/>
    <cellStyle name="_OPPC  narratives revised 18" xfId="6365"/>
    <cellStyle name="_OPPC  narratives revised 18 2" xfId="6366"/>
    <cellStyle name="_OPPC  narratives revised 18 2 2" xfId="6367"/>
    <cellStyle name="_OPPC  narratives revised 18 3" xfId="6368"/>
    <cellStyle name="_OPPC  narratives revised 19" xfId="6369"/>
    <cellStyle name="_OPPC  narratives revised 19 2" xfId="6370"/>
    <cellStyle name="_OPPC  narratives revised 19 2 2" xfId="6371"/>
    <cellStyle name="_OPPC  narratives revised 19 3" xfId="6372"/>
    <cellStyle name="_OPPC  narratives revised 2" xfId="6373"/>
    <cellStyle name="_OPPC  narratives revised 2 10" xfId="6374"/>
    <cellStyle name="_OPPC  narratives revised 2 10 2" xfId="6375"/>
    <cellStyle name="_OPPC  narratives revised 2 11" xfId="6376"/>
    <cellStyle name="_OPPC  narratives revised 2 11 2" xfId="6377"/>
    <cellStyle name="_OPPC  narratives revised 2 12" xfId="6378"/>
    <cellStyle name="_OPPC  narratives revised 2 12 2" xfId="6379"/>
    <cellStyle name="_OPPC  narratives revised 2 13" xfId="6380"/>
    <cellStyle name="_OPPC  narratives revised 2 2" xfId="6381"/>
    <cellStyle name="_OPPC  narratives revised 2 2 2" xfId="6382"/>
    <cellStyle name="_OPPC  narratives revised 2 2 2 2" xfId="6383"/>
    <cellStyle name="_OPPC  narratives revised 2 2 2 2 2" xfId="6384"/>
    <cellStyle name="_OPPC  narratives revised 2 2 3" xfId="6385"/>
    <cellStyle name="_OPPC  narratives revised 2 2 3 2" xfId="6386"/>
    <cellStyle name="_OPPC  narratives revised 2 2 3 2 2" xfId="6387"/>
    <cellStyle name="_OPPC  narratives revised 2 2 3 3" xfId="6388"/>
    <cellStyle name="_OPPC  narratives revised 2 2 4" xfId="6389"/>
    <cellStyle name="_OPPC  narratives revised 2 2 4 2" xfId="6390"/>
    <cellStyle name="_OPPC  narratives revised 2 2 5" xfId="6391"/>
    <cellStyle name="_OPPC  narratives revised 2 2 5 2" xfId="6392"/>
    <cellStyle name="_OPPC  narratives revised 2 2_Gross" xfId="6393"/>
    <cellStyle name="_OPPC  narratives revised 2 2_Gross 2" xfId="6394"/>
    <cellStyle name="_OPPC  narratives revised 2 2_Gross 2 2" xfId="6395"/>
    <cellStyle name="_OPPC  narratives revised 2 2_Gross 3" xfId="6396"/>
    <cellStyle name="_OPPC  narratives revised 2 3" xfId="6397"/>
    <cellStyle name="_OPPC  narratives revised 2 3 2" xfId="6398"/>
    <cellStyle name="_OPPC  narratives revised 2 3 2 2" xfId="6399"/>
    <cellStyle name="_OPPC  narratives revised 2 3 2 2 2" xfId="6400"/>
    <cellStyle name="_OPPC  narratives revised 2 3 2 3" xfId="6401"/>
    <cellStyle name="_OPPC  narratives revised 2 3 2 3 2" xfId="6402"/>
    <cellStyle name="_OPPC  narratives revised 2 3 3" xfId="6403"/>
    <cellStyle name="_OPPC  narratives revised 2 3 3 2" xfId="6404"/>
    <cellStyle name="_OPPC  narratives revised 2 3 4" xfId="6405"/>
    <cellStyle name="_OPPC  narratives revised 2 3 4 2" xfId="6406"/>
    <cellStyle name="_OPPC  narratives revised 2 3_Gross" xfId="6407"/>
    <cellStyle name="_OPPC  narratives revised 2 3_Gross 2" xfId="6408"/>
    <cellStyle name="_OPPC  narratives revised 2 3_Gross 2 2" xfId="6409"/>
    <cellStyle name="_OPPC  narratives revised 2 3_Gross 3" xfId="6410"/>
    <cellStyle name="_OPPC  narratives revised 2 4" xfId="6411"/>
    <cellStyle name="_OPPC  narratives revised 2 4 2" xfId="6412"/>
    <cellStyle name="_OPPC  narratives revised 2 4 2 2" xfId="6413"/>
    <cellStyle name="_OPPC  narratives revised 2 4 3" xfId="6414"/>
    <cellStyle name="_OPPC  narratives revised 2 4 3 2" xfId="6415"/>
    <cellStyle name="_OPPC  narratives revised 2 4 4" xfId="6416"/>
    <cellStyle name="_OPPC  narratives revised 2 4 4 2" xfId="6417"/>
    <cellStyle name="_OPPC  narratives revised 2 5" xfId="6418"/>
    <cellStyle name="_OPPC  narratives revised 2 5 2" xfId="6419"/>
    <cellStyle name="_OPPC  narratives revised 2 5 2 2" xfId="6420"/>
    <cellStyle name="_OPPC  narratives revised 2 5 2 2 2" xfId="6421"/>
    <cellStyle name="_OPPC  narratives revised 2 5 3" xfId="6422"/>
    <cellStyle name="_OPPC  narratives revised 2 5 3 2" xfId="6423"/>
    <cellStyle name="_OPPC  narratives revised 2 6" xfId="6424"/>
    <cellStyle name="_OPPC  narratives revised 2 6 2" xfId="6425"/>
    <cellStyle name="_OPPC  narratives revised 2 6 2 2" xfId="6426"/>
    <cellStyle name="_OPPC  narratives revised 2 6 3" xfId="6427"/>
    <cellStyle name="_OPPC  narratives revised 2 6 3 2" xfId="6428"/>
    <cellStyle name="_OPPC  narratives revised 2 7" xfId="6429"/>
    <cellStyle name="_OPPC  narratives revised 2 7 2" xfId="6430"/>
    <cellStyle name="_OPPC  narratives revised 2 7 2 2" xfId="6431"/>
    <cellStyle name="_OPPC  narratives revised 2 7 3" xfId="6432"/>
    <cellStyle name="_OPPC  narratives revised 2 8" xfId="6433"/>
    <cellStyle name="_OPPC  narratives revised 2 8 2" xfId="6434"/>
    <cellStyle name="_OPPC  narratives revised 2 9" xfId="6435"/>
    <cellStyle name="_OPPC  narratives revised 2 9 2" xfId="6436"/>
    <cellStyle name="_OPPC  narratives revised 2_Gross" xfId="6437"/>
    <cellStyle name="_OPPC  narratives revised 2_Gross 2" xfId="6438"/>
    <cellStyle name="_OPPC  narratives revised 2_Gross 2 2" xfId="6439"/>
    <cellStyle name="_OPPC  narratives revised 2_Gross 3" xfId="6440"/>
    <cellStyle name="_OPPC  narratives revised 20" xfId="6441"/>
    <cellStyle name="_OPPC  narratives revised 20 2" xfId="6442"/>
    <cellStyle name="_OPPC  narratives revised 20 2 2" xfId="6443"/>
    <cellStyle name="_OPPC  narratives revised 20 3" xfId="6444"/>
    <cellStyle name="_OPPC  narratives revised 21" xfId="6445"/>
    <cellStyle name="_OPPC  narratives revised 21 2" xfId="6446"/>
    <cellStyle name="_OPPC  narratives revised 21 2 2" xfId="6447"/>
    <cellStyle name="_OPPC  narratives revised 21 3" xfId="6448"/>
    <cellStyle name="_OPPC  narratives revised 22" xfId="6449"/>
    <cellStyle name="_OPPC  narratives revised 22 2" xfId="6450"/>
    <cellStyle name="_OPPC  narratives revised 23" xfId="6451"/>
    <cellStyle name="_OPPC  narratives revised 23 2" xfId="6452"/>
    <cellStyle name="_OPPC  narratives revised 24" xfId="6453"/>
    <cellStyle name="_OPPC  narratives revised 24 2" xfId="6454"/>
    <cellStyle name="_OPPC  narratives revised 24 2 2" xfId="6455"/>
    <cellStyle name="_OPPC  narratives revised 24 3" xfId="6456"/>
    <cellStyle name="_OPPC  narratives revised 25" xfId="6457"/>
    <cellStyle name="_OPPC  narratives revised 25 2" xfId="6458"/>
    <cellStyle name="_OPPC  narratives revised 26" xfId="6459"/>
    <cellStyle name="_OPPC  narratives revised 26 2" xfId="6460"/>
    <cellStyle name="_OPPC  narratives revised 27" xfId="6461"/>
    <cellStyle name="_OPPC  narratives revised 27 2" xfId="6462"/>
    <cellStyle name="_OPPC  narratives revised 28" xfId="6463"/>
    <cellStyle name="_OPPC  narratives revised 28 2" xfId="6464"/>
    <cellStyle name="_OPPC  narratives revised 29" xfId="6465"/>
    <cellStyle name="_OPPC  narratives revised 29 2" xfId="6466"/>
    <cellStyle name="_OPPC  narratives revised 3" xfId="6467"/>
    <cellStyle name="_OPPC  narratives revised 3 10" xfId="6468"/>
    <cellStyle name="_OPPC  narratives revised 3 10 2" xfId="6469"/>
    <cellStyle name="_OPPC  narratives revised 3 10 2 2" xfId="6470"/>
    <cellStyle name="_OPPC  narratives revised 3 11" xfId="6471"/>
    <cellStyle name="_OPPC  narratives revised 3 11 2" xfId="6472"/>
    <cellStyle name="_OPPC  narratives revised 3 11 2 2" xfId="6473"/>
    <cellStyle name="_OPPC  narratives revised 3 12" xfId="6474"/>
    <cellStyle name="_OPPC  narratives revised 3 12 2" xfId="6475"/>
    <cellStyle name="_OPPC  narratives revised 3 2" xfId="6476"/>
    <cellStyle name="_OPPC  narratives revised 3 2 2" xfId="6477"/>
    <cellStyle name="_OPPC  narratives revised 3 2 2 2" xfId="6478"/>
    <cellStyle name="_OPPC  narratives revised 3 2 2 2 2" xfId="6479"/>
    <cellStyle name="_OPPC  narratives revised 3 2 2 3" xfId="6480"/>
    <cellStyle name="_OPPC  narratives revised 3 2 2 3 2" xfId="6481"/>
    <cellStyle name="_OPPC  narratives revised 3 2 2_Gross" xfId="6482"/>
    <cellStyle name="_OPPC  narratives revised 3 2 2_Gross 2" xfId="6483"/>
    <cellStyle name="_OPPC  narratives revised 3 2 2_Gross 2 2" xfId="6484"/>
    <cellStyle name="_OPPC  narratives revised 3 2 2_Gross 3" xfId="6485"/>
    <cellStyle name="_OPPC  narratives revised 3 2 3" xfId="6486"/>
    <cellStyle name="_OPPC  narratives revised 3 2 3 2" xfId="6487"/>
    <cellStyle name="_OPPC  narratives revised 3 2 4" xfId="6488"/>
    <cellStyle name="_OPPC  narratives revised 3 2 4 2" xfId="6489"/>
    <cellStyle name="_OPPC  narratives revised 3 2_Gross" xfId="6490"/>
    <cellStyle name="_OPPC  narratives revised 3 2_Gross 2" xfId="6491"/>
    <cellStyle name="_OPPC  narratives revised 3 2_Gross 2 2" xfId="6492"/>
    <cellStyle name="_OPPC  narratives revised 3 2_Gross 3" xfId="6493"/>
    <cellStyle name="_OPPC  narratives revised 3 3" xfId="6494"/>
    <cellStyle name="_OPPC  narratives revised 3 3 2" xfId="6495"/>
    <cellStyle name="_OPPC  narratives revised 3 3 2 2" xfId="6496"/>
    <cellStyle name="_OPPC  narratives revised 3 3 2 2 2" xfId="6497"/>
    <cellStyle name="_OPPC  narratives revised 3 3 2 3" xfId="6498"/>
    <cellStyle name="_OPPC  narratives revised 3 3 2 3 2" xfId="6499"/>
    <cellStyle name="_OPPC  narratives revised 3 3 2_Gross" xfId="6500"/>
    <cellStyle name="_OPPC  narratives revised 3 3 2_Gross 2" xfId="6501"/>
    <cellStyle name="_OPPC  narratives revised 3 3 2_Gross 2 2" xfId="6502"/>
    <cellStyle name="_OPPC  narratives revised 3 3 2_Gross 3" xfId="6503"/>
    <cellStyle name="_OPPC  narratives revised 3 3 3" xfId="6504"/>
    <cellStyle name="_OPPC  narratives revised 3 3 3 2" xfId="6505"/>
    <cellStyle name="_OPPC  narratives revised 3 3 4" xfId="6506"/>
    <cellStyle name="_OPPC  narratives revised 3 3 4 2" xfId="6507"/>
    <cellStyle name="_OPPC  narratives revised 3 3_August 2014 IMBE" xfId="6508"/>
    <cellStyle name="_OPPC  narratives revised 3 3_August 2014 IMBE 2" xfId="6509"/>
    <cellStyle name="_OPPC  narratives revised 3 3_August 2014 IMBE 2 2" xfId="6510"/>
    <cellStyle name="_OPPC  narratives revised 3 3_August 2014 IMBE 2 2 2" xfId="6511"/>
    <cellStyle name="_OPPC  narratives revised 3 3_August 2014 IMBE 2 2 2 2" xfId="6512"/>
    <cellStyle name="_OPPC  narratives revised 3 3_August 2014 IMBE 2 2 3" xfId="6513"/>
    <cellStyle name="_OPPC  narratives revised 3 3_August 2014 IMBE 2 2_Gross" xfId="6514"/>
    <cellStyle name="_OPPC  narratives revised 3 3_August 2014 IMBE 2 2_Gross 2" xfId="6515"/>
    <cellStyle name="_OPPC  narratives revised 3 3_August 2014 IMBE 2 2_Gross 2 2" xfId="6516"/>
    <cellStyle name="_OPPC  narratives revised 3 3_August 2014 IMBE 2 2_Gross 3" xfId="6517"/>
    <cellStyle name="_OPPC  narratives revised 3 3_August 2014 IMBE 2 3" xfId="6518"/>
    <cellStyle name="_OPPC  narratives revised 3 3_August 2014 IMBE 2 3 2" xfId="6519"/>
    <cellStyle name="_OPPC  narratives revised 3 3_August 2014 IMBE 2 4" xfId="6520"/>
    <cellStyle name="_OPPC  narratives revised 3 3_August 2014 IMBE 2 4 2" xfId="6521"/>
    <cellStyle name="_OPPC  narratives revised 3 3_August 2014 IMBE 2_Gross" xfId="6522"/>
    <cellStyle name="_OPPC  narratives revised 3 3_August 2014 IMBE 2_Gross 2" xfId="6523"/>
    <cellStyle name="_OPPC  narratives revised 3 3_August 2014 IMBE 2_Gross 2 2" xfId="6524"/>
    <cellStyle name="_OPPC  narratives revised 3 3_August 2014 IMBE 2_Gross 3" xfId="6525"/>
    <cellStyle name="_OPPC  narratives revised 3 3_August 2014 IMBE 3" xfId="6526"/>
    <cellStyle name="_OPPC  narratives revised 3 3_August 2014 IMBE 3 2" xfId="6527"/>
    <cellStyle name="_OPPC  narratives revised 3 3_August 2014 IMBE 4" xfId="6528"/>
    <cellStyle name="_OPPC  narratives revised 3 3_August 2014 IMBE 4 2" xfId="6529"/>
    <cellStyle name="_OPPC  narratives revised 3 3_August 2014 IMBE_Gross" xfId="6530"/>
    <cellStyle name="_OPPC  narratives revised 3 3_August 2014 IMBE_Gross 2" xfId="6531"/>
    <cellStyle name="_OPPC  narratives revised 3 3_August 2014 IMBE_Gross 2 2" xfId="6532"/>
    <cellStyle name="_OPPC  narratives revised 3 3_August 2014 IMBE_Gross 3" xfId="6533"/>
    <cellStyle name="_OPPC  narratives revised 3 3_Gross" xfId="6534"/>
    <cellStyle name="_OPPC  narratives revised 3 3_Gross 2" xfId="6535"/>
    <cellStyle name="_OPPC  narratives revised 3 3_Gross 2 2" xfId="6536"/>
    <cellStyle name="_OPPC  narratives revised 3 3_Gross 3" xfId="6537"/>
    <cellStyle name="_OPPC  narratives revised 3 4" xfId="6538"/>
    <cellStyle name="_OPPC  narratives revised 3 4 2" xfId="6539"/>
    <cellStyle name="_OPPC  narratives revised 3 4 2 2" xfId="6540"/>
    <cellStyle name="_OPPC  narratives revised 3 4 2 2 2" xfId="6541"/>
    <cellStyle name="_OPPC  narratives revised 3 4 2 3" xfId="6542"/>
    <cellStyle name="_OPPC  narratives revised 3 4 2 3 2" xfId="6543"/>
    <cellStyle name="_OPPC  narratives revised 3 4 2_Gross" xfId="6544"/>
    <cellStyle name="_OPPC  narratives revised 3 4 2_Gross 2" xfId="6545"/>
    <cellStyle name="_OPPC  narratives revised 3 4 2_Gross 2 2" xfId="6546"/>
    <cellStyle name="_OPPC  narratives revised 3 4 2_Gross 3" xfId="6547"/>
    <cellStyle name="_OPPC  narratives revised 3 4 3" xfId="6548"/>
    <cellStyle name="_OPPC  narratives revised 3 4 3 2" xfId="6549"/>
    <cellStyle name="_OPPC  narratives revised 3 4 4" xfId="6550"/>
    <cellStyle name="_OPPC  narratives revised 3 4 4 2" xfId="6551"/>
    <cellStyle name="_OPPC  narratives revised 3 4_Gross" xfId="6552"/>
    <cellStyle name="_OPPC  narratives revised 3 4_Gross 2" xfId="6553"/>
    <cellStyle name="_OPPC  narratives revised 3 4_Gross 2 2" xfId="6554"/>
    <cellStyle name="_OPPC  narratives revised 3 4_Gross 3" xfId="6555"/>
    <cellStyle name="_OPPC  narratives revised 3 5" xfId="6556"/>
    <cellStyle name="_OPPC  narratives revised 3 5 2" xfId="6557"/>
    <cellStyle name="_OPPC  narratives revised 3 5 2 2" xfId="6558"/>
    <cellStyle name="_OPPC  narratives revised 3 5 3" xfId="6559"/>
    <cellStyle name="_OPPC  narratives revised 3 5 3 2" xfId="6560"/>
    <cellStyle name="_OPPC  narratives revised 3 5 4" xfId="6561"/>
    <cellStyle name="_OPPC  narratives revised 3 5_Gross" xfId="6562"/>
    <cellStyle name="_OPPC  narratives revised 3 5_Gross 2" xfId="6563"/>
    <cellStyle name="_OPPC  narratives revised 3 5_Gross 2 2" xfId="6564"/>
    <cellStyle name="_OPPC  narratives revised 3 5_Gross 3" xfId="6565"/>
    <cellStyle name="_OPPC  narratives revised 3 6" xfId="6566"/>
    <cellStyle name="_OPPC  narratives revised 3 6 2" xfId="6567"/>
    <cellStyle name="_OPPC  narratives revised 3 6 2 2" xfId="6568"/>
    <cellStyle name="_OPPC  narratives revised 3 6 3" xfId="6569"/>
    <cellStyle name="_OPPC  narratives revised 3 6 3 2" xfId="6570"/>
    <cellStyle name="_OPPC  narratives revised 3 6 4" xfId="6571"/>
    <cellStyle name="_OPPC  narratives revised 3 6 4 2" xfId="6572"/>
    <cellStyle name="_OPPC  narratives revised 3 6 5" xfId="6573"/>
    <cellStyle name="_OPPC  narratives revised 3 6_Gross" xfId="6574"/>
    <cellStyle name="_OPPC  narratives revised 3 6_Gross 2" xfId="6575"/>
    <cellStyle name="_OPPC  narratives revised 3 6_Gross 2 2" xfId="6576"/>
    <cellStyle name="_OPPC  narratives revised 3 6_Gross 3" xfId="6577"/>
    <cellStyle name="_OPPC  narratives revised 3 7" xfId="6578"/>
    <cellStyle name="_OPPC  narratives revised 3 7 2" xfId="6579"/>
    <cellStyle name="_OPPC  narratives revised 3 7 2 2" xfId="6580"/>
    <cellStyle name="_OPPC  narratives revised 3 7 2 2 2" xfId="6581"/>
    <cellStyle name="_OPPC  narratives revised 3 7 3" xfId="6582"/>
    <cellStyle name="_OPPC  narratives revised 3 7 3 2" xfId="6583"/>
    <cellStyle name="_OPPC  narratives revised 3 7 4" xfId="6584"/>
    <cellStyle name="_OPPC  narratives revised 3 7 4 2" xfId="6585"/>
    <cellStyle name="_OPPC  narratives revised 3 7 5" xfId="6586"/>
    <cellStyle name="_OPPC  narratives revised 3 7_Gross" xfId="6587"/>
    <cellStyle name="_OPPC  narratives revised 3 7_Gross 2" xfId="6588"/>
    <cellStyle name="_OPPC  narratives revised 3 7_Gross 2 2" xfId="6589"/>
    <cellStyle name="_OPPC  narratives revised 3 7_Gross 3" xfId="6590"/>
    <cellStyle name="_OPPC  narratives revised 3 8" xfId="6591"/>
    <cellStyle name="_OPPC  narratives revised 3 8 2" xfId="6592"/>
    <cellStyle name="_OPPC  narratives revised 3 8 2 2" xfId="6593"/>
    <cellStyle name="_OPPC  narratives revised 3 8 3" xfId="6594"/>
    <cellStyle name="_OPPC  narratives revised 3 8 3 2" xfId="6595"/>
    <cellStyle name="_OPPC  narratives revised 3 8 4" xfId="6596"/>
    <cellStyle name="_OPPC  narratives revised 3 8 5" xfId="6597"/>
    <cellStyle name="_OPPC  narratives revised 3 8_Gross" xfId="6598"/>
    <cellStyle name="_OPPC  narratives revised 3 8_Gross 2" xfId="6599"/>
    <cellStyle name="_OPPC  narratives revised 3 8_Gross 2 2" xfId="6600"/>
    <cellStyle name="_OPPC  narratives revised 3 8_Gross 3" xfId="6601"/>
    <cellStyle name="_OPPC  narratives revised 3 9" xfId="6602"/>
    <cellStyle name="_OPPC  narratives revised 3 9 2" xfId="6603"/>
    <cellStyle name="_OPPC  narratives revised 3 9 2 2" xfId="6604"/>
    <cellStyle name="_OPPC  narratives revised 3 9 3" xfId="6605"/>
    <cellStyle name="_OPPC  narratives revised 3_August 2014 IMBE" xfId="6606"/>
    <cellStyle name="_OPPC  narratives revised 3_August 2014 IMBE 2" xfId="6607"/>
    <cellStyle name="_OPPC  narratives revised 3_August 2014 IMBE 2 2" xfId="6608"/>
    <cellStyle name="_OPPC  narratives revised 3_August 2014 IMBE 2 2 2" xfId="6609"/>
    <cellStyle name="_OPPC  narratives revised 3_August 2014 IMBE 2 3" xfId="6610"/>
    <cellStyle name="_OPPC  narratives revised 3_August 2014 IMBE 2 3 2" xfId="6611"/>
    <cellStyle name="_OPPC  narratives revised 3_August 2014 IMBE 2_Gross" xfId="6612"/>
    <cellStyle name="_OPPC  narratives revised 3_August 2014 IMBE 2_Gross 2" xfId="6613"/>
    <cellStyle name="_OPPC  narratives revised 3_August 2014 IMBE 2_Gross 2 2" xfId="6614"/>
    <cellStyle name="_OPPC  narratives revised 3_August 2014 IMBE 2_Gross 3" xfId="6615"/>
    <cellStyle name="_OPPC  narratives revised 3_August 2014 IMBE 3" xfId="6616"/>
    <cellStyle name="_OPPC  narratives revised 3_August 2014 IMBE 3 2" xfId="6617"/>
    <cellStyle name="_OPPC  narratives revised 3_August 2014 IMBE 4" xfId="6618"/>
    <cellStyle name="_OPPC  narratives revised 3_August 2014 IMBE 4 2" xfId="6619"/>
    <cellStyle name="_OPPC  narratives revised 3_August 2014 IMBE_Gross" xfId="6620"/>
    <cellStyle name="_OPPC  narratives revised 3_August 2014 IMBE_Gross 2" xfId="6621"/>
    <cellStyle name="_OPPC  narratives revised 3_August 2014 IMBE_Gross 2 2" xfId="6622"/>
    <cellStyle name="_OPPC  narratives revised 3_August 2014 IMBE_Gross 3" xfId="6623"/>
    <cellStyle name="_OPPC  narratives revised 3_Gross" xfId="6624"/>
    <cellStyle name="_OPPC  narratives revised 3_Gross 2" xfId="6625"/>
    <cellStyle name="_OPPC  narratives revised 3_Gross 2 2" xfId="6626"/>
    <cellStyle name="_OPPC  narratives revised 3_Gross 3" xfId="6627"/>
    <cellStyle name="_OPPC  narratives revised 30" xfId="6628"/>
    <cellStyle name="_OPPC  narratives revised 4" xfId="6629"/>
    <cellStyle name="_OPPC  narratives revised 4 2" xfId="6630"/>
    <cellStyle name="_OPPC  narratives revised 4 2 2" xfId="6631"/>
    <cellStyle name="_OPPC  narratives revised 4 2 2 2" xfId="6632"/>
    <cellStyle name="_OPPC  narratives revised 4 2 2 2 2" xfId="6633"/>
    <cellStyle name="_OPPC  narratives revised 4 2 3" xfId="6634"/>
    <cellStyle name="_OPPC  narratives revised 4 2 3 2" xfId="6635"/>
    <cellStyle name="_OPPC  narratives revised 4 2_Gross" xfId="6636"/>
    <cellStyle name="_OPPC  narratives revised 4 2_Gross 2" xfId="6637"/>
    <cellStyle name="_OPPC  narratives revised 4 2_Gross 2 2" xfId="6638"/>
    <cellStyle name="_OPPC  narratives revised 4 2_Gross 3" xfId="6639"/>
    <cellStyle name="_OPPC  narratives revised 4 3" xfId="6640"/>
    <cellStyle name="_OPPC  narratives revised 4 3 2" xfId="6641"/>
    <cellStyle name="_OPPC  narratives revised 4 3 2 2" xfId="6642"/>
    <cellStyle name="_OPPC  narratives revised 4 4" xfId="6643"/>
    <cellStyle name="_OPPC  narratives revised 4 4 2" xfId="6644"/>
    <cellStyle name="_OPPC  narratives revised 4 5" xfId="6645"/>
    <cellStyle name="_OPPC  narratives revised 4 5 2" xfId="6646"/>
    <cellStyle name="_OPPC  narratives revised 4 6" xfId="6647"/>
    <cellStyle name="_OPPC  narratives revised 4 6 2" xfId="6648"/>
    <cellStyle name="_OPPC  narratives revised 4_August 2014 IMBE" xfId="6649"/>
    <cellStyle name="_OPPC  narratives revised 4_August 2014 IMBE 2" xfId="6650"/>
    <cellStyle name="_OPPC  narratives revised 4_August 2014 IMBE 2 2" xfId="6651"/>
    <cellStyle name="_OPPC  narratives revised 4_August 2014 IMBE 2 2 2" xfId="6652"/>
    <cellStyle name="_OPPC  narratives revised 4_August 2014 IMBE 2 2 2 2" xfId="6653"/>
    <cellStyle name="_OPPC  narratives revised 4_August 2014 IMBE 2 2 3" xfId="6654"/>
    <cellStyle name="_OPPC  narratives revised 4_August 2014 IMBE 2 2_Gross" xfId="6655"/>
    <cellStyle name="_OPPC  narratives revised 4_August 2014 IMBE 2 2_Gross 2" xfId="6656"/>
    <cellStyle name="_OPPC  narratives revised 4_August 2014 IMBE 2 2_Gross 2 2" xfId="6657"/>
    <cellStyle name="_OPPC  narratives revised 4_August 2014 IMBE 2 2_Gross 3" xfId="6658"/>
    <cellStyle name="_OPPC  narratives revised 4_August 2014 IMBE 2 3" xfId="6659"/>
    <cellStyle name="_OPPC  narratives revised 4_August 2014 IMBE 2 3 2" xfId="6660"/>
    <cellStyle name="_OPPC  narratives revised 4_August 2014 IMBE 2 4" xfId="6661"/>
    <cellStyle name="_OPPC  narratives revised 4_August 2014 IMBE 2 4 2" xfId="6662"/>
    <cellStyle name="_OPPC  narratives revised 4_August 2014 IMBE 2_Gross" xfId="6663"/>
    <cellStyle name="_OPPC  narratives revised 4_August 2014 IMBE 2_Gross 2" xfId="6664"/>
    <cellStyle name="_OPPC  narratives revised 4_August 2014 IMBE 2_Gross 2 2" xfId="6665"/>
    <cellStyle name="_OPPC  narratives revised 4_August 2014 IMBE 2_Gross 3" xfId="6666"/>
    <cellStyle name="_OPPC  narratives revised 4_August 2014 IMBE 3" xfId="6667"/>
    <cellStyle name="_OPPC  narratives revised 4_August 2014 IMBE 3 2" xfId="6668"/>
    <cellStyle name="_OPPC  narratives revised 4_August 2014 IMBE 4" xfId="6669"/>
    <cellStyle name="_OPPC  narratives revised 4_August 2014 IMBE 4 2" xfId="6670"/>
    <cellStyle name="_OPPC  narratives revised 4_August 2014 IMBE_Gross" xfId="6671"/>
    <cellStyle name="_OPPC  narratives revised 4_August 2014 IMBE_Gross 2" xfId="6672"/>
    <cellStyle name="_OPPC  narratives revised 4_August 2014 IMBE_Gross 2 2" xfId="6673"/>
    <cellStyle name="_OPPC  narratives revised 4_August 2014 IMBE_Gross 3" xfId="6674"/>
    <cellStyle name="_OPPC  narratives revised 4_Gross" xfId="6675"/>
    <cellStyle name="_OPPC  narratives revised 4_Gross 2" xfId="6676"/>
    <cellStyle name="_OPPC  narratives revised 4_Gross 2 2" xfId="6677"/>
    <cellStyle name="_OPPC  narratives revised 4_Gross 3" xfId="6678"/>
    <cellStyle name="_OPPC  narratives revised 5" xfId="6679"/>
    <cellStyle name="_OPPC  narratives revised 5 2" xfId="6680"/>
    <cellStyle name="_OPPC  narratives revised 5 2 2" xfId="6681"/>
    <cellStyle name="_OPPC  narratives revised 5 2 2 2" xfId="6682"/>
    <cellStyle name="_OPPC  narratives revised 5 2 3" xfId="6683"/>
    <cellStyle name="_OPPC  narratives revised 5 2 3 2" xfId="6684"/>
    <cellStyle name="_OPPC  narratives revised 5 2 4" xfId="6685"/>
    <cellStyle name="_OPPC  narratives revised 5 2 4 2" xfId="6686"/>
    <cellStyle name="_OPPC  narratives revised 5 2_Gross" xfId="6687"/>
    <cellStyle name="_OPPC  narratives revised 5 2_Gross 2" xfId="6688"/>
    <cellStyle name="_OPPC  narratives revised 5 2_Gross 2 2" xfId="6689"/>
    <cellStyle name="_OPPC  narratives revised 5 2_Gross 3" xfId="6690"/>
    <cellStyle name="_OPPC  narratives revised 5 3" xfId="6691"/>
    <cellStyle name="_OPPC  narratives revised 5 3 2" xfId="6692"/>
    <cellStyle name="_OPPC  narratives revised 5 3 2 2" xfId="6693"/>
    <cellStyle name="_OPPC  narratives revised 5 3 3" xfId="6694"/>
    <cellStyle name="_OPPC  narratives revised 5 3 3 2" xfId="6695"/>
    <cellStyle name="_OPPC  narratives revised 5 4" xfId="6696"/>
    <cellStyle name="_OPPC  narratives revised 5 4 2" xfId="6697"/>
    <cellStyle name="_OPPC  narratives revised 5 5" xfId="6698"/>
    <cellStyle name="_OPPC  narratives revised 5 5 2" xfId="6699"/>
    <cellStyle name="_OPPC  narratives revised 5 6" xfId="6700"/>
    <cellStyle name="_OPPC  narratives revised 5_Gross" xfId="6701"/>
    <cellStyle name="_OPPC  narratives revised 5_Gross 2" xfId="6702"/>
    <cellStyle name="_OPPC  narratives revised 5_Gross 2 2" xfId="6703"/>
    <cellStyle name="_OPPC  narratives revised 5_Gross 3" xfId="6704"/>
    <cellStyle name="_OPPC  narratives revised 6" xfId="6705"/>
    <cellStyle name="_OPPC  narratives revised 6 2" xfId="6706"/>
    <cellStyle name="_OPPC  narratives revised 6 2 2" xfId="6707"/>
    <cellStyle name="_OPPC  narratives revised 6 2 2 2" xfId="6708"/>
    <cellStyle name="_OPPC  narratives revised 6 2 3" xfId="6709"/>
    <cellStyle name="_OPPC  narratives revised 6 2 3 2" xfId="6710"/>
    <cellStyle name="_OPPC  narratives revised 6 2_Gross" xfId="6711"/>
    <cellStyle name="_OPPC  narratives revised 6 2_Gross 2" xfId="6712"/>
    <cellStyle name="_OPPC  narratives revised 6 2_Gross 2 2" xfId="6713"/>
    <cellStyle name="_OPPC  narratives revised 6 2_Gross 3" xfId="6714"/>
    <cellStyle name="_OPPC  narratives revised 6 3" xfId="6715"/>
    <cellStyle name="_OPPC  narratives revised 6 3 2" xfId="6716"/>
    <cellStyle name="_OPPC  narratives revised 6 3 2 2" xfId="6717"/>
    <cellStyle name="_OPPC  narratives revised 6 3 3" xfId="6718"/>
    <cellStyle name="_OPPC  narratives revised 6 3 3 2" xfId="6719"/>
    <cellStyle name="_OPPC  narratives revised 6 4" xfId="6720"/>
    <cellStyle name="_OPPC  narratives revised 6 4 2" xfId="6721"/>
    <cellStyle name="_OPPC  narratives revised 6 5" xfId="6722"/>
    <cellStyle name="_OPPC  narratives revised 6 5 2" xfId="6723"/>
    <cellStyle name="_OPPC  narratives revised 6 6" xfId="6724"/>
    <cellStyle name="_OPPC  narratives revised 6_Gross" xfId="6725"/>
    <cellStyle name="_OPPC  narratives revised 6_Gross 2" xfId="6726"/>
    <cellStyle name="_OPPC  narratives revised 6_Gross 2 2" xfId="6727"/>
    <cellStyle name="_OPPC  narratives revised 6_Gross 3" xfId="6728"/>
    <cellStyle name="_OPPC  narratives revised 7" xfId="6729"/>
    <cellStyle name="_OPPC  narratives revised 7 2" xfId="6730"/>
    <cellStyle name="_OPPC  narratives revised 7 2 2" xfId="6731"/>
    <cellStyle name="_OPPC  narratives revised 7 2 2 2" xfId="6732"/>
    <cellStyle name="_OPPC  narratives revised 7 2 3" xfId="6733"/>
    <cellStyle name="_OPPC  narratives revised 7 2 3 2" xfId="6734"/>
    <cellStyle name="_OPPC  narratives revised 7 2_Gross" xfId="6735"/>
    <cellStyle name="_OPPC  narratives revised 7 2_Gross 2" xfId="6736"/>
    <cellStyle name="_OPPC  narratives revised 7 2_Gross 2 2" xfId="6737"/>
    <cellStyle name="_OPPC  narratives revised 7 2_Gross 3" xfId="6738"/>
    <cellStyle name="_OPPC  narratives revised 7 3" xfId="6739"/>
    <cellStyle name="_OPPC  narratives revised 7 3 2" xfId="6740"/>
    <cellStyle name="_OPPC  narratives revised 7 4" xfId="6741"/>
    <cellStyle name="_OPPC  narratives revised 7 4 2" xfId="6742"/>
    <cellStyle name="_OPPC  narratives revised 7_Gross" xfId="6743"/>
    <cellStyle name="_OPPC  narratives revised 7_Gross 2" xfId="6744"/>
    <cellStyle name="_OPPC  narratives revised 7_Gross 2 2" xfId="6745"/>
    <cellStyle name="_OPPC  narratives revised 7_Gross 3" xfId="6746"/>
    <cellStyle name="_OPPC  narratives revised 8" xfId="6747"/>
    <cellStyle name="_OPPC  narratives revised 8 2" xfId="6748"/>
    <cellStyle name="_OPPC  narratives revised 8 2 2" xfId="6749"/>
    <cellStyle name="_OPPC  narratives revised 8 2 2 2" xfId="6750"/>
    <cellStyle name="_OPPC  narratives revised 8 2 3" xfId="6751"/>
    <cellStyle name="_OPPC  narratives revised 8 2 3 2" xfId="6752"/>
    <cellStyle name="_OPPC  narratives revised 8 2_Gross" xfId="6753"/>
    <cellStyle name="_OPPC  narratives revised 8 2_Gross 2" xfId="6754"/>
    <cellStyle name="_OPPC  narratives revised 8 2_Gross 2 2" xfId="6755"/>
    <cellStyle name="_OPPC  narratives revised 8 2_Gross 3" xfId="6756"/>
    <cellStyle name="_OPPC  narratives revised 8 3" xfId="6757"/>
    <cellStyle name="_OPPC  narratives revised 8 3 2" xfId="6758"/>
    <cellStyle name="_OPPC  narratives revised 8 4" xfId="6759"/>
    <cellStyle name="_OPPC  narratives revised 8 4 2" xfId="6760"/>
    <cellStyle name="_OPPC  narratives revised 8_Gross" xfId="6761"/>
    <cellStyle name="_OPPC  narratives revised 8_Gross 2" xfId="6762"/>
    <cellStyle name="_OPPC  narratives revised 8_Gross 2 2" xfId="6763"/>
    <cellStyle name="_OPPC  narratives revised 8_Gross 3" xfId="6764"/>
    <cellStyle name="_OPPC  narratives revised 9" xfId="6765"/>
    <cellStyle name="_OPPC  narratives revised 9 2" xfId="6766"/>
    <cellStyle name="_OPPC  narratives revised 9 2 2" xfId="6767"/>
    <cellStyle name="_OPPC  narratives revised 9 2 2 2" xfId="6768"/>
    <cellStyle name="_OPPC  narratives revised 9 2 3" xfId="6769"/>
    <cellStyle name="_OPPC  narratives revised 9 2 3 2" xfId="6770"/>
    <cellStyle name="_OPPC  narratives revised 9 2_Gross" xfId="6771"/>
    <cellStyle name="_OPPC  narratives revised 9 2_Gross 2" xfId="6772"/>
    <cellStyle name="_OPPC  narratives revised 9 2_Gross 2 2" xfId="6773"/>
    <cellStyle name="_OPPC  narratives revised 9 2_Gross 3" xfId="6774"/>
    <cellStyle name="_OPPC  narratives revised 9 3" xfId="6775"/>
    <cellStyle name="_OPPC  narratives revised 9 3 2" xfId="6776"/>
    <cellStyle name="_OPPC  narratives revised 9 4" xfId="6777"/>
    <cellStyle name="_OPPC  narratives revised 9 4 2" xfId="6778"/>
    <cellStyle name="_OPPC  narratives revised 9 5" xfId="6779"/>
    <cellStyle name="_OPPC  narratives revised 9 5 2" xfId="6780"/>
    <cellStyle name="_OPPC  narratives revised 9_Gross" xfId="6781"/>
    <cellStyle name="_OPPC  narratives revised 9_Gross 2" xfId="6782"/>
    <cellStyle name="_OPPC  narratives revised 9_Gross 2 2" xfId="6783"/>
    <cellStyle name="_OPPC  narratives revised 9_Gross 3" xfId="6784"/>
    <cellStyle name="_OPPC  narratives revised_001. Test" xfId="6785"/>
    <cellStyle name="_OPPC  narratives revised_001. Test 2" xfId="6786"/>
    <cellStyle name="_OPPC  narratives revised_001. Test 2 2" xfId="6787"/>
    <cellStyle name="_OPPC  narratives revised_001. Test 3" xfId="6788"/>
    <cellStyle name="_OPPC  narratives revised_001. Test_Gross" xfId="6789"/>
    <cellStyle name="_OPPC  narratives revised_001. Test_Gross 2" xfId="6790"/>
    <cellStyle name="_OPPC  narratives revised_001. Test_Gross 2 2" xfId="6791"/>
    <cellStyle name="_OPPC  narratives revised_001. Test_Gross 3" xfId="6792"/>
    <cellStyle name="_OPPC  narratives revised_Gross" xfId="6793"/>
    <cellStyle name="_OPPC  narratives revised_Gross 2" xfId="6794"/>
    <cellStyle name="_OPPC  narratives revised_Gross 2 2" xfId="6795"/>
    <cellStyle name="_OPPC  narratives revised_Gross 2 2 2" xfId="6796"/>
    <cellStyle name="_OPPC  narratives revised_Gross 2 3" xfId="6797"/>
    <cellStyle name="_OPPC  narratives revised_Gross 2 3 2" xfId="6798"/>
    <cellStyle name="_OPPC  narratives revised_Gross 2_Gross" xfId="6799"/>
    <cellStyle name="_OPPC  narratives revised_Gross 2_Gross 2" xfId="6800"/>
    <cellStyle name="_OPPC  narratives revised_Gross 2_Gross 2 2" xfId="6801"/>
    <cellStyle name="_OPPC  narratives revised_Gross 2_Gross 3" xfId="6802"/>
    <cellStyle name="_OPPC  narratives revised_Gross 3" xfId="6803"/>
    <cellStyle name="_OPPC  narratives revised_Gross 3 2" xfId="6804"/>
    <cellStyle name="_OPPC  narratives revised_Gross 4" xfId="6805"/>
    <cellStyle name="_OPPC  narratives revised_Gross 4 2" xfId="6806"/>
    <cellStyle name="_OPPC  narratives revised_Gross_1" xfId="6807"/>
    <cellStyle name="_OPPC  narratives revised_Gross_1 2" xfId="6808"/>
    <cellStyle name="_OPPC  narratives revised_Gross_1 2 2" xfId="6809"/>
    <cellStyle name="_OPPC  narratives revised_Gross_1 3" xfId="6810"/>
    <cellStyle name="_OPPC  narratives revised_Gross_Gross" xfId="6811"/>
    <cellStyle name="_OPPC  narratives revised_Gross_Gross 2" xfId="6812"/>
    <cellStyle name="_OPPC  narratives revised_Gross_Gross 2 2" xfId="6813"/>
    <cellStyle name="_OPPC  narratives revised_Gross_Gross 3" xfId="6814"/>
    <cellStyle name="_OPPC  narratives revised_R0" xfId="6815"/>
    <cellStyle name="_OPPC  narratives revised_R0 2" xfId="6816"/>
    <cellStyle name="_OPPC  narratives revised_R0 2 2" xfId="6817"/>
    <cellStyle name="_OPPC  narratives revised_R0 2 2 2" xfId="6818"/>
    <cellStyle name="_OPPC  narratives revised_R0 2 3" xfId="6819"/>
    <cellStyle name="_OPPC  narratives revised_R0 2 3 2" xfId="6820"/>
    <cellStyle name="_OPPC  narratives revised_R0 3" xfId="6821"/>
    <cellStyle name="_OPPC  narratives revised_R0 3 2" xfId="6822"/>
    <cellStyle name="_OPPC  narratives revised_R0 4" xfId="6823"/>
    <cellStyle name="_OPPC  narratives revised_R0 4 2" xfId="6824"/>
    <cellStyle name="_OPPC  narratives revised_R0_1" xfId="6825"/>
    <cellStyle name="_OPPC  narratives revised_R0_1 2" xfId="6826"/>
    <cellStyle name="_OPPC  narratives revised_R0_1 2 2" xfId="6827"/>
    <cellStyle name="_OPPC  narratives revised_R0_1 3" xfId="6828"/>
    <cellStyle name="_OPPC  narratives revised_R0_1 3 2" xfId="6829"/>
    <cellStyle name="_OPPC Narrative 2" xfId="6830"/>
    <cellStyle name="_OPPC Narrative 2 10" xfId="6831"/>
    <cellStyle name="_OPPC Narrative 2 10 2" xfId="6832"/>
    <cellStyle name="_OPPC Narrative 2 10 2 2" xfId="6833"/>
    <cellStyle name="_OPPC Narrative 2 10 3" xfId="6834"/>
    <cellStyle name="_OPPC Narrative 2 10 3 2" xfId="6835"/>
    <cellStyle name="_OPPC Narrative 2 10 4" xfId="6836"/>
    <cellStyle name="_OPPC Narrative 2 10_Gross" xfId="6837"/>
    <cellStyle name="_OPPC Narrative 2 10_Gross 2" xfId="6838"/>
    <cellStyle name="_OPPC Narrative 2 11" xfId="6839"/>
    <cellStyle name="_OPPC Narrative 2 11 2" xfId="6840"/>
    <cellStyle name="_OPPC Narrative 2 11 2 2" xfId="6841"/>
    <cellStyle name="_OPPC Narrative 2 11 3" xfId="6842"/>
    <cellStyle name="_OPPC Narrative 2 11_Gross" xfId="6843"/>
    <cellStyle name="_OPPC Narrative 2 11_Gross 2" xfId="6844"/>
    <cellStyle name="_OPPC Narrative 2 12" xfId="6845"/>
    <cellStyle name="_OPPC Narrative 2 12 2" xfId="6846"/>
    <cellStyle name="_OPPC Narrative 2 12 2 2" xfId="6847"/>
    <cellStyle name="_OPPC Narrative 2 12 3" xfId="6848"/>
    <cellStyle name="_OPPC Narrative 2 12_Gross" xfId="6849"/>
    <cellStyle name="_OPPC Narrative 2 12_Gross 2" xfId="6850"/>
    <cellStyle name="_OPPC Narrative 2 13" xfId="6851"/>
    <cellStyle name="_OPPC Narrative 2 13 2" xfId="6852"/>
    <cellStyle name="_OPPC Narrative 2 13 2 2" xfId="6853"/>
    <cellStyle name="_OPPC Narrative 2 13 3" xfId="6854"/>
    <cellStyle name="_OPPC Narrative 2 13_Gross" xfId="6855"/>
    <cellStyle name="_OPPC Narrative 2 13_Gross 2" xfId="6856"/>
    <cellStyle name="_OPPC Narrative 2 14" xfId="6857"/>
    <cellStyle name="_OPPC Narrative 2 14 2" xfId="6858"/>
    <cellStyle name="_OPPC Narrative 2 14 2 2" xfId="6859"/>
    <cellStyle name="_OPPC Narrative 2 14 3" xfId="6860"/>
    <cellStyle name="_OPPC Narrative 2 14_Gross" xfId="6861"/>
    <cellStyle name="_OPPC Narrative 2 14_Gross 2" xfId="6862"/>
    <cellStyle name="_OPPC Narrative 2 15" xfId="6863"/>
    <cellStyle name="_OPPC Narrative 2 15 2" xfId="6864"/>
    <cellStyle name="_OPPC Narrative 2 15 2 2" xfId="6865"/>
    <cellStyle name="_OPPC Narrative 2 15 3" xfId="6866"/>
    <cellStyle name="_OPPC Narrative 2 15_Gross" xfId="6867"/>
    <cellStyle name="_OPPC Narrative 2 15_Gross 2" xfId="6868"/>
    <cellStyle name="_OPPC Narrative 2 16" xfId="6869"/>
    <cellStyle name="_OPPC Narrative 2 16 2" xfId="6870"/>
    <cellStyle name="_OPPC Narrative 2 16 2 2" xfId="6871"/>
    <cellStyle name="_OPPC Narrative 2 16 3" xfId="6872"/>
    <cellStyle name="_OPPC Narrative 2 16_Gross" xfId="6873"/>
    <cellStyle name="_OPPC Narrative 2 16_Gross 2" xfId="6874"/>
    <cellStyle name="_OPPC Narrative 2 17" xfId="6875"/>
    <cellStyle name="_OPPC Narrative 2 17 2" xfId="6876"/>
    <cellStyle name="_OPPC Narrative 2 17 2 2" xfId="6877"/>
    <cellStyle name="_OPPC Narrative 2 17 3" xfId="6878"/>
    <cellStyle name="_OPPC Narrative 2 18" xfId="6879"/>
    <cellStyle name="_OPPC Narrative 2 18 2" xfId="6880"/>
    <cellStyle name="_OPPC Narrative 2 18 2 2" xfId="6881"/>
    <cellStyle name="_OPPC Narrative 2 18 3" xfId="6882"/>
    <cellStyle name="_OPPC Narrative 2 19" xfId="6883"/>
    <cellStyle name="_OPPC Narrative 2 19 2" xfId="6884"/>
    <cellStyle name="_OPPC Narrative 2 19 2 2" xfId="6885"/>
    <cellStyle name="_OPPC Narrative 2 19 3" xfId="6886"/>
    <cellStyle name="_OPPC Narrative 2 2" xfId="6887"/>
    <cellStyle name="_OPPC Narrative 2 2 2" xfId="6888"/>
    <cellStyle name="_OPPC Narrative 2 2 2 2" xfId="6889"/>
    <cellStyle name="_OPPC Narrative 2 2 2 2 2" xfId="6890"/>
    <cellStyle name="_OPPC Narrative 2 2 3" xfId="6891"/>
    <cellStyle name="_OPPC Narrative 2 2 3 2" xfId="6892"/>
    <cellStyle name="_OPPC Narrative 2 2 3 2 2" xfId="6893"/>
    <cellStyle name="_OPPC Narrative 2 2 3 3" xfId="6894"/>
    <cellStyle name="_OPPC Narrative 2 2 3 3 2" xfId="6895"/>
    <cellStyle name="_OPPC Narrative 2 2 3_Gross" xfId="6896"/>
    <cellStyle name="_OPPC Narrative 2 2 3_Gross 2" xfId="6897"/>
    <cellStyle name="_OPPC Narrative 2 2 4" xfId="6898"/>
    <cellStyle name="_OPPC Narrative 2 2 4 2" xfId="6899"/>
    <cellStyle name="_OPPC Narrative 2 2 4 2 2" xfId="6900"/>
    <cellStyle name="_OPPC Narrative 2 2 4 3" xfId="6901"/>
    <cellStyle name="_OPPC Narrative 2 2 4 3 2" xfId="6902"/>
    <cellStyle name="_OPPC Narrative 2 2 4_Gross" xfId="6903"/>
    <cellStyle name="_OPPC Narrative 2 2 4_Gross 2" xfId="6904"/>
    <cellStyle name="_OPPC Narrative 2 2 5" xfId="6905"/>
    <cellStyle name="_OPPC Narrative 2 2 5 2" xfId="6906"/>
    <cellStyle name="_OPPC Narrative 2 2 5 2 2" xfId="6907"/>
    <cellStyle name="_OPPC Narrative 2 2 5 3" xfId="6908"/>
    <cellStyle name="_OPPC Narrative 2 2 5 3 2" xfId="6909"/>
    <cellStyle name="_OPPC Narrative 2 2 5 4" xfId="6910"/>
    <cellStyle name="_OPPC Narrative 2 2 5 4 2" xfId="6911"/>
    <cellStyle name="_OPPC Narrative 2 2 5_Gross" xfId="6912"/>
    <cellStyle name="_OPPC Narrative 2 2 5_Gross 2" xfId="6913"/>
    <cellStyle name="_OPPC Narrative 2 2 6" xfId="6914"/>
    <cellStyle name="_OPPC Narrative 2 2 6 2" xfId="6915"/>
    <cellStyle name="_OPPC Narrative 2 2 7" xfId="6916"/>
    <cellStyle name="_OPPC Narrative 2 2 7 2" xfId="6917"/>
    <cellStyle name="_OPPC Narrative 2 2 8" xfId="6918"/>
    <cellStyle name="_OPPC Narrative 2 2 8 2" xfId="6919"/>
    <cellStyle name="_OPPC Narrative 2 2 9" xfId="6920"/>
    <cellStyle name="_OPPC Narrative 2 2 9 2" xfId="6921"/>
    <cellStyle name="_OPPC Narrative 2 2_August 2014 IMBE" xfId="6922"/>
    <cellStyle name="_OPPC Narrative 2 2_August 2014 IMBE 2" xfId="6923"/>
    <cellStyle name="_OPPC Narrative 2 2_August 2014 IMBE 2 2" xfId="6924"/>
    <cellStyle name="_OPPC Narrative 2 2_Gross" xfId="6925"/>
    <cellStyle name="_OPPC Narrative 2 2_Gross 2" xfId="6926"/>
    <cellStyle name="_OPPC Narrative 2 20" xfId="6927"/>
    <cellStyle name="_OPPC Narrative 2 20 2" xfId="6928"/>
    <cellStyle name="_OPPC Narrative 2 20 2 2" xfId="6929"/>
    <cellStyle name="_OPPC Narrative 2 20 3" xfId="6930"/>
    <cellStyle name="_OPPC Narrative 2 21" xfId="6931"/>
    <cellStyle name="_OPPC Narrative 2 21 2" xfId="6932"/>
    <cellStyle name="_OPPC Narrative 2 22" xfId="6933"/>
    <cellStyle name="_OPPC Narrative 2 22 2" xfId="6934"/>
    <cellStyle name="_OPPC Narrative 2 23" xfId="6935"/>
    <cellStyle name="_OPPC Narrative 2 23 2" xfId="6936"/>
    <cellStyle name="_OPPC Narrative 2 3" xfId="6937"/>
    <cellStyle name="_OPPC Narrative 2 3 2" xfId="6938"/>
    <cellStyle name="_OPPC Narrative 2 3 2 2" xfId="6939"/>
    <cellStyle name="_OPPC Narrative 2 4" xfId="6940"/>
    <cellStyle name="_OPPC Narrative 2 4 2" xfId="6941"/>
    <cellStyle name="_OPPC Narrative 2 4 2 2" xfId="6942"/>
    <cellStyle name="_OPPC Narrative 2 4 3" xfId="6943"/>
    <cellStyle name="_OPPC Narrative 2 4 3 2" xfId="6944"/>
    <cellStyle name="_OPPC Narrative 2 4_Gross" xfId="6945"/>
    <cellStyle name="_OPPC Narrative 2 4_Gross 2" xfId="6946"/>
    <cellStyle name="_OPPC Narrative 2 5" xfId="6947"/>
    <cellStyle name="_OPPC Narrative 2 5 2" xfId="6948"/>
    <cellStyle name="_OPPC Narrative 2 5 2 2" xfId="6949"/>
    <cellStyle name="_OPPC Narrative 2 5 3" xfId="6950"/>
    <cellStyle name="_OPPC Narrative 2 5 3 2" xfId="6951"/>
    <cellStyle name="_OPPC Narrative 2 5_Gross" xfId="6952"/>
    <cellStyle name="_OPPC Narrative 2 5_Gross 2" xfId="6953"/>
    <cellStyle name="_OPPC Narrative 2 6" xfId="6954"/>
    <cellStyle name="_OPPC Narrative 2 6 2" xfId="6955"/>
    <cellStyle name="_OPPC Narrative 2 6 2 2" xfId="6956"/>
    <cellStyle name="_OPPC Narrative 2 6 3" xfId="6957"/>
    <cellStyle name="_OPPC Narrative 2 6 3 2" xfId="6958"/>
    <cellStyle name="_OPPC Narrative 2 7" xfId="6959"/>
    <cellStyle name="_OPPC Narrative 2 7 2" xfId="6960"/>
    <cellStyle name="_OPPC Narrative 2 7 2 2" xfId="6961"/>
    <cellStyle name="_OPPC Narrative 2 7 3" xfId="6962"/>
    <cellStyle name="_OPPC Narrative 2 7 3 2" xfId="6963"/>
    <cellStyle name="_OPPC Narrative 2 7 4" xfId="6964"/>
    <cellStyle name="_OPPC Narrative 2 7 4 2" xfId="6965"/>
    <cellStyle name="_OPPC Narrative 2 7_Gross" xfId="6966"/>
    <cellStyle name="_OPPC Narrative 2 7_Gross 2" xfId="6967"/>
    <cellStyle name="_OPPC Narrative 2 8" xfId="6968"/>
    <cellStyle name="_OPPC Narrative 2 8 2" xfId="6969"/>
    <cellStyle name="_OPPC Narrative 2 8 2 2" xfId="6970"/>
    <cellStyle name="_OPPC Narrative 2 8 3" xfId="6971"/>
    <cellStyle name="_OPPC Narrative 2 8_Gross" xfId="6972"/>
    <cellStyle name="_OPPC Narrative 2 8_Gross 2" xfId="6973"/>
    <cellStyle name="_OPPC Narrative 2 9" xfId="6974"/>
    <cellStyle name="_OPPC Narrative 2 9 2" xfId="6975"/>
    <cellStyle name="_OPPC Narrative 2 9 2 2" xfId="6976"/>
    <cellStyle name="_OPPC Narrative 2 9 3" xfId="6977"/>
    <cellStyle name="_OPPC Narrative 2 9_Gross" xfId="6978"/>
    <cellStyle name="_OPPC Narrative 2 9_Gross 2" xfId="6979"/>
    <cellStyle name="_OPPC Narrative 2_July 2014 IMBE" xfId="6980"/>
    <cellStyle name="_OPPC Narrative 2_July 2014 IMBE 2" xfId="6981"/>
    <cellStyle name="_OPPC Narrative 2_July 2014 IMBE 2 2" xfId="6982"/>
    <cellStyle name="_OPPC Narrative 2_July 2014 IMBE 3" xfId="6983"/>
    <cellStyle name="_OPPC Narrative 2_July 2014 IMBE 3 2" xfId="6984"/>
    <cellStyle name="_OPPC Narrative 2_R0 Caseloads" xfId="6985"/>
    <cellStyle name="_OPPC Narrative 2_R0 Caseloads 2" xfId="6986"/>
    <cellStyle name="_OPPC Narrative 2_WCMG updates 1415p3" xfId="6987"/>
    <cellStyle name="_OPPC Narrative 2_WCMG updates 1415p3 2" xfId="6988"/>
    <cellStyle name="_OPPC Narrative 2_WCMG updates 1415p3 2 2" xfId="6989"/>
    <cellStyle name="_OPPC WD4 variances V2" xfId="6990"/>
    <cellStyle name="_OPPC WD4 variances V2 10" xfId="6991"/>
    <cellStyle name="_OPPC WD4 variances V2 10 2" xfId="6992"/>
    <cellStyle name="_OPPC WD4 variances V2 10 2 2" xfId="6993"/>
    <cellStyle name="_OPPC WD4 variances V2 10 3" xfId="6994"/>
    <cellStyle name="_OPPC WD4 variances V2 10 3 2" xfId="6995"/>
    <cellStyle name="_OPPC WD4 variances V2 10 4" xfId="6996"/>
    <cellStyle name="_OPPC WD4 variances V2 10_Gross" xfId="6997"/>
    <cellStyle name="_OPPC WD4 variances V2 10_Gross 2" xfId="6998"/>
    <cellStyle name="_OPPC WD4 variances V2 11" xfId="6999"/>
    <cellStyle name="_OPPC WD4 variances V2 11 2" xfId="7000"/>
    <cellStyle name="_OPPC WD4 variances V2 11 2 2" xfId="7001"/>
    <cellStyle name="_OPPC WD4 variances V2 11 3" xfId="7002"/>
    <cellStyle name="_OPPC WD4 variances V2 11_Gross" xfId="7003"/>
    <cellStyle name="_OPPC WD4 variances V2 11_Gross 2" xfId="7004"/>
    <cellStyle name="_OPPC WD4 variances V2 12" xfId="7005"/>
    <cellStyle name="_OPPC WD4 variances V2 12 2" xfId="7006"/>
    <cellStyle name="_OPPC WD4 variances V2 12 2 2" xfId="7007"/>
    <cellStyle name="_OPPC WD4 variances V2 12 3" xfId="7008"/>
    <cellStyle name="_OPPC WD4 variances V2 12_Gross" xfId="7009"/>
    <cellStyle name="_OPPC WD4 variances V2 12_Gross 2" xfId="7010"/>
    <cellStyle name="_OPPC WD4 variances V2 13" xfId="7011"/>
    <cellStyle name="_OPPC WD4 variances V2 13 2" xfId="7012"/>
    <cellStyle name="_OPPC WD4 variances V2 13 2 2" xfId="7013"/>
    <cellStyle name="_OPPC WD4 variances V2 13 3" xfId="7014"/>
    <cellStyle name="_OPPC WD4 variances V2 13_Gross" xfId="7015"/>
    <cellStyle name="_OPPC WD4 variances V2 13_Gross 2" xfId="7016"/>
    <cellStyle name="_OPPC WD4 variances V2 14" xfId="7017"/>
    <cellStyle name="_OPPC WD4 variances V2 14 2" xfId="7018"/>
    <cellStyle name="_OPPC WD4 variances V2 14 2 2" xfId="7019"/>
    <cellStyle name="_OPPC WD4 variances V2 14 3" xfId="7020"/>
    <cellStyle name="_OPPC WD4 variances V2 14_Gross" xfId="7021"/>
    <cellStyle name="_OPPC WD4 variances V2 14_Gross 2" xfId="7022"/>
    <cellStyle name="_OPPC WD4 variances V2 15" xfId="7023"/>
    <cellStyle name="_OPPC WD4 variances V2 15 2" xfId="7024"/>
    <cellStyle name="_OPPC WD4 variances V2 15 2 2" xfId="7025"/>
    <cellStyle name="_OPPC WD4 variances V2 15 3" xfId="7026"/>
    <cellStyle name="_OPPC WD4 variances V2 15_Gross" xfId="7027"/>
    <cellStyle name="_OPPC WD4 variances V2 15_Gross 2" xfId="7028"/>
    <cellStyle name="_OPPC WD4 variances V2 16" xfId="7029"/>
    <cellStyle name="_OPPC WD4 variances V2 16 2" xfId="7030"/>
    <cellStyle name="_OPPC WD4 variances V2 16 2 2" xfId="7031"/>
    <cellStyle name="_OPPC WD4 variances V2 16 3" xfId="7032"/>
    <cellStyle name="_OPPC WD4 variances V2 16_Gross" xfId="7033"/>
    <cellStyle name="_OPPC WD4 variances V2 16_Gross 2" xfId="7034"/>
    <cellStyle name="_OPPC WD4 variances V2 17" xfId="7035"/>
    <cellStyle name="_OPPC WD4 variances V2 17 2" xfId="7036"/>
    <cellStyle name="_OPPC WD4 variances V2 17 2 2" xfId="7037"/>
    <cellStyle name="_OPPC WD4 variances V2 17 3" xfId="7038"/>
    <cellStyle name="_OPPC WD4 variances V2 18" xfId="7039"/>
    <cellStyle name="_OPPC WD4 variances V2 18 2" xfId="7040"/>
    <cellStyle name="_OPPC WD4 variances V2 18 2 2" xfId="7041"/>
    <cellStyle name="_OPPC WD4 variances V2 18 3" xfId="7042"/>
    <cellStyle name="_OPPC WD4 variances V2 19" xfId="7043"/>
    <cellStyle name="_OPPC WD4 variances V2 19 2" xfId="7044"/>
    <cellStyle name="_OPPC WD4 variances V2 19 2 2" xfId="7045"/>
    <cellStyle name="_OPPC WD4 variances V2 19 3" xfId="7046"/>
    <cellStyle name="_OPPC WD4 variances V2 2" xfId="7047"/>
    <cellStyle name="_OPPC WD4 variances V2 2 2" xfId="7048"/>
    <cellStyle name="_OPPC WD4 variances V2 2 2 2" xfId="7049"/>
    <cellStyle name="_OPPC WD4 variances V2 2 2 2 2" xfId="7050"/>
    <cellStyle name="_OPPC WD4 variances V2 2 3" xfId="7051"/>
    <cellStyle name="_OPPC WD4 variances V2 2 3 2" xfId="7052"/>
    <cellStyle name="_OPPC WD4 variances V2 2 3 2 2" xfId="7053"/>
    <cellStyle name="_OPPC WD4 variances V2 2 3 3" xfId="7054"/>
    <cellStyle name="_OPPC WD4 variances V2 2 3 3 2" xfId="7055"/>
    <cellStyle name="_OPPC WD4 variances V2 2 3_Gross" xfId="7056"/>
    <cellStyle name="_OPPC WD4 variances V2 2 3_Gross 2" xfId="7057"/>
    <cellStyle name="_OPPC WD4 variances V2 2 4" xfId="7058"/>
    <cellStyle name="_OPPC WD4 variances V2 2 4 2" xfId="7059"/>
    <cellStyle name="_OPPC WD4 variances V2 2 4 2 2" xfId="7060"/>
    <cellStyle name="_OPPC WD4 variances V2 2 4 3" xfId="7061"/>
    <cellStyle name="_OPPC WD4 variances V2 2 4 3 2" xfId="7062"/>
    <cellStyle name="_OPPC WD4 variances V2 2 4_Gross" xfId="7063"/>
    <cellStyle name="_OPPC WD4 variances V2 2 4_Gross 2" xfId="7064"/>
    <cellStyle name="_OPPC WD4 variances V2 2 5" xfId="7065"/>
    <cellStyle name="_OPPC WD4 variances V2 2 5 2" xfId="7066"/>
    <cellStyle name="_OPPC WD4 variances V2 2 5 2 2" xfId="7067"/>
    <cellStyle name="_OPPC WD4 variances V2 2 5 3" xfId="7068"/>
    <cellStyle name="_OPPC WD4 variances V2 2 5 3 2" xfId="7069"/>
    <cellStyle name="_OPPC WD4 variances V2 2 5 4" xfId="7070"/>
    <cellStyle name="_OPPC WD4 variances V2 2 5 4 2" xfId="7071"/>
    <cellStyle name="_OPPC WD4 variances V2 2 5_Gross" xfId="7072"/>
    <cellStyle name="_OPPC WD4 variances V2 2 5_Gross 2" xfId="7073"/>
    <cellStyle name="_OPPC WD4 variances V2 2 6" xfId="7074"/>
    <cellStyle name="_OPPC WD4 variances V2 2 6 2" xfId="7075"/>
    <cellStyle name="_OPPC WD4 variances V2 2 7" xfId="7076"/>
    <cellStyle name="_OPPC WD4 variances V2 2 7 2" xfId="7077"/>
    <cellStyle name="_OPPC WD4 variances V2 2 8" xfId="7078"/>
    <cellStyle name="_OPPC WD4 variances V2 2 8 2" xfId="7079"/>
    <cellStyle name="_OPPC WD4 variances V2 2 9" xfId="7080"/>
    <cellStyle name="_OPPC WD4 variances V2 2 9 2" xfId="7081"/>
    <cellStyle name="_OPPC WD4 variances V2 2_August 2014 IMBE" xfId="7082"/>
    <cellStyle name="_OPPC WD4 variances V2 2_August 2014 IMBE 2" xfId="7083"/>
    <cellStyle name="_OPPC WD4 variances V2 2_August 2014 IMBE 2 2" xfId="7084"/>
    <cellStyle name="_OPPC WD4 variances V2 2_Gross" xfId="7085"/>
    <cellStyle name="_OPPC WD4 variances V2 2_Gross 2" xfId="7086"/>
    <cellStyle name="_OPPC WD4 variances V2 20" xfId="7087"/>
    <cellStyle name="_OPPC WD4 variances V2 20 2" xfId="7088"/>
    <cellStyle name="_OPPC WD4 variances V2 20 2 2" xfId="7089"/>
    <cellStyle name="_OPPC WD4 variances V2 20 3" xfId="7090"/>
    <cellStyle name="_OPPC WD4 variances V2 21" xfId="7091"/>
    <cellStyle name="_OPPC WD4 variances V2 21 2" xfId="7092"/>
    <cellStyle name="_OPPC WD4 variances V2 22" xfId="7093"/>
    <cellStyle name="_OPPC WD4 variances V2 22 2" xfId="7094"/>
    <cellStyle name="_OPPC WD4 variances V2 23" xfId="7095"/>
    <cellStyle name="_OPPC WD4 variances V2 23 2" xfId="7096"/>
    <cellStyle name="_OPPC WD4 variances V2 3" xfId="7097"/>
    <cellStyle name="_OPPC WD4 variances V2 3 2" xfId="7098"/>
    <cellStyle name="_OPPC WD4 variances V2 3 2 2" xfId="7099"/>
    <cellStyle name="_OPPC WD4 variances V2 4" xfId="7100"/>
    <cellStyle name="_OPPC WD4 variances V2 4 2" xfId="7101"/>
    <cellStyle name="_OPPC WD4 variances V2 4 2 2" xfId="7102"/>
    <cellStyle name="_OPPC WD4 variances V2 4 3" xfId="7103"/>
    <cellStyle name="_OPPC WD4 variances V2 4 3 2" xfId="7104"/>
    <cellStyle name="_OPPC WD4 variances V2 4_Gross" xfId="7105"/>
    <cellStyle name="_OPPC WD4 variances V2 4_Gross 2" xfId="7106"/>
    <cellStyle name="_OPPC WD4 variances V2 5" xfId="7107"/>
    <cellStyle name="_OPPC WD4 variances V2 5 2" xfId="7108"/>
    <cellStyle name="_OPPC WD4 variances V2 5 2 2" xfId="7109"/>
    <cellStyle name="_OPPC WD4 variances V2 5 3" xfId="7110"/>
    <cellStyle name="_OPPC WD4 variances V2 5 3 2" xfId="7111"/>
    <cellStyle name="_OPPC WD4 variances V2 5_Gross" xfId="7112"/>
    <cellStyle name="_OPPC WD4 variances V2 5_Gross 2" xfId="7113"/>
    <cellStyle name="_OPPC WD4 variances V2 6" xfId="7114"/>
    <cellStyle name="_OPPC WD4 variances V2 6 2" xfId="7115"/>
    <cellStyle name="_OPPC WD4 variances V2 6 2 2" xfId="7116"/>
    <cellStyle name="_OPPC WD4 variances V2 6 3" xfId="7117"/>
    <cellStyle name="_OPPC WD4 variances V2 6 3 2" xfId="7118"/>
    <cellStyle name="_OPPC WD4 variances V2 7" xfId="7119"/>
    <cellStyle name="_OPPC WD4 variances V2 7 2" xfId="7120"/>
    <cellStyle name="_OPPC WD4 variances V2 7 2 2" xfId="7121"/>
    <cellStyle name="_OPPC WD4 variances V2 7 3" xfId="7122"/>
    <cellStyle name="_OPPC WD4 variances V2 7 3 2" xfId="7123"/>
    <cellStyle name="_OPPC WD4 variances V2 7 4" xfId="7124"/>
    <cellStyle name="_OPPC WD4 variances V2 7 4 2" xfId="7125"/>
    <cellStyle name="_OPPC WD4 variances V2 7_Gross" xfId="7126"/>
    <cellStyle name="_OPPC WD4 variances V2 7_Gross 2" xfId="7127"/>
    <cellStyle name="_OPPC WD4 variances V2 8" xfId="7128"/>
    <cellStyle name="_OPPC WD4 variances V2 8 2" xfId="7129"/>
    <cellStyle name="_OPPC WD4 variances V2 8 2 2" xfId="7130"/>
    <cellStyle name="_OPPC WD4 variances V2 8 3" xfId="7131"/>
    <cellStyle name="_OPPC WD4 variances V2 8_Gross" xfId="7132"/>
    <cellStyle name="_OPPC WD4 variances V2 8_Gross 2" xfId="7133"/>
    <cellStyle name="_OPPC WD4 variances V2 9" xfId="7134"/>
    <cellStyle name="_OPPC WD4 variances V2 9 2" xfId="7135"/>
    <cellStyle name="_OPPC WD4 variances V2 9 2 2" xfId="7136"/>
    <cellStyle name="_OPPC WD4 variances V2 9 3" xfId="7137"/>
    <cellStyle name="_OPPC WD4 variances V2 9_Gross" xfId="7138"/>
    <cellStyle name="_OPPC WD4 variances V2 9_Gross 2" xfId="7139"/>
    <cellStyle name="_OPPC WD4 variances V2_July 2014 IMBE" xfId="7140"/>
    <cellStyle name="_OPPC WD4 variances V2_July 2014 IMBE 2" xfId="7141"/>
    <cellStyle name="_OPPC WD4 variances V2_July 2014 IMBE 2 2" xfId="7142"/>
    <cellStyle name="_OPPC WD4 variances V2_July 2014 IMBE 3" xfId="7143"/>
    <cellStyle name="_OPPC WD4 variances V2_July 2014 IMBE 3 2" xfId="7144"/>
    <cellStyle name="_OPPC WD4 variances V2_R0 Caseloads" xfId="7145"/>
    <cellStyle name="_OPPC WD4 variances V2_R0 Caseloads 2" xfId="7146"/>
    <cellStyle name="_OPPC WD4 variances V2_WCMG updates 1415p3" xfId="7147"/>
    <cellStyle name="_OPPC WD4 variances V2_WCMG updates 1415p3 2" xfId="7148"/>
    <cellStyle name="_OPPC WD4 variances V2_WCMG updates 1415p3 2 2" xfId="7149"/>
    <cellStyle name="_OPPC WD4 variances1" xfId="7150"/>
    <cellStyle name="_OPPC WD4 variances1 10" xfId="7151"/>
    <cellStyle name="_OPPC WD4 variances1 10 2" xfId="7152"/>
    <cellStyle name="_OPPC WD4 variances1 10 2 2" xfId="7153"/>
    <cellStyle name="_OPPC WD4 variances1 10 3" xfId="7154"/>
    <cellStyle name="_OPPC WD4 variances1 10 3 2" xfId="7155"/>
    <cellStyle name="_OPPC WD4 variances1 10 4" xfId="7156"/>
    <cellStyle name="_OPPC WD4 variances1 10_Gross" xfId="7157"/>
    <cellStyle name="_OPPC WD4 variances1 10_Gross 2" xfId="7158"/>
    <cellStyle name="_OPPC WD4 variances1 11" xfId="7159"/>
    <cellStyle name="_OPPC WD4 variances1 11 2" xfId="7160"/>
    <cellStyle name="_OPPC WD4 variances1 11 2 2" xfId="7161"/>
    <cellStyle name="_OPPC WD4 variances1 11 3" xfId="7162"/>
    <cellStyle name="_OPPC WD4 variances1 11_Gross" xfId="7163"/>
    <cellStyle name="_OPPC WD4 variances1 11_Gross 2" xfId="7164"/>
    <cellStyle name="_OPPC WD4 variances1 12" xfId="7165"/>
    <cellStyle name="_OPPC WD4 variances1 12 2" xfId="7166"/>
    <cellStyle name="_OPPC WD4 variances1 12 2 2" xfId="7167"/>
    <cellStyle name="_OPPC WD4 variances1 12 3" xfId="7168"/>
    <cellStyle name="_OPPC WD4 variances1 12_Gross" xfId="7169"/>
    <cellStyle name="_OPPC WD4 variances1 12_Gross 2" xfId="7170"/>
    <cellStyle name="_OPPC WD4 variances1 13" xfId="7171"/>
    <cellStyle name="_OPPC WD4 variances1 13 2" xfId="7172"/>
    <cellStyle name="_OPPC WD4 variances1 13 2 2" xfId="7173"/>
    <cellStyle name="_OPPC WD4 variances1 13 3" xfId="7174"/>
    <cellStyle name="_OPPC WD4 variances1 13_Gross" xfId="7175"/>
    <cellStyle name="_OPPC WD4 variances1 13_Gross 2" xfId="7176"/>
    <cellStyle name="_OPPC WD4 variances1 14" xfId="7177"/>
    <cellStyle name="_OPPC WD4 variances1 14 2" xfId="7178"/>
    <cellStyle name="_OPPC WD4 variances1 14 2 2" xfId="7179"/>
    <cellStyle name="_OPPC WD4 variances1 14 3" xfId="7180"/>
    <cellStyle name="_OPPC WD4 variances1 14_Gross" xfId="7181"/>
    <cellStyle name="_OPPC WD4 variances1 14_Gross 2" xfId="7182"/>
    <cellStyle name="_OPPC WD4 variances1 15" xfId="7183"/>
    <cellStyle name="_OPPC WD4 variances1 15 2" xfId="7184"/>
    <cellStyle name="_OPPC WD4 variances1 15 2 2" xfId="7185"/>
    <cellStyle name="_OPPC WD4 variances1 15 3" xfId="7186"/>
    <cellStyle name="_OPPC WD4 variances1 15_Gross" xfId="7187"/>
    <cellStyle name="_OPPC WD4 variances1 15_Gross 2" xfId="7188"/>
    <cellStyle name="_OPPC WD4 variances1 16" xfId="7189"/>
    <cellStyle name="_OPPC WD4 variances1 16 2" xfId="7190"/>
    <cellStyle name="_OPPC WD4 variances1 16 2 2" xfId="7191"/>
    <cellStyle name="_OPPC WD4 variances1 16 3" xfId="7192"/>
    <cellStyle name="_OPPC WD4 variances1 16_Gross" xfId="7193"/>
    <cellStyle name="_OPPC WD4 variances1 16_Gross 2" xfId="7194"/>
    <cellStyle name="_OPPC WD4 variances1 17" xfId="7195"/>
    <cellStyle name="_OPPC WD4 variances1 17 2" xfId="7196"/>
    <cellStyle name="_OPPC WD4 variances1 17 2 2" xfId="7197"/>
    <cellStyle name="_OPPC WD4 variances1 17 3" xfId="7198"/>
    <cellStyle name="_OPPC WD4 variances1 18" xfId="7199"/>
    <cellStyle name="_OPPC WD4 variances1 18 2" xfId="7200"/>
    <cellStyle name="_OPPC WD4 variances1 18 2 2" xfId="7201"/>
    <cellStyle name="_OPPC WD4 variances1 18 3" xfId="7202"/>
    <cellStyle name="_OPPC WD4 variances1 19" xfId="7203"/>
    <cellStyle name="_OPPC WD4 variances1 19 2" xfId="7204"/>
    <cellStyle name="_OPPC WD4 variances1 19 2 2" xfId="7205"/>
    <cellStyle name="_OPPC WD4 variances1 19 3" xfId="7206"/>
    <cellStyle name="_OPPC WD4 variances1 2" xfId="7207"/>
    <cellStyle name="_OPPC WD4 variances1 2 2" xfId="7208"/>
    <cellStyle name="_OPPC WD4 variances1 2 2 2" xfId="7209"/>
    <cellStyle name="_OPPC WD4 variances1 2 2 2 2" xfId="7210"/>
    <cellStyle name="_OPPC WD4 variances1 2 3" xfId="7211"/>
    <cellStyle name="_OPPC WD4 variances1 2 3 2" xfId="7212"/>
    <cellStyle name="_OPPC WD4 variances1 2 3 2 2" xfId="7213"/>
    <cellStyle name="_OPPC WD4 variances1 2 3 3" xfId="7214"/>
    <cellStyle name="_OPPC WD4 variances1 2 3 3 2" xfId="7215"/>
    <cellStyle name="_OPPC WD4 variances1 2 3_Gross" xfId="7216"/>
    <cellStyle name="_OPPC WD4 variances1 2 3_Gross 2" xfId="7217"/>
    <cellStyle name="_OPPC WD4 variances1 2 4" xfId="7218"/>
    <cellStyle name="_OPPC WD4 variances1 2 4 2" xfId="7219"/>
    <cellStyle name="_OPPC WD4 variances1 2 4 2 2" xfId="7220"/>
    <cellStyle name="_OPPC WD4 variances1 2 4 3" xfId="7221"/>
    <cellStyle name="_OPPC WD4 variances1 2 4 3 2" xfId="7222"/>
    <cellStyle name="_OPPC WD4 variances1 2 4_Gross" xfId="7223"/>
    <cellStyle name="_OPPC WD4 variances1 2 4_Gross 2" xfId="7224"/>
    <cellStyle name="_OPPC WD4 variances1 2 5" xfId="7225"/>
    <cellStyle name="_OPPC WD4 variances1 2 5 2" xfId="7226"/>
    <cellStyle name="_OPPC WD4 variances1 2 5 2 2" xfId="7227"/>
    <cellStyle name="_OPPC WD4 variances1 2 5 3" xfId="7228"/>
    <cellStyle name="_OPPC WD4 variances1 2 5 3 2" xfId="7229"/>
    <cellStyle name="_OPPC WD4 variances1 2 5 4" xfId="7230"/>
    <cellStyle name="_OPPC WD4 variances1 2 5 4 2" xfId="7231"/>
    <cellStyle name="_OPPC WD4 variances1 2 5_Gross" xfId="7232"/>
    <cellStyle name="_OPPC WD4 variances1 2 5_Gross 2" xfId="7233"/>
    <cellStyle name="_OPPC WD4 variances1 2 6" xfId="7234"/>
    <cellStyle name="_OPPC WD4 variances1 2 6 2" xfId="7235"/>
    <cellStyle name="_OPPC WD4 variances1 2 7" xfId="7236"/>
    <cellStyle name="_OPPC WD4 variances1 2 7 2" xfId="7237"/>
    <cellStyle name="_OPPC WD4 variances1 2 8" xfId="7238"/>
    <cellStyle name="_OPPC WD4 variances1 2 8 2" xfId="7239"/>
    <cellStyle name="_OPPC WD4 variances1 2 9" xfId="7240"/>
    <cellStyle name="_OPPC WD4 variances1 2 9 2" xfId="7241"/>
    <cellStyle name="_OPPC WD4 variances1 2_August 2014 IMBE" xfId="7242"/>
    <cellStyle name="_OPPC WD4 variances1 2_August 2014 IMBE 2" xfId="7243"/>
    <cellStyle name="_OPPC WD4 variances1 2_August 2014 IMBE 2 2" xfId="7244"/>
    <cellStyle name="_OPPC WD4 variances1 2_Gross" xfId="7245"/>
    <cellStyle name="_OPPC WD4 variances1 2_Gross 2" xfId="7246"/>
    <cellStyle name="_OPPC WD4 variances1 20" xfId="7247"/>
    <cellStyle name="_OPPC WD4 variances1 20 2" xfId="7248"/>
    <cellStyle name="_OPPC WD4 variances1 20 2 2" xfId="7249"/>
    <cellStyle name="_OPPC WD4 variances1 20 3" xfId="7250"/>
    <cellStyle name="_OPPC WD4 variances1 21" xfId="7251"/>
    <cellStyle name="_OPPC WD4 variances1 21 2" xfId="7252"/>
    <cellStyle name="_OPPC WD4 variances1 22" xfId="7253"/>
    <cellStyle name="_OPPC WD4 variances1 22 2" xfId="7254"/>
    <cellStyle name="_OPPC WD4 variances1 23" xfId="7255"/>
    <cellStyle name="_OPPC WD4 variances1 23 2" xfId="7256"/>
    <cellStyle name="_OPPC WD4 variances1 3" xfId="7257"/>
    <cellStyle name="_OPPC WD4 variances1 3 2" xfId="7258"/>
    <cellStyle name="_OPPC WD4 variances1 3 2 2" xfId="7259"/>
    <cellStyle name="_OPPC WD4 variances1 4" xfId="7260"/>
    <cellStyle name="_OPPC WD4 variances1 4 2" xfId="7261"/>
    <cellStyle name="_OPPC WD4 variances1 4 2 2" xfId="7262"/>
    <cellStyle name="_OPPC WD4 variances1 4 3" xfId="7263"/>
    <cellStyle name="_OPPC WD4 variances1 4 3 2" xfId="7264"/>
    <cellStyle name="_OPPC WD4 variances1 4_Gross" xfId="7265"/>
    <cellStyle name="_OPPC WD4 variances1 4_Gross 2" xfId="7266"/>
    <cellStyle name="_OPPC WD4 variances1 5" xfId="7267"/>
    <cellStyle name="_OPPC WD4 variances1 5 2" xfId="7268"/>
    <cellStyle name="_OPPC WD4 variances1 5 2 2" xfId="7269"/>
    <cellStyle name="_OPPC WD4 variances1 5 3" xfId="7270"/>
    <cellStyle name="_OPPC WD4 variances1 5 3 2" xfId="7271"/>
    <cellStyle name="_OPPC WD4 variances1 5_Gross" xfId="7272"/>
    <cellStyle name="_OPPC WD4 variances1 5_Gross 2" xfId="7273"/>
    <cellStyle name="_OPPC WD4 variances1 6" xfId="7274"/>
    <cellStyle name="_OPPC WD4 variances1 6 2" xfId="7275"/>
    <cellStyle name="_OPPC WD4 variances1 6 2 2" xfId="7276"/>
    <cellStyle name="_OPPC WD4 variances1 6 3" xfId="7277"/>
    <cellStyle name="_OPPC WD4 variances1 6 3 2" xfId="7278"/>
    <cellStyle name="_OPPC WD4 variances1 7" xfId="7279"/>
    <cellStyle name="_OPPC WD4 variances1 7 2" xfId="7280"/>
    <cellStyle name="_OPPC WD4 variances1 7 2 2" xfId="7281"/>
    <cellStyle name="_OPPC WD4 variances1 7 3" xfId="7282"/>
    <cellStyle name="_OPPC WD4 variances1 7 3 2" xfId="7283"/>
    <cellStyle name="_OPPC WD4 variances1 7 4" xfId="7284"/>
    <cellStyle name="_OPPC WD4 variances1 7 4 2" xfId="7285"/>
    <cellStyle name="_OPPC WD4 variances1 7_Gross" xfId="7286"/>
    <cellStyle name="_OPPC WD4 variances1 7_Gross 2" xfId="7287"/>
    <cellStyle name="_OPPC WD4 variances1 8" xfId="7288"/>
    <cellStyle name="_OPPC WD4 variances1 8 2" xfId="7289"/>
    <cellStyle name="_OPPC WD4 variances1 8 2 2" xfId="7290"/>
    <cellStyle name="_OPPC WD4 variances1 8 3" xfId="7291"/>
    <cellStyle name="_OPPC WD4 variances1 8_Gross" xfId="7292"/>
    <cellStyle name="_OPPC WD4 variances1 8_Gross 2" xfId="7293"/>
    <cellStyle name="_OPPC WD4 variances1 9" xfId="7294"/>
    <cellStyle name="_OPPC WD4 variances1 9 2" xfId="7295"/>
    <cellStyle name="_OPPC WD4 variances1 9 2 2" xfId="7296"/>
    <cellStyle name="_OPPC WD4 variances1 9 3" xfId="7297"/>
    <cellStyle name="_OPPC WD4 variances1 9_Gross" xfId="7298"/>
    <cellStyle name="_OPPC WD4 variances1 9_Gross 2" xfId="7299"/>
    <cellStyle name="_OPPC WD4 variances1_July 2014 IMBE" xfId="7300"/>
    <cellStyle name="_OPPC WD4 variances1_July 2014 IMBE 2" xfId="7301"/>
    <cellStyle name="_OPPC WD4 variances1_July 2014 IMBE 2 2" xfId="7302"/>
    <cellStyle name="_OPPC WD4 variances1_July 2014 IMBE 3" xfId="7303"/>
    <cellStyle name="_OPPC WD4 variances1_July 2014 IMBE 3 2" xfId="7304"/>
    <cellStyle name="_OPPC WD4 variances1_R0 Caseloads" xfId="7305"/>
    <cellStyle name="_OPPC WD4 variances1_R0 Caseloads 2" xfId="7306"/>
    <cellStyle name="_OPPC WD4 variances1_WCMG updates 1415p3" xfId="7307"/>
    <cellStyle name="_OPPC WD4 variances1_WCMG updates 1415p3 2" xfId="7308"/>
    <cellStyle name="_OPPC WD4 variances1_WCMG updates 1415p3 2 2" xfId="7309"/>
    <cellStyle name="_OPPC WD6 variances" xfId="7310"/>
    <cellStyle name="_OPPC WD6 variances 10" xfId="7311"/>
    <cellStyle name="_OPPC WD6 variances 10 2" xfId="7312"/>
    <cellStyle name="_OPPC WD6 variances 10 2 2" xfId="7313"/>
    <cellStyle name="_OPPC WD6 variances 10 3" xfId="7314"/>
    <cellStyle name="_OPPC WD6 variances 10 3 2" xfId="7315"/>
    <cellStyle name="_OPPC WD6 variances 10 4" xfId="7316"/>
    <cellStyle name="_OPPC WD6 variances 10_Gross" xfId="7317"/>
    <cellStyle name="_OPPC WD6 variances 10_Gross 2" xfId="7318"/>
    <cellStyle name="_OPPC WD6 variances 11" xfId="7319"/>
    <cellStyle name="_OPPC WD6 variances 11 2" xfId="7320"/>
    <cellStyle name="_OPPC WD6 variances 11 2 2" xfId="7321"/>
    <cellStyle name="_OPPC WD6 variances 11 3" xfId="7322"/>
    <cellStyle name="_OPPC WD6 variances 11_Gross" xfId="7323"/>
    <cellStyle name="_OPPC WD6 variances 11_Gross 2" xfId="7324"/>
    <cellStyle name="_OPPC WD6 variances 12" xfId="7325"/>
    <cellStyle name="_OPPC WD6 variances 12 2" xfId="7326"/>
    <cellStyle name="_OPPC WD6 variances 12 2 2" xfId="7327"/>
    <cellStyle name="_OPPC WD6 variances 12 3" xfId="7328"/>
    <cellStyle name="_OPPC WD6 variances 12_Gross" xfId="7329"/>
    <cellStyle name="_OPPC WD6 variances 12_Gross 2" xfId="7330"/>
    <cellStyle name="_OPPC WD6 variances 13" xfId="7331"/>
    <cellStyle name="_OPPC WD6 variances 13 2" xfId="7332"/>
    <cellStyle name="_OPPC WD6 variances 13 2 2" xfId="7333"/>
    <cellStyle name="_OPPC WD6 variances 13 3" xfId="7334"/>
    <cellStyle name="_OPPC WD6 variances 13_Gross" xfId="7335"/>
    <cellStyle name="_OPPC WD6 variances 13_Gross 2" xfId="7336"/>
    <cellStyle name="_OPPC WD6 variances 14" xfId="7337"/>
    <cellStyle name="_OPPC WD6 variances 14 2" xfId="7338"/>
    <cellStyle name="_OPPC WD6 variances 14 2 2" xfId="7339"/>
    <cellStyle name="_OPPC WD6 variances 14 3" xfId="7340"/>
    <cellStyle name="_OPPC WD6 variances 14_Gross" xfId="7341"/>
    <cellStyle name="_OPPC WD6 variances 14_Gross 2" xfId="7342"/>
    <cellStyle name="_OPPC WD6 variances 15" xfId="7343"/>
    <cellStyle name="_OPPC WD6 variances 15 2" xfId="7344"/>
    <cellStyle name="_OPPC WD6 variances 15 2 2" xfId="7345"/>
    <cellStyle name="_OPPC WD6 variances 15 3" xfId="7346"/>
    <cellStyle name="_OPPC WD6 variances 15_Gross" xfId="7347"/>
    <cellStyle name="_OPPC WD6 variances 15_Gross 2" xfId="7348"/>
    <cellStyle name="_OPPC WD6 variances 16" xfId="7349"/>
    <cellStyle name="_OPPC WD6 variances 16 2" xfId="7350"/>
    <cellStyle name="_OPPC WD6 variances 16 2 2" xfId="7351"/>
    <cellStyle name="_OPPC WD6 variances 16 3" xfId="7352"/>
    <cellStyle name="_OPPC WD6 variances 16_Gross" xfId="7353"/>
    <cellStyle name="_OPPC WD6 variances 16_Gross 2" xfId="7354"/>
    <cellStyle name="_OPPC WD6 variances 17" xfId="7355"/>
    <cellStyle name="_OPPC WD6 variances 17 2" xfId="7356"/>
    <cellStyle name="_OPPC WD6 variances 17 2 2" xfId="7357"/>
    <cellStyle name="_OPPC WD6 variances 17 3" xfId="7358"/>
    <cellStyle name="_OPPC WD6 variances 18" xfId="7359"/>
    <cellStyle name="_OPPC WD6 variances 18 2" xfId="7360"/>
    <cellStyle name="_OPPC WD6 variances 18 2 2" xfId="7361"/>
    <cellStyle name="_OPPC WD6 variances 18 3" xfId="7362"/>
    <cellStyle name="_OPPC WD6 variances 19" xfId="7363"/>
    <cellStyle name="_OPPC WD6 variances 19 2" xfId="7364"/>
    <cellStyle name="_OPPC WD6 variances 19 2 2" xfId="7365"/>
    <cellStyle name="_OPPC WD6 variances 19 3" xfId="7366"/>
    <cellStyle name="_OPPC WD6 variances 2" xfId="7367"/>
    <cellStyle name="_OPPC WD6 variances 2 2" xfId="7368"/>
    <cellStyle name="_OPPC WD6 variances 2 2 2" xfId="7369"/>
    <cellStyle name="_OPPC WD6 variances 2 2 2 2" xfId="7370"/>
    <cellStyle name="_OPPC WD6 variances 2 3" xfId="7371"/>
    <cellStyle name="_OPPC WD6 variances 2 3 2" xfId="7372"/>
    <cellStyle name="_OPPC WD6 variances 2 3 2 2" xfId="7373"/>
    <cellStyle name="_OPPC WD6 variances 2 3 3" xfId="7374"/>
    <cellStyle name="_OPPC WD6 variances 2 3 3 2" xfId="7375"/>
    <cellStyle name="_OPPC WD6 variances 2 3_Gross" xfId="7376"/>
    <cellStyle name="_OPPC WD6 variances 2 3_Gross 2" xfId="7377"/>
    <cellStyle name="_OPPC WD6 variances 2 4" xfId="7378"/>
    <cellStyle name="_OPPC WD6 variances 2 4 2" xfId="7379"/>
    <cellStyle name="_OPPC WD6 variances 2 4 2 2" xfId="7380"/>
    <cellStyle name="_OPPC WD6 variances 2 4 3" xfId="7381"/>
    <cellStyle name="_OPPC WD6 variances 2 4 3 2" xfId="7382"/>
    <cellStyle name="_OPPC WD6 variances 2 4_Gross" xfId="7383"/>
    <cellStyle name="_OPPC WD6 variances 2 4_Gross 2" xfId="7384"/>
    <cellStyle name="_OPPC WD6 variances 2 5" xfId="7385"/>
    <cellStyle name="_OPPC WD6 variances 2 5 2" xfId="7386"/>
    <cellStyle name="_OPPC WD6 variances 2 5 2 2" xfId="7387"/>
    <cellStyle name="_OPPC WD6 variances 2 5 3" xfId="7388"/>
    <cellStyle name="_OPPC WD6 variances 2 5 3 2" xfId="7389"/>
    <cellStyle name="_OPPC WD6 variances 2 5 4" xfId="7390"/>
    <cellStyle name="_OPPC WD6 variances 2 5 4 2" xfId="7391"/>
    <cellStyle name="_OPPC WD6 variances 2 5_Gross" xfId="7392"/>
    <cellStyle name="_OPPC WD6 variances 2 5_Gross 2" xfId="7393"/>
    <cellStyle name="_OPPC WD6 variances 2 6" xfId="7394"/>
    <cellStyle name="_OPPC WD6 variances 2 6 2" xfId="7395"/>
    <cellStyle name="_OPPC WD6 variances 2 7" xfId="7396"/>
    <cellStyle name="_OPPC WD6 variances 2 7 2" xfId="7397"/>
    <cellStyle name="_OPPC WD6 variances 2 8" xfId="7398"/>
    <cellStyle name="_OPPC WD6 variances 2 8 2" xfId="7399"/>
    <cellStyle name="_OPPC WD6 variances 2 9" xfId="7400"/>
    <cellStyle name="_OPPC WD6 variances 2 9 2" xfId="7401"/>
    <cellStyle name="_OPPC WD6 variances 2_August 2014 IMBE" xfId="7402"/>
    <cellStyle name="_OPPC WD6 variances 2_August 2014 IMBE 2" xfId="7403"/>
    <cellStyle name="_OPPC WD6 variances 2_August 2014 IMBE 2 2" xfId="7404"/>
    <cellStyle name="_OPPC WD6 variances 2_Gross" xfId="7405"/>
    <cellStyle name="_OPPC WD6 variances 2_Gross 2" xfId="7406"/>
    <cellStyle name="_OPPC WD6 variances 20" xfId="7407"/>
    <cellStyle name="_OPPC WD6 variances 20 2" xfId="7408"/>
    <cellStyle name="_OPPC WD6 variances 20 2 2" xfId="7409"/>
    <cellStyle name="_OPPC WD6 variances 20 3" xfId="7410"/>
    <cellStyle name="_OPPC WD6 variances 21" xfId="7411"/>
    <cellStyle name="_OPPC WD6 variances 21 2" xfId="7412"/>
    <cellStyle name="_OPPC WD6 variances 22" xfId="7413"/>
    <cellStyle name="_OPPC WD6 variances 22 2" xfId="7414"/>
    <cellStyle name="_OPPC WD6 variances 23" xfId="7415"/>
    <cellStyle name="_OPPC WD6 variances 23 2" xfId="7416"/>
    <cellStyle name="_OPPC WD6 variances 3" xfId="7417"/>
    <cellStyle name="_OPPC WD6 variances 3 2" xfId="7418"/>
    <cellStyle name="_OPPC WD6 variances 3 2 2" xfId="7419"/>
    <cellStyle name="_OPPC WD6 variances 4" xfId="7420"/>
    <cellStyle name="_OPPC WD6 variances 4 2" xfId="7421"/>
    <cellStyle name="_OPPC WD6 variances 4 2 2" xfId="7422"/>
    <cellStyle name="_OPPC WD6 variances 4 3" xfId="7423"/>
    <cellStyle name="_OPPC WD6 variances 4 3 2" xfId="7424"/>
    <cellStyle name="_OPPC WD6 variances 4_Gross" xfId="7425"/>
    <cellStyle name="_OPPC WD6 variances 4_Gross 2" xfId="7426"/>
    <cellStyle name="_OPPC WD6 variances 5" xfId="7427"/>
    <cellStyle name="_OPPC WD6 variances 5 2" xfId="7428"/>
    <cellStyle name="_OPPC WD6 variances 5 2 2" xfId="7429"/>
    <cellStyle name="_OPPC WD6 variances 5 3" xfId="7430"/>
    <cellStyle name="_OPPC WD6 variances 5 3 2" xfId="7431"/>
    <cellStyle name="_OPPC WD6 variances 5_Gross" xfId="7432"/>
    <cellStyle name="_OPPC WD6 variances 5_Gross 2" xfId="7433"/>
    <cellStyle name="_OPPC WD6 variances 6" xfId="7434"/>
    <cellStyle name="_OPPC WD6 variances 6 2" xfId="7435"/>
    <cellStyle name="_OPPC WD6 variances 6 2 2" xfId="7436"/>
    <cellStyle name="_OPPC WD6 variances 6 3" xfId="7437"/>
    <cellStyle name="_OPPC WD6 variances 6 3 2" xfId="7438"/>
    <cellStyle name="_OPPC WD6 variances 7" xfId="7439"/>
    <cellStyle name="_OPPC WD6 variances 7 2" xfId="7440"/>
    <cellStyle name="_OPPC WD6 variances 7 2 2" xfId="7441"/>
    <cellStyle name="_OPPC WD6 variances 7 3" xfId="7442"/>
    <cellStyle name="_OPPC WD6 variances 7 3 2" xfId="7443"/>
    <cellStyle name="_OPPC WD6 variances 7 4" xfId="7444"/>
    <cellStyle name="_OPPC WD6 variances 7 4 2" xfId="7445"/>
    <cellStyle name="_OPPC WD6 variances 7_Gross" xfId="7446"/>
    <cellStyle name="_OPPC WD6 variances 7_Gross 2" xfId="7447"/>
    <cellStyle name="_OPPC WD6 variances 8" xfId="7448"/>
    <cellStyle name="_OPPC WD6 variances 8 2" xfId="7449"/>
    <cellStyle name="_OPPC WD6 variances 8 2 2" xfId="7450"/>
    <cellStyle name="_OPPC WD6 variances 8 3" xfId="7451"/>
    <cellStyle name="_OPPC WD6 variances 8_Gross" xfId="7452"/>
    <cellStyle name="_OPPC WD6 variances 8_Gross 2" xfId="7453"/>
    <cellStyle name="_OPPC WD6 variances 9" xfId="7454"/>
    <cellStyle name="_OPPC WD6 variances 9 2" xfId="7455"/>
    <cellStyle name="_OPPC WD6 variances 9 2 2" xfId="7456"/>
    <cellStyle name="_OPPC WD6 variances 9 3" xfId="7457"/>
    <cellStyle name="_OPPC WD6 variances 9_Gross" xfId="7458"/>
    <cellStyle name="_OPPC WD6 variances 9_Gross 2" xfId="7459"/>
    <cellStyle name="_OPPC WD6 variances_July 2014 IMBE" xfId="7460"/>
    <cellStyle name="_OPPC WD6 variances_July 2014 IMBE 2" xfId="7461"/>
    <cellStyle name="_OPPC WD6 variances_July 2014 IMBE 2 2" xfId="7462"/>
    <cellStyle name="_OPPC WD6 variances_July 2014 IMBE 3" xfId="7463"/>
    <cellStyle name="_OPPC WD6 variances_July 2014 IMBE 3 2" xfId="7464"/>
    <cellStyle name="_OPPC WD6 variances_R0 Caseloads" xfId="7465"/>
    <cellStyle name="_OPPC WD6 variances_R0 Caseloads 2" xfId="7466"/>
    <cellStyle name="_OPPC WD6 variances_WCMG updates 1415p3" xfId="7467"/>
    <cellStyle name="_OPPC WD6 variances_WCMG updates 1415p3 2" xfId="7468"/>
    <cellStyle name="_OPPC WD6 variances_WCMG updates 1415p3 2 2" xfId="7469"/>
    <cellStyle name="_P02 COO WD7 v1" xfId="7470"/>
    <cellStyle name="_P02 COO WD7 v1 10" xfId="7471"/>
    <cellStyle name="_P02 COO WD7 v1 10 2" xfId="7472"/>
    <cellStyle name="_P02 COO WD7 v1 10 2 2" xfId="7473"/>
    <cellStyle name="_P02 COO WD7 v1 10 3" xfId="7474"/>
    <cellStyle name="_P02 COO WD7 v1 10 3 2" xfId="7475"/>
    <cellStyle name="_P02 COO WD7 v1 10 4" xfId="7476"/>
    <cellStyle name="_P02 COO WD7 v1 10_Gross" xfId="7477"/>
    <cellStyle name="_P02 COO WD7 v1 10_Gross 2" xfId="7478"/>
    <cellStyle name="_P02 COO WD7 v1 11" xfId="7479"/>
    <cellStyle name="_P02 COO WD7 v1 11 2" xfId="7480"/>
    <cellStyle name="_P02 COO WD7 v1 11 2 2" xfId="7481"/>
    <cellStyle name="_P02 COO WD7 v1 11 3" xfId="7482"/>
    <cellStyle name="_P02 COO WD7 v1 11_Gross" xfId="7483"/>
    <cellStyle name="_P02 COO WD7 v1 11_Gross 2" xfId="7484"/>
    <cellStyle name="_P02 COO WD7 v1 12" xfId="7485"/>
    <cellStyle name="_P02 COO WD7 v1 12 2" xfId="7486"/>
    <cellStyle name="_P02 COO WD7 v1 12 2 2" xfId="7487"/>
    <cellStyle name="_P02 COO WD7 v1 12 3" xfId="7488"/>
    <cellStyle name="_P02 COO WD7 v1 12_Gross" xfId="7489"/>
    <cellStyle name="_P02 COO WD7 v1 12_Gross 2" xfId="7490"/>
    <cellStyle name="_P02 COO WD7 v1 13" xfId="7491"/>
    <cellStyle name="_P02 COO WD7 v1 13 2" xfId="7492"/>
    <cellStyle name="_P02 COO WD7 v1 13 2 2" xfId="7493"/>
    <cellStyle name="_P02 COO WD7 v1 13 3" xfId="7494"/>
    <cellStyle name="_P02 COO WD7 v1 13_Gross" xfId="7495"/>
    <cellStyle name="_P02 COO WD7 v1 13_Gross 2" xfId="7496"/>
    <cellStyle name="_P02 COO WD7 v1 14" xfId="7497"/>
    <cellStyle name="_P02 COO WD7 v1 14 2" xfId="7498"/>
    <cellStyle name="_P02 COO WD7 v1 14 2 2" xfId="7499"/>
    <cellStyle name="_P02 COO WD7 v1 14 3" xfId="7500"/>
    <cellStyle name="_P02 COO WD7 v1 14_Gross" xfId="7501"/>
    <cellStyle name="_P02 COO WD7 v1 14_Gross 2" xfId="7502"/>
    <cellStyle name="_P02 COO WD7 v1 15" xfId="7503"/>
    <cellStyle name="_P02 COO WD7 v1 15 2" xfId="7504"/>
    <cellStyle name="_P02 COO WD7 v1 15 2 2" xfId="7505"/>
    <cellStyle name="_P02 COO WD7 v1 15 3" xfId="7506"/>
    <cellStyle name="_P02 COO WD7 v1 15_Gross" xfId="7507"/>
    <cellStyle name="_P02 COO WD7 v1 15_Gross 2" xfId="7508"/>
    <cellStyle name="_P02 COO WD7 v1 16" xfId="7509"/>
    <cellStyle name="_P02 COO WD7 v1 16 2" xfId="7510"/>
    <cellStyle name="_P02 COO WD7 v1 16 2 2" xfId="7511"/>
    <cellStyle name="_P02 COO WD7 v1 16 3" xfId="7512"/>
    <cellStyle name="_P02 COO WD7 v1 16_Gross" xfId="7513"/>
    <cellStyle name="_P02 COO WD7 v1 16_Gross 2" xfId="7514"/>
    <cellStyle name="_P02 COO WD7 v1 17" xfId="7515"/>
    <cellStyle name="_P02 COO WD7 v1 17 2" xfId="7516"/>
    <cellStyle name="_P02 COO WD7 v1 17 2 2" xfId="7517"/>
    <cellStyle name="_P02 COO WD7 v1 17 3" xfId="7518"/>
    <cellStyle name="_P02 COO WD7 v1 18" xfId="7519"/>
    <cellStyle name="_P02 COO WD7 v1 18 2" xfId="7520"/>
    <cellStyle name="_P02 COO WD7 v1 18 2 2" xfId="7521"/>
    <cellStyle name="_P02 COO WD7 v1 18 3" xfId="7522"/>
    <cellStyle name="_P02 COO WD7 v1 19" xfId="7523"/>
    <cellStyle name="_P02 COO WD7 v1 19 2" xfId="7524"/>
    <cellStyle name="_P02 COO WD7 v1 19 2 2" xfId="7525"/>
    <cellStyle name="_P02 COO WD7 v1 19 3" xfId="7526"/>
    <cellStyle name="_P02 COO WD7 v1 2" xfId="7527"/>
    <cellStyle name="_P02 COO WD7 v1 2 2" xfId="7528"/>
    <cellStyle name="_P02 COO WD7 v1 2 2 2" xfId="7529"/>
    <cellStyle name="_P02 COO WD7 v1 2 2 2 2" xfId="7530"/>
    <cellStyle name="_P02 COO WD7 v1 2 3" xfId="7531"/>
    <cellStyle name="_P02 COO WD7 v1 2 3 2" xfId="7532"/>
    <cellStyle name="_P02 COO WD7 v1 2 3 2 2" xfId="7533"/>
    <cellStyle name="_P02 COO WD7 v1 2 3 3" xfId="7534"/>
    <cellStyle name="_P02 COO WD7 v1 2 3 3 2" xfId="7535"/>
    <cellStyle name="_P02 COO WD7 v1 2 3_Gross" xfId="7536"/>
    <cellStyle name="_P02 COO WD7 v1 2 3_Gross 2" xfId="7537"/>
    <cellStyle name="_P02 COO WD7 v1 2 4" xfId="7538"/>
    <cellStyle name="_P02 COO WD7 v1 2 4 2" xfId="7539"/>
    <cellStyle name="_P02 COO WD7 v1 2 4 2 2" xfId="7540"/>
    <cellStyle name="_P02 COO WD7 v1 2 4 3" xfId="7541"/>
    <cellStyle name="_P02 COO WD7 v1 2 4 3 2" xfId="7542"/>
    <cellStyle name="_P02 COO WD7 v1 2 4_Gross" xfId="7543"/>
    <cellStyle name="_P02 COO WD7 v1 2 4_Gross 2" xfId="7544"/>
    <cellStyle name="_P02 COO WD7 v1 2 5" xfId="7545"/>
    <cellStyle name="_P02 COO WD7 v1 2 5 2" xfId="7546"/>
    <cellStyle name="_P02 COO WD7 v1 2 5 2 2" xfId="7547"/>
    <cellStyle name="_P02 COO WD7 v1 2 5 3" xfId="7548"/>
    <cellStyle name="_P02 COO WD7 v1 2 5 3 2" xfId="7549"/>
    <cellStyle name="_P02 COO WD7 v1 2 5 4" xfId="7550"/>
    <cellStyle name="_P02 COO WD7 v1 2 5 4 2" xfId="7551"/>
    <cellStyle name="_P02 COO WD7 v1 2 5_Gross" xfId="7552"/>
    <cellStyle name="_P02 COO WD7 v1 2 5_Gross 2" xfId="7553"/>
    <cellStyle name="_P02 COO WD7 v1 2 6" xfId="7554"/>
    <cellStyle name="_P02 COO WD7 v1 2 6 2" xfId="7555"/>
    <cellStyle name="_P02 COO WD7 v1 2 7" xfId="7556"/>
    <cellStyle name="_P02 COO WD7 v1 2 7 2" xfId="7557"/>
    <cellStyle name="_P02 COO WD7 v1 2 8" xfId="7558"/>
    <cellStyle name="_P02 COO WD7 v1 2 8 2" xfId="7559"/>
    <cellStyle name="_P02 COO WD7 v1 2 9" xfId="7560"/>
    <cellStyle name="_P02 COO WD7 v1 2 9 2" xfId="7561"/>
    <cellStyle name="_P02 COO WD7 v1 2_August 2014 IMBE" xfId="7562"/>
    <cellStyle name="_P02 COO WD7 v1 2_August 2014 IMBE 2" xfId="7563"/>
    <cellStyle name="_P02 COO WD7 v1 2_August 2014 IMBE 2 2" xfId="7564"/>
    <cellStyle name="_P02 COO WD7 v1 2_Gross" xfId="7565"/>
    <cellStyle name="_P02 COO WD7 v1 2_Gross 2" xfId="7566"/>
    <cellStyle name="_P02 COO WD7 v1 20" xfId="7567"/>
    <cellStyle name="_P02 COO WD7 v1 20 2" xfId="7568"/>
    <cellStyle name="_P02 COO WD7 v1 20 2 2" xfId="7569"/>
    <cellStyle name="_P02 COO WD7 v1 20 3" xfId="7570"/>
    <cellStyle name="_P02 COO WD7 v1 21" xfId="7571"/>
    <cellStyle name="_P02 COO WD7 v1 21 2" xfId="7572"/>
    <cellStyle name="_P02 COO WD7 v1 22" xfId="7573"/>
    <cellStyle name="_P02 COO WD7 v1 22 2" xfId="7574"/>
    <cellStyle name="_P02 COO WD7 v1 23" xfId="7575"/>
    <cellStyle name="_P02 COO WD7 v1 23 2" xfId="7576"/>
    <cellStyle name="_P02 COO WD7 v1 3" xfId="7577"/>
    <cellStyle name="_P02 COO WD7 v1 3 2" xfId="7578"/>
    <cellStyle name="_P02 COO WD7 v1 3 2 2" xfId="7579"/>
    <cellStyle name="_P02 COO WD7 v1 4" xfId="7580"/>
    <cellStyle name="_P02 COO WD7 v1 4 2" xfId="7581"/>
    <cellStyle name="_P02 COO WD7 v1 4 2 2" xfId="7582"/>
    <cellStyle name="_P02 COO WD7 v1 4 3" xfId="7583"/>
    <cellStyle name="_P02 COO WD7 v1 4 3 2" xfId="7584"/>
    <cellStyle name="_P02 COO WD7 v1 4_Gross" xfId="7585"/>
    <cellStyle name="_P02 COO WD7 v1 4_Gross 2" xfId="7586"/>
    <cellStyle name="_P02 COO WD7 v1 5" xfId="7587"/>
    <cellStyle name="_P02 COO WD7 v1 5 2" xfId="7588"/>
    <cellStyle name="_P02 COO WD7 v1 5 2 2" xfId="7589"/>
    <cellStyle name="_P02 COO WD7 v1 5 3" xfId="7590"/>
    <cellStyle name="_P02 COO WD7 v1 5 3 2" xfId="7591"/>
    <cellStyle name="_P02 COO WD7 v1 5_Gross" xfId="7592"/>
    <cellStyle name="_P02 COO WD7 v1 5_Gross 2" xfId="7593"/>
    <cellStyle name="_P02 COO WD7 v1 6" xfId="7594"/>
    <cellStyle name="_P02 COO WD7 v1 6 2" xfId="7595"/>
    <cellStyle name="_P02 COO WD7 v1 6 2 2" xfId="7596"/>
    <cellStyle name="_P02 COO WD7 v1 6 3" xfId="7597"/>
    <cellStyle name="_P02 COO WD7 v1 6 3 2" xfId="7598"/>
    <cellStyle name="_P02 COO WD7 v1 7" xfId="7599"/>
    <cellStyle name="_P02 COO WD7 v1 7 2" xfId="7600"/>
    <cellStyle name="_P02 COO WD7 v1 7 2 2" xfId="7601"/>
    <cellStyle name="_P02 COO WD7 v1 7 3" xfId="7602"/>
    <cellStyle name="_P02 COO WD7 v1 7 3 2" xfId="7603"/>
    <cellStyle name="_P02 COO WD7 v1 7 4" xfId="7604"/>
    <cellStyle name="_P02 COO WD7 v1 7 4 2" xfId="7605"/>
    <cellStyle name="_P02 COO WD7 v1 7_Gross" xfId="7606"/>
    <cellStyle name="_P02 COO WD7 v1 7_Gross 2" xfId="7607"/>
    <cellStyle name="_P02 COO WD7 v1 8" xfId="7608"/>
    <cellStyle name="_P02 COO WD7 v1 8 2" xfId="7609"/>
    <cellStyle name="_P02 COO WD7 v1 8 2 2" xfId="7610"/>
    <cellStyle name="_P02 COO WD7 v1 8 3" xfId="7611"/>
    <cellStyle name="_P02 COO WD7 v1 8_Gross" xfId="7612"/>
    <cellStyle name="_P02 COO WD7 v1 8_Gross 2" xfId="7613"/>
    <cellStyle name="_P02 COO WD7 v1 9" xfId="7614"/>
    <cellStyle name="_P02 COO WD7 v1 9 2" xfId="7615"/>
    <cellStyle name="_P02 COO WD7 v1 9 2 2" xfId="7616"/>
    <cellStyle name="_P02 COO WD7 v1 9 3" xfId="7617"/>
    <cellStyle name="_P02 COO WD7 v1 9_Gross" xfId="7618"/>
    <cellStyle name="_P02 COO WD7 v1 9_Gross 2" xfId="7619"/>
    <cellStyle name="_P02 COO WD7 v1_July 2014 IMBE" xfId="7620"/>
    <cellStyle name="_P02 COO WD7 v1_July 2014 IMBE 2" xfId="7621"/>
    <cellStyle name="_P02 COO WD7 v1_July 2014 IMBE 2 2" xfId="7622"/>
    <cellStyle name="_P02 COO WD7 v1_July 2014 IMBE 3" xfId="7623"/>
    <cellStyle name="_P02 COO WD7 v1_July 2014 IMBE 3 2" xfId="7624"/>
    <cellStyle name="_P02 COO WD7 v1_R0 Caseloads" xfId="7625"/>
    <cellStyle name="_P02 COO WD7 v1_R0 Caseloads 2" xfId="7626"/>
    <cellStyle name="_P02 COO WD7 v1_WCMG updates 1415p3" xfId="7627"/>
    <cellStyle name="_P02 COO WD7 v1_WCMG updates 1415p3 2" xfId="7628"/>
    <cellStyle name="_P02 COO WD7 v1_WCMG updates 1415p3 2 2" xfId="7629"/>
    <cellStyle name="_P03 WD4 Tables V2" xfId="7630"/>
    <cellStyle name="_P03 WD4 Tables V2 10" xfId="7631"/>
    <cellStyle name="_P03 WD4 Tables V2 10 2" xfId="7632"/>
    <cellStyle name="_P03 WD4 Tables V2 10 2 2" xfId="7633"/>
    <cellStyle name="_P03 WD4 Tables V2 10 2 2 2" xfId="7634"/>
    <cellStyle name="_P03 WD4 Tables V2 10 2 3" xfId="7635"/>
    <cellStyle name="_P03 WD4 Tables V2 10 2 3 2" xfId="7636"/>
    <cellStyle name="_P03 WD4 Tables V2 10 2_Gross" xfId="7637"/>
    <cellStyle name="_P03 WD4 Tables V2 10 2_Gross 2" xfId="7638"/>
    <cellStyle name="_P03 WD4 Tables V2 10 2_Gross 2 2" xfId="7639"/>
    <cellStyle name="_P03 WD4 Tables V2 10 2_Gross 3" xfId="7640"/>
    <cellStyle name="_P03 WD4 Tables V2 10 3" xfId="7641"/>
    <cellStyle name="_P03 WD4 Tables V2 10 3 2" xfId="7642"/>
    <cellStyle name="_P03 WD4 Tables V2 10 4" xfId="7643"/>
    <cellStyle name="_P03 WD4 Tables V2 10 4 2" xfId="7644"/>
    <cellStyle name="_P03 WD4 Tables V2 10 5" xfId="7645"/>
    <cellStyle name="_P03 WD4 Tables V2 10 5 2" xfId="7646"/>
    <cellStyle name="_P03 WD4 Tables V2 10_Gross" xfId="7647"/>
    <cellStyle name="_P03 WD4 Tables V2 10_Gross 2" xfId="7648"/>
    <cellStyle name="_P03 WD4 Tables V2 10_Gross 2 2" xfId="7649"/>
    <cellStyle name="_P03 WD4 Tables V2 10_Gross 3" xfId="7650"/>
    <cellStyle name="_P03 WD4 Tables V2 11" xfId="7651"/>
    <cellStyle name="_P03 WD4 Tables V2 11 2" xfId="7652"/>
    <cellStyle name="_P03 WD4 Tables V2 11 2 2" xfId="7653"/>
    <cellStyle name="_P03 WD4 Tables V2 11 2 2 2" xfId="7654"/>
    <cellStyle name="_P03 WD4 Tables V2 11 2 2 3" xfId="7655"/>
    <cellStyle name="_P03 WD4 Tables V2 11 2 2 4" xfId="7656"/>
    <cellStyle name="_P03 WD4 Tables V2 11 3" xfId="7657"/>
    <cellStyle name="_P03 WD4 Tables V2 11 3 2" xfId="7658"/>
    <cellStyle name="_P03 WD4 Tables V2 11 3 3" xfId="7659"/>
    <cellStyle name="_P03 WD4 Tables V2 11 3 4" xfId="7660"/>
    <cellStyle name="_P03 WD4 Tables V2 11 4" xfId="7661"/>
    <cellStyle name="_P03 WD4 Tables V2 11 4 2" xfId="7662"/>
    <cellStyle name="_P03 WD4 Tables V2 11 5" xfId="7663"/>
    <cellStyle name="_P03 WD4 Tables V2 11 5 2" xfId="7664"/>
    <cellStyle name="_P03 WD4 Tables V2 11_Gross" xfId="7665"/>
    <cellStyle name="_P03 WD4 Tables V2 11_Gross 2" xfId="7666"/>
    <cellStyle name="_P03 WD4 Tables V2 11_Gross 2 2" xfId="7667"/>
    <cellStyle name="_P03 WD4 Tables V2 11_Gross 3" xfId="7668"/>
    <cellStyle name="_P03 WD4 Tables V2 12" xfId="7669"/>
    <cellStyle name="_P03 WD4 Tables V2 12 2" xfId="7670"/>
    <cellStyle name="_P03 WD4 Tables V2 12 2 2" xfId="7671"/>
    <cellStyle name="_P03 WD4 Tables V2 12 2 2 2" xfId="7672"/>
    <cellStyle name="_P03 WD4 Tables V2 12 2 2 3" xfId="7673"/>
    <cellStyle name="_P03 WD4 Tables V2 12 2 2 4" xfId="7674"/>
    <cellStyle name="_P03 WD4 Tables V2 12 3" xfId="7675"/>
    <cellStyle name="_P03 WD4 Tables V2 12 3 2" xfId="7676"/>
    <cellStyle name="_P03 WD4 Tables V2 12 3 3" xfId="7677"/>
    <cellStyle name="_P03 WD4 Tables V2 12 3 4" xfId="7678"/>
    <cellStyle name="_P03 WD4 Tables V2 12 4" xfId="7679"/>
    <cellStyle name="_P03 WD4 Tables V2 12 4 2" xfId="7680"/>
    <cellStyle name="_P03 WD4 Tables V2 12_Gross" xfId="7681"/>
    <cellStyle name="_P03 WD4 Tables V2 12_Gross 2" xfId="7682"/>
    <cellStyle name="_P03 WD4 Tables V2 12_Gross 2 2" xfId="7683"/>
    <cellStyle name="_P03 WD4 Tables V2 12_Gross 3" xfId="7684"/>
    <cellStyle name="_P03 WD4 Tables V2 13" xfId="7685"/>
    <cellStyle name="_P03 WD4 Tables V2 13 2" xfId="7686"/>
    <cellStyle name="_P03 WD4 Tables V2 13 2 2" xfId="7687"/>
    <cellStyle name="_P03 WD4 Tables V2 13 3" xfId="7688"/>
    <cellStyle name="_P03 WD4 Tables V2 13 3 2" xfId="7689"/>
    <cellStyle name="_P03 WD4 Tables V2 13_Gross" xfId="7690"/>
    <cellStyle name="_P03 WD4 Tables V2 13_Gross 2" xfId="7691"/>
    <cellStyle name="_P03 WD4 Tables V2 13_Gross 2 2" xfId="7692"/>
    <cellStyle name="_P03 WD4 Tables V2 13_Gross 3" xfId="7693"/>
    <cellStyle name="_P03 WD4 Tables V2 14" xfId="7694"/>
    <cellStyle name="_P03 WD4 Tables V2 14 2" xfId="7695"/>
    <cellStyle name="_P03 WD4 Tables V2 14 2 2" xfId="7696"/>
    <cellStyle name="_P03 WD4 Tables V2 14 2 2 2" xfId="7697"/>
    <cellStyle name="_P03 WD4 Tables V2 14 2 2 3" xfId="7698"/>
    <cellStyle name="_P03 WD4 Tables V2 14 2 2 4" xfId="7699"/>
    <cellStyle name="_P03 WD4 Tables V2 14 3" xfId="7700"/>
    <cellStyle name="_P03 WD4 Tables V2 14 3 2" xfId="7701"/>
    <cellStyle name="_P03 WD4 Tables V2 14 3 3" xfId="7702"/>
    <cellStyle name="_P03 WD4 Tables V2 14 3 4" xfId="7703"/>
    <cellStyle name="_P03 WD4 Tables V2 14_Gross" xfId="7704"/>
    <cellStyle name="_P03 WD4 Tables V2 14_Gross 2" xfId="7705"/>
    <cellStyle name="_P03 WD4 Tables V2 14_Gross 2 2" xfId="7706"/>
    <cellStyle name="_P03 WD4 Tables V2 14_Gross 3" xfId="7707"/>
    <cellStyle name="_P03 WD4 Tables V2 15" xfId="7708"/>
    <cellStyle name="_P03 WD4 Tables V2 15 2" xfId="7709"/>
    <cellStyle name="_P03 WD4 Tables V2 15 2 2" xfId="7710"/>
    <cellStyle name="_P03 WD4 Tables V2 15 2 3" xfId="7711"/>
    <cellStyle name="_P03 WD4 Tables V2 15 2 4" xfId="7712"/>
    <cellStyle name="_P03 WD4 Tables V2 15 3" xfId="7713"/>
    <cellStyle name="_P03 WD4 Tables V2 15 3 2" xfId="7714"/>
    <cellStyle name="_P03 WD4 Tables V2 15_Gross" xfId="7715"/>
    <cellStyle name="_P03 WD4 Tables V2 15_Gross 2" xfId="7716"/>
    <cellStyle name="_P03 WD4 Tables V2 15_Gross 2 2" xfId="7717"/>
    <cellStyle name="_P03 WD4 Tables V2 15_Gross 3" xfId="7718"/>
    <cellStyle name="_P03 WD4 Tables V2 16" xfId="7719"/>
    <cellStyle name="_P03 WD4 Tables V2 16 2" xfId="7720"/>
    <cellStyle name="_P03 WD4 Tables V2 16 2 2" xfId="7721"/>
    <cellStyle name="_P03 WD4 Tables V2 16 3" xfId="7722"/>
    <cellStyle name="_P03 WD4 Tables V2 16 4" xfId="7723"/>
    <cellStyle name="_P03 WD4 Tables V2 16 5" xfId="7724"/>
    <cellStyle name="_P03 WD4 Tables V2 16_Gross" xfId="7725"/>
    <cellStyle name="_P03 WD4 Tables V2 16_Gross 2" xfId="7726"/>
    <cellStyle name="_P03 WD4 Tables V2 16_Gross 2 2" xfId="7727"/>
    <cellStyle name="_P03 WD4 Tables V2 16_Gross 3" xfId="7728"/>
    <cellStyle name="_P03 WD4 Tables V2 17" xfId="7729"/>
    <cellStyle name="_P03 WD4 Tables V2 17 2" xfId="7730"/>
    <cellStyle name="_P03 WD4 Tables V2 17 2 2" xfId="7731"/>
    <cellStyle name="_P03 WD4 Tables V2 17 3" xfId="7732"/>
    <cellStyle name="_P03 WD4 Tables V2 17_Gross" xfId="7733"/>
    <cellStyle name="_P03 WD4 Tables V2 17_Gross 2" xfId="7734"/>
    <cellStyle name="_P03 WD4 Tables V2 17_Gross 2 2" xfId="7735"/>
    <cellStyle name="_P03 WD4 Tables V2 17_Gross 3" xfId="7736"/>
    <cellStyle name="_P03 WD4 Tables V2 18" xfId="7737"/>
    <cellStyle name="_P03 WD4 Tables V2 18 2" xfId="7738"/>
    <cellStyle name="_P03 WD4 Tables V2 18 2 2" xfId="7739"/>
    <cellStyle name="_P03 WD4 Tables V2 18 3" xfId="7740"/>
    <cellStyle name="_P03 WD4 Tables V2 19" xfId="7741"/>
    <cellStyle name="_P03 WD4 Tables V2 19 2" xfId="7742"/>
    <cellStyle name="_P03 WD4 Tables V2 19 2 2" xfId="7743"/>
    <cellStyle name="_P03 WD4 Tables V2 19 3" xfId="7744"/>
    <cellStyle name="_P03 WD4 Tables V2 2" xfId="7745"/>
    <cellStyle name="_P03 WD4 Tables V2 2 10" xfId="7746"/>
    <cellStyle name="_P03 WD4 Tables V2 2 10 2" xfId="7747"/>
    <cellStyle name="_P03 WD4 Tables V2 2 11" xfId="7748"/>
    <cellStyle name="_P03 WD4 Tables V2 2 11 2" xfId="7749"/>
    <cellStyle name="_P03 WD4 Tables V2 2 12" xfId="7750"/>
    <cellStyle name="_P03 WD4 Tables V2 2 12 2" xfId="7751"/>
    <cellStyle name="_P03 WD4 Tables V2 2 13" xfId="7752"/>
    <cellStyle name="_P03 WD4 Tables V2 2 2" xfId="7753"/>
    <cellStyle name="_P03 WD4 Tables V2 2 2 2" xfId="7754"/>
    <cellStyle name="_P03 WD4 Tables V2 2 2 2 2" xfId="7755"/>
    <cellStyle name="_P03 WD4 Tables V2 2 2 2 2 2" xfId="7756"/>
    <cellStyle name="_P03 WD4 Tables V2 2 2 3" xfId="7757"/>
    <cellStyle name="_P03 WD4 Tables V2 2 2 3 2" xfId="7758"/>
    <cellStyle name="_P03 WD4 Tables V2 2 2 3 2 2" xfId="7759"/>
    <cellStyle name="_P03 WD4 Tables V2 2 2 3 3" xfId="7760"/>
    <cellStyle name="_P03 WD4 Tables V2 2 2 4" xfId="7761"/>
    <cellStyle name="_P03 WD4 Tables V2 2 2 4 2" xfId="7762"/>
    <cellStyle name="_P03 WD4 Tables V2 2 2 5" xfId="7763"/>
    <cellStyle name="_P03 WD4 Tables V2 2 2 5 2" xfId="7764"/>
    <cellStyle name="_P03 WD4 Tables V2 2 2 5 3" xfId="7765"/>
    <cellStyle name="_P03 WD4 Tables V2 2 2 5 4" xfId="7766"/>
    <cellStyle name="_P03 WD4 Tables V2 2 2_Gross" xfId="7767"/>
    <cellStyle name="_P03 WD4 Tables V2 2 2_Gross 2" xfId="7768"/>
    <cellStyle name="_P03 WD4 Tables V2 2 2_Gross 2 2" xfId="7769"/>
    <cellStyle name="_P03 WD4 Tables V2 2 2_Gross 3" xfId="7770"/>
    <cellStyle name="_P03 WD4 Tables V2 2 3" xfId="7771"/>
    <cellStyle name="_P03 WD4 Tables V2 2 3 2" xfId="7772"/>
    <cellStyle name="_P03 WD4 Tables V2 2 3 2 2" xfId="7773"/>
    <cellStyle name="_P03 WD4 Tables V2 2 3 2 2 2" xfId="7774"/>
    <cellStyle name="_P03 WD4 Tables V2 2 3 2 3" xfId="7775"/>
    <cellStyle name="_P03 WD4 Tables V2 2 3 2 3 2" xfId="7776"/>
    <cellStyle name="_P03 WD4 Tables V2 2 3 2 3 3" xfId="7777"/>
    <cellStyle name="_P03 WD4 Tables V2 2 3 2 3 4" xfId="7778"/>
    <cellStyle name="_P03 WD4 Tables V2 2 3 3" xfId="7779"/>
    <cellStyle name="_P03 WD4 Tables V2 2 3 3 2" xfId="7780"/>
    <cellStyle name="_P03 WD4 Tables V2 2 3 4" xfId="7781"/>
    <cellStyle name="_P03 WD4 Tables V2 2 3 4 2" xfId="7782"/>
    <cellStyle name="_P03 WD4 Tables V2 2 3 4 3" xfId="7783"/>
    <cellStyle name="_P03 WD4 Tables V2 2 3 4 4" xfId="7784"/>
    <cellStyle name="_P03 WD4 Tables V2 2 3_Gross" xfId="7785"/>
    <cellStyle name="_P03 WD4 Tables V2 2 3_Gross 2" xfId="7786"/>
    <cellStyle name="_P03 WD4 Tables V2 2 3_Gross 2 2" xfId="7787"/>
    <cellStyle name="_P03 WD4 Tables V2 2 3_Gross 3" xfId="7788"/>
    <cellStyle name="_P03 WD4 Tables V2 2 4" xfId="7789"/>
    <cellStyle name="_P03 WD4 Tables V2 2 4 2" xfId="7790"/>
    <cellStyle name="_P03 WD4 Tables V2 2 4 2 2" xfId="7791"/>
    <cellStyle name="_P03 WD4 Tables V2 2 4 3" xfId="7792"/>
    <cellStyle name="_P03 WD4 Tables V2 2 4 3 2" xfId="7793"/>
    <cellStyle name="_P03 WD4 Tables V2 2 4 4" xfId="7794"/>
    <cellStyle name="_P03 WD4 Tables V2 2 4 4 2" xfId="7795"/>
    <cellStyle name="_P03 WD4 Tables V2 2 5" xfId="7796"/>
    <cellStyle name="_P03 WD4 Tables V2 2 5 2" xfId="7797"/>
    <cellStyle name="_P03 WD4 Tables V2 2 5 2 2" xfId="7798"/>
    <cellStyle name="_P03 WD4 Tables V2 2 5 2 2 2" xfId="7799"/>
    <cellStyle name="_P03 WD4 Tables V2 2 5 2 2 3" xfId="7800"/>
    <cellStyle name="_P03 WD4 Tables V2 2 5 2 2 4" xfId="7801"/>
    <cellStyle name="_P03 WD4 Tables V2 2 5 3" xfId="7802"/>
    <cellStyle name="_P03 WD4 Tables V2 2 5 3 2" xfId="7803"/>
    <cellStyle name="_P03 WD4 Tables V2 2 5 3 3" xfId="7804"/>
    <cellStyle name="_P03 WD4 Tables V2 2 5 3 4" xfId="7805"/>
    <cellStyle name="_P03 WD4 Tables V2 2 6" xfId="7806"/>
    <cellStyle name="_P03 WD4 Tables V2 2 6 2" xfId="7807"/>
    <cellStyle name="_P03 WD4 Tables V2 2 6 2 2" xfId="7808"/>
    <cellStyle name="_P03 WD4 Tables V2 2 6 2 3" xfId="7809"/>
    <cellStyle name="_P03 WD4 Tables V2 2 6 2 4" xfId="7810"/>
    <cellStyle name="_P03 WD4 Tables V2 2 6 3" xfId="7811"/>
    <cellStyle name="_P03 WD4 Tables V2 2 6 3 2" xfId="7812"/>
    <cellStyle name="_P03 WD4 Tables V2 2 7" xfId="7813"/>
    <cellStyle name="_P03 WD4 Tables V2 2 7 2" xfId="7814"/>
    <cellStyle name="_P03 WD4 Tables V2 2 7 2 2" xfId="7815"/>
    <cellStyle name="_P03 WD4 Tables V2 2 7 3" xfId="7816"/>
    <cellStyle name="_P03 WD4 Tables V2 2 7 4" xfId="7817"/>
    <cellStyle name="_P03 WD4 Tables V2 2 7 5" xfId="7818"/>
    <cellStyle name="_P03 WD4 Tables V2 2 8" xfId="7819"/>
    <cellStyle name="_P03 WD4 Tables V2 2 8 2" xfId="7820"/>
    <cellStyle name="_P03 WD4 Tables V2 2 9" xfId="7821"/>
    <cellStyle name="_P03 WD4 Tables V2 2 9 2" xfId="7822"/>
    <cellStyle name="_P03 WD4 Tables V2 2_Gross" xfId="7823"/>
    <cellStyle name="_P03 WD4 Tables V2 2_Gross 2" xfId="7824"/>
    <cellStyle name="_P03 WD4 Tables V2 2_Gross 2 2" xfId="7825"/>
    <cellStyle name="_P03 WD4 Tables V2 2_Gross 3" xfId="7826"/>
    <cellStyle name="_P03 WD4 Tables V2 20" xfId="7827"/>
    <cellStyle name="_P03 WD4 Tables V2 20 2" xfId="7828"/>
    <cellStyle name="_P03 WD4 Tables V2 20 2 2" xfId="7829"/>
    <cellStyle name="_P03 WD4 Tables V2 20 3" xfId="7830"/>
    <cellStyle name="_P03 WD4 Tables V2 21" xfId="7831"/>
    <cellStyle name="_P03 WD4 Tables V2 21 2" xfId="7832"/>
    <cellStyle name="_P03 WD4 Tables V2 21 2 2" xfId="7833"/>
    <cellStyle name="_P03 WD4 Tables V2 21 3" xfId="7834"/>
    <cellStyle name="_P03 WD4 Tables V2 22" xfId="7835"/>
    <cellStyle name="_P03 WD4 Tables V2 22 2" xfId="7836"/>
    <cellStyle name="_P03 WD4 Tables V2 23" xfId="7837"/>
    <cellStyle name="_P03 WD4 Tables V2 23 2" xfId="7838"/>
    <cellStyle name="_P03 WD4 Tables V2 24" xfId="7839"/>
    <cellStyle name="_P03 WD4 Tables V2 24 2" xfId="7840"/>
    <cellStyle name="_P03 WD4 Tables V2 24 2 2" xfId="7841"/>
    <cellStyle name="_P03 WD4 Tables V2 24 3" xfId="7842"/>
    <cellStyle name="_P03 WD4 Tables V2 25" xfId="7843"/>
    <cellStyle name="_P03 WD4 Tables V2 25 2" xfId="7844"/>
    <cellStyle name="_P03 WD4 Tables V2 26" xfId="7845"/>
    <cellStyle name="_P03 WD4 Tables V2 26 2" xfId="7846"/>
    <cellStyle name="_P03 WD4 Tables V2 27" xfId="7847"/>
    <cellStyle name="_P03 WD4 Tables V2 27 2" xfId="7848"/>
    <cellStyle name="_P03 WD4 Tables V2 28" xfId="7849"/>
    <cellStyle name="_P03 WD4 Tables V2 28 2" xfId="7850"/>
    <cellStyle name="_P03 WD4 Tables V2 29" xfId="7851"/>
    <cellStyle name="_P03 WD4 Tables V2 29 2" xfId="7852"/>
    <cellStyle name="_P03 WD4 Tables V2 3" xfId="7853"/>
    <cellStyle name="_P03 WD4 Tables V2 3 10" xfId="7854"/>
    <cellStyle name="_P03 WD4 Tables V2 3 10 2" xfId="7855"/>
    <cellStyle name="_P03 WD4 Tables V2 3 10 2 2" xfId="7856"/>
    <cellStyle name="_P03 WD4 Tables V2 3 11" xfId="7857"/>
    <cellStyle name="_P03 WD4 Tables V2 3 11 2" xfId="7858"/>
    <cellStyle name="_P03 WD4 Tables V2 3 11 2 2" xfId="7859"/>
    <cellStyle name="_P03 WD4 Tables V2 3 11 2 3" xfId="7860"/>
    <cellStyle name="_P03 WD4 Tables V2 3 11 2 4" xfId="7861"/>
    <cellStyle name="_P03 WD4 Tables V2 3 12" xfId="7862"/>
    <cellStyle name="_P03 WD4 Tables V2 3 12 2" xfId="7863"/>
    <cellStyle name="_P03 WD4 Tables V2 3 12 3" xfId="7864"/>
    <cellStyle name="_P03 WD4 Tables V2 3 12 4" xfId="7865"/>
    <cellStyle name="_P03 WD4 Tables V2 3 2" xfId="7866"/>
    <cellStyle name="_P03 WD4 Tables V2 3 2 2" xfId="7867"/>
    <cellStyle name="_P03 WD4 Tables V2 3 2 2 2" xfId="7868"/>
    <cellStyle name="_P03 WD4 Tables V2 3 2 2 2 2" xfId="7869"/>
    <cellStyle name="_P03 WD4 Tables V2 3 2 2 2 3" xfId="7870"/>
    <cellStyle name="_P03 WD4 Tables V2 3 2 2 2 4" xfId="7871"/>
    <cellStyle name="_P03 WD4 Tables V2 3 2 2 3" xfId="7872"/>
    <cellStyle name="_P03 WD4 Tables V2 3 2 2 3 2" xfId="7873"/>
    <cellStyle name="_P03 WD4 Tables V2 3 2 2_Gross" xfId="7874"/>
    <cellStyle name="_P03 WD4 Tables V2 3 2 2_Gross 2" xfId="7875"/>
    <cellStyle name="_P03 WD4 Tables V2 3 2 2_Gross 2 2" xfId="7876"/>
    <cellStyle name="_P03 WD4 Tables V2 3 2 2_Gross 3" xfId="7877"/>
    <cellStyle name="_P03 WD4 Tables V2 3 2 3" xfId="7878"/>
    <cellStyle name="_P03 WD4 Tables V2 3 2 3 2" xfId="7879"/>
    <cellStyle name="_P03 WD4 Tables V2 3 2 3 3" xfId="7880"/>
    <cellStyle name="_P03 WD4 Tables V2 3 2 3 4" xfId="7881"/>
    <cellStyle name="_P03 WD4 Tables V2 3 2 4" xfId="7882"/>
    <cellStyle name="_P03 WD4 Tables V2 3 2 4 2" xfId="7883"/>
    <cellStyle name="_P03 WD4 Tables V2 3 2_Gross" xfId="7884"/>
    <cellStyle name="_P03 WD4 Tables V2 3 2_Gross 2" xfId="7885"/>
    <cellStyle name="_P03 WD4 Tables V2 3 2_Gross 2 2" xfId="7886"/>
    <cellStyle name="_P03 WD4 Tables V2 3 2_Gross 3" xfId="7887"/>
    <cellStyle name="_P03 WD4 Tables V2 3 3" xfId="7888"/>
    <cellStyle name="_P03 WD4 Tables V2 3 3 2" xfId="7889"/>
    <cellStyle name="_P03 WD4 Tables V2 3 3 2 2" xfId="7890"/>
    <cellStyle name="_P03 WD4 Tables V2 3 3 2 2 2" xfId="7891"/>
    <cellStyle name="_P03 WD4 Tables V2 3 3 2 2 3" xfId="7892"/>
    <cellStyle name="_P03 WD4 Tables V2 3 3 2 2 4" xfId="7893"/>
    <cellStyle name="_P03 WD4 Tables V2 3 3 2 3" xfId="7894"/>
    <cellStyle name="_P03 WD4 Tables V2 3 3 2 3 2" xfId="7895"/>
    <cellStyle name="_P03 WD4 Tables V2 3 3 2_Gross" xfId="7896"/>
    <cellStyle name="_P03 WD4 Tables V2 3 3 2_Gross 2" xfId="7897"/>
    <cellStyle name="_P03 WD4 Tables V2 3 3 2_Gross 2 2" xfId="7898"/>
    <cellStyle name="_P03 WD4 Tables V2 3 3 2_Gross 3" xfId="7899"/>
    <cellStyle name="_P03 WD4 Tables V2 3 3 3" xfId="7900"/>
    <cellStyle name="_P03 WD4 Tables V2 3 3 3 2" xfId="7901"/>
    <cellStyle name="_P03 WD4 Tables V2 3 3 3 3" xfId="7902"/>
    <cellStyle name="_P03 WD4 Tables V2 3 3 3 4" xfId="7903"/>
    <cellStyle name="_P03 WD4 Tables V2 3 3 4" xfId="7904"/>
    <cellStyle name="_P03 WD4 Tables V2 3 3 4 2" xfId="7905"/>
    <cellStyle name="_P03 WD4 Tables V2 3 3_August 2014 IMBE" xfId="7906"/>
    <cellStyle name="_P03 WD4 Tables V2 3 3_August 2014 IMBE 2" xfId="7907"/>
    <cellStyle name="_P03 WD4 Tables V2 3 3_August 2014 IMBE 2 2" xfId="7908"/>
    <cellStyle name="_P03 WD4 Tables V2 3 3_August 2014 IMBE 2 2 2" xfId="7909"/>
    <cellStyle name="_P03 WD4 Tables V2 3 3_August 2014 IMBE 2 2 2 2" xfId="7910"/>
    <cellStyle name="_P03 WD4 Tables V2 3 3_August 2014 IMBE 2 2 3" xfId="7911"/>
    <cellStyle name="_P03 WD4 Tables V2 3 3_August 2014 IMBE 2 2 4" xfId="7912"/>
    <cellStyle name="_P03 WD4 Tables V2 3 3_August 2014 IMBE 2 2 5" xfId="7913"/>
    <cellStyle name="_P03 WD4 Tables V2 3 3_August 2014 IMBE 2 2_Gross" xfId="7914"/>
    <cellStyle name="_P03 WD4 Tables V2 3 3_August 2014 IMBE 2 2_Gross 2" xfId="7915"/>
    <cellStyle name="_P03 WD4 Tables V2 3 3_August 2014 IMBE 2 2_Gross 2 2" xfId="7916"/>
    <cellStyle name="_P03 WD4 Tables V2 3 3_August 2014 IMBE 2 2_Gross 3" xfId="7917"/>
    <cellStyle name="_P03 WD4 Tables V2 3 3_August 2014 IMBE 2 3" xfId="7918"/>
    <cellStyle name="_P03 WD4 Tables V2 3 3_August 2014 IMBE 2 3 2" xfId="7919"/>
    <cellStyle name="_P03 WD4 Tables V2 3 3_August 2014 IMBE 2 4" xfId="7920"/>
    <cellStyle name="_P03 WD4 Tables V2 3 3_August 2014 IMBE 2 4 2" xfId="7921"/>
    <cellStyle name="_P03 WD4 Tables V2 3 3_August 2014 IMBE 2_Gross" xfId="7922"/>
    <cellStyle name="_P03 WD4 Tables V2 3 3_August 2014 IMBE 2_Gross 2" xfId="7923"/>
    <cellStyle name="_P03 WD4 Tables V2 3 3_August 2014 IMBE 2_Gross 2 2" xfId="7924"/>
    <cellStyle name="_P03 WD4 Tables V2 3 3_August 2014 IMBE 2_Gross 3" xfId="7925"/>
    <cellStyle name="_P03 WD4 Tables V2 3 3_August 2014 IMBE 3" xfId="7926"/>
    <cellStyle name="_P03 WD4 Tables V2 3 3_August 2014 IMBE 3 2" xfId="7927"/>
    <cellStyle name="_P03 WD4 Tables V2 3 3_August 2014 IMBE 3 3" xfId="7928"/>
    <cellStyle name="_P03 WD4 Tables V2 3 3_August 2014 IMBE 3 4" xfId="7929"/>
    <cellStyle name="_P03 WD4 Tables V2 3 3_August 2014 IMBE 4" xfId="7930"/>
    <cellStyle name="_P03 WD4 Tables V2 3 3_August 2014 IMBE 4 2" xfId="7931"/>
    <cellStyle name="_P03 WD4 Tables V2 3 3_August 2014 IMBE_Gross" xfId="7932"/>
    <cellStyle name="_P03 WD4 Tables V2 3 3_August 2014 IMBE_Gross 2" xfId="7933"/>
    <cellStyle name="_P03 WD4 Tables V2 3 3_August 2014 IMBE_Gross 2 2" xfId="7934"/>
    <cellStyle name="_P03 WD4 Tables V2 3 3_August 2014 IMBE_Gross 3" xfId="7935"/>
    <cellStyle name="_P03 WD4 Tables V2 3 3_Gross" xfId="7936"/>
    <cellStyle name="_P03 WD4 Tables V2 3 3_Gross 2" xfId="7937"/>
    <cellStyle name="_P03 WD4 Tables V2 3 3_Gross 2 2" xfId="7938"/>
    <cellStyle name="_P03 WD4 Tables V2 3 3_Gross 3" xfId="7939"/>
    <cellStyle name="_P03 WD4 Tables V2 3 4" xfId="7940"/>
    <cellStyle name="_P03 WD4 Tables V2 3 4 2" xfId="7941"/>
    <cellStyle name="_P03 WD4 Tables V2 3 4 2 2" xfId="7942"/>
    <cellStyle name="_P03 WD4 Tables V2 3 4 2 2 2" xfId="7943"/>
    <cellStyle name="_P03 WD4 Tables V2 3 4 2 2 3" xfId="7944"/>
    <cellStyle name="_P03 WD4 Tables V2 3 4 2 2 4" xfId="7945"/>
    <cellStyle name="_P03 WD4 Tables V2 3 4 2 3" xfId="7946"/>
    <cellStyle name="_P03 WD4 Tables V2 3 4 2 3 2" xfId="7947"/>
    <cellStyle name="_P03 WD4 Tables V2 3 4 2_Gross" xfId="7948"/>
    <cellStyle name="_P03 WD4 Tables V2 3 4 2_Gross 2" xfId="7949"/>
    <cellStyle name="_P03 WD4 Tables V2 3 4 2_Gross 2 2" xfId="7950"/>
    <cellStyle name="_P03 WD4 Tables V2 3 4 2_Gross 3" xfId="7951"/>
    <cellStyle name="_P03 WD4 Tables V2 3 4 3" xfId="7952"/>
    <cellStyle name="_P03 WD4 Tables V2 3 4 3 2" xfId="7953"/>
    <cellStyle name="_P03 WD4 Tables V2 3 4 3 3" xfId="7954"/>
    <cellStyle name="_P03 WD4 Tables V2 3 4 3 4" xfId="7955"/>
    <cellStyle name="_P03 WD4 Tables V2 3 4 4" xfId="7956"/>
    <cellStyle name="_P03 WD4 Tables V2 3 4 4 2" xfId="7957"/>
    <cellStyle name="_P03 WD4 Tables V2 3 4_Gross" xfId="7958"/>
    <cellStyle name="_P03 WD4 Tables V2 3 4_Gross 2" xfId="7959"/>
    <cellStyle name="_P03 WD4 Tables V2 3 4_Gross 2 2" xfId="7960"/>
    <cellStyle name="_P03 WD4 Tables V2 3 4_Gross 3" xfId="7961"/>
    <cellStyle name="_P03 WD4 Tables V2 3 5" xfId="7962"/>
    <cellStyle name="_P03 WD4 Tables V2 3 5 2" xfId="7963"/>
    <cellStyle name="_P03 WD4 Tables V2 3 5 2 2" xfId="7964"/>
    <cellStyle name="_P03 WD4 Tables V2 3 5 3" xfId="7965"/>
    <cellStyle name="_P03 WD4 Tables V2 3 5 3 2" xfId="7966"/>
    <cellStyle name="_P03 WD4 Tables V2 3 5 4" xfId="7967"/>
    <cellStyle name="_P03 WD4 Tables V2 3 5_Gross" xfId="7968"/>
    <cellStyle name="_P03 WD4 Tables V2 3 5_Gross 2" xfId="7969"/>
    <cellStyle name="_P03 WD4 Tables V2 3 5_Gross 2 2" xfId="7970"/>
    <cellStyle name="_P03 WD4 Tables V2 3 5_Gross 3" xfId="7971"/>
    <cellStyle name="_P03 WD4 Tables V2 3 6" xfId="7972"/>
    <cellStyle name="_P03 WD4 Tables V2 3 6 2" xfId="7973"/>
    <cellStyle name="_P03 WD4 Tables V2 3 6 2 2" xfId="7974"/>
    <cellStyle name="_P03 WD4 Tables V2 3 6 3" xfId="7975"/>
    <cellStyle name="_P03 WD4 Tables V2 3 6 3 2" xfId="7976"/>
    <cellStyle name="_P03 WD4 Tables V2 3 6 4" xfId="7977"/>
    <cellStyle name="_P03 WD4 Tables V2 3 6 4 2" xfId="7978"/>
    <cellStyle name="_P03 WD4 Tables V2 3 6 5" xfId="7979"/>
    <cellStyle name="_P03 WD4 Tables V2 3 6_Gross" xfId="7980"/>
    <cellStyle name="_P03 WD4 Tables V2 3 6_Gross 2" xfId="7981"/>
    <cellStyle name="_P03 WD4 Tables V2 3 6_Gross 2 2" xfId="7982"/>
    <cellStyle name="_P03 WD4 Tables V2 3 6_Gross 3" xfId="7983"/>
    <cellStyle name="_P03 WD4 Tables V2 3 7" xfId="7984"/>
    <cellStyle name="_P03 WD4 Tables V2 3 7 2" xfId="7985"/>
    <cellStyle name="_P03 WD4 Tables V2 3 7 2 2" xfId="7986"/>
    <cellStyle name="_P03 WD4 Tables V2 3 7 2 2 2" xfId="7987"/>
    <cellStyle name="_P03 WD4 Tables V2 3 7 2 2 3" xfId="7988"/>
    <cellStyle name="_P03 WD4 Tables V2 3 7 2 2 4" xfId="7989"/>
    <cellStyle name="_P03 WD4 Tables V2 3 7 3" xfId="7990"/>
    <cellStyle name="_P03 WD4 Tables V2 3 7 3 2" xfId="7991"/>
    <cellStyle name="_P03 WD4 Tables V2 3 7 3 3" xfId="7992"/>
    <cellStyle name="_P03 WD4 Tables V2 3 7 3 4" xfId="7993"/>
    <cellStyle name="_P03 WD4 Tables V2 3 7 4" xfId="7994"/>
    <cellStyle name="_P03 WD4 Tables V2 3 7 4 2" xfId="7995"/>
    <cellStyle name="_P03 WD4 Tables V2 3 7 5" xfId="7996"/>
    <cellStyle name="_P03 WD4 Tables V2 3 7_Gross" xfId="7997"/>
    <cellStyle name="_P03 WD4 Tables V2 3 7_Gross 2" xfId="7998"/>
    <cellStyle name="_P03 WD4 Tables V2 3 7_Gross 2 2" xfId="7999"/>
    <cellStyle name="_P03 WD4 Tables V2 3 7_Gross 3" xfId="8000"/>
    <cellStyle name="_P03 WD4 Tables V2 3 8" xfId="8001"/>
    <cellStyle name="_P03 WD4 Tables V2 3 8 2" xfId="8002"/>
    <cellStyle name="_P03 WD4 Tables V2 3 8 2 2" xfId="8003"/>
    <cellStyle name="_P03 WD4 Tables V2 3 8 3" xfId="8004"/>
    <cellStyle name="_P03 WD4 Tables V2 3 8 3 2" xfId="8005"/>
    <cellStyle name="_P03 WD4 Tables V2 3 8 4" xfId="8006"/>
    <cellStyle name="_P03 WD4 Tables V2 3 8 5" xfId="8007"/>
    <cellStyle name="_P03 WD4 Tables V2 3 8_Gross" xfId="8008"/>
    <cellStyle name="_P03 WD4 Tables V2 3 8_Gross 2" xfId="8009"/>
    <cellStyle name="_P03 WD4 Tables V2 3 8_Gross 2 2" xfId="8010"/>
    <cellStyle name="_P03 WD4 Tables V2 3 8_Gross 3" xfId="8011"/>
    <cellStyle name="_P03 WD4 Tables V2 3 9" xfId="8012"/>
    <cellStyle name="_P03 WD4 Tables V2 3 9 2" xfId="8013"/>
    <cellStyle name="_P03 WD4 Tables V2 3 9 2 2" xfId="8014"/>
    <cellStyle name="_P03 WD4 Tables V2 3 9 3" xfId="8015"/>
    <cellStyle name="_P03 WD4 Tables V2 3_August 2014 IMBE" xfId="8016"/>
    <cellStyle name="_P03 WD4 Tables V2 3_August 2014 IMBE 2" xfId="8017"/>
    <cellStyle name="_P03 WD4 Tables V2 3_August 2014 IMBE 2 2" xfId="8018"/>
    <cellStyle name="_P03 WD4 Tables V2 3_August 2014 IMBE 2 2 2" xfId="8019"/>
    <cellStyle name="_P03 WD4 Tables V2 3_August 2014 IMBE 2 2 3" xfId="8020"/>
    <cellStyle name="_P03 WD4 Tables V2 3_August 2014 IMBE 2 2 4" xfId="8021"/>
    <cellStyle name="_P03 WD4 Tables V2 3_August 2014 IMBE 2 3" xfId="8022"/>
    <cellStyle name="_P03 WD4 Tables V2 3_August 2014 IMBE 2 3 2" xfId="8023"/>
    <cellStyle name="_P03 WD4 Tables V2 3_August 2014 IMBE 2_Gross" xfId="8024"/>
    <cellStyle name="_P03 WD4 Tables V2 3_August 2014 IMBE 2_Gross 2" xfId="8025"/>
    <cellStyle name="_P03 WD4 Tables V2 3_August 2014 IMBE 2_Gross 2 2" xfId="8026"/>
    <cellStyle name="_P03 WD4 Tables V2 3_August 2014 IMBE 2_Gross 3" xfId="8027"/>
    <cellStyle name="_P03 WD4 Tables V2 3_August 2014 IMBE 3" xfId="8028"/>
    <cellStyle name="_P03 WD4 Tables V2 3_August 2014 IMBE 3 2" xfId="8029"/>
    <cellStyle name="_P03 WD4 Tables V2 3_August 2014 IMBE 3 3" xfId="8030"/>
    <cellStyle name="_P03 WD4 Tables V2 3_August 2014 IMBE 3 4" xfId="8031"/>
    <cellStyle name="_P03 WD4 Tables V2 3_August 2014 IMBE 4" xfId="8032"/>
    <cellStyle name="_P03 WD4 Tables V2 3_August 2014 IMBE 4 2" xfId="8033"/>
    <cellStyle name="_P03 WD4 Tables V2 3_August 2014 IMBE_Gross" xfId="8034"/>
    <cellStyle name="_P03 WD4 Tables V2 3_August 2014 IMBE_Gross 2" xfId="8035"/>
    <cellStyle name="_P03 WD4 Tables V2 3_August 2014 IMBE_Gross 2 2" xfId="8036"/>
    <cellStyle name="_P03 WD4 Tables V2 3_August 2014 IMBE_Gross 3" xfId="8037"/>
    <cellStyle name="_P03 WD4 Tables V2 3_Gross" xfId="8038"/>
    <cellStyle name="_P03 WD4 Tables V2 3_Gross 2" xfId="8039"/>
    <cellStyle name="_P03 WD4 Tables V2 3_Gross 2 2" xfId="8040"/>
    <cellStyle name="_P03 WD4 Tables V2 3_Gross 3" xfId="8041"/>
    <cellStyle name="_P03 WD4 Tables V2 30" xfId="8042"/>
    <cellStyle name="_P03 WD4 Tables V2 31" xfId="8043"/>
    <cellStyle name="_P03 WD4 Tables V2 32" xfId="8044"/>
    <cellStyle name="_P03 WD4 Tables V2 33" xfId="8045"/>
    <cellStyle name="_P03 WD4 Tables V2 34" xfId="8046"/>
    <cellStyle name="_P03 WD4 Tables V2 35" xfId="8047"/>
    <cellStyle name="_P03 WD4 Tables V2 36" xfId="8048"/>
    <cellStyle name="_P03 WD4 Tables V2 4" xfId="8049"/>
    <cellStyle name="_P03 WD4 Tables V2 4 2" xfId="8050"/>
    <cellStyle name="_P03 WD4 Tables V2 4 2 2" xfId="8051"/>
    <cellStyle name="_P03 WD4 Tables V2 4 2 2 2" xfId="8052"/>
    <cellStyle name="_P03 WD4 Tables V2 4 2 2 2 2" xfId="8053"/>
    <cellStyle name="_P03 WD4 Tables V2 4 2 2 2 3" xfId="8054"/>
    <cellStyle name="_P03 WD4 Tables V2 4 2 2 2 4" xfId="8055"/>
    <cellStyle name="_P03 WD4 Tables V2 4 2 3" xfId="8056"/>
    <cellStyle name="_P03 WD4 Tables V2 4 2 3 2" xfId="8057"/>
    <cellStyle name="_P03 WD4 Tables V2 4 2 3 3" xfId="8058"/>
    <cellStyle name="_P03 WD4 Tables V2 4 2 3 4" xfId="8059"/>
    <cellStyle name="_P03 WD4 Tables V2 4 2_Gross" xfId="8060"/>
    <cellStyle name="_P03 WD4 Tables V2 4 2_Gross 2" xfId="8061"/>
    <cellStyle name="_P03 WD4 Tables V2 4 2_Gross 2 2" xfId="8062"/>
    <cellStyle name="_P03 WD4 Tables V2 4 2_Gross 3" xfId="8063"/>
    <cellStyle name="_P03 WD4 Tables V2 4 3" xfId="8064"/>
    <cellStyle name="_P03 WD4 Tables V2 4 3 2" xfId="8065"/>
    <cellStyle name="_P03 WD4 Tables V2 4 3 2 2" xfId="8066"/>
    <cellStyle name="_P03 WD4 Tables V2 4 3 2 3" xfId="8067"/>
    <cellStyle name="_P03 WD4 Tables V2 4 3 2 4" xfId="8068"/>
    <cellStyle name="_P03 WD4 Tables V2 4 4" xfId="8069"/>
    <cellStyle name="_P03 WD4 Tables V2 4 4 2" xfId="8070"/>
    <cellStyle name="_P03 WD4 Tables V2 4 4 3" xfId="8071"/>
    <cellStyle name="_P03 WD4 Tables V2 4 4 4" xfId="8072"/>
    <cellStyle name="_P03 WD4 Tables V2 4 5" xfId="8073"/>
    <cellStyle name="_P03 WD4 Tables V2 4 5 2" xfId="8074"/>
    <cellStyle name="_P03 WD4 Tables V2 4 6" xfId="8075"/>
    <cellStyle name="_P03 WD4 Tables V2 4 6 2" xfId="8076"/>
    <cellStyle name="_P03 WD4 Tables V2 4_August 2014 IMBE" xfId="8077"/>
    <cellStyle name="_P03 WD4 Tables V2 4_August 2014 IMBE 2" xfId="8078"/>
    <cellStyle name="_P03 WD4 Tables V2 4_August 2014 IMBE 2 2" xfId="8079"/>
    <cellStyle name="_P03 WD4 Tables V2 4_August 2014 IMBE 2 2 2" xfId="8080"/>
    <cellStyle name="_P03 WD4 Tables V2 4_August 2014 IMBE 2 2 2 2" xfId="8081"/>
    <cellStyle name="_P03 WD4 Tables V2 4_August 2014 IMBE 2 2 3" xfId="8082"/>
    <cellStyle name="_P03 WD4 Tables V2 4_August 2014 IMBE 2 2 4" xfId="8083"/>
    <cellStyle name="_P03 WD4 Tables V2 4_August 2014 IMBE 2 2 5" xfId="8084"/>
    <cellStyle name="_P03 WD4 Tables V2 4_August 2014 IMBE 2 2_Gross" xfId="8085"/>
    <cellStyle name="_P03 WD4 Tables V2 4_August 2014 IMBE 2 2_Gross 2" xfId="8086"/>
    <cellStyle name="_P03 WD4 Tables V2 4_August 2014 IMBE 2 2_Gross 2 2" xfId="8087"/>
    <cellStyle name="_P03 WD4 Tables V2 4_August 2014 IMBE 2 2_Gross 3" xfId="8088"/>
    <cellStyle name="_P03 WD4 Tables V2 4_August 2014 IMBE 2 3" xfId="8089"/>
    <cellStyle name="_P03 WD4 Tables V2 4_August 2014 IMBE 2 3 2" xfId="8090"/>
    <cellStyle name="_P03 WD4 Tables V2 4_August 2014 IMBE 2 4" xfId="8091"/>
    <cellStyle name="_P03 WD4 Tables V2 4_August 2014 IMBE 2 4 2" xfId="8092"/>
    <cellStyle name="_P03 WD4 Tables V2 4_August 2014 IMBE 2_Gross" xfId="8093"/>
    <cellStyle name="_P03 WD4 Tables V2 4_August 2014 IMBE 2_Gross 2" xfId="8094"/>
    <cellStyle name="_P03 WD4 Tables V2 4_August 2014 IMBE 2_Gross 2 2" xfId="8095"/>
    <cellStyle name="_P03 WD4 Tables V2 4_August 2014 IMBE 2_Gross 3" xfId="8096"/>
    <cellStyle name="_P03 WD4 Tables V2 4_August 2014 IMBE 3" xfId="8097"/>
    <cellStyle name="_P03 WD4 Tables V2 4_August 2014 IMBE 3 2" xfId="8098"/>
    <cellStyle name="_P03 WD4 Tables V2 4_August 2014 IMBE 3 3" xfId="8099"/>
    <cellStyle name="_P03 WD4 Tables V2 4_August 2014 IMBE 3 4" xfId="8100"/>
    <cellStyle name="_P03 WD4 Tables V2 4_August 2014 IMBE 4" xfId="8101"/>
    <cellStyle name="_P03 WD4 Tables V2 4_August 2014 IMBE 4 2" xfId="8102"/>
    <cellStyle name="_P03 WD4 Tables V2 4_August 2014 IMBE_Gross" xfId="8103"/>
    <cellStyle name="_P03 WD4 Tables V2 4_August 2014 IMBE_Gross 2" xfId="8104"/>
    <cellStyle name="_P03 WD4 Tables V2 4_August 2014 IMBE_Gross 2 2" xfId="8105"/>
    <cellStyle name="_P03 WD4 Tables V2 4_August 2014 IMBE_Gross 3" xfId="8106"/>
    <cellStyle name="_P03 WD4 Tables V2 4_Gross" xfId="8107"/>
    <cellStyle name="_P03 WD4 Tables V2 4_Gross 2" xfId="8108"/>
    <cellStyle name="_P03 WD4 Tables V2 4_Gross 2 2" xfId="8109"/>
    <cellStyle name="_P03 WD4 Tables V2 4_Gross 3" xfId="8110"/>
    <cellStyle name="_P03 WD4 Tables V2 5" xfId="8111"/>
    <cellStyle name="_P03 WD4 Tables V2 5 10" xfId="8112"/>
    <cellStyle name="_P03 WD4 Tables V2 5 2" xfId="8113"/>
    <cellStyle name="_P03 WD4 Tables V2 5 2 2" xfId="8114"/>
    <cellStyle name="_P03 WD4 Tables V2 5 2 2 2" xfId="8115"/>
    <cellStyle name="_P03 WD4 Tables V2 5 2 3" xfId="8116"/>
    <cellStyle name="_P03 WD4 Tables V2 5 2 3 2" xfId="8117"/>
    <cellStyle name="_P03 WD4 Tables V2 5 2 4" xfId="8118"/>
    <cellStyle name="_P03 WD4 Tables V2 5 2 4 2" xfId="8119"/>
    <cellStyle name="_P03 WD4 Tables V2 5 2_Gross" xfId="8120"/>
    <cellStyle name="_P03 WD4 Tables V2 5 2_Gross 2" xfId="8121"/>
    <cellStyle name="_P03 WD4 Tables V2 5 2_Gross 2 2" xfId="8122"/>
    <cellStyle name="_P03 WD4 Tables V2 5 2_Gross 3" xfId="8123"/>
    <cellStyle name="_P03 WD4 Tables V2 5 3" xfId="8124"/>
    <cellStyle name="_P03 WD4 Tables V2 5 3 2" xfId="8125"/>
    <cellStyle name="_P03 WD4 Tables V2 5 3 2 2" xfId="8126"/>
    <cellStyle name="_P03 WD4 Tables V2 5 3 3" xfId="8127"/>
    <cellStyle name="_P03 WD4 Tables V2 5 3 3 2" xfId="8128"/>
    <cellStyle name="_P03 WD4 Tables V2 5 3 3 3" xfId="8129"/>
    <cellStyle name="_P03 WD4 Tables V2 5 3 3 4" xfId="8130"/>
    <cellStyle name="_P03 WD4 Tables V2 5 4" xfId="8131"/>
    <cellStyle name="_P03 WD4 Tables V2 5 4 2" xfId="8132"/>
    <cellStyle name="_P03 WD4 Tables V2 5 5" xfId="8133"/>
    <cellStyle name="_P03 WD4 Tables V2 5 5 2" xfId="8134"/>
    <cellStyle name="_P03 WD4 Tables V2 5 5 3" xfId="8135"/>
    <cellStyle name="_P03 WD4 Tables V2 5 5 4" xfId="8136"/>
    <cellStyle name="_P03 WD4 Tables V2 5 6" xfId="8137"/>
    <cellStyle name="_P03 WD4 Tables V2 5 7" xfId="8138"/>
    <cellStyle name="_P03 WD4 Tables V2 5 8" xfId="8139"/>
    <cellStyle name="_P03 WD4 Tables V2 5 9" xfId="8140"/>
    <cellStyle name="_P03 WD4 Tables V2 5_Gross" xfId="8141"/>
    <cellStyle name="_P03 WD4 Tables V2 5_Gross 2" xfId="8142"/>
    <cellStyle name="_P03 WD4 Tables V2 5_Gross 2 2" xfId="8143"/>
    <cellStyle name="_P03 WD4 Tables V2 5_Gross 3" xfId="8144"/>
    <cellStyle name="_P03 WD4 Tables V2 6" xfId="8145"/>
    <cellStyle name="_P03 WD4 Tables V2 6 10" xfId="8146"/>
    <cellStyle name="_P03 WD4 Tables V2 6 2" xfId="8147"/>
    <cellStyle name="_P03 WD4 Tables V2 6 2 2" xfId="8148"/>
    <cellStyle name="_P03 WD4 Tables V2 6 2 2 2" xfId="8149"/>
    <cellStyle name="_P03 WD4 Tables V2 6 2 3" xfId="8150"/>
    <cellStyle name="_P03 WD4 Tables V2 6 2 3 2" xfId="8151"/>
    <cellStyle name="_P03 WD4 Tables V2 6 2_Gross" xfId="8152"/>
    <cellStyle name="_P03 WD4 Tables V2 6 2_Gross 2" xfId="8153"/>
    <cellStyle name="_P03 WD4 Tables V2 6 2_Gross 2 2" xfId="8154"/>
    <cellStyle name="_P03 WD4 Tables V2 6 2_Gross 3" xfId="8155"/>
    <cellStyle name="_P03 WD4 Tables V2 6 3" xfId="8156"/>
    <cellStyle name="_P03 WD4 Tables V2 6 3 2" xfId="8157"/>
    <cellStyle name="_P03 WD4 Tables V2 6 3 2 2" xfId="8158"/>
    <cellStyle name="_P03 WD4 Tables V2 6 3 3" xfId="8159"/>
    <cellStyle name="_P03 WD4 Tables V2 6 3 3 2" xfId="8160"/>
    <cellStyle name="_P03 WD4 Tables V2 6 3 3 3" xfId="8161"/>
    <cellStyle name="_P03 WD4 Tables V2 6 3 3 4" xfId="8162"/>
    <cellStyle name="_P03 WD4 Tables V2 6 4" xfId="8163"/>
    <cellStyle name="_P03 WD4 Tables V2 6 4 2" xfId="8164"/>
    <cellStyle name="_P03 WD4 Tables V2 6 5" xfId="8165"/>
    <cellStyle name="_P03 WD4 Tables V2 6 5 2" xfId="8166"/>
    <cellStyle name="_P03 WD4 Tables V2 6 5 3" xfId="8167"/>
    <cellStyle name="_P03 WD4 Tables V2 6 5 4" xfId="8168"/>
    <cellStyle name="_P03 WD4 Tables V2 6 6" xfId="8169"/>
    <cellStyle name="_P03 WD4 Tables V2 6 7" xfId="8170"/>
    <cellStyle name="_P03 WD4 Tables V2 6 8" xfId="8171"/>
    <cellStyle name="_P03 WD4 Tables V2 6 9" xfId="8172"/>
    <cellStyle name="_P03 WD4 Tables V2 6_Gross" xfId="8173"/>
    <cellStyle name="_P03 WD4 Tables V2 6_Gross 2" xfId="8174"/>
    <cellStyle name="_P03 WD4 Tables V2 6_Gross 2 2" xfId="8175"/>
    <cellStyle name="_P03 WD4 Tables V2 6_Gross 3" xfId="8176"/>
    <cellStyle name="_P03 WD4 Tables V2 7" xfId="8177"/>
    <cellStyle name="_P03 WD4 Tables V2 7 2" xfId="8178"/>
    <cellStyle name="_P03 WD4 Tables V2 7 2 2" xfId="8179"/>
    <cellStyle name="_P03 WD4 Tables V2 7 2 2 2" xfId="8180"/>
    <cellStyle name="_P03 WD4 Tables V2 7 2 2 3" xfId="8181"/>
    <cellStyle name="_P03 WD4 Tables V2 7 2 2 4" xfId="8182"/>
    <cellStyle name="_P03 WD4 Tables V2 7 2 3" xfId="8183"/>
    <cellStyle name="_P03 WD4 Tables V2 7 2 3 2" xfId="8184"/>
    <cellStyle name="_P03 WD4 Tables V2 7 2_Gross" xfId="8185"/>
    <cellStyle name="_P03 WD4 Tables V2 7 2_Gross 2" xfId="8186"/>
    <cellStyle name="_P03 WD4 Tables V2 7 2_Gross 2 2" xfId="8187"/>
    <cellStyle name="_P03 WD4 Tables V2 7 2_Gross 3" xfId="8188"/>
    <cellStyle name="_P03 WD4 Tables V2 7 3" xfId="8189"/>
    <cellStyle name="_P03 WD4 Tables V2 7 3 2" xfId="8190"/>
    <cellStyle name="_P03 WD4 Tables V2 7 3 3" xfId="8191"/>
    <cellStyle name="_P03 WD4 Tables V2 7 3 4" xfId="8192"/>
    <cellStyle name="_P03 WD4 Tables V2 7 4" xfId="8193"/>
    <cellStyle name="_P03 WD4 Tables V2 7 4 2" xfId="8194"/>
    <cellStyle name="_P03 WD4 Tables V2 7_Gross" xfId="8195"/>
    <cellStyle name="_P03 WD4 Tables V2 7_Gross 2" xfId="8196"/>
    <cellStyle name="_P03 WD4 Tables V2 7_Gross 2 2" xfId="8197"/>
    <cellStyle name="_P03 WD4 Tables V2 7_Gross 3" xfId="8198"/>
    <cellStyle name="_P03 WD4 Tables V2 8" xfId="8199"/>
    <cellStyle name="_P03 WD4 Tables V2 8 2" xfId="8200"/>
    <cellStyle name="_P03 WD4 Tables V2 8 2 2" xfId="8201"/>
    <cellStyle name="_P03 WD4 Tables V2 8 2 2 2" xfId="8202"/>
    <cellStyle name="_P03 WD4 Tables V2 8 2 2 3" xfId="8203"/>
    <cellStyle name="_P03 WD4 Tables V2 8 2 2 4" xfId="8204"/>
    <cellStyle name="_P03 WD4 Tables V2 8 2 3" xfId="8205"/>
    <cellStyle name="_P03 WD4 Tables V2 8 2 3 2" xfId="8206"/>
    <cellStyle name="_P03 WD4 Tables V2 8 2_Gross" xfId="8207"/>
    <cellStyle name="_P03 WD4 Tables V2 8 2_Gross 2" xfId="8208"/>
    <cellStyle name="_P03 WD4 Tables V2 8 2_Gross 2 2" xfId="8209"/>
    <cellStyle name="_P03 WD4 Tables V2 8 2_Gross 3" xfId="8210"/>
    <cellStyle name="_P03 WD4 Tables V2 8 3" xfId="8211"/>
    <cellStyle name="_P03 WD4 Tables V2 8 3 2" xfId="8212"/>
    <cellStyle name="_P03 WD4 Tables V2 8 3 3" xfId="8213"/>
    <cellStyle name="_P03 WD4 Tables V2 8 3 4" xfId="8214"/>
    <cellStyle name="_P03 WD4 Tables V2 8 4" xfId="8215"/>
    <cellStyle name="_P03 WD4 Tables V2 8 4 2" xfId="8216"/>
    <cellStyle name="_P03 WD4 Tables V2 8_Gross" xfId="8217"/>
    <cellStyle name="_P03 WD4 Tables V2 8_Gross 2" xfId="8218"/>
    <cellStyle name="_P03 WD4 Tables V2 8_Gross 2 2" xfId="8219"/>
    <cellStyle name="_P03 WD4 Tables V2 8_Gross 3" xfId="8220"/>
    <cellStyle name="_P03 WD4 Tables V2 9" xfId="8221"/>
    <cellStyle name="_P03 WD4 Tables V2 9 2" xfId="8222"/>
    <cellStyle name="_P03 WD4 Tables V2 9 2 2" xfId="8223"/>
    <cellStyle name="_P03 WD4 Tables V2 9 2 2 2" xfId="8224"/>
    <cellStyle name="_P03 WD4 Tables V2 9 2 3" xfId="8225"/>
    <cellStyle name="_P03 WD4 Tables V2 9 2 3 2" xfId="8226"/>
    <cellStyle name="_P03 WD4 Tables V2 9 2_Gross" xfId="8227"/>
    <cellStyle name="_P03 WD4 Tables V2 9 2_Gross 2" xfId="8228"/>
    <cellStyle name="_P03 WD4 Tables V2 9 2_Gross 2 2" xfId="8229"/>
    <cellStyle name="_P03 WD4 Tables V2 9 2_Gross 3" xfId="8230"/>
    <cellStyle name="_P03 WD4 Tables V2 9 3" xfId="8231"/>
    <cellStyle name="_P03 WD4 Tables V2 9 3 2" xfId="8232"/>
    <cellStyle name="_P03 WD4 Tables V2 9 4" xfId="8233"/>
    <cellStyle name="_P03 WD4 Tables V2 9 4 2" xfId="8234"/>
    <cellStyle name="_P03 WD4 Tables V2 9 5" xfId="8235"/>
    <cellStyle name="_P03 WD4 Tables V2 9 5 2" xfId="8236"/>
    <cellStyle name="_P03 WD4 Tables V2 9_Gross" xfId="8237"/>
    <cellStyle name="_P03 WD4 Tables V2 9_Gross 2" xfId="8238"/>
    <cellStyle name="_P03 WD4 Tables V2 9_Gross 2 2" xfId="8239"/>
    <cellStyle name="_P03 WD4 Tables V2 9_Gross 3" xfId="8240"/>
    <cellStyle name="_P03 WD4 Tables V2_001. Test" xfId="8241"/>
    <cellStyle name="_P03 WD4 Tables V2_001. Test 2" xfId="8242"/>
    <cellStyle name="_P03 WD4 Tables V2_001. Test 2 2" xfId="8243"/>
    <cellStyle name="_P03 WD4 Tables V2_001. Test 3" xfId="8244"/>
    <cellStyle name="_P03 WD4 Tables V2_001. Test_Gross" xfId="8245"/>
    <cellStyle name="_P03 WD4 Tables V2_001. Test_Gross 2" xfId="8246"/>
    <cellStyle name="_P03 WD4 Tables V2_001. Test_Gross 2 2" xfId="8247"/>
    <cellStyle name="_P03 WD4 Tables V2_001. Test_Gross 3" xfId="8248"/>
    <cellStyle name="_P03 WD4 Tables V2_Gross" xfId="8249"/>
    <cellStyle name="_P03 WD4 Tables V2_Gross 2" xfId="8250"/>
    <cellStyle name="_P03 WD4 Tables V2_Gross 2 2" xfId="8251"/>
    <cellStyle name="_P03 WD4 Tables V2_Gross 2 2 2" xfId="8252"/>
    <cellStyle name="_P03 WD4 Tables V2_Gross 2 2 3" xfId="8253"/>
    <cellStyle name="_P03 WD4 Tables V2_Gross 2 2 4" xfId="8254"/>
    <cellStyle name="_P03 WD4 Tables V2_Gross 2 3" xfId="8255"/>
    <cellStyle name="_P03 WD4 Tables V2_Gross 2 3 2" xfId="8256"/>
    <cellStyle name="_P03 WD4 Tables V2_Gross 2_Gross" xfId="8257"/>
    <cellStyle name="_P03 WD4 Tables V2_Gross 2_Gross 2" xfId="8258"/>
    <cellStyle name="_P03 WD4 Tables V2_Gross 2_Gross 2 2" xfId="8259"/>
    <cellStyle name="_P03 WD4 Tables V2_Gross 2_Gross 3" xfId="8260"/>
    <cellStyle name="_P03 WD4 Tables V2_Gross 3" xfId="8261"/>
    <cellStyle name="_P03 WD4 Tables V2_Gross 3 2" xfId="8262"/>
    <cellStyle name="_P03 WD4 Tables V2_Gross 3 3" xfId="8263"/>
    <cellStyle name="_P03 WD4 Tables V2_Gross 3 4" xfId="8264"/>
    <cellStyle name="_P03 WD4 Tables V2_Gross 4" xfId="8265"/>
    <cellStyle name="_P03 WD4 Tables V2_Gross 4 2" xfId="8266"/>
    <cellStyle name="_P03 WD4 Tables V2_Gross_1" xfId="8267"/>
    <cellStyle name="_P03 WD4 Tables V2_Gross_1 2" xfId="8268"/>
    <cellStyle name="_P03 WD4 Tables V2_Gross_1 2 2" xfId="8269"/>
    <cellStyle name="_P03 WD4 Tables V2_Gross_1 3" xfId="8270"/>
    <cellStyle name="_P03 WD4 Tables V2_Gross_Gross" xfId="8271"/>
    <cellStyle name="_P03 WD4 Tables V2_Gross_Gross 2" xfId="8272"/>
    <cellStyle name="_P03 WD4 Tables V2_Gross_Gross 2 2" xfId="8273"/>
    <cellStyle name="_P03 WD4 Tables V2_Gross_Gross 3" xfId="8274"/>
    <cellStyle name="_P03 WD4 Tables V2_R0" xfId="8275"/>
    <cellStyle name="_P03 WD4 Tables V2_R0 2" xfId="8276"/>
    <cellStyle name="_P03 WD4 Tables V2_R0 2 2" xfId="8277"/>
    <cellStyle name="_P03 WD4 Tables V2_R0 2 2 2" xfId="8278"/>
    <cellStyle name="_P03 WD4 Tables V2_R0 2 3" xfId="8279"/>
    <cellStyle name="_P03 WD4 Tables V2_R0 2 3 2" xfId="8280"/>
    <cellStyle name="_P03 WD4 Tables V2_R0 2 3 3" xfId="8281"/>
    <cellStyle name="_P03 WD4 Tables V2_R0 2 3 4" xfId="8282"/>
    <cellStyle name="_P03 WD4 Tables V2_R0 3" xfId="8283"/>
    <cellStyle name="_P03 WD4 Tables V2_R0 3 2" xfId="8284"/>
    <cellStyle name="_P03 WD4 Tables V2_R0 4" xfId="8285"/>
    <cellStyle name="_P03 WD4 Tables V2_R0 4 2" xfId="8286"/>
    <cellStyle name="_P03 WD4 Tables V2_R0 4 3" xfId="8287"/>
    <cellStyle name="_P03 WD4 Tables V2_R0 4 4" xfId="8288"/>
    <cellStyle name="_P03 WD4 Tables V2_R0_1" xfId="8289"/>
    <cellStyle name="_P03 WD4 Tables V2_R0_1 2" xfId="8290"/>
    <cellStyle name="_P03 WD4 Tables V2_R0_1 2 2" xfId="8291"/>
    <cellStyle name="_P03 WD4 Tables V2_R0_1 3" xfId="8292"/>
    <cellStyle name="_P03 WD4 Tables V2_R0_1 3 2" xfId="8293"/>
    <cellStyle name="_P03 WD4 Tables V2_R0_1 3 3" xfId="8294"/>
    <cellStyle name="_P03 WD4 Tables V2_R0_1 3 4" xfId="8295"/>
    <cellStyle name="_P03 WD6 Tables V11" xfId="8296"/>
    <cellStyle name="_P03 WD6 Tables V11 10" xfId="8297"/>
    <cellStyle name="_P03 WD6 Tables V11 10 2" xfId="8298"/>
    <cellStyle name="_P03 WD6 Tables V11 10 2 2" xfId="8299"/>
    <cellStyle name="_P03 WD6 Tables V11 10 2 2 2" xfId="8300"/>
    <cellStyle name="_P03 WD6 Tables V11 10 2 3" xfId="8301"/>
    <cellStyle name="_P03 WD6 Tables V11 10 2 3 2" xfId="8302"/>
    <cellStyle name="_P03 WD6 Tables V11 10 2_Gross" xfId="8303"/>
    <cellStyle name="_P03 WD6 Tables V11 10 2_Gross 2" xfId="8304"/>
    <cellStyle name="_P03 WD6 Tables V11 10 2_Gross 2 2" xfId="8305"/>
    <cellStyle name="_P03 WD6 Tables V11 10 2_Gross 3" xfId="8306"/>
    <cellStyle name="_P03 WD6 Tables V11 10 3" xfId="8307"/>
    <cellStyle name="_P03 WD6 Tables V11 10 3 2" xfId="8308"/>
    <cellStyle name="_P03 WD6 Tables V11 10 4" xfId="8309"/>
    <cellStyle name="_P03 WD6 Tables V11 10 4 2" xfId="8310"/>
    <cellStyle name="_P03 WD6 Tables V11 10 5" xfId="8311"/>
    <cellStyle name="_P03 WD6 Tables V11 10 5 2" xfId="8312"/>
    <cellStyle name="_P03 WD6 Tables V11 10_Gross" xfId="8313"/>
    <cellStyle name="_P03 WD6 Tables V11 10_Gross 2" xfId="8314"/>
    <cellStyle name="_P03 WD6 Tables V11 10_Gross 2 2" xfId="8315"/>
    <cellStyle name="_P03 WD6 Tables V11 10_Gross 3" xfId="8316"/>
    <cellStyle name="_P03 WD6 Tables V11 11" xfId="8317"/>
    <cellStyle name="_P03 WD6 Tables V11 11 2" xfId="8318"/>
    <cellStyle name="_P03 WD6 Tables V11 11 2 2" xfId="8319"/>
    <cellStyle name="_P03 WD6 Tables V11 11 2 2 2" xfId="8320"/>
    <cellStyle name="_P03 WD6 Tables V11 11 2 2 3" xfId="8321"/>
    <cellStyle name="_P03 WD6 Tables V11 11 2 2 4" xfId="8322"/>
    <cellStyle name="_P03 WD6 Tables V11 11 3" xfId="8323"/>
    <cellStyle name="_P03 WD6 Tables V11 11 3 2" xfId="8324"/>
    <cellStyle name="_P03 WD6 Tables V11 11 3 3" xfId="8325"/>
    <cellStyle name="_P03 WD6 Tables V11 11 3 4" xfId="8326"/>
    <cellStyle name="_P03 WD6 Tables V11 11 4" xfId="8327"/>
    <cellStyle name="_P03 WD6 Tables V11 11 4 2" xfId="8328"/>
    <cellStyle name="_P03 WD6 Tables V11 11 5" xfId="8329"/>
    <cellStyle name="_P03 WD6 Tables V11 11 5 2" xfId="8330"/>
    <cellStyle name="_P03 WD6 Tables V11 11_Gross" xfId="8331"/>
    <cellStyle name="_P03 WD6 Tables V11 11_Gross 2" xfId="8332"/>
    <cellStyle name="_P03 WD6 Tables V11 11_Gross 2 2" xfId="8333"/>
    <cellStyle name="_P03 WD6 Tables V11 11_Gross 3" xfId="8334"/>
    <cellStyle name="_P03 WD6 Tables V11 12" xfId="8335"/>
    <cellStyle name="_P03 WD6 Tables V11 12 2" xfId="8336"/>
    <cellStyle name="_P03 WD6 Tables V11 12 2 2" xfId="8337"/>
    <cellStyle name="_P03 WD6 Tables V11 12 2 2 2" xfId="8338"/>
    <cellStyle name="_P03 WD6 Tables V11 12 2 2 3" xfId="8339"/>
    <cellStyle name="_P03 WD6 Tables V11 12 2 2 4" xfId="8340"/>
    <cellStyle name="_P03 WD6 Tables V11 12 3" xfId="8341"/>
    <cellStyle name="_P03 WD6 Tables V11 12 3 2" xfId="8342"/>
    <cellStyle name="_P03 WD6 Tables V11 12 3 3" xfId="8343"/>
    <cellStyle name="_P03 WD6 Tables V11 12 3 4" xfId="8344"/>
    <cellStyle name="_P03 WD6 Tables V11 12 4" xfId="8345"/>
    <cellStyle name="_P03 WD6 Tables V11 12 4 2" xfId="8346"/>
    <cellStyle name="_P03 WD6 Tables V11 12_Gross" xfId="8347"/>
    <cellStyle name="_P03 WD6 Tables V11 12_Gross 2" xfId="8348"/>
    <cellStyle name="_P03 WD6 Tables V11 12_Gross 2 2" xfId="8349"/>
    <cellStyle name="_P03 WD6 Tables V11 12_Gross 3" xfId="8350"/>
    <cellStyle name="_P03 WD6 Tables V11 13" xfId="8351"/>
    <cellStyle name="_P03 WD6 Tables V11 13 2" xfId="8352"/>
    <cellStyle name="_P03 WD6 Tables V11 13 2 2" xfId="8353"/>
    <cellStyle name="_P03 WD6 Tables V11 13 3" xfId="8354"/>
    <cellStyle name="_P03 WD6 Tables V11 13 3 2" xfId="8355"/>
    <cellStyle name="_P03 WD6 Tables V11 13_Gross" xfId="8356"/>
    <cellStyle name="_P03 WD6 Tables V11 13_Gross 2" xfId="8357"/>
    <cellStyle name="_P03 WD6 Tables V11 13_Gross 2 2" xfId="8358"/>
    <cellStyle name="_P03 WD6 Tables V11 13_Gross 3" xfId="8359"/>
    <cellStyle name="_P03 WD6 Tables V11 14" xfId="8360"/>
    <cellStyle name="_P03 WD6 Tables V11 14 2" xfId="8361"/>
    <cellStyle name="_P03 WD6 Tables V11 14 2 2" xfId="8362"/>
    <cellStyle name="_P03 WD6 Tables V11 14 2 2 2" xfId="8363"/>
    <cellStyle name="_P03 WD6 Tables V11 14 2 2 3" xfId="8364"/>
    <cellStyle name="_P03 WD6 Tables V11 14 2 2 4" xfId="8365"/>
    <cellStyle name="_P03 WD6 Tables V11 14 3" xfId="8366"/>
    <cellStyle name="_P03 WD6 Tables V11 14 3 2" xfId="8367"/>
    <cellStyle name="_P03 WD6 Tables V11 14 3 3" xfId="8368"/>
    <cellStyle name="_P03 WD6 Tables V11 14 3 4" xfId="8369"/>
    <cellStyle name="_P03 WD6 Tables V11 14_Gross" xfId="8370"/>
    <cellStyle name="_P03 WD6 Tables V11 14_Gross 2" xfId="8371"/>
    <cellStyle name="_P03 WD6 Tables V11 14_Gross 2 2" xfId="8372"/>
    <cellStyle name="_P03 WD6 Tables V11 14_Gross 3" xfId="8373"/>
    <cellStyle name="_P03 WD6 Tables V11 15" xfId="8374"/>
    <cellStyle name="_P03 WD6 Tables V11 15 2" xfId="8375"/>
    <cellStyle name="_P03 WD6 Tables V11 15 2 2" xfId="8376"/>
    <cellStyle name="_P03 WD6 Tables V11 15 2 3" xfId="8377"/>
    <cellStyle name="_P03 WD6 Tables V11 15 2 4" xfId="8378"/>
    <cellStyle name="_P03 WD6 Tables V11 15 3" xfId="8379"/>
    <cellStyle name="_P03 WD6 Tables V11 15 3 2" xfId="8380"/>
    <cellStyle name="_P03 WD6 Tables V11 15_Gross" xfId="8381"/>
    <cellStyle name="_P03 WD6 Tables V11 15_Gross 2" xfId="8382"/>
    <cellStyle name="_P03 WD6 Tables V11 15_Gross 2 2" xfId="8383"/>
    <cellStyle name="_P03 WD6 Tables V11 15_Gross 3" xfId="8384"/>
    <cellStyle name="_P03 WD6 Tables V11 16" xfId="8385"/>
    <cellStyle name="_P03 WD6 Tables V11 16 2" xfId="8386"/>
    <cellStyle name="_P03 WD6 Tables V11 16 2 2" xfId="8387"/>
    <cellStyle name="_P03 WD6 Tables V11 16 3" xfId="8388"/>
    <cellStyle name="_P03 WD6 Tables V11 16 4" xfId="8389"/>
    <cellStyle name="_P03 WD6 Tables V11 16 5" xfId="8390"/>
    <cellStyle name="_P03 WD6 Tables V11 16_Gross" xfId="8391"/>
    <cellStyle name="_P03 WD6 Tables V11 16_Gross 2" xfId="8392"/>
    <cellStyle name="_P03 WD6 Tables V11 16_Gross 2 2" xfId="8393"/>
    <cellStyle name="_P03 WD6 Tables V11 16_Gross 3" xfId="8394"/>
    <cellStyle name="_P03 WD6 Tables V11 17" xfId="8395"/>
    <cellStyle name="_P03 WD6 Tables V11 17 2" xfId="8396"/>
    <cellStyle name="_P03 WD6 Tables V11 17 2 2" xfId="8397"/>
    <cellStyle name="_P03 WD6 Tables V11 17 3" xfId="8398"/>
    <cellStyle name="_P03 WD6 Tables V11 17_Gross" xfId="8399"/>
    <cellStyle name="_P03 WD6 Tables V11 17_Gross 2" xfId="8400"/>
    <cellStyle name="_P03 WD6 Tables V11 17_Gross 2 2" xfId="8401"/>
    <cellStyle name="_P03 WD6 Tables V11 17_Gross 3" xfId="8402"/>
    <cellStyle name="_P03 WD6 Tables V11 18" xfId="8403"/>
    <cellStyle name="_P03 WD6 Tables V11 18 2" xfId="8404"/>
    <cellStyle name="_P03 WD6 Tables V11 18 2 2" xfId="8405"/>
    <cellStyle name="_P03 WD6 Tables V11 18 3" xfId="8406"/>
    <cellStyle name="_P03 WD6 Tables V11 19" xfId="8407"/>
    <cellStyle name="_P03 WD6 Tables V11 19 2" xfId="8408"/>
    <cellStyle name="_P03 WD6 Tables V11 19 2 2" xfId="8409"/>
    <cellStyle name="_P03 WD6 Tables V11 19 3" xfId="8410"/>
    <cellStyle name="_P03 WD6 Tables V11 2" xfId="8411"/>
    <cellStyle name="_P03 WD6 Tables V11 2 10" xfId="8412"/>
    <cellStyle name="_P03 WD6 Tables V11 2 10 2" xfId="8413"/>
    <cellStyle name="_P03 WD6 Tables V11 2 11" xfId="8414"/>
    <cellStyle name="_P03 WD6 Tables V11 2 11 2" xfId="8415"/>
    <cellStyle name="_P03 WD6 Tables V11 2 12" xfId="8416"/>
    <cellStyle name="_P03 WD6 Tables V11 2 12 2" xfId="8417"/>
    <cellStyle name="_P03 WD6 Tables V11 2 13" xfId="8418"/>
    <cellStyle name="_P03 WD6 Tables V11 2 2" xfId="8419"/>
    <cellStyle name="_P03 WD6 Tables V11 2 2 2" xfId="8420"/>
    <cellStyle name="_P03 WD6 Tables V11 2 2 2 2" xfId="8421"/>
    <cellStyle name="_P03 WD6 Tables V11 2 2 2 2 2" xfId="8422"/>
    <cellStyle name="_P03 WD6 Tables V11 2 2 3" xfId="8423"/>
    <cellStyle name="_P03 WD6 Tables V11 2 2 3 2" xfId="8424"/>
    <cellStyle name="_P03 WD6 Tables V11 2 2 3 2 2" xfId="8425"/>
    <cellStyle name="_P03 WD6 Tables V11 2 2 3 3" xfId="8426"/>
    <cellStyle name="_P03 WD6 Tables V11 2 2 4" xfId="8427"/>
    <cellStyle name="_P03 WD6 Tables V11 2 2 4 2" xfId="8428"/>
    <cellStyle name="_P03 WD6 Tables V11 2 2 5" xfId="8429"/>
    <cellStyle name="_P03 WD6 Tables V11 2 2 5 2" xfId="8430"/>
    <cellStyle name="_P03 WD6 Tables V11 2 2 5 3" xfId="8431"/>
    <cellStyle name="_P03 WD6 Tables V11 2 2 5 4" xfId="8432"/>
    <cellStyle name="_P03 WD6 Tables V11 2 2_Gross" xfId="8433"/>
    <cellStyle name="_P03 WD6 Tables V11 2 2_Gross 2" xfId="8434"/>
    <cellStyle name="_P03 WD6 Tables V11 2 2_Gross 2 2" xfId="8435"/>
    <cellStyle name="_P03 WD6 Tables V11 2 2_Gross 3" xfId="8436"/>
    <cellStyle name="_P03 WD6 Tables V11 2 3" xfId="8437"/>
    <cellStyle name="_P03 WD6 Tables V11 2 3 2" xfId="8438"/>
    <cellStyle name="_P03 WD6 Tables V11 2 3 2 2" xfId="8439"/>
    <cellStyle name="_P03 WD6 Tables V11 2 3 2 2 2" xfId="8440"/>
    <cellStyle name="_P03 WD6 Tables V11 2 3 2 3" xfId="8441"/>
    <cellStyle name="_P03 WD6 Tables V11 2 3 2 3 2" xfId="8442"/>
    <cellStyle name="_P03 WD6 Tables V11 2 3 2 3 3" xfId="8443"/>
    <cellStyle name="_P03 WD6 Tables V11 2 3 2 3 4" xfId="8444"/>
    <cellStyle name="_P03 WD6 Tables V11 2 3 3" xfId="8445"/>
    <cellStyle name="_P03 WD6 Tables V11 2 3 3 2" xfId="8446"/>
    <cellStyle name="_P03 WD6 Tables V11 2 3 4" xfId="8447"/>
    <cellStyle name="_P03 WD6 Tables V11 2 3 4 2" xfId="8448"/>
    <cellStyle name="_P03 WD6 Tables V11 2 3 4 3" xfId="8449"/>
    <cellStyle name="_P03 WD6 Tables V11 2 3 4 4" xfId="8450"/>
    <cellStyle name="_P03 WD6 Tables V11 2 3_Gross" xfId="8451"/>
    <cellStyle name="_P03 WD6 Tables V11 2 3_Gross 2" xfId="8452"/>
    <cellStyle name="_P03 WD6 Tables V11 2 3_Gross 2 2" xfId="8453"/>
    <cellStyle name="_P03 WD6 Tables V11 2 3_Gross 3" xfId="8454"/>
    <cellStyle name="_P03 WD6 Tables V11 2 4" xfId="8455"/>
    <cellStyle name="_P03 WD6 Tables V11 2 4 2" xfId="8456"/>
    <cellStyle name="_P03 WD6 Tables V11 2 4 2 2" xfId="8457"/>
    <cellStyle name="_P03 WD6 Tables V11 2 4 3" xfId="8458"/>
    <cellStyle name="_P03 WD6 Tables V11 2 4 3 2" xfId="8459"/>
    <cellStyle name="_P03 WD6 Tables V11 2 4 4" xfId="8460"/>
    <cellStyle name="_P03 WD6 Tables V11 2 4 4 2" xfId="8461"/>
    <cellStyle name="_P03 WD6 Tables V11 2 5" xfId="8462"/>
    <cellStyle name="_P03 WD6 Tables V11 2 5 2" xfId="8463"/>
    <cellStyle name="_P03 WD6 Tables V11 2 5 2 2" xfId="8464"/>
    <cellStyle name="_P03 WD6 Tables V11 2 5 2 2 2" xfId="8465"/>
    <cellStyle name="_P03 WD6 Tables V11 2 5 2 2 3" xfId="8466"/>
    <cellStyle name="_P03 WD6 Tables V11 2 5 2 2 4" xfId="8467"/>
    <cellStyle name="_P03 WD6 Tables V11 2 5 3" xfId="8468"/>
    <cellStyle name="_P03 WD6 Tables V11 2 5 3 2" xfId="8469"/>
    <cellStyle name="_P03 WD6 Tables V11 2 5 3 3" xfId="8470"/>
    <cellStyle name="_P03 WD6 Tables V11 2 5 3 4" xfId="8471"/>
    <cellStyle name="_P03 WD6 Tables V11 2 6" xfId="8472"/>
    <cellStyle name="_P03 WD6 Tables V11 2 6 2" xfId="8473"/>
    <cellStyle name="_P03 WD6 Tables V11 2 6 2 2" xfId="8474"/>
    <cellStyle name="_P03 WD6 Tables V11 2 6 2 3" xfId="8475"/>
    <cellStyle name="_P03 WD6 Tables V11 2 6 2 4" xfId="8476"/>
    <cellStyle name="_P03 WD6 Tables V11 2 6 3" xfId="8477"/>
    <cellStyle name="_P03 WD6 Tables V11 2 6 3 2" xfId="8478"/>
    <cellStyle name="_P03 WD6 Tables V11 2 7" xfId="8479"/>
    <cellStyle name="_P03 WD6 Tables V11 2 7 2" xfId="8480"/>
    <cellStyle name="_P03 WD6 Tables V11 2 7 2 2" xfId="8481"/>
    <cellStyle name="_P03 WD6 Tables V11 2 7 3" xfId="8482"/>
    <cellStyle name="_P03 WD6 Tables V11 2 7 4" xfId="8483"/>
    <cellStyle name="_P03 WD6 Tables V11 2 7 5" xfId="8484"/>
    <cellStyle name="_P03 WD6 Tables V11 2 8" xfId="8485"/>
    <cellStyle name="_P03 WD6 Tables V11 2 8 2" xfId="8486"/>
    <cellStyle name="_P03 WD6 Tables V11 2 9" xfId="8487"/>
    <cellStyle name="_P03 WD6 Tables V11 2 9 2" xfId="8488"/>
    <cellStyle name="_P03 WD6 Tables V11 2_Gross" xfId="8489"/>
    <cellStyle name="_P03 WD6 Tables V11 2_Gross 2" xfId="8490"/>
    <cellStyle name="_P03 WD6 Tables V11 2_Gross 2 2" xfId="8491"/>
    <cellStyle name="_P03 WD6 Tables V11 2_Gross 3" xfId="8492"/>
    <cellStyle name="_P03 WD6 Tables V11 20" xfId="8493"/>
    <cellStyle name="_P03 WD6 Tables V11 20 2" xfId="8494"/>
    <cellStyle name="_P03 WD6 Tables V11 20 2 2" xfId="8495"/>
    <cellStyle name="_P03 WD6 Tables V11 20 3" xfId="8496"/>
    <cellStyle name="_P03 WD6 Tables V11 21" xfId="8497"/>
    <cellStyle name="_P03 WD6 Tables V11 21 2" xfId="8498"/>
    <cellStyle name="_P03 WD6 Tables V11 21 2 2" xfId="8499"/>
    <cellStyle name="_P03 WD6 Tables V11 21 3" xfId="8500"/>
    <cellStyle name="_P03 WD6 Tables V11 22" xfId="8501"/>
    <cellStyle name="_P03 WD6 Tables V11 22 2" xfId="8502"/>
    <cellStyle name="_P03 WD6 Tables V11 23" xfId="8503"/>
    <cellStyle name="_P03 WD6 Tables V11 23 2" xfId="8504"/>
    <cellStyle name="_P03 WD6 Tables V11 24" xfId="8505"/>
    <cellStyle name="_P03 WD6 Tables V11 24 2" xfId="8506"/>
    <cellStyle name="_P03 WD6 Tables V11 24 2 2" xfId="8507"/>
    <cellStyle name="_P03 WD6 Tables V11 24 3" xfId="8508"/>
    <cellStyle name="_P03 WD6 Tables V11 25" xfId="8509"/>
    <cellStyle name="_P03 WD6 Tables V11 25 2" xfId="8510"/>
    <cellStyle name="_P03 WD6 Tables V11 26" xfId="8511"/>
    <cellStyle name="_P03 WD6 Tables V11 26 2" xfId="8512"/>
    <cellStyle name="_P03 WD6 Tables V11 27" xfId="8513"/>
    <cellStyle name="_P03 WD6 Tables V11 27 2" xfId="8514"/>
    <cellStyle name="_P03 WD6 Tables V11 28" xfId="8515"/>
    <cellStyle name="_P03 WD6 Tables V11 28 2" xfId="8516"/>
    <cellStyle name="_P03 WD6 Tables V11 29" xfId="8517"/>
    <cellStyle name="_P03 WD6 Tables V11 29 2" xfId="8518"/>
    <cellStyle name="_P03 WD6 Tables V11 3" xfId="8519"/>
    <cellStyle name="_P03 WD6 Tables V11 3 10" xfId="8520"/>
    <cellStyle name="_P03 WD6 Tables V11 3 10 2" xfId="8521"/>
    <cellStyle name="_P03 WD6 Tables V11 3 10 2 2" xfId="8522"/>
    <cellStyle name="_P03 WD6 Tables V11 3 11" xfId="8523"/>
    <cellStyle name="_P03 WD6 Tables V11 3 11 2" xfId="8524"/>
    <cellStyle name="_P03 WD6 Tables V11 3 11 2 2" xfId="8525"/>
    <cellStyle name="_P03 WD6 Tables V11 3 11 2 3" xfId="8526"/>
    <cellStyle name="_P03 WD6 Tables V11 3 11 2 4" xfId="8527"/>
    <cellStyle name="_P03 WD6 Tables V11 3 12" xfId="8528"/>
    <cellStyle name="_P03 WD6 Tables V11 3 12 2" xfId="8529"/>
    <cellStyle name="_P03 WD6 Tables V11 3 12 3" xfId="8530"/>
    <cellStyle name="_P03 WD6 Tables V11 3 12 4" xfId="8531"/>
    <cellStyle name="_P03 WD6 Tables V11 3 2" xfId="8532"/>
    <cellStyle name="_P03 WD6 Tables V11 3 2 2" xfId="8533"/>
    <cellStyle name="_P03 WD6 Tables V11 3 2 2 2" xfId="8534"/>
    <cellStyle name="_P03 WD6 Tables V11 3 2 2 2 2" xfId="8535"/>
    <cellStyle name="_P03 WD6 Tables V11 3 2 2 2 3" xfId="8536"/>
    <cellStyle name="_P03 WD6 Tables V11 3 2 2 2 4" xfId="8537"/>
    <cellStyle name="_P03 WD6 Tables V11 3 2 2 3" xfId="8538"/>
    <cellStyle name="_P03 WD6 Tables V11 3 2 2 3 2" xfId="8539"/>
    <cellStyle name="_P03 WD6 Tables V11 3 2 2_Gross" xfId="8540"/>
    <cellStyle name="_P03 WD6 Tables V11 3 2 2_Gross 2" xfId="8541"/>
    <cellStyle name="_P03 WD6 Tables V11 3 2 2_Gross 2 2" xfId="8542"/>
    <cellStyle name="_P03 WD6 Tables V11 3 2 2_Gross 3" xfId="8543"/>
    <cellStyle name="_P03 WD6 Tables V11 3 2 3" xfId="8544"/>
    <cellStyle name="_P03 WD6 Tables V11 3 2 3 2" xfId="8545"/>
    <cellStyle name="_P03 WD6 Tables V11 3 2 3 3" xfId="8546"/>
    <cellStyle name="_P03 WD6 Tables V11 3 2 3 4" xfId="8547"/>
    <cellStyle name="_P03 WD6 Tables V11 3 2 4" xfId="8548"/>
    <cellStyle name="_P03 WD6 Tables V11 3 2 4 2" xfId="8549"/>
    <cellStyle name="_P03 WD6 Tables V11 3 2_Gross" xfId="8550"/>
    <cellStyle name="_P03 WD6 Tables V11 3 2_Gross 2" xfId="8551"/>
    <cellStyle name="_P03 WD6 Tables V11 3 2_Gross 2 2" xfId="8552"/>
    <cellStyle name="_P03 WD6 Tables V11 3 2_Gross 3" xfId="8553"/>
    <cellStyle name="_P03 WD6 Tables V11 3 3" xfId="8554"/>
    <cellStyle name="_P03 WD6 Tables V11 3 3 2" xfId="8555"/>
    <cellStyle name="_P03 WD6 Tables V11 3 3 2 2" xfId="8556"/>
    <cellStyle name="_P03 WD6 Tables V11 3 3 2 2 2" xfId="8557"/>
    <cellStyle name="_P03 WD6 Tables V11 3 3 2 2 3" xfId="8558"/>
    <cellStyle name="_P03 WD6 Tables V11 3 3 2 2 4" xfId="8559"/>
    <cellStyle name="_P03 WD6 Tables V11 3 3 2 3" xfId="8560"/>
    <cellStyle name="_P03 WD6 Tables V11 3 3 2 3 2" xfId="8561"/>
    <cellStyle name="_P03 WD6 Tables V11 3 3 2_Gross" xfId="8562"/>
    <cellStyle name="_P03 WD6 Tables V11 3 3 2_Gross 2" xfId="8563"/>
    <cellStyle name="_P03 WD6 Tables V11 3 3 2_Gross 2 2" xfId="8564"/>
    <cellStyle name="_P03 WD6 Tables V11 3 3 2_Gross 3" xfId="8565"/>
    <cellStyle name="_P03 WD6 Tables V11 3 3 3" xfId="8566"/>
    <cellStyle name="_P03 WD6 Tables V11 3 3 3 2" xfId="8567"/>
    <cellStyle name="_P03 WD6 Tables V11 3 3 3 3" xfId="8568"/>
    <cellStyle name="_P03 WD6 Tables V11 3 3 3 4" xfId="8569"/>
    <cellStyle name="_P03 WD6 Tables V11 3 3 4" xfId="8570"/>
    <cellStyle name="_P03 WD6 Tables V11 3 3 4 2" xfId="8571"/>
    <cellStyle name="_P03 WD6 Tables V11 3 3_August 2014 IMBE" xfId="8572"/>
    <cellStyle name="_P03 WD6 Tables V11 3 3_August 2014 IMBE 2" xfId="8573"/>
    <cellStyle name="_P03 WD6 Tables V11 3 3_August 2014 IMBE 2 2" xfId="8574"/>
    <cellStyle name="_P03 WD6 Tables V11 3 3_August 2014 IMBE 2 2 2" xfId="8575"/>
    <cellStyle name="_P03 WD6 Tables V11 3 3_August 2014 IMBE 2 2 2 2" xfId="8576"/>
    <cellStyle name="_P03 WD6 Tables V11 3 3_August 2014 IMBE 2 2 3" xfId="8577"/>
    <cellStyle name="_P03 WD6 Tables V11 3 3_August 2014 IMBE 2 2 4" xfId="8578"/>
    <cellStyle name="_P03 WD6 Tables V11 3 3_August 2014 IMBE 2 2 5" xfId="8579"/>
    <cellStyle name="_P03 WD6 Tables V11 3 3_August 2014 IMBE 2 2_Gross" xfId="8580"/>
    <cellStyle name="_P03 WD6 Tables V11 3 3_August 2014 IMBE 2 2_Gross 2" xfId="8581"/>
    <cellStyle name="_P03 WD6 Tables V11 3 3_August 2014 IMBE 2 2_Gross 2 2" xfId="8582"/>
    <cellStyle name="_P03 WD6 Tables V11 3 3_August 2014 IMBE 2 2_Gross 3" xfId="8583"/>
    <cellStyle name="_P03 WD6 Tables V11 3 3_August 2014 IMBE 2 3" xfId="8584"/>
    <cellStyle name="_P03 WD6 Tables V11 3 3_August 2014 IMBE 2 3 2" xfId="8585"/>
    <cellStyle name="_P03 WD6 Tables V11 3 3_August 2014 IMBE 2 4" xfId="8586"/>
    <cellStyle name="_P03 WD6 Tables V11 3 3_August 2014 IMBE 2 4 2" xfId="8587"/>
    <cellStyle name="_P03 WD6 Tables V11 3 3_August 2014 IMBE 2_Gross" xfId="8588"/>
    <cellStyle name="_P03 WD6 Tables V11 3 3_August 2014 IMBE 2_Gross 2" xfId="8589"/>
    <cellStyle name="_P03 WD6 Tables V11 3 3_August 2014 IMBE 2_Gross 2 2" xfId="8590"/>
    <cellStyle name="_P03 WD6 Tables V11 3 3_August 2014 IMBE 2_Gross 3" xfId="8591"/>
    <cellStyle name="_P03 WD6 Tables V11 3 3_August 2014 IMBE 3" xfId="8592"/>
    <cellStyle name="_P03 WD6 Tables V11 3 3_August 2014 IMBE 3 2" xfId="8593"/>
    <cellStyle name="_P03 WD6 Tables V11 3 3_August 2014 IMBE 3 3" xfId="8594"/>
    <cellStyle name="_P03 WD6 Tables V11 3 3_August 2014 IMBE 3 4" xfId="8595"/>
    <cellStyle name="_P03 WD6 Tables V11 3 3_August 2014 IMBE 4" xfId="8596"/>
    <cellStyle name="_P03 WD6 Tables V11 3 3_August 2014 IMBE 4 2" xfId="8597"/>
    <cellStyle name="_P03 WD6 Tables V11 3 3_August 2014 IMBE_Gross" xfId="8598"/>
    <cellStyle name="_P03 WD6 Tables V11 3 3_August 2014 IMBE_Gross 2" xfId="8599"/>
    <cellStyle name="_P03 WD6 Tables V11 3 3_August 2014 IMBE_Gross 2 2" xfId="8600"/>
    <cellStyle name="_P03 WD6 Tables V11 3 3_August 2014 IMBE_Gross 3" xfId="8601"/>
    <cellStyle name="_P03 WD6 Tables V11 3 3_Gross" xfId="8602"/>
    <cellStyle name="_P03 WD6 Tables V11 3 3_Gross 2" xfId="8603"/>
    <cellStyle name="_P03 WD6 Tables V11 3 3_Gross 2 2" xfId="8604"/>
    <cellStyle name="_P03 WD6 Tables V11 3 3_Gross 3" xfId="8605"/>
    <cellStyle name="_P03 WD6 Tables V11 3 4" xfId="8606"/>
    <cellStyle name="_P03 WD6 Tables V11 3 4 2" xfId="8607"/>
    <cellStyle name="_P03 WD6 Tables V11 3 4 2 2" xfId="8608"/>
    <cellStyle name="_P03 WD6 Tables V11 3 4 2 2 2" xfId="8609"/>
    <cellStyle name="_P03 WD6 Tables V11 3 4 2 2 3" xfId="8610"/>
    <cellStyle name="_P03 WD6 Tables V11 3 4 2 2 4" xfId="8611"/>
    <cellStyle name="_P03 WD6 Tables V11 3 4 2 3" xfId="8612"/>
    <cellStyle name="_P03 WD6 Tables V11 3 4 2 3 2" xfId="8613"/>
    <cellStyle name="_P03 WD6 Tables V11 3 4 2_Gross" xfId="8614"/>
    <cellStyle name="_P03 WD6 Tables V11 3 4 2_Gross 2" xfId="8615"/>
    <cellStyle name="_P03 WD6 Tables V11 3 4 2_Gross 2 2" xfId="8616"/>
    <cellStyle name="_P03 WD6 Tables V11 3 4 2_Gross 3" xfId="8617"/>
    <cellStyle name="_P03 WD6 Tables V11 3 4 3" xfId="8618"/>
    <cellStyle name="_P03 WD6 Tables V11 3 4 3 2" xfId="8619"/>
    <cellStyle name="_P03 WD6 Tables V11 3 4 3 3" xfId="8620"/>
    <cellStyle name="_P03 WD6 Tables V11 3 4 3 4" xfId="8621"/>
    <cellStyle name="_P03 WD6 Tables V11 3 4 4" xfId="8622"/>
    <cellStyle name="_P03 WD6 Tables V11 3 4 4 2" xfId="8623"/>
    <cellStyle name="_P03 WD6 Tables V11 3 4_Gross" xfId="8624"/>
    <cellStyle name="_P03 WD6 Tables V11 3 4_Gross 2" xfId="8625"/>
    <cellStyle name="_P03 WD6 Tables V11 3 4_Gross 2 2" xfId="8626"/>
    <cellStyle name="_P03 WD6 Tables V11 3 4_Gross 3" xfId="8627"/>
    <cellStyle name="_P03 WD6 Tables V11 3 5" xfId="8628"/>
    <cellStyle name="_P03 WD6 Tables V11 3 5 2" xfId="8629"/>
    <cellStyle name="_P03 WD6 Tables V11 3 5 2 2" xfId="8630"/>
    <cellStyle name="_P03 WD6 Tables V11 3 5 3" xfId="8631"/>
    <cellStyle name="_P03 WD6 Tables V11 3 5 3 2" xfId="8632"/>
    <cellStyle name="_P03 WD6 Tables V11 3 5 4" xfId="8633"/>
    <cellStyle name="_P03 WD6 Tables V11 3 5_Gross" xfId="8634"/>
    <cellStyle name="_P03 WD6 Tables V11 3 5_Gross 2" xfId="8635"/>
    <cellStyle name="_P03 WD6 Tables V11 3 5_Gross 2 2" xfId="8636"/>
    <cellStyle name="_P03 WD6 Tables V11 3 5_Gross 3" xfId="8637"/>
    <cellStyle name="_P03 WD6 Tables V11 3 6" xfId="8638"/>
    <cellStyle name="_P03 WD6 Tables V11 3 6 2" xfId="8639"/>
    <cellStyle name="_P03 WD6 Tables V11 3 6 2 2" xfId="8640"/>
    <cellStyle name="_P03 WD6 Tables V11 3 6 3" xfId="8641"/>
    <cellStyle name="_P03 WD6 Tables V11 3 6 3 2" xfId="8642"/>
    <cellStyle name="_P03 WD6 Tables V11 3 6 4" xfId="8643"/>
    <cellStyle name="_P03 WD6 Tables V11 3 6 4 2" xfId="8644"/>
    <cellStyle name="_P03 WD6 Tables V11 3 6 5" xfId="8645"/>
    <cellStyle name="_P03 WD6 Tables V11 3 6_Gross" xfId="8646"/>
    <cellStyle name="_P03 WD6 Tables V11 3 6_Gross 2" xfId="8647"/>
    <cellStyle name="_P03 WD6 Tables V11 3 6_Gross 2 2" xfId="8648"/>
    <cellStyle name="_P03 WD6 Tables V11 3 6_Gross 3" xfId="8649"/>
    <cellStyle name="_P03 WD6 Tables V11 3 7" xfId="8650"/>
    <cellStyle name="_P03 WD6 Tables V11 3 7 2" xfId="8651"/>
    <cellStyle name="_P03 WD6 Tables V11 3 7 2 2" xfId="8652"/>
    <cellStyle name="_P03 WD6 Tables V11 3 7 2 2 2" xfId="8653"/>
    <cellStyle name="_P03 WD6 Tables V11 3 7 2 2 3" xfId="8654"/>
    <cellStyle name="_P03 WD6 Tables V11 3 7 2 2 4" xfId="8655"/>
    <cellStyle name="_P03 WD6 Tables V11 3 7 3" xfId="8656"/>
    <cellStyle name="_P03 WD6 Tables V11 3 7 3 2" xfId="8657"/>
    <cellStyle name="_P03 WD6 Tables V11 3 7 3 3" xfId="8658"/>
    <cellStyle name="_P03 WD6 Tables V11 3 7 3 4" xfId="8659"/>
    <cellStyle name="_P03 WD6 Tables V11 3 7 4" xfId="8660"/>
    <cellStyle name="_P03 WD6 Tables V11 3 7 4 2" xfId="8661"/>
    <cellStyle name="_P03 WD6 Tables V11 3 7 5" xfId="8662"/>
    <cellStyle name="_P03 WD6 Tables V11 3 7_Gross" xfId="8663"/>
    <cellStyle name="_P03 WD6 Tables V11 3 7_Gross 2" xfId="8664"/>
    <cellStyle name="_P03 WD6 Tables V11 3 7_Gross 2 2" xfId="8665"/>
    <cellStyle name="_P03 WD6 Tables V11 3 7_Gross 3" xfId="8666"/>
    <cellStyle name="_P03 WD6 Tables V11 3 8" xfId="8667"/>
    <cellStyle name="_P03 WD6 Tables V11 3 8 2" xfId="8668"/>
    <cellStyle name="_P03 WD6 Tables V11 3 8 2 2" xfId="8669"/>
    <cellStyle name="_P03 WD6 Tables V11 3 8 3" xfId="8670"/>
    <cellStyle name="_P03 WD6 Tables V11 3 8 3 2" xfId="8671"/>
    <cellStyle name="_P03 WD6 Tables V11 3 8 4" xfId="8672"/>
    <cellStyle name="_P03 WD6 Tables V11 3 8 5" xfId="8673"/>
    <cellStyle name="_P03 WD6 Tables V11 3 8_Gross" xfId="8674"/>
    <cellStyle name="_P03 WD6 Tables V11 3 8_Gross 2" xfId="8675"/>
    <cellStyle name="_P03 WD6 Tables V11 3 8_Gross 2 2" xfId="8676"/>
    <cellStyle name="_P03 WD6 Tables V11 3 8_Gross 3" xfId="8677"/>
    <cellStyle name="_P03 WD6 Tables V11 3 9" xfId="8678"/>
    <cellStyle name="_P03 WD6 Tables V11 3 9 2" xfId="8679"/>
    <cellStyle name="_P03 WD6 Tables V11 3 9 2 2" xfId="8680"/>
    <cellStyle name="_P03 WD6 Tables V11 3 9 3" xfId="8681"/>
    <cellStyle name="_P03 WD6 Tables V11 3_August 2014 IMBE" xfId="8682"/>
    <cellStyle name="_P03 WD6 Tables V11 3_August 2014 IMBE 2" xfId="8683"/>
    <cellStyle name="_P03 WD6 Tables V11 3_August 2014 IMBE 2 2" xfId="8684"/>
    <cellStyle name="_P03 WD6 Tables V11 3_August 2014 IMBE 2 2 2" xfId="8685"/>
    <cellStyle name="_P03 WD6 Tables V11 3_August 2014 IMBE 2 2 3" xfId="8686"/>
    <cellStyle name="_P03 WD6 Tables V11 3_August 2014 IMBE 2 2 4" xfId="8687"/>
    <cellStyle name="_P03 WD6 Tables V11 3_August 2014 IMBE 2 3" xfId="8688"/>
    <cellStyle name="_P03 WD6 Tables V11 3_August 2014 IMBE 2 3 2" xfId="8689"/>
    <cellStyle name="_P03 WD6 Tables V11 3_August 2014 IMBE 2_Gross" xfId="8690"/>
    <cellStyle name="_P03 WD6 Tables V11 3_August 2014 IMBE 2_Gross 2" xfId="8691"/>
    <cellStyle name="_P03 WD6 Tables V11 3_August 2014 IMBE 2_Gross 2 2" xfId="8692"/>
    <cellStyle name="_P03 WD6 Tables V11 3_August 2014 IMBE 2_Gross 3" xfId="8693"/>
    <cellStyle name="_P03 WD6 Tables V11 3_August 2014 IMBE 3" xfId="8694"/>
    <cellStyle name="_P03 WD6 Tables V11 3_August 2014 IMBE 3 2" xfId="8695"/>
    <cellStyle name="_P03 WD6 Tables V11 3_August 2014 IMBE 3 3" xfId="8696"/>
    <cellStyle name="_P03 WD6 Tables V11 3_August 2014 IMBE 3 4" xfId="8697"/>
    <cellStyle name="_P03 WD6 Tables V11 3_August 2014 IMBE 4" xfId="8698"/>
    <cellStyle name="_P03 WD6 Tables V11 3_August 2014 IMBE 4 2" xfId="8699"/>
    <cellStyle name="_P03 WD6 Tables V11 3_August 2014 IMBE_Gross" xfId="8700"/>
    <cellStyle name="_P03 WD6 Tables V11 3_August 2014 IMBE_Gross 2" xfId="8701"/>
    <cellStyle name="_P03 WD6 Tables V11 3_August 2014 IMBE_Gross 2 2" xfId="8702"/>
    <cellStyle name="_P03 WD6 Tables V11 3_August 2014 IMBE_Gross 3" xfId="8703"/>
    <cellStyle name="_P03 WD6 Tables V11 3_Gross" xfId="8704"/>
    <cellStyle name="_P03 WD6 Tables V11 3_Gross 2" xfId="8705"/>
    <cellStyle name="_P03 WD6 Tables V11 3_Gross 2 2" xfId="8706"/>
    <cellStyle name="_P03 WD6 Tables V11 3_Gross 3" xfId="8707"/>
    <cellStyle name="_P03 WD6 Tables V11 30" xfId="8708"/>
    <cellStyle name="_P03 WD6 Tables V11 31" xfId="8709"/>
    <cellStyle name="_P03 WD6 Tables V11 32" xfId="8710"/>
    <cellStyle name="_P03 WD6 Tables V11 33" xfId="8711"/>
    <cellStyle name="_P03 WD6 Tables V11 34" xfId="8712"/>
    <cellStyle name="_P03 WD6 Tables V11 35" xfId="8713"/>
    <cellStyle name="_P03 WD6 Tables V11 36" xfId="8714"/>
    <cellStyle name="_P03 WD6 Tables V11 4" xfId="8715"/>
    <cellStyle name="_P03 WD6 Tables V11 4 2" xfId="8716"/>
    <cellStyle name="_P03 WD6 Tables V11 4 2 2" xfId="8717"/>
    <cellStyle name="_P03 WD6 Tables V11 4 2 2 2" xfId="8718"/>
    <cellStyle name="_P03 WD6 Tables V11 4 2 2 2 2" xfId="8719"/>
    <cellStyle name="_P03 WD6 Tables V11 4 2 2 2 3" xfId="8720"/>
    <cellStyle name="_P03 WD6 Tables V11 4 2 2 2 4" xfId="8721"/>
    <cellStyle name="_P03 WD6 Tables V11 4 2 3" xfId="8722"/>
    <cellStyle name="_P03 WD6 Tables V11 4 2 3 2" xfId="8723"/>
    <cellStyle name="_P03 WD6 Tables V11 4 2 3 3" xfId="8724"/>
    <cellStyle name="_P03 WD6 Tables V11 4 2 3 4" xfId="8725"/>
    <cellStyle name="_P03 WD6 Tables V11 4 2_Gross" xfId="8726"/>
    <cellStyle name="_P03 WD6 Tables V11 4 2_Gross 2" xfId="8727"/>
    <cellStyle name="_P03 WD6 Tables V11 4 2_Gross 2 2" xfId="8728"/>
    <cellStyle name="_P03 WD6 Tables V11 4 2_Gross 3" xfId="8729"/>
    <cellStyle name="_P03 WD6 Tables V11 4 3" xfId="8730"/>
    <cellStyle name="_P03 WD6 Tables V11 4 3 2" xfId="8731"/>
    <cellStyle name="_P03 WD6 Tables V11 4 3 2 2" xfId="8732"/>
    <cellStyle name="_P03 WD6 Tables V11 4 3 2 3" xfId="8733"/>
    <cellStyle name="_P03 WD6 Tables V11 4 3 2 4" xfId="8734"/>
    <cellStyle name="_P03 WD6 Tables V11 4 4" xfId="8735"/>
    <cellStyle name="_P03 WD6 Tables V11 4 4 2" xfId="8736"/>
    <cellStyle name="_P03 WD6 Tables V11 4 4 3" xfId="8737"/>
    <cellStyle name="_P03 WD6 Tables V11 4 4 4" xfId="8738"/>
    <cellStyle name="_P03 WD6 Tables V11 4 5" xfId="8739"/>
    <cellStyle name="_P03 WD6 Tables V11 4 5 2" xfId="8740"/>
    <cellStyle name="_P03 WD6 Tables V11 4 6" xfId="8741"/>
    <cellStyle name="_P03 WD6 Tables V11 4 6 2" xfId="8742"/>
    <cellStyle name="_P03 WD6 Tables V11 4_August 2014 IMBE" xfId="8743"/>
    <cellStyle name="_P03 WD6 Tables V11 4_August 2014 IMBE 2" xfId="8744"/>
    <cellStyle name="_P03 WD6 Tables V11 4_August 2014 IMBE 2 2" xfId="8745"/>
    <cellStyle name="_P03 WD6 Tables V11 4_August 2014 IMBE 2 2 2" xfId="8746"/>
    <cellStyle name="_P03 WD6 Tables V11 4_August 2014 IMBE 2 2 2 2" xfId="8747"/>
    <cellStyle name="_P03 WD6 Tables V11 4_August 2014 IMBE 2 2 3" xfId="8748"/>
    <cellStyle name="_P03 WD6 Tables V11 4_August 2014 IMBE 2 2 4" xfId="8749"/>
    <cellStyle name="_P03 WD6 Tables V11 4_August 2014 IMBE 2 2 5" xfId="8750"/>
    <cellStyle name="_P03 WD6 Tables V11 4_August 2014 IMBE 2 2_Gross" xfId="8751"/>
    <cellStyle name="_P03 WD6 Tables V11 4_August 2014 IMBE 2 2_Gross 2" xfId="8752"/>
    <cellStyle name="_P03 WD6 Tables V11 4_August 2014 IMBE 2 2_Gross 2 2" xfId="8753"/>
    <cellStyle name="_P03 WD6 Tables V11 4_August 2014 IMBE 2 2_Gross 3" xfId="8754"/>
    <cellStyle name="_P03 WD6 Tables V11 4_August 2014 IMBE 2 3" xfId="8755"/>
    <cellStyle name="_P03 WD6 Tables V11 4_August 2014 IMBE 2 3 2" xfId="8756"/>
    <cellStyle name="_P03 WD6 Tables V11 4_August 2014 IMBE 2 4" xfId="8757"/>
    <cellStyle name="_P03 WD6 Tables V11 4_August 2014 IMBE 2 4 2" xfId="8758"/>
    <cellStyle name="_P03 WD6 Tables V11 4_August 2014 IMBE 2_Gross" xfId="8759"/>
    <cellStyle name="_P03 WD6 Tables V11 4_August 2014 IMBE 2_Gross 2" xfId="8760"/>
    <cellStyle name="_P03 WD6 Tables V11 4_August 2014 IMBE 2_Gross 2 2" xfId="8761"/>
    <cellStyle name="_P03 WD6 Tables V11 4_August 2014 IMBE 2_Gross 3" xfId="8762"/>
    <cellStyle name="_P03 WD6 Tables V11 4_August 2014 IMBE 3" xfId="8763"/>
    <cellStyle name="_P03 WD6 Tables V11 4_August 2014 IMBE 3 2" xfId="8764"/>
    <cellStyle name="_P03 WD6 Tables V11 4_August 2014 IMBE 3 3" xfId="8765"/>
    <cellStyle name="_P03 WD6 Tables V11 4_August 2014 IMBE 3 4" xfId="8766"/>
    <cellStyle name="_P03 WD6 Tables V11 4_August 2014 IMBE 4" xfId="8767"/>
    <cellStyle name="_P03 WD6 Tables V11 4_August 2014 IMBE 4 2" xfId="8768"/>
    <cellStyle name="_P03 WD6 Tables V11 4_August 2014 IMBE_Gross" xfId="8769"/>
    <cellStyle name="_P03 WD6 Tables V11 4_August 2014 IMBE_Gross 2" xfId="8770"/>
    <cellStyle name="_P03 WD6 Tables V11 4_August 2014 IMBE_Gross 2 2" xfId="8771"/>
    <cellStyle name="_P03 WD6 Tables V11 4_August 2014 IMBE_Gross 3" xfId="8772"/>
    <cellStyle name="_P03 WD6 Tables V11 4_Gross" xfId="8773"/>
    <cellStyle name="_P03 WD6 Tables V11 4_Gross 2" xfId="8774"/>
    <cellStyle name="_P03 WD6 Tables V11 4_Gross 2 2" xfId="8775"/>
    <cellStyle name="_P03 WD6 Tables V11 4_Gross 3" xfId="8776"/>
    <cellStyle name="_P03 WD6 Tables V11 5" xfId="8777"/>
    <cellStyle name="_P03 WD6 Tables V11 5 10" xfId="8778"/>
    <cellStyle name="_P03 WD6 Tables V11 5 2" xfId="8779"/>
    <cellStyle name="_P03 WD6 Tables V11 5 2 2" xfId="8780"/>
    <cellStyle name="_P03 WD6 Tables V11 5 2 2 2" xfId="8781"/>
    <cellStyle name="_P03 WD6 Tables V11 5 2 3" xfId="8782"/>
    <cellStyle name="_P03 WD6 Tables V11 5 2 3 2" xfId="8783"/>
    <cellStyle name="_P03 WD6 Tables V11 5 2 4" xfId="8784"/>
    <cellStyle name="_P03 WD6 Tables V11 5 2 4 2" xfId="8785"/>
    <cellStyle name="_P03 WD6 Tables V11 5 2_Gross" xfId="8786"/>
    <cellStyle name="_P03 WD6 Tables V11 5 2_Gross 2" xfId="8787"/>
    <cellStyle name="_P03 WD6 Tables V11 5 2_Gross 2 2" xfId="8788"/>
    <cellStyle name="_P03 WD6 Tables V11 5 2_Gross 3" xfId="8789"/>
    <cellStyle name="_P03 WD6 Tables V11 5 3" xfId="8790"/>
    <cellStyle name="_P03 WD6 Tables V11 5 3 2" xfId="8791"/>
    <cellStyle name="_P03 WD6 Tables V11 5 3 2 2" xfId="8792"/>
    <cellStyle name="_P03 WD6 Tables V11 5 3 3" xfId="8793"/>
    <cellStyle name="_P03 WD6 Tables V11 5 3 3 2" xfId="8794"/>
    <cellStyle name="_P03 WD6 Tables V11 5 3 3 3" xfId="8795"/>
    <cellStyle name="_P03 WD6 Tables V11 5 3 3 4" xfId="8796"/>
    <cellStyle name="_P03 WD6 Tables V11 5 4" xfId="8797"/>
    <cellStyle name="_P03 WD6 Tables V11 5 4 2" xfId="8798"/>
    <cellStyle name="_P03 WD6 Tables V11 5 5" xfId="8799"/>
    <cellStyle name="_P03 WD6 Tables V11 5 5 2" xfId="8800"/>
    <cellStyle name="_P03 WD6 Tables V11 5 5 3" xfId="8801"/>
    <cellStyle name="_P03 WD6 Tables V11 5 5 4" xfId="8802"/>
    <cellStyle name="_P03 WD6 Tables V11 5 6" xfId="8803"/>
    <cellStyle name="_P03 WD6 Tables V11 5 7" xfId="8804"/>
    <cellStyle name="_P03 WD6 Tables V11 5 8" xfId="8805"/>
    <cellStyle name="_P03 WD6 Tables V11 5 9" xfId="8806"/>
    <cellStyle name="_P03 WD6 Tables V11 5_Gross" xfId="8807"/>
    <cellStyle name="_P03 WD6 Tables V11 5_Gross 2" xfId="8808"/>
    <cellStyle name="_P03 WD6 Tables V11 5_Gross 2 2" xfId="8809"/>
    <cellStyle name="_P03 WD6 Tables V11 5_Gross 3" xfId="8810"/>
    <cellStyle name="_P03 WD6 Tables V11 6" xfId="8811"/>
    <cellStyle name="_P03 WD6 Tables V11 6 10" xfId="8812"/>
    <cellStyle name="_P03 WD6 Tables V11 6 2" xfId="8813"/>
    <cellStyle name="_P03 WD6 Tables V11 6 2 2" xfId="8814"/>
    <cellStyle name="_P03 WD6 Tables V11 6 2 2 2" xfId="8815"/>
    <cellStyle name="_P03 WD6 Tables V11 6 2 3" xfId="8816"/>
    <cellStyle name="_P03 WD6 Tables V11 6 2 3 2" xfId="8817"/>
    <cellStyle name="_P03 WD6 Tables V11 6 2_Gross" xfId="8818"/>
    <cellStyle name="_P03 WD6 Tables V11 6 2_Gross 2" xfId="8819"/>
    <cellStyle name="_P03 WD6 Tables V11 6 2_Gross 2 2" xfId="8820"/>
    <cellStyle name="_P03 WD6 Tables V11 6 2_Gross 3" xfId="8821"/>
    <cellStyle name="_P03 WD6 Tables V11 6 3" xfId="8822"/>
    <cellStyle name="_P03 WD6 Tables V11 6 3 2" xfId="8823"/>
    <cellStyle name="_P03 WD6 Tables V11 6 3 2 2" xfId="8824"/>
    <cellStyle name="_P03 WD6 Tables V11 6 3 3" xfId="8825"/>
    <cellStyle name="_P03 WD6 Tables V11 6 3 3 2" xfId="8826"/>
    <cellStyle name="_P03 WD6 Tables V11 6 3 3 3" xfId="8827"/>
    <cellStyle name="_P03 WD6 Tables V11 6 3 3 4" xfId="8828"/>
    <cellStyle name="_P03 WD6 Tables V11 6 4" xfId="8829"/>
    <cellStyle name="_P03 WD6 Tables V11 6 4 2" xfId="8830"/>
    <cellStyle name="_P03 WD6 Tables V11 6 5" xfId="8831"/>
    <cellStyle name="_P03 WD6 Tables V11 6 5 2" xfId="8832"/>
    <cellStyle name="_P03 WD6 Tables V11 6 5 3" xfId="8833"/>
    <cellStyle name="_P03 WD6 Tables V11 6 5 4" xfId="8834"/>
    <cellStyle name="_P03 WD6 Tables V11 6 6" xfId="8835"/>
    <cellStyle name="_P03 WD6 Tables V11 6 7" xfId="8836"/>
    <cellStyle name="_P03 WD6 Tables V11 6 8" xfId="8837"/>
    <cellStyle name="_P03 WD6 Tables V11 6 9" xfId="8838"/>
    <cellStyle name="_P03 WD6 Tables V11 6_Gross" xfId="8839"/>
    <cellStyle name="_P03 WD6 Tables V11 6_Gross 2" xfId="8840"/>
    <cellStyle name="_P03 WD6 Tables V11 6_Gross 2 2" xfId="8841"/>
    <cellStyle name="_P03 WD6 Tables V11 6_Gross 3" xfId="8842"/>
    <cellStyle name="_P03 WD6 Tables V11 7" xfId="8843"/>
    <cellStyle name="_P03 WD6 Tables V11 7 2" xfId="8844"/>
    <cellStyle name="_P03 WD6 Tables V11 7 2 2" xfId="8845"/>
    <cellStyle name="_P03 WD6 Tables V11 7 2 2 2" xfId="8846"/>
    <cellStyle name="_P03 WD6 Tables V11 7 2 2 3" xfId="8847"/>
    <cellStyle name="_P03 WD6 Tables V11 7 2 2 4" xfId="8848"/>
    <cellStyle name="_P03 WD6 Tables V11 7 2 3" xfId="8849"/>
    <cellStyle name="_P03 WD6 Tables V11 7 2 3 2" xfId="8850"/>
    <cellStyle name="_P03 WD6 Tables V11 7 2_Gross" xfId="8851"/>
    <cellStyle name="_P03 WD6 Tables V11 7 2_Gross 2" xfId="8852"/>
    <cellStyle name="_P03 WD6 Tables V11 7 2_Gross 2 2" xfId="8853"/>
    <cellStyle name="_P03 WD6 Tables V11 7 2_Gross 3" xfId="8854"/>
    <cellStyle name="_P03 WD6 Tables V11 7 3" xfId="8855"/>
    <cellStyle name="_P03 WD6 Tables V11 7 3 2" xfId="8856"/>
    <cellStyle name="_P03 WD6 Tables V11 7 3 3" xfId="8857"/>
    <cellStyle name="_P03 WD6 Tables V11 7 3 4" xfId="8858"/>
    <cellStyle name="_P03 WD6 Tables V11 7 4" xfId="8859"/>
    <cellStyle name="_P03 WD6 Tables V11 7 4 2" xfId="8860"/>
    <cellStyle name="_P03 WD6 Tables V11 7_Gross" xfId="8861"/>
    <cellStyle name="_P03 WD6 Tables V11 7_Gross 2" xfId="8862"/>
    <cellStyle name="_P03 WD6 Tables V11 7_Gross 2 2" xfId="8863"/>
    <cellStyle name="_P03 WD6 Tables V11 7_Gross 3" xfId="8864"/>
    <cellStyle name="_P03 WD6 Tables V11 8" xfId="8865"/>
    <cellStyle name="_P03 WD6 Tables V11 8 2" xfId="8866"/>
    <cellStyle name="_P03 WD6 Tables V11 8 2 2" xfId="8867"/>
    <cellStyle name="_P03 WD6 Tables V11 8 2 2 2" xfId="8868"/>
    <cellStyle name="_P03 WD6 Tables V11 8 2 2 3" xfId="8869"/>
    <cellStyle name="_P03 WD6 Tables V11 8 2 2 4" xfId="8870"/>
    <cellStyle name="_P03 WD6 Tables V11 8 2 3" xfId="8871"/>
    <cellStyle name="_P03 WD6 Tables V11 8 2 3 2" xfId="8872"/>
    <cellStyle name="_P03 WD6 Tables V11 8 2_Gross" xfId="8873"/>
    <cellStyle name="_P03 WD6 Tables V11 8 2_Gross 2" xfId="8874"/>
    <cellStyle name="_P03 WD6 Tables V11 8 2_Gross 2 2" xfId="8875"/>
    <cellStyle name="_P03 WD6 Tables V11 8 2_Gross 3" xfId="8876"/>
    <cellStyle name="_P03 WD6 Tables V11 8 3" xfId="8877"/>
    <cellStyle name="_P03 WD6 Tables V11 8 3 2" xfId="8878"/>
    <cellStyle name="_P03 WD6 Tables V11 8 3 3" xfId="8879"/>
    <cellStyle name="_P03 WD6 Tables V11 8 3 4" xfId="8880"/>
    <cellStyle name="_P03 WD6 Tables V11 8 4" xfId="8881"/>
    <cellStyle name="_P03 WD6 Tables V11 8 4 2" xfId="8882"/>
    <cellStyle name="_P03 WD6 Tables V11 8_Gross" xfId="8883"/>
    <cellStyle name="_P03 WD6 Tables V11 8_Gross 2" xfId="8884"/>
    <cellStyle name="_P03 WD6 Tables V11 8_Gross 2 2" xfId="8885"/>
    <cellStyle name="_P03 WD6 Tables V11 8_Gross 3" xfId="8886"/>
    <cellStyle name="_P03 WD6 Tables V11 9" xfId="8887"/>
    <cellStyle name="_P03 WD6 Tables V11 9 2" xfId="8888"/>
    <cellStyle name="_P03 WD6 Tables V11 9 2 2" xfId="8889"/>
    <cellStyle name="_P03 WD6 Tables V11 9 2 2 2" xfId="8890"/>
    <cellStyle name="_P03 WD6 Tables V11 9 2 3" xfId="8891"/>
    <cellStyle name="_P03 WD6 Tables V11 9 2 3 2" xfId="8892"/>
    <cellStyle name="_P03 WD6 Tables V11 9 2_Gross" xfId="8893"/>
    <cellStyle name="_P03 WD6 Tables V11 9 2_Gross 2" xfId="8894"/>
    <cellStyle name="_P03 WD6 Tables V11 9 2_Gross 2 2" xfId="8895"/>
    <cellStyle name="_P03 WD6 Tables V11 9 2_Gross 3" xfId="8896"/>
    <cellStyle name="_P03 WD6 Tables V11 9 3" xfId="8897"/>
    <cellStyle name="_P03 WD6 Tables V11 9 3 2" xfId="8898"/>
    <cellStyle name="_P03 WD6 Tables V11 9 4" xfId="8899"/>
    <cellStyle name="_P03 WD6 Tables V11 9 4 2" xfId="8900"/>
    <cellStyle name="_P03 WD6 Tables V11 9 5" xfId="8901"/>
    <cellStyle name="_P03 WD6 Tables V11 9 5 2" xfId="8902"/>
    <cellStyle name="_P03 WD6 Tables V11 9_Gross" xfId="8903"/>
    <cellStyle name="_P03 WD6 Tables V11 9_Gross 2" xfId="8904"/>
    <cellStyle name="_P03 WD6 Tables V11 9_Gross 2 2" xfId="8905"/>
    <cellStyle name="_P03 WD6 Tables V11 9_Gross 3" xfId="8906"/>
    <cellStyle name="_P03 WD6 Tables V11_001. Test" xfId="8907"/>
    <cellStyle name="_P03 WD6 Tables V11_001. Test 2" xfId="8908"/>
    <cellStyle name="_P03 WD6 Tables V11_001. Test 2 2" xfId="8909"/>
    <cellStyle name="_P03 WD6 Tables V11_001. Test 3" xfId="8910"/>
    <cellStyle name="_P03 WD6 Tables V11_001. Test_Gross" xfId="8911"/>
    <cellStyle name="_P03 WD6 Tables V11_001. Test_Gross 2" xfId="8912"/>
    <cellStyle name="_P03 WD6 Tables V11_001. Test_Gross 2 2" xfId="8913"/>
    <cellStyle name="_P03 WD6 Tables V11_001. Test_Gross 3" xfId="8914"/>
    <cellStyle name="_P03 WD6 Tables V11_Gross" xfId="8915"/>
    <cellStyle name="_P03 WD6 Tables V11_Gross 2" xfId="8916"/>
    <cellStyle name="_P03 WD6 Tables V11_Gross 2 2" xfId="8917"/>
    <cellStyle name="_P03 WD6 Tables V11_Gross 2 2 2" xfId="8918"/>
    <cellStyle name="_P03 WD6 Tables V11_Gross 2 2 3" xfId="8919"/>
    <cellStyle name="_P03 WD6 Tables V11_Gross 2 2 4" xfId="8920"/>
    <cellStyle name="_P03 WD6 Tables V11_Gross 2 3" xfId="8921"/>
    <cellStyle name="_P03 WD6 Tables V11_Gross 2 3 2" xfId="8922"/>
    <cellStyle name="_P03 WD6 Tables V11_Gross 2_Gross" xfId="8923"/>
    <cellStyle name="_P03 WD6 Tables V11_Gross 2_Gross 2" xfId="8924"/>
    <cellStyle name="_P03 WD6 Tables V11_Gross 2_Gross 2 2" xfId="8925"/>
    <cellStyle name="_P03 WD6 Tables V11_Gross 2_Gross 3" xfId="8926"/>
    <cellStyle name="_P03 WD6 Tables V11_Gross 3" xfId="8927"/>
    <cellStyle name="_P03 WD6 Tables V11_Gross 3 2" xfId="8928"/>
    <cellStyle name="_P03 WD6 Tables V11_Gross 3 3" xfId="8929"/>
    <cellStyle name="_P03 WD6 Tables V11_Gross 3 4" xfId="8930"/>
    <cellStyle name="_P03 WD6 Tables V11_Gross 4" xfId="8931"/>
    <cellStyle name="_P03 WD6 Tables V11_Gross 4 2" xfId="8932"/>
    <cellStyle name="_P03 WD6 Tables V11_Gross_1" xfId="8933"/>
    <cellStyle name="_P03 WD6 Tables V11_Gross_1 2" xfId="8934"/>
    <cellStyle name="_P03 WD6 Tables V11_Gross_1 2 2" xfId="8935"/>
    <cellStyle name="_P03 WD6 Tables V11_Gross_1 3" xfId="8936"/>
    <cellStyle name="_P03 WD6 Tables V11_Gross_Gross" xfId="8937"/>
    <cellStyle name="_P03 WD6 Tables V11_Gross_Gross 2" xfId="8938"/>
    <cellStyle name="_P03 WD6 Tables V11_Gross_Gross 2 2" xfId="8939"/>
    <cellStyle name="_P03 WD6 Tables V11_Gross_Gross 3" xfId="8940"/>
    <cellStyle name="_P03 WD6 Tables V11_R0" xfId="8941"/>
    <cellStyle name="_P03 WD6 Tables V11_R0 2" xfId="8942"/>
    <cellStyle name="_P03 WD6 Tables V11_R0 2 2" xfId="8943"/>
    <cellStyle name="_P03 WD6 Tables V11_R0 2 2 2" xfId="8944"/>
    <cellStyle name="_P03 WD6 Tables V11_R0 2 3" xfId="8945"/>
    <cellStyle name="_P03 WD6 Tables V11_R0 2 3 2" xfId="8946"/>
    <cellStyle name="_P03 WD6 Tables V11_R0 2 3 3" xfId="8947"/>
    <cellStyle name="_P03 WD6 Tables V11_R0 2 3 4" xfId="8948"/>
    <cellStyle name="_P03 WD6 Tables V11_R0 3" xfId="8949"/>
    <cellStyle name="_P03 WD6 Tables V11_R0 3 2" xfId="8950"/>
    <cellStyle name="_P03 WD6 Tables V11_R0 4" xfId="8951"/>
    <cellStyle name="_P03 WD6 Tables V11_R0 4 2" xfId="8952"/>
    <cellStyle name="_P03 WD6 Tables V11_R0 4 3" xfId="8953"/>
    <cellStyle name="_P03 WD6 Tables V11_R0 4 4" xfId="8954"/>
    <cellStyle name="_P03 WD6 Tables V11_R0_1" xfId="8955"/>
    <cellStyle name="_P03 WD6 Tables V11_R0_1 2" xfId="8956"/>
    <cellStyle name="_P03 WD6 Tables V11_R0_1 2 2" xfId="8957"/>
    <cellStyle name="_P03 WD6 Tables V11_R0_1 3" xfId="8958"/>
    <cellStyle name="_P03 WD6 Tables V11_R0_1 3 2" xfId="8959"/>
    <cellStyle name="_P03 WD6 Tables V11_R0_1 3 3" xfId="8960"/>
    <cellStyle name="_P03 WD6 Tables V11_R0_1 3 4" xfId="8961"/>
    <cellStyle name="_P07 WD7 Estates EDT consolidation (telekit)" xfId="8962"/>
    <cellStyle name="_P07 WD7 Estates EDT consolidation (telekit) 10" xfId="8963"/>
    <cellStyle name="_P07 WD7 Estates EDT consolidation (telekit) 10 2" xfId="8964"/>
    <cellStyle name="_P07 WD7 Estates EDT consolidation (telekit) 10 2 2" xfId="8965"/>
    <cellStyle name="_P07 WD7 Estates EDT consolidation (telekit) 10 3" xfId="8966"/>
    <cellStyle name="_P07 WD7 Estates EDT consolidation (telekit) 10 3 2" xfId="8967"/>
    <cellStyle name="_P07 WD7 Estates EDT consolidation (telekit) 10 4" xfId="8968"/>
    <cellStyle name="_P07 WD7 Estates EDT consolidation (telekit) 10_Gross" xfId="8969"/>
    <cellStyle name="_P07 WD7 Estates EDT consolidation (telekit) 10_Gross 2" xfId="8970"/>
    <cellStyle name="_P07 WD7 Estates EDT consolidation (telekit) 11" xfId="8971"/>
    <cellStyle name="_P07 WD7 Estates EDT consolidation (telekit) 11 2" xfId="8972"/>
    <cellStyle name="_P07 WD7 Estates EDT consolidation (telekit) 11 2 2" xfId="8973"/>
    <cellStyle name="_P07 WD7 Estates EDT consolidation (telekit) 11 3" xfId="8974"/>
    <cellStyle name="_P07 WD7 Estates EDT consolidation (telekit) 11_Gross" xfId="8975"/>
    <cellStyle name="_P07 WD7 Estates EDT consolidation (telekit) 11_Gross 2" xfId="8976"/>
    <cellStyle name="_P07 WD7 Estates EDT consolidation (telekit) 12" xfId="8977"/>
    <cellStyle name="_P07 WD7 Estates EDT consolidation (telekit) 12 2" xfId="8978"/>
    <cellStyle name="_P07 WD7 Estates EDT consolidation (telekit) 12 2 2" xfId="8979"/>
    <cellStyle name="_P07 WD7 Estates EDT consolidation (telekit) 12 3" xfId="8980"/>
    <cellStyle name="_P07 WD7 Estates EDT consolidation (telekit) 12_Gross" xfId="8981"/>
    <cellStyle name="_P07 WD7 Estates EDT consolidation (telekit) 12_Gross 2" xfId="8982"/>
    <cellStyle name="_P07 WD7 Estates EDT consolidation (telekit) 13" xfId="8983"/>
    <cellStyle name="_P07 WD7 Estates EDT consolidation (telekit) 13 2" xfId="8984"/>
    <cellStyle name="_P07 WD7 Estates EDT consolidation (telekit) 13 2 2" xfId="8985"/>
    <cellStyle name="_P07 WD7 Estates EDT consolidation (telekit) 13 3" xfId="8986"/>
    <cellStyle name="_P07 WD7 Estates EDT consolidation (telekit) 13_Gross" xfId="8987"/>
    <cellStyle name="_P07 WD7 Estates EDT consolidation (telekit) 13_Gross 2" xfId="8988"/>
    <cellStyle name="_P07 WD7 Estates EDT consolidation (telekit) 14" xfId="8989"/>
    <cellStyle name="_P07 WD7 Estates EDT consolidation (telekit) 14 2" xfId="8990"/>
    <cellStyle name="_P07 WD7 Estates EDT consolidation (telekit) 14 2 2" xfId="8991"/>
    <cellStyle name="_P07 WD7 Estates EDT consolidation (telekit) 14 3" xfId="8992"/>
    <cellStyle name="_P07 WD7 Estates EDT consolidation (telekit) 14_Gross" xfId="8993"/>
    <cellStyle name="_P07 WD7 Estates EDT consolidation (telekit) 14_Gross 2" xfId="8994"/>
    <cellStyle name="_P07 WD7 Estates EDT consolidation (telekit) 15" xfId="8995"/>
    <cellStyle name="_P07 WD7 Estates EDT consolidation (telekit) 15 2" xfId="8996"/>
    <cellStyle name="_P07 WD7 Estates EDT consolidation (telekit) 15 2 2" xfId="8997"/>
    <cellStyle name="_P07 WD7 Estates EDT consolidation (telekit) 15 3" xfId="8998"/>
    <cellStyle name="_P07 WD7 Estates EDT consolidation (telekit) 15_Gross" xfId="8999"/>
    <cellStyle name="_P07 WD7 Estates EDT consolidation (telekit) 15_Gross 2" xfId="9000"/>
    <cellStyle name="_P07 WD7 Estates EDT consolidation (telekit) 16" xfId="9001"/>
    <cellStyle name="_P07 WD7 Estates EDT consolidation (telekit) 16 2" xfId="9002"/>
    <cellStyle name="_P07 WD7 Estates EDT consolidation (telekit) 16 2 2" xfId="9003"/>
    <cellStyle name="_P07 WD7 Estates EDT consolidation (telekit) 16 3" xfId="9004"/>
    <cellStyle name="_P07 WD7 Estates EDT consolidation (telekit) 16_Gross" xfId="9005"/>
    <cellStyle name="_P07 WD7 Estates EDT consolidation (telekit) 16_Gross 2" xfId="9006"/>
    <cellStyle name="_P07 WD7 Estates EDT consolidation (telekit) 17" xfId="9007"/>
    <cellStyle name="_P07 WD7 Estates EDT consolidation (telekit) 17 2" xfId="9008"/>
    <cellStyle name="_P07 WD7 Estates EDT consolidation (telekit) 17 2 2" xfId="9009"/>
    <cellStyle name="_P07 WD7 Estates EDT consolidation (telekit) 17 3" xfId="9010"/>
    <cellStyle name="_P07 WD7 Estates EDT consolidation (telekit) 18" xfId="9011"/>
    <cellStyle name="_P07 WD7 Estates EDT consolidation (telekit) 18 2" xfId="9012"/>
    <cellStyle name="_P07 WD7 Estates EDT consolidation (telekit) 18 2 2" xfId="9013"/>
    <cellStyle name="_P07 WD7 Estates EDT consolidation (telekit) 18 3" xfId="9014"/>
    <cellStyle name="_P07 WD7 Estates EDT consolidation (telekit) 19" xfId="9015"/>
    <cellStyle name="_P07 WD7 Estates EDT consolidation (telekit) 19 2" xfId="9016"/>
    <cellStyle name="_P07 WD7 Estates EDT consolidation (telekit) 19 2 2" xfId="9017"/>
    <cellStyle name="_P07 WD7 Estates EDT consolidation (telekit) 19 3" xfId="9018"/>
    <cellStyle name="_P07 WD7 Estates EDT consolidation (telekit) 2" xfId="9019"/>
    <cellStyle name="_P07 WD7 Estates EDT consolidation (telekit) 2 2" xfId="9020"/>
    <cellStyle name="_P07 WD7 Estates EDT consolidation (telekit) 2 2 2" xfId="9021"/>
    <cellStyle name="_P07 WD7 Estates EDT consolidation (telekit) 2 2 2 2" xfId="9022"/>
    <cellStyle name="_P07 WD7 Estates EDT consolidation (telekit) 2 3" xfId="9023"/>
    <cellStyle name="_P07 WD7 Estates EDT consolidation (telekit) 2 3 2" xfId="9024"/>
    <cellStyle name="_P07 WD7 Estates EDT consolidation (telekit) 2 3 2 2" xfId="9025"/>
    <cellStyle name="_P07 WD7 Estates EDT consolidation (telekit) 2 3 3" xfId="9026"/>
    <cellStyle name="_P07 WD7 Estates EDT consolidation (telekit) 2 3 3 2" xfId="9027"/>
    <cellStyle name="_P07 WD7 Estates EDT consolidation (telekit) 2 3_Gross" xfId="9028"/>
    <cellStyle name="_P07 WD7 Estates EDT consolidation (telekit) 2 3_Gross 2" xfId="9029"/>
    <cellStyle name="_P07 WD7 Estates EDT consolidation (telekit) 2 4" xfId="9030"/>
    <cellStyle name="_P07 WD7 Estates EDT consolidation (telekit) 2 4 2" xfId="9031"/>
    <cellStyle name="_P07 WD7 Estates EDT consolidation (telekit) 2 4 2 2" xfId="9032"/>
    <cellStyle name="_P07 WD7 Estates EDT consolidation (telekit) 2 4 3" xfId="9033"/>
    <cellStyle name="_P07 WD7 Estates EDT consolidation (telekit) 2 4 3 2" xfId="9034"/>
    <cellStyle name="_P07 WD7 Estates EDT consolidation (telekit) 2 4_Gross" xfId="9035"/>
    <cellStyle name="_P07 WD7 Estates EDT consolidation (telekit) 2 4_Gross 2" xfId="9036"/>
    <cellStyle name="_P07 WD7 Estates EDT consolidation (telekit) 2 5" xfId="9037"/>
    <cellStyle name="_P07 WD7 Estates EDT consolidation (telekit) 2 5 2" xfId="9038"/>
    <cellStyle name="_P07 WD7 Estates EDT consolidation (telekit) 2 5 2 2" xfId="9039"/>
    <cellStyle name="_P07 WD7 Estates EDT consolidation (telekit) 2 5 3" xfId="9040"/>
    <cellStyle name="_P07 WD7 Estates EDT consolidation (telekit) 2 5 3 2" xfId="9041"/>
    <cellStyle name="_P07 WD7 Estates EDT consolidation (telekit) 2 5 4" xfId="9042"/>
    <cellStyle name="_P07 WD7 Estates EDT consolidation (telekit) 2 5 4 2" xfId="9043"/>
    <cellStyle name="_P07 WD7 Estates EDT consolidation (telekit) 2 5_Gross" xfId="9044"/>
    <cellStyle name="_P07 WD7 Estates EDT consolidation (telekit) 2 5_Gross 2" xfId="9045"/>
    <cellStyle name="_P07 WD7 Estates EDT consolidation (telekit) 2 6" xfId="9046"/>
    <cellStyle name="_P07 WD7 Estates EDT consolidation (telekit) 2 6 2" xfId="9047"/>
    <cellStyle name="_P07 WD7 Estates EDT consolidation (telekit) 2 7" xfId="9048"/>
    <cellStyle name="_P07 WD7 Estates EDT consolidation (telekit) 2 7 2" xfId="9049"/>
    <cellStyle name="_P07 WD7 Estates EDT consolidation (telekit) 2 8" xfId="9050"/>
    <cellStyle name="_P07 WD7 Estates EDT consolidation (telekit) 2 8 2" xfId="9051"/>
    <cellStyle name="_P07 WD7 Estates EDT consolidation (telekit) 2 9" xfId="9052"/>
    <cellStyle name="_P07 WD7 Estates EDT consolidation (telekit) 2 9 2" xfId="9053"/>
    <cellStyle name="_P07 WD7 Estates EDT consolidation (telekit) 2_August 2014 IMBE" xfId="9054"/>
    <cellStyle name="_P07 WD7 Estates EDT consolidation (telekit) 2_August 2014 IMBE 2" xfId="9055"/>
    <cellStyle name="_P07 WD7 Estates EDT consolidation (telekit) 2_August 2014 IMBE 2 2" xfId="9056"/>
    <cellStyle name="_P07 WD7 Estates EDT consolidation (telekit) 2_Gross" xfId="9057"/>
    <cellStyle name="_P07 WD7 Estates EDT consolidation (telekit) 2_Gross 2" xfId="9058"/>
    <cellStyle name="_P07 WD7 Estates EDT consolidation (telekit) 20" xfId="9059"/>
    <cellStyle name="_P07 WD7 Estates EDT consolidation (telekit) 20 2" xfId="9060"/>
    <cellStyle name="_P07 WD7 Estates EDT consolidation (telekit) 20 2 2" xfId="9061"/>
    <cellStyle name="_P07 WD7 Estates EDT consolidation (telekit) 20 3" xfId="9062"/>
    <cellStyle name="_P07 WD7 Estates EDT consolidation (telekit) 21" xfId="9063"/>
    <cellStyle name="_P07 WD7 Estates EDT consolidation (telekit) 21 2" xfId="9064"/>
    <cellStyle name="_P07 WD7 Estates EDT consolidation (telekit) 22" xfId="9065"/>
    <cellStyle name="_P07 WD7 Estates EDT consolidation (telekit) 22 2" xfId="9066"/>
    <cellStyle name="_P07 WD7 Estates EDT consolidation (telekit) 23" xfId="9067"/>
    <cellStyle name="_P07 WD7 Estates EDT consolidation (telekit) 23 2" xfId="9068"/>
    <cellStyle name="_P07 WD7 Estates EDT consolidation (telekit) 3" xfId="9069"/>
    <cellStyle name="_P07 WD7 Estates EDT consolidation (telekit) 3 2" xfId="9070"/>
    <cellStyle name="_P07 WD7 Estates EDT consolidation (telekit) 3 2 2" xfId="9071"/>
    <cellStyle name="_P07 WD7 Estates EDT consolidation (telekit) 4" xfId="9072"/>
    <cellStyle name="_P07 WD7 Estates EDT consolidation (telekit) 4 2" xfId="9073"/>
    <cellStyle name="_P07 WD7 Estates EDT consolidation (telekit) 4 2 2" xfId="9074"/>
    <cellStyle name="_P07 WD7 Estates EDT consolidation (telekit) 4 3" xfId="9075"/>
    <cellStyle name="_P07 WD7 Estates EDT consolidation (telekit) 4 3 2" xfId="9076"/>
    <cellStyle name="_P07 WD7 Estates EDT consolidation (telekit) 4_Gross" xfId="9077"/>
    <cellStyle name="_P07 WD7 Estates EDT consolidation (telekit) 4_Gross 2" xfId="9078"/>
    <cellStyle name="_P07 WD7 Estates EDT consolidation (telekit) 5" xfId="9079"/>
    <cellStyle name="_P07 WD7 Estates EDT consolidation (telekit) 5 2" xfId="9080"/>
    <cellStyle name="_P07 WD7 Estates EDT consolidation (telekit) 5 2 2" xfId="9081"/>
    <cellStyle name="_P07 WD7 Estates EDT consolidation (telekit) 5 3" xfId="9082"/>
    <cellStyle name="_P07 WD7 Estates EDT consolidation (telekit) 5 3 2" xfId="9083"/>
    <cellStyle name="_P07 WD7 Estates EDT consolidation (telekit) 5_Gross" xfId="9084"/>
    <cellStyle name="_P07 WD7 Estates EDT consolidation (telekit) 5_Gross 2" xfId="9085"/>
    <cellStyle name="_P07 WD7 Estates EDT consolidation (telekit) 6" xfId="9086"/>
    <cellStyle name="_P07 WD7 Estates EDT consolidation (telekit) 6 2" xfId="9087"/>
    <cellStyle name="_P07 WD7 Estates EDT consolidation (telekit) 6 2 2" xfId="9088"/>
    <cellStyle name="_P07 WD7 Estates EDT consolidation (telekit) 6 3" xfId="9089"/>
    <cellStyle name="_P07 WD7 Estates EDT consolidation (telekit) 6 3 2" xfId="9090"/>
    <cellStyle name="_P07 WD7 Estates EDT consolidation (telekit) 7" xfId="9091"/>
    <cellStyle name="_P07 WD7 Estates EDT consolidation (telekit) 7 2" xfId="9092"/>
    <cellStyle name="_P07 WD7 Estates EDT consolidation (telekit) 7 2 2" xfId="9093"/>
    <cellStyle name="_P07 WD7 Estates EDT consolidation (telekit) 7 3" xfId="9094"/>
    <cellStyle name="_P07 WD7 Estates EDT consolidation (telekit) 7 3 2" xfId="9095"/>
    <cellStyle name="_P07 WD7 Estates EDT consolidation (telekit) 7 4" xfId="9096"/>
    <cellStyle name="_P07 WD7 Estates EDT consolidation (telekit) 7 4 2" xfId="9097"/>
    <cellStyle name="_P07 WD7 Estates EDT consolidation (telekit) 7_Gross" xfId="9098"/>
    <cellStyle name="_P07 WD7 Estates EDT consolidation (telekit) 7_Gross 2" xfId="9099"/>
    <cellStyle name="_P07 WD7 Estates EDT consolidation (telekit) 8" xfId="9100"/>
    <cellStyle name="_P07 WD7 Estates EDT consolidation (telekit) 8 2" xfId="9101"/>
    <cellStyle name="_P07 WD7 Estates EDT consolidation (telekit) 8 2 2" xfId="9102"/>
    <cellStyle name="_P07 WD7 Estates EDT consolidation (telekit) 8 3" xfId="9103"/>
    <cellStyle name="_P07 WD7 Estates EDT consolidation (telekit) 8_Gross" xfId="9104"/>
    <cellStyle name="_P07 WD7 Estates EDT consolidation (telekit) 8_Gross 2" xfId="9105"/>
    <cellStyle name="_P07 WD7 Estates EDT consolidation (telekit) 9" xfId="9106"/>
    <cellStyle name="_P07 WD7 Estates EDT consolidation (telekit) 9 2" xfId="9107"/>
    <cellStyle name="_P07 WD7 Estates EDT consolidation (telekit) 9 2 2" xfId="9108"/>
    <cellStyle name="_P07 WD7 Estates EDT consolidation (telekit) 9 3" xfId="9109"/>
    <cellStyle name="_P07 WD7 Estates EDT consolidation (telekit) 9_Gross" xfId="9110"/>
    <cellStyle name="_P07 WD7 Estates EDT consolidation (telekit) 9_Gross 2" xfId="9111"/>
    <cellStyle name="_P07 WD7 Estates EDT consolidation (telekit)_July 2014 IMBE" xfId="9112"/>
    <cellStyle name="_P07 WD7 Estates EDT consolidation (telekit)_July 2014 IMBE 2" xfId="9113"/>
    <cellStyle name="_P07 WD7 Estates EDT consolidation (telekit)_July 2014 IMBE 2 2" xfId="9114"/>
    <cellStyle name="_P07 WD7 Estates EDT consolidation (telekit)_July 2014 IMBE 3" xfId="9115"/>
    <cellStyle name="_P07 WD7 Estates EDT consolidation (telekit)_July 2014 IMBE 3 2" xfId="9116"/>
    <cellStyle name="_P07 WD7 Estates EDT consolidation (telekit)_R0 Caseloads" xfId="9117"/>
    <cellStyle name="_P07 WD7 Estates EDT consolidation (telekit)_R0 Caseloads 2" xfId="9118"/>
    <cellStyle name="_P07 WD7 Estates EDT consolidation (telekit)_WCMG updates 1415p3" xfId="9119"/>
    <cellStyle name="_P07 WD7 Estates EDT consolidation (telekit)_WCMG updates 1415p3 2" xfId="9120"/>
    <cellStyle name="_P07 WD7 Estates EDT consolidation (telekit)_WCMG updates 1415p3 2 2" xfId="9121"/>
    <cellStyle name="_P08 WD6 Estates EDT consolidation" xfId="9122"/>
    <cellStyle name="_P08 WD6 Estates EDT consolidation 10" xfId="9123"/>
    <cellStyle name="_P08 WD6 Estates EDT consolidation 10 2" xfId="9124"/>
    <cellStyle name="_P08 WD6 Estates EDT consolidation 10 2 2" xfId="9125"/>
    <cellStyle name="_P08 WD6 Estates EDT consolidation 10 3" xfId="9126"/>
    <cellStyle name="_P08 WD6 Estates EDT consolidation 10 3 2" xfId="9127"/>
    <cellStyle name="_P08 WD6 Estates EDT consolidation 10 4" xfId="9128"/>
    <cellStyle name="_P08 WD6 Estates EDT consolidation 10_Gross" xfId="9129"/>
    <cellStyle name="_P08 WD6 Estates EDT consolidation 10_Gross 2" xfId="9130"/>
    <cellStyle name="_P08 WD6 Estates EDT consolidation 11" xfId="9131"/>
    <cellStyle name="_P08 WD6 Estates EDT consolidation 11 2" xfId="9132"/>
    <cellStyle name="_P08 WD6 Estates EDT consolidation 11 2 2" xfId="9133"/>
    <cellStyle name="_P08 WD6 Estates EDT consolidation 11 3" xfId="9134"/>
    <cellStyle name="_P08 WD6 Estates EDT consolidation 11_Gross" xfId="9135"/>
    <cellStyle name="_P08 WD6 Estates EDT consolidation 11_Gross 2" xfId="9136"/>
    <cellStyle name="_P08 WD6 Estates EDT consolidation 12" xfId="9137"/>
    <cellStyle name="_P08 WD6 Estates EDT consolidation 12 2" xfId="9138"/>
    <cellStyle name="_P08 WD6 Estates EDT consolidation 12 2 2" xfId="9139"/>
    <cellStyle name="_P08 WD6 Estates EDT consolidation 12 3" xfId="9140"/>
    <cellStyle name="_P08 WD6 Estates EDT consolidation 12_Gross" xfId="9141"/>
    <cellStyle name="_P08 WD6 Estates EDT consolidation 12_Gross 2" xfId="9142"/>
    <cellStyle name="_P08 WD6 Estates EDT consolidation 13" xfId="9143"/>
    <cellStyle name="_P08 WD6 Estates EDT consolidation 13 2" xfId="9144"/>
    <cellStyle name="_P08 WD6 Estates EDT consolidation 13 2 2" xfId="9145"/>
    <cellStyle name="_P08 WD6 Estates EDT consolidation 13 3" xfId="9146"/>
    <cellStyle name="_P08 WD6 Estates EDT consolidation 13_Gross" xfId="9147"/>
    <cellStyle name="_P08 WD6 Estates EDT consolidation 13_Gross 2" xfId="9148"/>
    <cellStyle name="_P08 WD6 Estates EDT consolidation 14" xfId="9149"/>
    <cellStyle name="_P08 WD6 Estates EDT consolidation 14 2" xfId="9150"/>
    <cellStyle name="_P08 WD6 Estates EDT consolidation 14 2 2" xfId="9151"/>
    <cellStyle name="_P08 WD6 Estates EDT consolidation 14 3" xfId="9152"/>
    <cellStyle name="_P08 WD6 Estates EDT consolidation 14_Gross" xfId="9153"/>
    <cellStyle name="_P08 WD6 Estates EDT consolidation 14_Gross 2" xfId="9154"/>
    <cellStyle name="_P08 WD6 Estates EDT consolidation 15" xfId="9155"/>
    <cellStyle name="_P08 WD6 Estates EDT consolidation 15 2" xfId="9156"/>
    <cellStyle name="_P08 WD6 Estates EDT consolidation 15 2 2" xfId="9157"/>
    <cellStyle name="_P08 WD6 Estates EDT consolidation 15 3" xfId="9158"/>
    <cellStyle name="_P08 WD6 Estates EDT consolidation 15_Gross" xfId="9159"/>
    <cellStyle name="_P08 WD6 Estates EDT consolidation 15_Gross 2" xfId="9160"/>
    <cellStyle name="_P08 WD6 Estates EDT consolidation 16" xfId="9161"/>
    <cellStyle name="_P08 WD6 Estates EDT consolidation 16 2" xfId="9162"/>
    <cellStyle name="_P08 WD6 Estates EDT consolidation 16 2 2" xfId="9163"/>
    <cellStyle name="_P08 WD6 Estates EDT consolidation 16 3" xfId="9164"/>
    <cellStyle name="_P08 WD6 Estates EDT consolidation 16_Gross" xfId="9165"/>
    <cellStyle name="_P08 WD6 Estates EDT consolidation 16_Gross 2" xfId="9166"/>
    <cellStyle name="_P08 WD6 Estates EDT consolidation 17" xfId="9167"/>
    <cellStyle name="_P08 WD6 Estates EDT consolidation 17 2" xfId="9168"/>
    <cellStyle name="_P08 WD6 Estates EDT consolidation 17 2 2" xfId="9169"/>
    <cellStyle name="_P08 WD6 Estates EDT consolidation 17 3" xfId="9170"/>
    <cellStyle name="_P08 WD6 Estates EDT consolidation 18" xfId="9171"/>
    <cellStyle name="_P08 WD6 Estates EDT consolidation 18 2" xfId="9172"/>
    <cellStyle name="_P08 WD6 Estates EDT consolidation 18 2 2" xfId="9173"/>
    <cellStyle name="_P08 WD6 Estates EDT consolidation 18 3" xfId="9174"/>
    <cellStyle name="_P08 WD6 Estates EDT consolidation 19" xfId="9175"/>
    <cellStyle name="_P08 WD6 Estates EDT consolidation 19 2" xfId="9176"/>
    <cellStyle name="_P08 WD6 Estates EDT consolidation 19 2 2" xfId="9177"/>
    <cellStyle name="_P08 WD6 Estates EDT consolidation 19 3" xfId="9178"/>
    <cellStyle name="_P08 WD6 Estates EDT consolidation 2" xfId="9179"/>
    <cellStyle name="_P08 WD6 Estates EDT consolidation 2 2" xfId="9180"/>
    <cellStyle name="_P08 WD6 Estates EDT consolidation 2 2 2" xfId="9181"/>
    <cellStyle name="_P08 WD6 Estates EDT consolidation 2 2 2 2" xfId="9182"/>
    <cellStyle name="_P08 WD6 Estates EDT consolidation 2 3" xfId="9183"/>
    <cellStyle name="_P08 WD6 Estates EDT consolidation 2 3 2" xfId="9184"/>
    <cellStyle name="_P08 WD6 Estates EDT consolidation 2 3 2 2" xfId="9185"/>
    <cellStyle name="_P08 WD6 Estates EDT consolidation 2 3 3" xfId="9186"/>
    <cellStyle name="_P08 WD6 Estates EDT consolidation 2 3 3 2" xfId="9187"/>
    <cellStyle name="_P08 WD6 Estates EDT consolidation 2 3_Gross" xfId="9188"/>
    <cellStyle name="_P08 WD6 Estates EDT consolidation 2 3_Gross 2" xfId="9189"/>
    <cellStyle name="_P08 WD6 Estates EDT consolidation 2 4" xfId="9190"/>
    <cellStyle name="_P08 WD6 Estates EDT consolidation 2 4 2" xfId="9191"/>
    <cellStyle name="_P08 WD6 Estates EDT consolidation 2 4 2 2" xfId="9192"/>
    <cellStyle name="_P08 WD6 Estates EDT consolidation 2 4 3" xfId="9193"/>
    <cellStyle name="_P08 WD6 Estates EDT consolidation 2 4 3 2" xfId="9194"/>
    <cellStyle name="_P08 WD6 Estates EDT consolidation 2 4_Gross" xfId="9195"/>
    <cellStyle name="_P08 WD6 Estates EDT consolidation 2 4_Gross 2" xfId="9196"/>
    <cellStyle name="_P08 WD6 Estates EDT consolidation 2 5" xfId="9197"/>
    <cellStyle name="_P08 WD6 Estates EDT consolidation 2 5 2" xfId="9198"/>
    <cellStyle name="_P08 WD6 Estates EDT consolidation 2 5 2 2" xfId="9199"/>
    <cellStyle name="_P08 WD6 Estates EDT consolidation 2 5 3" xfId="9200"/>
    <cellStyle name="_P08 WD6 Estates EDT consolidation 2 5 3 2" xfId="9201"/>
    <cellStyle name="_P08 WD6 Estates EDT consolidation 2 5 4" xfId="9202"/>
    <cellStyle name="_P08 WD6 Estates EDT consolidation 2 5 4 2" xfId="9203"/>
    <cellStyle name="_P08 WD6 Estates EDT consolidation 2 5_Gross" xfId="9204"/>
    <cellStyle name="_P08 WD6 Estates EDT consolidation 2 5_Gross 2" xfId="9205"/>
    <cellStyle name="_P08 WD6 Estates EDT consolidation 2 6" xfId="9206"/>
    <cellStyle name="_P08 WD6 Estates EDT consolidation 2 6 2" xfId="9207"/>
    <cellStyle name="_P08 WD6 Estates EDT consolidation 2 7" xfId="9208"/>
    <cellStyle name="_P08 WD6 Estates EDT consolidation 2 7 2" xfId="9209"/>
    <cellStyle name="_P08 WD6 Estates EDT consolidation 2 8" xfId="9210"/>
    <cellStyle name="_P08 WD6 Estates EDT consolidation 2 8 2" xfId="9211"/>
    <cellStyle name="_P08 WD6 Estates EDT consolidation 2 9" xfId="9212"/>
    <cellStyle name="_P08 WD6 Estates EDT consolidation 2 9 2" xfId="9213"/>
    <cellStyle name="_P08 WD6 Estates EDT consolidation 2_August 2014 IMBE" xfId="9214"/>
    <cellStyle name="_P08 WD6 Estates EDT consolidation 2_August 2014 IMBE 2" xfId="9215"/>
    <cellStyle name="_P08 WD6 Estates EDT consolidation 2_August 2014 IMBE 2 2" xfId="9216"/>
    <cellStyle name="_P08 WD6 Estates EDT consolidation 2_Gross" xfId="9217"/>
    <cellStyle name="_P08 WD6 Estates EDT consolidation 2_Gross 2" xfId="9218"/>
    <cellStyle name="_P08 WD6 Estates EDT consolidation 20" xfId="9219"/>
    <cellStyle name="_P08 WD6 Estates EDT consolidation 20 2" xfId="9220"/>
    <cellStyle name="_P08 WD6 Estates EDT consolidation 20 2 2" xfId="9221"/>
    <cellStyle name="_P08 WD6 Estates EDT consolidation 20 3" xfId="9222"/>
    <cellStyle name="_P08 WD6 Estates EDT consolidation 21" xfId="9223"/>
    <cellStyle name="_P08 WD6 Estates EDT consolidation 21 2" xfId="9224"/>
    <cellStyle name="_P08 WD6 Estates EDT consolidation 22" xfId="9225"/>
    <cellStyle name="_P08 WD6 Estates EDT consolidation 22 2" xfId="9226"/>
    <cellStyle name="_P08 WD6 Estates EDT consolidation 23" xfId="9227"/>
    <cellStyle name="_P08 WD6 Estates EDT consolidation 23 2" xfId="9228"/>
    <cellStyle name="_P08 WD6 Estates EDT consolidation 3" xfId="9229"/>
    <cellStyle name="_P08 WD6 Estates EDT consolidation 3 2" xfId="9230"/>
    <cellStyle name="_P08 WD6 Estates EDT consolidation 3 2 2" xfId="9231"/>
    <cellStyle name="_P08 WD6 Estates EDT consolidation 4" xfId="9232"/>
    <cellStyle name="_P08 WD6 Estates EDT consolidation 4 2" xfId="9233"/>
    <cellStyle name="_P08 WD6 Estates EDT consolidation 4 2 2" xfId="9234"/>
    <cellStyle name="_P08 WD6 Estates EDT consolidation 4 3" xfId="9235"/>
    <cellStyle name="_P08 WD6 Estates EDT consolidation 4 3 2" xfId="9236"/>
    <cellStyle name="_P08 WD6 Estates EDT consolidation 4_Gross" xfId="9237"/>
    <cellStyle name="_P08 WD6 Estates EDT consolidation 4_Gross 2" xfId="9238"/>
    <cellStyle name="_P08 WD6 Estates EDT consolidation 5" xfId="9239"/>
    <cellStyle name="_P08 WD6 Estates EDT consolidation 5 2" xfId="9240"/>
    <cellStyle name="_P08 WD6 Estates EDT consolidation 5 2 2" xfId="9241"/>
    <cellStyle name="_P08 WD6 Estates EDT consolidation 5 3" xfId="9242"/>
    <cellStyle name="_P08 WD6 Estates EDT consolidation 5 3 2" xfId="9243"/>
    <cellStyle name="_P08 WD6 Estates EDT consolidation 5_Gross" xfId="9244"/>
    <cellStyle name="_P08 WD6 Estates EDT consolidation 5_Gross 2" xfId="9245"/>
    <cellStyle name="_P08 WD6 Estates EDT consolidation 6" xfId="9246"/>
    <cellStyle name="_P08 WD6 Estates EDT consolidation 6 2" xfId="9247"/>
    <cellStyle name="_P08 WD6 Estates EDT consolidation 6 2 2" xfId="9248"/>
    <cellStyle name="_P08 WD6 Estates EDT consolidation 6 3" xfId="9249"/>
    <cellStyle name="_P08 WD6 Estates EDT consolidation 6 3 2" xfId="9250"/>
    <cellStyle name="_P08 WD6 Estates EDT consolidation 7" xfId="9251"/>
    <cellStyle name="_P08 WD6 Estates EDT consolidation 7 2" xfId="9252"/>
    <cellStyle name="_P08 WD6 Estates EDT consolidation 7 2 2" xfId="9253"/>
    <cellStyle name="_P08 WD6 Estates EDT consolidation 7 3" xfId="9254"/>
    <cellStyle name="_P08 WD6 Estates EDT consolidation 7 3 2" xfId="9255"/>
    <cellStyle name="_P08 WD6 Estates EDT consolidation 7 4" xfId="9256"/>
    <cellStyle name="_P08 WD6 Estates EDT consolidation 7 4 2" xfId="9257"/>
    <cellStyle name="_P08 WD6 Estates EDT consolidation 7_Gross" xfId="9258"/>
    <cellStyle name="_P08 WD6 Estates EDT consolidation 7_Gross 2" xfId="9259"/>
    <cellStyle name="_P08 WD6 Estates EDT consolidation 8" xfId="9260"/>
    <cellStyle name="_P08 WD6 Estates EDT consolidation 8 2" xfId="9261"/>
    <cellStyle name="_P08 WD6 Estates EDT consolidation 8 2 2" xfId="9262"/>
    <cellStyle name="_P08 WD6 Estates EDT consolidation 8 3" xfId="9263"/>
    <cellStyle name="_P08 WD6 Estates EDT consolidation 8_Gross" xfId="9264"/>
    <cellStyle name="_P08 WD6 Estates EDT consolidation 8_Gross 2" xfId="9265"/>
    <cellStyle name="_P08 WD6 Estates EDT consolidation 9" xfId="9266"/>
    <cellStyle name="_P08 WD6 Estates EDT consolidation 9 2" xfId="9267"/>
    <cellStyle name="_P08 WD6 Estates EDT consolidation 9 2 2" xfId="9268"/>
    <cellStyle name="_P08 WD6 Estates EDT consolidation 9 3" xfId="9269"/>
    <cellStyle name="_P08 WD6 Estates EDT consolidation 9_Gross" xfId="9270"/>
    <cellStyle name="_P08 WD6 Estates EDT consolidation 9_Gross 2" xfId="9271"/>
    <cellStyle name="_P08 WD6 Estates EDT consolidation_July 2014 IMBE" xfId="9272"/>
    <cellStyle name="_P08 WD6 Estates EDT consolidation_July 2014 IMBE 2" xfId="9273"/>
    <cellStyle name="_P08 WD6 Estates EDT consolidation_July 2014 IMBE 2 2" xfId="9274"/>
    <cellStyle name="_P08 WD6 Estates EDT consolidation_July 2014 IMBE 3" xfId="9275"/>
    <cellStyle name="_P08 WD6 Estates EDT consolidation_July 2014 IMBE 3 2" xfId="9276"/>
    <cellStyle name="_P08 WD6 Estates EDT consolidation_R0 Caseloads" xfId="9277"/>
    <cellStyle name="_P08 WD6 Estates EDT consolidation_R0 Caseloads 2" xfId="9278"/>
    <cellStyle name="_P08 WD6 Estates EDT consolidation_WCMG updates 1415p3" xfId="9279"/>
    <cellStyle name="_P08 WD6 Estates EDT consolidation_WCMG updates 1415p3 2" xfId="9280"/>
    <cellStyle name="_P08 WD6 Estates EDT consolidation_WCMG updates 1415p3 2 2" xfId="9281"/>
    <cellStyle name="_P09 new version WD6 Estates EDT consolidation v2" xfId="9282"/>
    <cellStyle name="_P09 new version WD6 Estates EDT consolidation v2 10" xfId="9283"/>
    <cellStyle name="_P09 new version WD6 Estates EDT consolidation v2 10 2" xfId="9284"/>
    <cellStyle name="_P09 new version WD6 Estates EDT consolidation v2 10 2 2" xfId="9285"/>
    <cellStyle name="_P09 new version WD6 Estates EDT consolidation v2 10 3" xfId="9286"/>
    <cellStyle name="_P09 new version WD6 Estates EDT consolidation v2 10 3 2" xfId="9287"/>
    <cellStyle name="_P09 new version WD6 Estates EDT consolidation v2 10 4" xfId="9288"/>
    <cellStyle name="_P09 new version WD6 Estates EDT consolidation v2 10_Gross" xfId="9289"/>
    <cellStyle name="_P09 new version WD6 Estates EDT consolidation v2 10_Gross 2" xfId="9290"/>
    <cellStyle name="_P09 new version WD6 Estates EDT consolidation v2 11" xfId="9291"/>
    <cellStyle name="_P09 new version WD6 Estates EDT consolidation v2 11 2" xfId="9292"/>
    <cellStyle name="_P09 new version WD6 Estates EDT consolidation v2 11 2 2" xfId="9293"/>
    <cellStyle name="_P09 new version WD6 Estates EDT consolidation v2 11 3" xfId="9294"/>
    <cellStyle name="_P09 new version WD6 Estates EDT consolidation v2 11_Gross" xfId="9295"/>
    <cellStyle name="_P09 new version WD6 Estates EDT consolidation v2 11_Gross 2" xfId="9296"/>
    <cellStyle name="_P09 new version WD6 Estates EDT consolidation v2 12" xfId="9297"/>
    <cellStyle name="_P09 new version WD6 Estates EDT consolidation v2 12 2" xfId="9298"/>
    <cellStyle name="_P09 new version WD6 Estates EDT consolidation v2 12 2 2" xfId="9299"/>
    <cellStyle name="_P09 new version WD6 Estates EDT consolidation v2 12 3" xfId="9300"/>
    <cellStyle name="_P09 new version WD6 Estates EDT consolidation v2 12_Gross" xfId="9301"/>
    <cellStyle name="_P09 new version WD6 Estates EDT consolidation v2 12_Gross 2" xfId="9302"/>
    <cellStyle name="_P09 new version WD6 Estates EDT consolidation v2 13" xfId="9303"/>
    <cellStyle name="_P09 new version WD6 Estates EDT consolidation v2 13 2" xfId="9304"/>
    <cellStyle name="_P09 new version WD6 Estates EDT consolidation v2 13 2 2" xfId="9305"/>
    <cellStyle name="_P09 new version WD6 Estates EDT consolidation v2 13 3" xfId="9306"/>
    <cellStyle name="_P09 new version WD6 Estates EDT consolidation v2 13_Gross" xfId="9307"/>
    <cellStyle name="_P09 new version WD6 Estates EDT consolidation v2 13_Gross 2" xfId="9308"/>
    <cellStyle name="_P09 new version WD6 Estates EDT consolidation v2 14" xfId="9309"/>
    <cellStyle name="_P09 new version WD6 Estates EDT consolidation v2 14 2" xfId="9310"/>
    <cellStyle name="_P09 new version WD6 Estates EDT consolidation v2 14 2 2" xfId="9311"/>
    <cellStyle name="_P09 new version WD6 Estates EDT consolidation v2 14 3" xfId="9312"/>
    <cellStyle name="_P09 new version WD6 Estates EDT consolidation v2 14_Gross" xfId="9313"/>
    <cellStyle name="_P09 new version WD6 Estates EDT consolidation v2 14_Gross 2" xfId="9314"/>
    <cellStyle name="_P09 new version WD6 Estates EDT consolidation v2 15" xfId="9315"/>
    <cellStyle name="_P09 new version WD6 Estates EDT consolidation v2 15 2" xfId="9316"/>
    <cellStyle name="_P09 new version WD6 Estates EDT consolidation v2 15 2 2" xfId="9317"/>
    <cellStyle name="_P09 new version WD6 Estates EDT consolidation v2 15 3" xfId="9318"/>
    <cellStyle name="_P09 new version WD6 Estates EDT consolidation v2 15_Gross" xfId="9319"/>
    <cellStyle name="_P09 new version WD6 Estates EDT consolidation v2 15_Gross 2" xfId="9320"/>
    <cellStyle name="_P09 new version WD6 Estates EDT consolidation v2 16" xfId="9321"/>
    <cellStyle name="_P09 new version WD6 Estates EDT consolidation v2 16 2" xfId="9322"/>
    <cellStyle name="_P09 new version WD6 Estates EDT consolidation v2 16 2 2" xfId="9323"/>
    <cellStyle name="_P09 new version WD6 Estates EDT consolidation v2 16 3" xfId="9324"/>
    <cellStyle name="_P09 new version WD6 Estates EDT consolidation v2 16_Gross" xfId="9325"/>
    <cellStyle name="_P09 new version WD6 Estates EDT consolidation v2 16_Gross 2" xfId="9326"/>
    <cellStyle name="_P09 new version WD6 Estates EDT consolidation v2 17" xfId="9327"/>
    <cellStyle name="_P09 new version WD6 Estates EDT consolidation v2 17 2" xfId="9328"/>
    <cellStyle name="_P09 new version WD6 Estates EDT consolidation v2 17 2 2" xfId="9329"/>
    <cellStyle name="_P09 new version WD6 Estates EDT consolidation v2 17 3" xfId="9330"/>
    <cellStyle name="_P09 new version WD6 Estates EDT consolidation v2 18" xfId="9331"/>
    <cellStyle name="_P09 new version WD6 Estates EDT consolidation v2 18 2" xfId="9332"/>
    <cellStyle name="_P09 new version WD6 Estates EDT consolidation v2 18 2 2" xfId="9333"/>
    <cellStyle name="_P09 new version WD6 Estates EDT consolidation v2 18 3" xfId="9334"/>
    <cellStyle name="_P09 new version WD6 Estates EDT consolidation v2 19" xfId="9335"/>
    <cellStyle name="_P09 new version WD6 Estates EDT consolidation v2 19 2" xfId="9336"/>
    <cellStyle name="_P09 new version WD6 Estates EDT consolidation v2 19 2 2" xfId="9337"/>
    <cellStyle name="_P09 new version WD6 Estates EDT consolidation v2 19 3" xfId="9338"/>
    <cellStyle name="_P09 new version WD6 Estates EDT consolidation v2 2" xfId="9339"/>
    <cellStyle name="_P09 new version WD6 Estates EDT consolidation v2 2 2" xfId="9340"/>
    <cellStyle name="_P09 new version WD6 Estates EDT consolidation v2 2 2 2" xfId="9341"/>
    <cellStyle name="_P09 new version WD6 Estates EDT consolidation v2 2 2 2 2" xfId="9342"/>
    <cellStyle name="_P09 new version WD6 Estates EDT consolidation v2 2 3" xfId="9343"/>
    <cellStyle name="_P09 new version WD6 Estates EDT consolidation v2 2 3 2" xfId="9344"/>
    <cellStyle name="_P09 new version WD6 Estates EDT consolidation v2 2 3 2 2" xfId="9345"/>
    <cellStyle name="_P09 new version WD6 Estates EDT consolidation v2 2 3 3" xfId="9346"/>
    <cellStyle name="_P09 new version WD6 Estates EDT consolidation v2 2 3 3 2" xfId="9347"/>
    <cellStyle name="_P09 new version WD6 Estates EDT consolidation v2 2 3_Gross" xfId="9348"/>
    <cellStyle name="_P09 new version WD6 Estates EDT consolidation v2 2 3_Gross 2" xfId="9349"/>
    <cellStyle name="_P09 new version WD6 Estates EDT consolidation v2 2 4" xfId="9350"/>
    <cellStyle name="_P09 new version WD6 Estates EDT consolidation v2 2 4 2" xfId="9351"/>
    <cellStyle name="_P09 new version WD6 Estates EDT consolidation v2 2 4 2 2" xfId="9352"/>
    <cellStyle name="_P09 new version WD6 Estates EDT consolidation v2 2 4 3" xfId="9353"/>
    <cellStyle name="_P09 new version WD6 Estates EDT consolidation v2 2 4 3 2" xfId="9354"/>
    <cellStyle name="_P09 new version WD6 Estates EDT consolidation v2 2 4_Gross" xfId="9355"/>
    <cellStyle name="_P09 new version WD6 Estates EDT consolidation v2 2 4_Gross 2" xfId="9356"/>
    <cellStyle name="_P09 new version WD6 Estates EDT consolidation v2 2 5" xfId="9357"/>
    <cellStyle name="_P09 new version WD6 Estates EDT consolidation v2 2 5 2" xfId="9358"/>
    <cellStyle name="_P09 new version WD6 Estates EDT consolidation v2 2 5 2 2" xfId="9359"/>
    <cellStyle name="_P09 new version WD6 Estates EDT consolidation v2 2 5 3" xfId="9360"/>
    <cellStyle name="_P09 new version WD6 Estates EDT consolidation v2 2 5 3 2" xfId="9361"/>
    <cellStyle name="_P09 new version WD6 Estates EDT consolidation v2 2 5 4" xfId="9362"/>
    <cellStyle name="_P09 new version WD6 Estates EDT consolidation v2 2 5 4 2" xfId="9363"/>
    <cellStyle name="_P09 new version WD6 Estates EDT consolidation v2 2 5_Gross" xfId="9364"/>
    <cellStyle name="_P09 new version WD6 Estates EDT consolidation v2 2 5_Gross 2" xfId="9365"/>
    <cellStyle name="_P09 new version WD6 Estates EDT consolidation v2 2 6" xfId="9366"/>
    <cellStyle name="_P09 new version WD6 Estates EDT consolidation v2 2 6 2" xfId="9367"/>
    <cellStyle name="_P09 new version WD6 Estates EDT consolidation v2 2 7" xfId="9368"/>
    <cellStyle name="_P09 new version WD6 Estates EDT consolidation v2 2 7 2" xfId="9369"/>
    <cellStyle name="_P09 new version WD6 Estates EDT consolidation v2 2 8" xfId="9370"/>
    <cellStyle name="_P09 new version WD6 Estates EDT consolidation v2 2 8 2" xfId="9371"/>
    <cellStyle name="_P09 new version WD6 Estates EDT consolidation v2 2 9" xfId="9372"/>
    <cellStyle name="_P09 new version WD6 Estates EDT consolidation v2 2 9 2" xfId="9373"/>
    <cellStyle name="_P09 new version WD6 Estates EDT consolidation v2 2_August 2014 IMBE" xfId="9374"/>
    <cellStyle name="_P09 new version WD6 Estates EDT consolidation v2 2_August 2014 IMBE 2" xfId="9375"/>
    <cellStyle name="_P09 new version WD6 Estates EDT consolidation v2 2_August 2014 IMBE 2 2" xfId="9376"/>
    <cellStyle name="_P09 new version WD6 Estates EDT consolidation v2 2_Gross" xfId="9377"/>
    <cellStyle name="_P09 new version WD6 Estates EDT consolidation v2 2_Gross 2" xfId="9378"/>
    <cellStyle name="_P09 new version WD6 Estates EDT consolidation v2 20" xfId="9379"/>
    <cellStyle name="_P09 new version WD6 Estates EDT consolidation v2 20 2" xfId="9380"/>
    <cellStyle name="_P09 new version WD6 Estates EDT consolidation v2 20 2 2" xfId="9381"/>
    <cellStyle name="_P09 new version WD6 Estates EDT consolidation v2 20 3" xfId="9382"/>
    <cellStyle name="_P09 new version WD6 Estates EDT consolidation v2 21" xfId="9383"/>
    <cellStyle name="_P09 new version WD6 Estates EDT consolidation v2 21 2" xfId="9384"/>
    <cellStyle name="_P09 new version WD6 Estates EDT consolidation v2 22" xfId="9385"/>
    <cellStyle name="_P09 new version WD6 Estates EDT consolidation v2 22 2" xfId="9386"/>
    <cellStyle name="_P09 new version WD6 Estates EDT consolidation v2 23" xfId="9387"/>
    <cellStyle name="_P09 new version WD6 Estates EDT consolidation v2 23 2" xfId="9388"/>
    <cellStyle name="_P09 new version WD6 Estates EDT consolidation v2 3" xfId="9389"/>
    <cellStyle name="_P09 new version WD6 Estates EDT consolidation v2 3 2" xfId="9390"/>
    <cellStyle name="_P09 new version WD6 Estates EDT consolidation v2 3 2 2" xfId="9391"/>
    <cellStyle name="_P09 new version WD6 Estates EDT consolidation v2 4" xfId="9392"/>
    <cellStyle name="_P09 new version WD6 Estates EDT consolidation v2 4 2" xfId="9393"/>
    <cellStyle name="_P09 new version WD6 Estates EDT consolidation v2 4 2 2" xfId="9394"/>
    <cellStyle name="_P09 new version WD6 Estates EDT consolidation v2 4 3" xfId="9395"/>
    <cellStyle name="_P09 new version WD6 Estates EDT consolidation v2 4 3 2" xfId="9396"/>
    <cellStyle name="_P09 new version WD6 Estates EDT consolidation v2 4_Gross" xfId="9397"/>
    <cellStyle name="_P09 new version WD6 Estates EDT consolidation v2 4_Gross 2" xfId="9398"/>
    <cellStyle name="_P09 new version WD6 Estates EDT consolidation v2 5" xfId="9399"/>
    <cellStyle name="_P09 new version WD6 Estates EDT consolidation v2 5 2" xfId="9400"/>
    <cellStyle name="_P09 new version WD6 Estates EDT consolidation v2 5 2 2" xfId="9401"/>
    <cellStyle name="_P09 new version WD6 Estates EDT consolidation v2 5 3" xfId="9402"/>
    <cellStyle name="_P09 new version WD6 Estates EDT consolidation v2 5 3 2" xfId="9403"/>
    <cellStyle name="_P09 new version WD6 Estates EDT consolidation v2 5_Gross" xfId="9404"/>
    <cellStyle name="_P09 new version WD6 Estates EDT consolidation v2 5_Gross 2" xfId="9405"/>
    <cellStyle name="_P09 new version WD6 Estates EDT consolidation v2 6" xfId="9406"/>
    <cellStyle name="_P09 new version WD6 Estates EDT consolidation v2 6 2" xfId="9407"/>
    <cellStyle name="_P09 new version WD6 Estates EDT consolidation v2 6 2 2" xfId="9408"/>
    <cellStyle name="_P09 new version WD6 Estates EDT consolidation v2 6 3" xfId="9409"/>
    <cellStyle name="_P09 new version WD6 Estates EDT consolidation v2 6 3 2" xfId="9410"/>
    <cellStyle name="_P09 new version WD6 Estates EDT consolidation v2 7" xfId="9411"/>
    <cellStyle name="_P09 new version WD6 Estates EDT consolidation v2 7 2" xfId="9412"/>
    <cellStyle name="_P09 new version WD6 Estates EDT consolidation v2 7 2 2" xfId="9413"/>
    <cellStyle name="_P09 new version WD6 Estates EDT consolidation v2 7 3" xfId="9414"/>
    <cellStyle name="_P09 new version WD6 Estates EDT consolidation v2 7 3 2" xfId="9415"/>
    <cellStyle name="_P09 new version WD6 Estates EDT consolidation v2 7 4" xfId="9416"/>
    <cellStyle name="_P09 new version WD6 Estates EDT consolidation v2 7 4 2" xfId="9417"/>
    <cellStyle name="_P09 new version WD6 Estates EDT consolidation v2 7_Gross" xfId="9418"/>
    <cellStyle name="_P09 new version WD6 Estates EDT consolidation v2 7_Gross 2" xfId="9419"/>
    <cellStyle name="_P09 new version WD6 Estates EDT consolidation v2 8" xfId="9420"/>
    <cellStyle name="_P09 new version WD6 Estates EDT consolidation v2 8 2" xfId="9421"/>
    <cellStyle name="_P09 new version WD6 Estates EDT consolidation v2 8 2 2" xfId="9422"/>
    <cellStyle name="_P09 new version WD6 Estates EDT consolidation v2 8 3" xfId="9423"/>
    <cellStyle name="_P09 new version WD6 Estates EDT consolidation v2 8_Gross" xfId="9424"/>
    <cellStyle name="_P09 new version WD6 Estates EDT consolidation v2 8_Gross 2" xfId="9425"/>
    <cellStyle name="_P09 new version WD6 Estates EDT consolidation v2 9" xfId="9426"/>
    <cellStyle name="_P09 new version WD6 Estates EDT consolidation v2 9 2" xfId="9427"/>
    <cellStyle name="_P09 new version WD6 Estates EDT consolidation v2 9 2 2" xfId="9428"/>
    <cellStyle name="_P09 new version WD6 Estates EDT consolidation v2 9 3" xfId="9429"/>
    <cellStyle name="_P09 new version WD6 Estates EDT consolidation v2 9_Gross" xfId="9430"/>
    <cellStyle name="_P09 new version WD6 Estates EDT consolidation v2 9_Gross 2" xfId="9431"/>
    <cellStyle name="_P09 new version WD6 Estates EDT consolidation v2_July 2014 IMBE" xfId="9432"/>
    <cellStyle name="_P09 new version WD6 Estates EDT consolidation v2_July 2014 IMBE 2" xfId="9433"/>
    <cellStyle name="_P09 new version WD6 Estates EDT consolidation v2_July 2014 IMBE 2 2" xfId="9434"/>
    <cellStyle name="_P09 new version WD6 Estates EDT consolidation v2_July 2014 IMBE 3" xfId="9435"/>
    <cellStyle name="_P09 new version WD6 Estates EDT consolidation v2_July 2014 IMBE 3 2" xfId="9436"/>
    <cellStyle name="_P09 new version WD6 Estates EDT consolidation v2_R0 Caseloads" xfId="9437"/>
    <cellStyle name="_P09 new version WD6 Estates EDT consolidation v2_R0 Caseloads 2" xfId="9438"/>
    <cellStyle name="_P09 new version WD6 Estates EDT consolidation v2_WCMG updates 1415p3" xfId="9439"/>
    <cellStyle name="_P09 new version WD6 Estates EDT consolidation v2_WCMG updates 1415p3 2" xfId="9440"/>
    <cellStyle name="_P09 new version WD6 Estates EDT consolidation v2_WCMG updates 1415p3 2 2" xfId="9441"/>
    <cellStyle name="_P1) Jun 10 IMBE workbook" xfId="9442"/>
    <cellStyle name="_P1) Jun 10 IMBE workbook 2" xfId="9443"/>
    <cellStyle name="_P1) Jun 10 IMBE workbook 2 2" xfId="9444"/>
    <cellStyle name="_P1) Jun 10 IMBE workbook 2 2 2" xfId="9445"/>
    <cellStyle name="_P1) Jun 10 IMBE workbook 3" xfId="9446"/>
    <cellStyle name="_P1) Jun 10 IMBE workbook 3 2" xfId="9447"/>
    <cellStyle name="_P1) Jun 10 IMBE workbook 4" xfId="9448"/>
    <cellStyle name="_P1) Jun 10 IMBE workbook 4 2" xfId="9449"/>
    <cellStyle name="_P1) Jun 10 IMBE workbook_Gross" xfId="9450"/>
    <cellStyle name="_P1) Jun 10 IMBE workbook_Gross 2" xfId="9451"/>
    <cellStyle name="_P11 WD6 COO FRCT narrative sheets" xfId="9452"/>
    <cellStyle name="_P11 WD6 COO FRCT narrative sheets 10" xfId="9453"/>
    <cellStyle name="_P11 WD6 COO FRCT narrative sheets 10 2" xfId="9454"/>
    <cellStyle name="_P11 WD6 COO FRCT narrative sheets 10 2 2" xfId="9455"/>
    <cellStyle name="_P11 WD6 COO FRCT narrative sheets 10 2 2 2" xfId="9456"/>
    <cellStyle name="_P11 WD6 COO FRCT narrative sheets 10 2 3" xfId="9457"/>
    <cellStyle name="_P11 WD6 COO FRCT narrative sheets 10 2 3 2" xfId="9458"/>
    <cellStyle name="_P11 WD6 COO FRCT narrative sheets 10 2_Gross" xfId="9459"/>
    <cellStyle name="_P11 WD6 COO FRCT narrative sheets 10 2_Gross 2" xfId="9460"/>
    <cellStyle name="_P11 WD6 COO FRCT narrative sheets 10 2_Gross 2 2" xfId="9461"/>
    <cellStyle name="_P11 WD6 COO FRCT narrative sheets 10 2_Gross 3" xfId="9462"/>
    <cellStyle name="_P11 WD6 COO FRCT narrative sheets 10 3" xfId="9463"/>
    <cellStyle name="_P11 WD6 COO FRCT narrative sheets 10 3 2" xfId="9464"/>
    <cellStyle name="_P11 WD6 COO FRCT narrative sheets 10 4" xfId="9465"/>
    <cellStyle name="_P11 WD6 COO FRCT narrative sheets 10 4 2" xfId="9466"/>
    <cellStyle name="_P11 WD6 COO FRCT narrative sheets 10 5" xfId="9467"/>
    <cellStyle name="_P11 WD6 COO FRCT narrative sheets 10 5 2" xfId="9468"/>
    <cellStyle name="_P11 WD6 COO FRCT narrative sheets 10_Gross" xfId="9469"/>
    <cellStyle name="_P11 WD6 COO FRCT narrative sheets 10_Gross 2" xfId="9470"/>
    <cellStyle name="_P11 WD6 COO FRCT narrative sheets 10_Gross 2 2" xfId="9471"/>
    <cellStyle name="_P11 WD6 COO FRCT narrative sheets 10_Gross 3" xfId="9472"/>
    <cellStyle name="_P11 WD6 COO FRCT narrative sheets 11" xfId="9473"/>
    <cellStyle name="_P11 WD6 COO FRCT narrative sheets 11 2" xfId="9474"/>
    <cellStyle name="_P11 WD6 COO FRCT narrative sheets 11 2 2" xfId="9475"/>
    <cellStyle name="_P11 WD6 COO FRCT narrative sheets 11 2 2 2" xfId="9476"/>
    <cellStyle name="_P11 WD6 COO FRCT narrative sheets 11 3" xfId="9477"/>
    <cellStyle name="_P11 WD6 COO FRCT narrative sheets 11 3 2" xfId="9478"/>
    <cellStyle name="_P11 WD6 COO FRCT narrative sheets 11 4" xfId="9479"/>
    <cellStyle name="_P11 WD6 COO FRCT narrative sheets 11 4 2" xfId="9480"/>
    <cellStyle name="_P11 WD6 COO FRCT narrative sheets 11 5" xfId="9481"/>
    <cellStyle name="_P11 WD6 COO FRCT narrative sheets 11 5 2" xfId="9482"/>
    <cellStyle name="_P11 WD6 COO FRCT narrative sheets 11_Gross" xfId="9483"/>
    <cellStyle name="_P11 WD6 COO FRCT narrative sheets 11_Gross 2" xfId="9484"/>
    <cellStyle name="_P11 WD6 COO FRCT narrative sheets 11_Gross 2 2" xfId="9485"/>
    <cellStyle name="_P11 WD6 COO FRCT narrative sheets 11_Gross 3" xfId="9486"/>
    <cellStyle name="_P11 WD6 COO FRCT narrative sheets 12" xfId="9487"/>
    <cellStyle name="_P11 WD6 COO FRCT narrative sheets 12 2" xfId="9488"/>
    <cellStyle name="_P11 WD6 COO FRCT narrative sheets 12 2 2" xfId="9489"/>
    <cellStyle name="_P11 WD6 COO FRCT narrative sheets 12 2 2 2" xfId="9490"/>
    <cellStyle name="_P11 WD6 COO FRCT narrative sheets 12 3" xfId="9491"/>
    <cellStyle name="_P11 WD6 COO FRCT narrative sheets 12 3 2" xfId="9492"/>
    <cellStyle name="_P11 WD6 COO FRCT narrative sheets 12 4" xfId="9493"/>
    <cellStyle name="_P11 WD6 COO FRCT narrative sheets 12 4 2" xfId="9494"/>
    <cellStyle name="_P11 WD6 COO FRCT narrative sheets 12_Gross" xfId="9495"/>
    <cellStyle name="_P11 WD6 COO FRCT narrative sheets 12_Gross 2" xfId="9496"/>
    <cellStyle name="_P11 WD6 COO FRCT narrative sheets 12_Gross 2 2" xfId="9497"/>
    <cellStyle name="_P11 WD6 COO FRCT narrative sheets 12_Gross 3" xfId="9498"/>
    <cellStyle name="_P11 WD6 COO FRCT narrative sheets 13" xfId="9499"/>
    <cellStyle name="_P11 WD6 COO FRCT narrative sheets 13 2" xfId="9500"/>
    <cellStyle name="_P11 WD6 COO FRCT narrative sheets 13 2 2" xfId="9501"/>
    <cellStyle name="_P11 WD6 COO FRCT narrative sheets 13 3" xfId="9502"/>
    <cellStyle name="_P11 WD6 COO FRCT narrative sheets 13 3 2" xfId="9503"/>
    <cellStyle name="_P11 WD6 COO FRCT narrative sheets 13_Gross" xfId="9504"/>
    <cellStyle name="_P11 WD6 COO FRCT narrative sheets 13_Gross 2" xfId="9505"/>
    <cellStyle name="_P11 WD6 COO FRCT narrative sheets 13_Gross 2 2" xfId="9506"/>
    <cellStyle name="_P11 WD6 COO FRCT narrative sheets 13_Gross 3" xfId="9507"/>
    <cellStyle name="_P11 WD6 COO FRCT narrative sheets 14" xfId="9508"/>
    <cellStyle name="_P11 WD6 COO FRCT narrative sheets 14 2" xfId="9509"/>
    <cellStyle name="_P11 WD6 COO FRCT narrative sheets 14 2 2" xfId="9510"/>
    <cellStyle name="_P11 WD6 COO FRCT narrative sheets 14 2 2 2" xfId="9511"/>
    <cellStyle name="_P11 WD6 COO FRCT narrative sheets 14 3" xfId="9512"/>
    <cellStyle name="_P11 WD6 COO FRCT narrative sheets 14 3 2" xfId="9513"/>
    <cellStyle name="_P11 WD6 COO FRCT narrative sheets 14_Gross" xfId="9514"/>
    <cellStyle name="_P11 WD6 COO FRCT narrative sheets 14_Gross 2" xfId="9515"/>
    <cellStyle name="_P11 WD6 COO FRCT narrative sheets 14_Gross 2 2" xfId="9516"/>
    <cellStyle name="_P11 WD6 COO FRCT narrative sheets 14_Gross 3" xfId="9517"/>
    <cellStyle name="_P11 WD6 COO FRCT narrative sheets 15" xfId="9518"/>
    <cellStyle name="_P11 WD6 COO FRCT narrative sheets 15 2" xfId="9519"/>
    <cellStyle name="_P11 WD6 COO FRCT narrative sheets 15 2 2" xfId="9520"/>
    <cellStyle name="_P11 WD6 COO FRCT narrative sheets 15 3" xfId="9521"/>
    <cellStyle name="_P11 WD6 COO FRCT narrative sheets 15 3 2" xfId="9522"/>
    <cellStyle name="_P11 WD6 COO FRCT narrative sheets 15_Gross" xfId="9523"/>
    <cellStyle name="_P11 WD6 COO FRCT narrative sheets 15_Gross 2" xfId="9524"/>
    <cellStyle name="_P11 WD6 COO FRCT narrative sheets 15_Gross 2 2" xfId="9525"/>
    <cellStyle name="_P11 WD6 COO FRCT narrative sheets 15_Gross 3" xfId="9526"/>
    <cellStyle name="_P11 WD6 COO FRCT narrative sheets 16" xfId="9527"/>
    <cellStyle name="_P11 WD6 COO FRCT narrative sheets 16 2" xfId="9528"/>
    <cellStyle name="_P11 WD6 COO FRCT narrative sheets 16 2 2" xfId="9529"/>
    <cellStyle name="_P11 WD6 COO FRCT narrative sheets 16 3" xfId="9530"/>
    <cellStyle name="_P11 WD6 COO FRCT narrative sheets 16_Gross" xfId="9531"/>
    <cellStyle name="_P11 WD6 COO FRCT narrative sheets 16_Gross 2" xfId="9532"/>
    <cellStyle name="_P11 WD6 COO FRCT narrative sheets 16_Gross 2 2" xfId="9533"/>
    <cellStyle name="_P11 WD6 COO FRCT narrative sheets 16_Gross 3" xfId="9534"/>
    <cellStyle name="_P11 WD6 COO FRCT narrative sheets 17" xfId="9535"/>
    <cellStyle name="_P11 WD6 COO FRCT narrative sheets 17 2" xfId="9536"/>
    <cellStyle name="_P11 WD6 COO FRCT narrative sheets 17 2 2" xfId="9537"/>
    <cellStyle name="_P11 WD6 COO FRCT narrative sheets 17 3" xfId="9538"/>
    <cellStyle name="_P11 WD6 COO FRCT narrative sheets 17_Gross" xfId="9539"/>
    <cellStyle name="_P11 WD6 COO FRCT narrative sheets 17_Gross 2" xfId="9540"/>
    <cellStyle name="_P11 WD6 COO FRCT narrative sheets 17_Gross 2 2" xfId="9541"/>
    <cellStyle name="_P11 WD6 COO FRCT narrative sheets 17_Gross 3" xfId="9542"/>
    <cellStyle name="_P11 WD6 COO FRCT narrative sheets 18" xfId="9543"/>
    <cellStyle name="_P11 WD6 COO FRCT narrative sheets 18 2" xfId="9544"/>
    <cellStyle name="_P11 WD6 COO FRCT narrative sheets 18 2 2" xfId="9545"/>
    <cellStyle name="_P11 WD6 COO FRCT narrative sheets 18 3" xfId="9546"/>
    <cellStyle name="_P11 WD6 COO FRCT narrative sheets 19" xfId="9547"/>
    <cellStyle name="_P11 WD6 COO FRCT narrative sheets 19 2" xfId="9548"/>
    <cellStyle name="_P11 WD6 COO FRCT narrative sheets 19 2 2" xfId="9549"/>
    <cellStyle name="_P11 WD6 COO FRCT narrative sheets 19 3" xfId="9550"/>
    <cellStyle name="_P11 WD6 COO FRCT narrative sheets 2" xfId="9551"/>
    <cellStyle name="_P11 WD6 COO FRCT narrative sheets 2 10" xfId="9552"/>
    <cellStyle name="_P11 WD6 COO FRCT narrative sheets 2 10 2" xfId="9553"/>
    <cellStyle name="_P11 WD6 COO FRCT narrative sheets 2 11" xfId="9554"/>
    <cellStyle name="_P11 WD6 COO FRCT narrative sheets 2 11 2" xfId="9555"/>
    <cellStyle name="_P11 WD6 COO FRCT narrative sheets 2 12" xfId="9556"/>
    <cellStyle name="_P11 WD6 COO FRCT narrative sheets 2 12 2" xfId="9557"/>
    <cellStyle name="_P11 WD6 COO FRCT narrative sheets 2 13" xfId="9558"/>
    <cellStyle name="_P11 WD6 COO FRCT narrative sheets 2 2" xfId="9559"/>
    <cellStyle name="_P11 WD6 COO FRCT narrative sheets 2 2 2" xfId="9560"/>
    <cellStyle name="_P11 WD6 COO FRCT narrative sheets 2 2 2 2" xfId="9561"/>
    <cellStyle name="_P11 WD6 COO FRCT narrative sheets 2 2 2 2 2" xfId="9562"/>
    <cellStyle name="_P11 WD6 COO FRCT narrative sheets 2 2 3" xfId="9563"/>
    <cellStyle name="_P11 WD6 COO FRCT narrative sheets 2 2 3 2" xfId="9564"/>
    <cellStyle name="_P11 WD6 COO FRCT narrative sheets 2 2 3 2 2" xfId="9565"/>
    <cellStyle name="_P11 WD6 COO FRCT narrative sheets 2 2 3 3" xfId="9566"/>
    <cellStyle name="_P11 WD6 COO FRCT narrative sheets 2 2 4" xfId="9567"/>
    <cellStyle name="_P11 WD6 COO FRCT narrative sheets 2 2 4 2" xfId="9568"/>
    <cellStyle name="_P11 WD6 COO FRCT narrative sheets 2 2 5" xfId="9569"/>
    <cellStyle name="_P11 WD6 COO FRCT narrative sheets 2 2 5 2" xfId="9570"/>
    <cellStyle name="_P11 WD6 COO FRCT narrative sheets 2 2_Gross" xfId="9571"/>
    <cellStyle name="_P11 WD6 COO FRCT narrative sheets 2 2_Gross 2" xfId="9572"/>
    <cellStyle name="_P11 WD6 COO FRCT narrative sheets 2 2_Gross 2 2" xfId="9573"/>
    <cellStyle name="_P11 WD6 COO FRCT narrative sheets 2 2_Gross 3" xfId="9574"/>
    <cellStyle name="_P11 WD6 COO FRCT narrative sheets 2 3" xfId="9575"/>
    <cellStyle name="_P11 WD6 COO FRCT narrative sheets 2 3 2" xfId="9576"/>
    <cellStyle name="_P11 WD6 COO FRCT narrative sheets 2 3 2 2" xfId="9577"/>
    <cellStyle name="_P11 WD6 COO FRCT narrative sheets 2 3 2 2 2" xfId="9578"/>
    <cellStyle name="_P11 WD6 COO FRCT narrative sheets 2 3 2 3" xfId="9579"/>
    <cellStyle name="_P11 WD6 COO FRCT narrative sheets 2 3 2 3 2" xfId="9580"/>
    <cellStyle name="_P11 WD6 COO FRCT narrative sheets 2 3 3" xfId="9581"/>
    <cellStyle name="_P11 WD6 COO FRCT narrative sheets 2 3 3 2" xfId="9582"/>
    <cellStyle name="_P11 WD6 COO FRCT narrative sheets 2 3 4" xfId="9583"/>
    <cellStyle name="_P11 WD6 COO FRCT narrative sheets 2 3 4 2" xfId="9584"/>
    <cellStyle name="_P11 WD6 COO FRCT narrative sheets 2 3_Gross" xfId="9585"/>
    <cellStyle name="_P11 WD6 COO FRCT narrative sheets 2 3_Gross 2" xfId="9586"/>
    <cellStyle name="_P11 WD6 COO FRCT narrative sheets 2 3_Gross 2 2" xfId="9587"/>
    <cellStyle name="_P11 WD6 COO FRCT narrative sheets 2 3_Gross 3" xfId="9588"/>
    <cellStyle name="_P11 WD6 COO FRCT narrative sheets 2 4" xfId="9589"/>
    <cellStyle name="_P11 WD6 COO FRCT narrative sheets 2 4 2" xfId="9590"/>
    <cellStyle name="_P11 WD6 COO FRCT narrative sheets 2 4 2 2" xfId="9591"/>
    <cellStyle name="_P11 WD6 COO FRCT narrative sheets 2 4 3" xfId="9592"/>
    <cellStyle name="_P11 WD6 COO FRCT narrative sheets 2 4 3 2" xfId="9593"/>
    <cellStyle name="_P11 WD6 COO FRCT narrative sheets 2 4 4" xfId="9594"/>
    <cellStyle name="_P11 WD6 COO FRCT narrative sheets 2 4 4 2" xfId="9595"/>
    <cellStyle name="_P11 WD6 COO FRCT narrative sheets 2 5" xfId="9596"/>
    <cellStyle name="_P11 WD6 COO FRCT narrative sheets 2 5 2" xfId="9597"/>
    <cellStyle name="_P11 WD6 COO FRCT narrative sheets 2 5 2 2" xfId="9598"/>
    <cellStyle name="_P11 WD6 COO FRCT narrative sheets 2 5 2 2 2" xfId="9599"/>
    <cellStyle name="_P11 WD6 COO FRCT narrative sheets 2 5 3" xfId="9600"/>
    <cellStyle name="_P11 WD6 COO FRCT narrative sheets 2 5 3 2" xfId="9601"/>
    <cellStyle name="_P11 WD6 COO FRCT narrative sheets 2 6" xfId="9602"/>
    <cellStyle name="_P11 WD6 COO FRCT narrative sheets 2 6 2" xfId="9603"/>
    <cellStyle name="_P11 WD6 COO FRCT narrative sheets 2 6 2 2" xfId="9604"/>
    <cellStyle name="_P11 WD6 COO FRCT narrative sheets 2 6 3" xfId="9605"/>
    <cellStyle name="_P11 WD6 COO FRCT narrative sheets 2 6 3 2" xfId="9606"/>
    <cellStyle name="_P11 WD6 COO FRCT narrative sheets 2 7" xfId="9607"/>
    <cellStyle name="_P11 WD6 COO FRCT narrative sheets 2 7 2" xfId="9608"/>
    <cellStyle name="_P11 WD6 COO FRCT narrative sheets 2 7 2 2" xfId="9609"/>
    <cellStyle name="_P11 WD6 COO FRCT narrative sheets 2 7 3" xfId="9610"/>
    <cellStyle name="_P11 WD6 COO FRCT narrative sheets 2 8" xfId="9611"/>
    <cellStyle name="_P11 WD6 COO FRCT narrative sheets 2 8 2" xfId="9612"/>
    <cellStyle name="_P11 WD6 COO FRCT narrative sheets 2 9" xfId="9613"/>
    <cellStyle name="_P11 WD6 COO FRCT narrative sheets 2 9 2" xfId="9614"/>
    <cellStyle name="_P11 WD6 COO FRCT narrative sheets 2_Gross" xfId="9615"/>
    <cellStyle name="_P11 WD6 COO FRCT narrative sheets 2_Gross 2" xfId="9616"/>
    <cellStyle name="_P11 WD6 COO FRCT narrative sheets 2_Gross 2 2" xfId="9617"/>
    <cellStyle name="_P11 WD6 COO FRCT narrative sheets 2_Gross 3" xfId="9618"/>
    <cellStyle name="_P11 WD6 COO FRCT narrative sheets 20" xfId="9619"/>
    <cellStyle name="_P11 WD6 COO FRCT narrative sheets 20 2" xfId="9620"/>
    <cellStyle name="_P11 WD6 COO FRCT narrative sheets 20 2 2" xfId="9621"/>
    <cellStyle name="_P11 WD6 COO FRCT narrative sheets 20 3" xfId="9622"/>
    <cellStyle name="_P11 WD6 COO FRCT narrative sheets 21" xfId="9623"/>
    <cellStyle name="_P11 WD6 COO FRCT narrative sheets 21 2" xfId="9624"/>
    <cellStyle name="_P11 WD6 COO FRCT narrative sheets 21 2 2" xfId="9625"/>
    <cellStyle name="_P11 WD6 COO FRCT narrative sheets 21 3" xfId="9626"/>
    <cellStyle name="_P11 WD6 COO FRCT narrative sheets 22" xfId="9627"/>
    <cellStyle name="_P11 WD6 COO FRCT narrative sheets 22 2" xfId="9628"/>
    <cellStyle name="_P11 WD6 COO FRCT narrative sheets 23" xfId="9629"/>
    <cellStyle name="_P11 WD6 COO FRCT narrative sheets 23 2" xfId="9630"/>
    <cellStyle name="_P11 WD6 COO FRCT narrative sheets 24" xfId="9631"/>
    <cellStyle name="_P11 WD6 COO FRCT narrative sheets 24 2" xfId="9632"/>
    <cellStyle name="_P11 WD6 COO FRCT narrative sheets 24 2 2" xfId="9633"/>
    <cellStyle name="_P11 WD6 COO FRCT narrative sheets 24 3" xfId="9634"/>
    <cellStyle name="_P11 WD6 COO FRCT narrative sheets 25" xfId="9635"/>
    <cellStyle name="_P11 WD6 COO FRCT narrative sheets 25 2" xfId="9636"/>
    <cellStyle name="_P11 WD6 COO FRCT narrative sheets 26" xfId="9637"/>
    <cellStyle name="_P11 WD6 COO FRCT narrative sheets 26 2" xfId="9638"/>
    <cellStyle name="_P11 WD6 COO FRCT narrative sheets 27" xfId="9639"/>
    <cellStyle name="_P11 WD6 COO FRCT narrative sheets 27 2" xfId="9640"/>
    <cellStyle name="_P11 WD6 COO FRCT narrative sheets 28" xfId="9641"/>
    <cellStyle name="_P11 WD6 COO FRCT narrative sheets 28 2" xfId="9642"/>
    <cellStyle name="_P11 WD6 COO FRCT narrative sheets 29" xfId="9643"/>
    <cellStyle name="_P11 WD6 COO FRCT narrative sheets 29 2" xfId="9644"/>
    <cellStyle name="_P11 WD6 COO FRCT narrative sheets 3" xfId="9645"/>
    <cellStyle name="_P11 WD6 COO FRCT narrative sheets 3 10" xfId="9646"/>
    <cellStyle name="_P11 WD6 COO FRCT narrative sheets 3 10 2" xfId="9647"/>
    <cellStyle name="_P11 WD6 COO FRCT narrative sheets 3 10 2 2" xfId="9648"/>
    <cellStyle name="_P11 WD6 COO FRCT narrative sheets 3 11" xfId="9649"/>
    <cellStyle name="_P11 WD6 COO FRCT narrative sheets 3 11 2" xfId="9650"/>
    <cellStyle name="_P11 WD6 COO FRCT narrative sheets 3 11 2 2" xfId="9651"/>
    <cellStyle name="_P11 WD6 COO FRCT narrative sheets 3 12" xfId="9652"/>
    <cellStyle name="_P11 WD6 COO FRCT narrative sheets 3 12 2" xfId="9653"/>
    <cellStyle name="_P11 WD6 COO FRCT narrative sheets 3 2" xfId="9654"/>
    <cellStyle name="_P11 WD6 COO FRCT narrative sheets 3 2 2" xfId="9655"/>
    <cellStyle name="_P11 WD6 COO FRCT narrative sheets 3 2 2 2" xfId="9656"/>
    <cellStyle name="_P11 WD6 COO FRCT narrative sheets 3 2 2 2 2" xfId="9657"/>
    <cellStyle name="_P11 WD6 COO FRCT narrative sheets 3 2 2 3" xfId="9658"/>
    <cellStyle name="_P11 WD6 COO FRCT narrative sheets 3 2 2 3 2" xfId="9659"/>
    <cellStyle name="_P11 WD6 COO FRCT narrative sheets 3 2 2_Gross" xfId="9660"/>
    <cellStyle name="_P11 WD6 COO FRCT narrative sheets 3 2 2_Gross 2" xfId="9661"/>
    <cellStyle name="_P11 WD6 COO FRCT narrative sheets 3 2 2_Gross 2 2" xfId="9662"/>
    <cellStyle name="_P11 WD6 COO FRCT narrative sheets 3 2 2_Gross 3" xfId="9663"/>
    <cellStyle name="_P11 WD6 COO FRCT narrative sheets 3 2 3" xfId="9664"/>
    <cellStyle name="_P11 WD6 COO FRCT narrative sheets 3 2 3 2" xfId="9665"/>
    <cellStyle name="_P11 WD6 COO FRCT narrative sheets 3 2 4" xfId="9666"/>
    <cellStyle name="_P11 WD6 COO FRCT narrative sheets 3 2 4 2" xfId="9667"/>
    <cellStyle name="_P11 WD6 COO FRCT narrative sheets 3 2_Gross" xfId="9668"/>
    <cellStyle name="_P11 WD6 COO FRCT narrative sheets 3 2_Gross 2" xfId="9669"/>
    <cellStyle name="_P11 WD6 COO FRCT narrative sheets 3 2_Gross 2 2" xfId="9670"/>
    <cellStyle name="_P11 WD6 COO FRCT narrative sheets 3 2_Gross 3" xfId="9671"/>
    <cellStyle name="_P11 WD6 COO FRCT narrative sheets 3 3" xfId="9672"/>
    <cellStyle name="_P11 WD6 COO FRCT narrative sheets 3 3 2" xfId="9673"/>
    <cellStyle name="_P11 WD6 COO FRCT narrative sheets 3 3 2 2" xfId="9674"/>
    <cellStyle name="_P11 WD6 COO FRCT narrative sheets 3 3 2 2 2" xfId="9675"/>
    <cellStyle name="_P11 WD6 COO FRCT narrative sheets 3 3 2 3" xfId="9676"/>
    <cellStyle name="_P11 WD6 COO FRCT narrative sheets 3 3 2 3 2" xfId="9677"/>
    <cellStyle name="_P11 WD6 COO FRCT narrative sheets 3 3 2_Gross" xfId="9678"/>
    <cellStyle name="_P11 WD6 COO FRCT narrative sheets 3 3 2_Gross 2" xfId="9679"/>
    <cellStyle name="_P11 WD6 COO FRCT narrative sheets 3 3 2_Gross 2 2" xfId="9680"/>
    <cellStyle name="_P11 WD6 COO FRCT narrative sheets 3 3 2_Gross 3" xfId="9681"/>
    <cellStyle name="_P11 WD6 COO FRCT narrative sheets 3 3 3" xfId="9682"/>
    <cellStyle name="_P11 WD6 COO FRCT narrative sheets 3 3 3 2" xfId="9683"/>
    <cellStyle name="_P11 WD6 COO FRCT narrative sheets 3 3 4" xfId="9684"/>
    <cellStyle name="_P11 WD6 COO FRCT narrative sheets 3 3 4 2" xfId="9685"/>
    <cellStyle name="_P11 WD6 COO FRCT narrative sheets 3 3_August 2014 IMBE" xfId="9686"/>
    <cellStyle name="_P11 WD6 COO FRCT narrative sheets 3 3_August 2014 IMBE 2" xfId="9687"/>
    <cellStyle name="_P11 WD6 COO FRCT narrative sheets 3 3_August 2014 IMBE 2 2" xfId="9688"/>
    <cellStyle name="_P11 WD6 COO FRCT narrative sheets 3 3_August 2014 IMBE 2 2 2" xfId="9689"/>
    <cellStyle name="_P11 WD6 COO FRCT narrative sheets 3 3_August 2014 IMBE 2 2 2 2" xfId="9690"/>
    <cellStyle name="_P11 WD6 COO FRCT narrative sheets 3 3_August 2014 IMBE 2 2 3" xfId="9691"/>
    <cellStyle name="_P11 WD6 COO FRCT narrative sheets 3 3_August 2014 IMBE 2 2_Gross" xfId="9692"/>
    <cellStyle name="_P11 WD6 COO FRCT narrative sheets 3 3_August 2014 IMBE 2 2_Gross 2" xfId="9693"/>
    <cellStyle name="_P11 WD6 COO FRCT narrative sheets 3 3_August 2014 IMBE 2 2_Gross 2 2" xfId="9694"/>
    <cellStyle name="_P11 WD6 COO FRCT narrative sheets 3 3_August 2014 IMBE 2 2_Gross 3" xfId="9695"/>
    <cellStyle name="_P11 WD6 COO FRCT narrative sheets 3 3_August 2014 IMBE 2 3" xfId="9696"/>
    <cellStyle name="_P11 WD6 COO FRCT narrative sheets 3 3_August 2014 IMBE 2 3 2" xfId="9697"/>
    <cellStyle name="_P11 WD6 COO FRCT narrative sheets 3 3_August 2014 IMBE 2 4" xfId="9698"/>
    <cellStyle name="_P11 WD6 COO FRCT narrative sheets 3 3_August 2014 IMBE 2 4 2" xfId="9699"/>
    <cellStyle name="_P11 WD6 COO FRCT narrative sheets 3 3_August 2014 IMBE 2_Gross" xfId="9700"/>
    <cellStyle name="_P11 WD6 COO FRCT narrative sheets 3 3_August 2014 IMBE 2_Gross 2" xfId="9701"/>
    <cellStyle name="_P11 WD6 COO FRCT narrative sheets 3 3_August 2014 IMBE 2_Gross 2 2" xfId="9702"/>
    <cellStyle name="_P11 WD6 COO FRCT narrative sheets 3 3_August 2014 IMBE 2_Gross 3" xfId="9703"/>
    <cellStyle name="_P11 WD6 COO FRCT narrative sheets 3 3_August 2014 IMBE 3" xfId="9704"/>
    <cellStyle name="_P11 WD6 COO FRCT narrative sheets 3 3_August 2014 IMBE 3 2" xfId="9705"/>
    <cellStyle name="_P11 WD6 COO FRCT narrative sheets 3 3_August 2014 IMBE 4" xfId="9706"/>
    <cellStyle name="_P11 WD6 COO FRCT narrative sheets 3 3_August 2014 IMBE 4 2" xfId="9707"/>
    <cellStyle name="_P11 WD6 COO FRCT narrative sheets 3 3_August 2014 IMBE_Gross" xfId="9708"/>
    <cellStyle name="_P11 WD6 COO FRCT narrative sheets 3 3_August 2014 IMBE_Gross 2" xfId="9709"/>
    <cellStyle name="_P11 WD6 COO FRCT narrative sheets 3 3_August 2014 IMBE_Gross 2 2" xfId="9710"/>
    <cellStyle name="_P11 WD6 COO FRCT narrative sheets 3 3_August 2014 IMBE_Gross 3" xfId="9711"/>
    <cellStyle name="_P11 WD6 COO FRCT narrative sheets 3 3_Gross" xfId="9712"/>
    <cellStyle name="_P11 WD6 COO FRCT narrative sheets 3 3_Gross 2" xfId="9713"/>
    <cellStyle name="_P11 WD6 COO FRCT narrative sheets 3 3_Gross 2 2" xfId="9714"/>
    <cellStyle name="_P11 WD6 COO FRCT narrative sheets 3 3_Gross 3" xfId="9715"/>
    <cellStyle name="_P11 WD6 COO FRCT narrative sheets 3 4" xfId="9716"/>
    <cellStyle name="_P11 WD6 COO FRCT narrative sheets 3 4 2" xfId="9717"/>
    <cellStyle name="_P11 WD6 COO FRCT narrative sheets 3 4 2 2" xfId="9718"/>
    <cellStyle name="_P11 WD6 COO FRCT narrative sheets 3 4 2 2 2" xfId="9719"/>
    <cellStyle name="_P11 WD6 COO FRCT narrative sheets 3 4 2 3" xfId="9720"/>
    <cellStyle name="_P11 WD6 COO FRCT narrative sheets 3 4 2 3 2" xfId="9721"/>
    <cellStyle name="_P11 WD6 COO FRCT narrative sheets 3 4 2_Gross" xfId="9722"/>
    <cellStyle name="_P11 WD6 COO FRCT narrative sheets 3 4 2_Gross 2" xfId="9723"/>
    <cellStyle name="_P11 WD6 COO FRCT narrative sheets 3 4 2_Gross 2 2" xfId="9724"/>
    <cellStyle name="_P11 WD6 COO FRCT narrative sheets 3 4 2_Gross 3" xfId="9725"/>
    <cellStyle name="_P11 WD6 COO FRCT narrative sheets 3 4 3" xfId="9726"/>
    <cellStyle name="_P11 WD6 COO FRCT narrative sheets 3 4 3 2" xfId="9727"/>
    <cellStyle name="_P11 WD6 COO FRCT narrative sheets 3 4 4" xfId="9728"/>
    <cellStyle name="_P11 WD6 COO FRCT narrative sheets 3 4 4 2" xfId="9729"/>
    <cellStyle name="_P11 WD6 COO FRCT narrative sheets 3 4_Gross" xfId="9730"/>
    <cellStyle name="_P11 WD6 COO FRCT narrative sheets 3 4_Gross 2" xfId="9731"/>
    <cellStyle name="_P11 WD6 COO FRCT narrative sheets 3 4_Gross 2 2" xfId="9732"/>
    <cellStyle name="_P11 WD6 COO FRCT narrative sheets 3 4_Gross 3" xfId="9733"/>
    <cellStyle name="_P11 WD6 COO FRCT narrative sheets 3 5" xfId="9734"/>
    <cellStyle name="_P11 WD6 COO FRCT narrative sheets 3 5 2" xfId="9735"/>
    <cellStyle name="_P11 WD6 COO FRCT narrative sheets 3 5 2 2" xfId="9736"/>
    <cellStyle name="_P11 WD6 COO FRCT narrative sheets 3 5 3" xfId="9737"/>
    <cellStyle name="_P11 WD6 COO FRCT narrative sheets 3 5 3 2" xfId="9738"/>
    <cellStyle name="_P11 WD6 COO FRCT narrative sheets 3 5 4" xfId="9739"/>
    <cellStyle name="_P11 WD6 COO FRCT narrative sheets 3 5_Gross" xfId="9740"/>
    <cellStyle name="_P11 WD6 COO FRCT narrative sheets 3 5_Gross 2" xfId="9741"/>
    <cellStyle name="_P11 WD6 COO FRCT narrative sheets 3 5_Gross 2 2" xfId="9742"/>
    <cellStyle name="_P11 WD6 COO FRCT narrative sheets 3 5_Gross 3" xfId="9743"/>
    <cellStyle name="_P11 WD6 COO FRCT narrative sheets 3 6" xfId="9744"/>
    <cellStyle name="_P11 WD6 COO FRCT narrative sheets 3 6 2" xfId="9745"/>
    <cellStyle name="_P11 WD6 COO FRCT narrative sheets 3 6 2 2" xfId="9746"/>
    <cellStyle name="_P11 WD6 COO FRCT narrative sheets 3 6 3" xfId="9747"/>
    <cellStyle name="_P11 WD6 COO FRCT narrative sheets 3 6 3 2" xfId="9748"/>
    <cellStyle name="_P11 WD6 COO FRCT narrative sheets 3 6 4" xfId="9749"/>
    <cellStyle name="_P11 WD6 COO FRCT narrative sheets 3 6 4 2" xfId="9750"/>
    <cellStyle name="_P11 WD6 COO FRCT narrative sheets 3 6 5" xfId="9751"/>
    <cellStyle name="_P11 WD6 COO FRCT narrative sheets 3 6_Gross" xfId="9752"/>
    <cellStyle name="_P11 WD6 COO FRCT narrative sheets 3 6_Gross 2" xfId="9753"/>
    <cellStyle name="_P11 WD6 COO FRCT narrative sheets 3 6_Gross 2 2" xfId="9754"/>
    <cellStyle name="_P11 WD6 COO FRCT narrative sheets 3 6_Gross 3" xfId="9755"/>
    <cellStyle name="_P11 WD6 COO FRCT narrative sheets 3 7" xfId="9756"/>
    <cellStyle name="_P11 WD6 COO FRCT narrative sheets 3 7 2" xfId="9757"/>
    <cellStyle name="_P11 WD6 COO FRCT narrative sheets 3 7 2 2" xfId="9758"/>
    <cellStyle name="_P11 WD6 COO FRCT narrative sheets 3 7 2 2 2" xfId="9759"/>
    <cellStyle name="_P11 WD6 COO FRCT narrative sheets 3 7 3" xfId="9760"/>
    <cellStyle name="_P11 WD6 COO FRCT narrative sheets 3 7 3 2" xfId="9761"/>
    <cellStyle name="_P11 WD6 COO FRCT narrative sheets 3 7 4" xfId="9762"/>
    <cellStyle name="_P11 WD6 COO FRCT narrative sheets 3 7 4 2" xfId="9763"/>
    <cellStyle name="_P11 WD6 COO FRCT narrative sheets 3 7 5" xfId="9764"/>
    <cellStyle name="_P11 WD6 COO FRCT narrative sheets 3 7_Gross" xfId="9765"/>
    <cellStyle name="_P11 WD6 COO FRCT narrative sheets 3 7_Gross 2" xfId="9766"/>
    <cellStyle name="_P11 WD6 COO FRCT narrative sheets 3 7_Gross 2 2" xfId="9767"/>
    <cellStyle name="_P11 WD6 COO FRCT narrative sheets 3 7_Gross 3" xfId="9768"/>
    <cellStyle name="_P11 WD6 COO FRCT narrative sheets 3 8" xfId="9769"/>
    <cellStyle name="_P11 WD6 COO FRCT narrative sheets 3 8 2" xfId="9770"/>
    <cellStyle name="_P11 WD6 COO FRCT narrative sheets 3 8 2 2" xfId="9771"/>
    <cellStyle name="_P11 WD6 COO FRCT narrative sheets 3 8 3" xfId="9772"/>
    <cellStyle name="_P11 WD6 COO FRCT narrative sheets 3 8 3 2" xfId="9773"/>
    <cellStyle name="_P11 WD6 COO FRCT narrative sheets 3 8 4" xfId="9774"/>
    <cellStyle name="_P11 WD6 COO FRCT narrative sheets 3 8 5" xfId="9775"/>
    <cellStyle name="_P11 WD6 COO FRCT narrative sheets 3 8_Gross" xfId="9776"/>
    <cellStyle name="_P11 WD6 COO FRCT narrative sheets 3 8_Gross 2" xfId="9777"/>
    <cellStyle name="_P11 WD6 COO FRCT narrative sheets 3 8_Gross 2 2" xfId="9778"/>
    <cellStyle name="_P11 WD6 COO FRCT narrative sheets 3 8_Gross 3" xfId="9779"/>
    <cellStyle name="_P11 WD6 COO FRCT narrative sheets 3 9" xfId="9780"/>
    <cellStyle name="_P11 WD6 COO FRCT narrative sheets 3 9 2" xfId="9781"/>
    <cellStyle name="_P11 WD6 COO FRCT narrative sheets 3 9 2 2" xfId="9782"/>
    <cellStyle name="_P11 WD6 COO FRCT narrative sheets 3 9 3" xfId="9783"/>
    <cellStyle name="_P11 WD6 COO FRCT narrative sheets 3_August 2014 IMBE" xfId="9784"/>
    <cellStyle name="_P11 WD6 COO FRCT narrative sheets 3_August 2014 IMBE 2" xfId="9785"/>
    <cellStyle name="_P11 WD6 COO FRCT narrative sheets 3_August 2014 IMBE 2 2" xfId="9786"/>
    <cellStyle name="_P11 WD6 COO FRCT narrative sheets 3_August 2014 IMBE 2 2 2" xfId="9787"/>
    <cellStyle name="_P11 WD6 COO FRCT narrative sheets 3_August 2014 IMBE 2 3" xfId="9788"/>
    <cellStyle name="_P11 WD6 COO FRCT narrative sheets 3_August 2014 IMBE 2 3 2" xfId="9789"/>
    <cellStyle name="_P11 WD6 COO FRCT narrative sheets 3_August 2014 IMBE 2_Gross" xfId="9790"/>
    <cellStyle name="_P11 WD6 COO FRCT narrative sheets 3_August 2014 IMBE 2_Gross 2" xfId="9791"/>
    <cellStyle name="_P11 WD6 COO FRCT narrative sheets 3_August 2014 IMBE 2_Gross 2 2" xfId="9792"/>
    <cellStyle name="_P11 WD6 COO FRCT narrative sheets 3_August 2014 IMBE 2_Gross 3" xfId="9793"/>
    <cellStyle name="_P11 WD6 COO FRCT narrative sheets 3_August 2014 IMBE 3" xfId="9794"/>
    <cellStyle name="_P11 WD6 COO FRCT narrative sheets 3_August 2014 IMBE 3 2" xfId="9795"/>
    <cellStyle name="_P11 WD6 COO FRCT narrative sheets 3_August 2014 IMBE 4" xfId="9796"/>
    <cellStyle name="_P11 WD6 COO FRCT narrative sheets 3_August 2014 IMBE 4 2" xfId="9797"/>
    <cellStyle name="_P11 WD6 COO FRCT narrative sheets 3_August 2014 IMBE_Gross" xfId="9798"/>
    <cellStyle name="_P11 WD6 COO FRCT narrative sheets 3_August 2014 IMBE_Gross 2" xfId="9799"/>
    <cellStyle name="_P11 WD6 COO FRCT narrative sheets 3_August 2014 IMBE_Gross 2 2" xfId="9800"/>
    <cellStyle name="_P11 WD6 COO FRCT narrative sheets 3_August 2014 IMBE_Gross 3" xfId="9801"/>
    <cellStyle name="_P11 WD6 COO FRCT narrative sheets 3_Gross" xfId="9802"/>
    <cellStyle name="_P11 WD6 COO FRCT narrative sheets 3_Gross 2" xfId="9803"/>
    <cellStyle name="_P11 WD6 COO FRCT narrative sheets 3_Gross 2 2" xfId="9804"/>
    <cellStyle name="_P11 WD6 COO FRCT narrative sheets 3_Gross 3" xfId="9805"/>
    <cellStyle name="_P11 WD6 COO FRCT narrative sheets 30" xfId="9806"/>
    <cellStyle name="_P11 WD6 COO FRCT narrative sheets 4" xfId="9807"/>
    <cellStyle name="_P11 WD6 COO FRCT narrative sheets 4 2" xfId="9808"/>
    <cellStyle name="_P11 WD6 COO FRCT narrative sheets 4 2 2" xfId="9809"/>
    <cellStyle name="_P11 WD6 COO FRCT narrative sheets 4 2 2 2" xfId="9810"/>
    <cellStyle name="_P11 WD6 COO FRCT narrative sheets 4 2 2 2 2" xfId="9811"/>
    <cellStyle name="_P11 WD6 COO FRCT narrative sheets 4 2 3" xfId="9812"/>
    <cellStyle name="_P11 WD6 COO FRCT narrative sheets 4 2 3 2" xfId="9813"/>
    <cellStyle name="_P11 WD6 COO FRCT narrative sheets 4 2_Gross" xfId="9814"/>
    <cellStyle name="_P11 WD6 COO FRCT narrative sheets 4 2_Gross 2" xfId="9815"/>
    <cellStyle name="_P11 WD6 COO FRCT narrative sheets 4 2_Gross 2 2" xfId="9816"/>
    <cellStyle name="_P11 WD6 COO FRCT narrative sheets 4 2_Gross 3" xfId="9817"/>
    <cellStyle name="_P11 WD6 COO FRCT narrative sheets 4 3" xfId="9818"/>
    <cellStyle name="_P11 WD6 COO FRCT narrative sheets 4 3 2" xfId="9819"/>
    <cellStyle name="_P11 WD6 COO FRCT narrative sheets 4 3 2 2" xfId="9820"/>
    <cellStyle name="_P11 WD6 COO FRCT narrative sheets 4 4" xfId="9821"/>
    <cellStyle name="_P11 WD6 COO FRCT narrative sheets 4 4 2" xfId="9822"/>
    <cellStyle name="_P11 WD6 COO FRCT narrative sheets 4 5" xfId="9823"/>
    <cellStyle name="_P11 WD6 COO FRCT narrative sheets 4 5 2" xfId="9824"/>
    <cellStyle name="_P11 WD6 COO FRCT narrative sheets 4 6" xfId="9825"/>
    <cellStyle name="_P11 WD6 COO FRCT narrative sheets 4 6 2" xfId="9826"/>
    <cellStyle name="_P11 WD6 COO FRCT narrative sheets 4_August 2014 IMBE" xfId="9827"/>
    <cellStyle name="_P11 WD6 COO FRCT narrative sheets 4_August 2014 IMBE 2" xfId="9828"/>
    <cellStyle name="_P11 WD6 COO FRCT narrative sheets 4_August 2014 IMBE 2 2" xfId="9829"/>
    <cellStyle name="_P11 WD6 COO FRCT narrative sheets 4_August 2014 IMBE 2 2 2" xfId="9830"/>
    <cellStyle name="_P11 WD6 COO FRCT narrative sheets 4_August 2014 IMBE 2 2 2 2" xfId="9831"/>
    <cellStyle name="_P11 WD6 COO FRCT narrative sheets 4_August 2014 IMBE 2 2 3" xfId="9832"/>
    <cellStyle name="_P11 WD6 COO FRCT narrative sheets 4_August 2014 IMBE 2 2_Gross" xfId="9833"/>
    <cellStyle name="_P11 WD6 COO FRCT narrative sheets 4_August 2014 IMBE 2 2_Gross 2" xfId="9834"/>
    <cellStyle name="_P11 WD6 COO FRCT narrative sheets 4_August 2014 IMBE 2 2_Gross 2 2" xfId="9835"/>
    <cellStyle name="_P11 WD6 COO FRCT narrative sheets 4_August 2014 IMBE 2 2_Gross 3" xfId="9836"/>
    <cellStyle name="_P11 WD6 COO FRCT narrative sheets 4_August 2014 IMBE 2 3" xfId="9837"/>
    <cellStyle name="_P11 WD6 COO FRCT narrative sheets 4_August 2014 IMBE 2 3 2" xfId="9838"/>
    <cellStyle name="_P11 WD6 COO FRCT narrative sheets 4_August 2014 IMBE 2 4" xfId="9839"/>
    <cellStyle name="_P11 WD6 COO FRCT narrative sheets 4_August 2014 IMBE 2 4 2" xfId="9840"/>
    <cellStyle name="_P11 WD6 COO FRCT narrative sheets 4_August 2014 IMBE 2_Gross" xfId="9841"/>
    <cellStyle name="_P11 WD6 COO FRCT narrative sheets 4_August 2014 IMBE 2_Gross 2" xfId="9842"/>
    <cellStyle name="_P11 WD6 COO FRCT narrative sheets 4_August 2014 IMBE 2_Gross 2 2" xfId="9843"/>
    <cellStyle name="_P11 WD6 COO FRCT narrative sheets 4_August 2014 IMBE 2_Gross 3" xfId="9844"/>
    <cellStyle name="_P11 WD6 COO FRCT narrative sheets 4_August 2014 IMBE 3" xfId="9845"/>
    <cellStyle name="_P11 WD6 COO FRCT narrative sheets 4_August 2014 IMBE 3 2" xfId="9846"/>
    <cellStyle name="_P11 WD6 COO FRCT narrative sheets 4_August 2014 IMBE 4" xfId="9847"/>
    <cellStyle name="_P11 WD6 COO FRCT narrative sheets 4_August 2014 IMBE 4 2" xfId="9848"/>
    <cellStyle name="_P11 WD6 COO FRCT narrative sheets 4_August 2014 IMBE_Gross" xfId="9849"/>
    <cellStyle name="_P11 WD6 COO FRCT narrative sheets 4_August 2014 IMBE_Gross 2" xfId="9850"/>
    <cellStyle name="_P11 WD6 COO FRCT narrative sheets 4_August 2014 IMBE_Gross 2 2" xfId="9851"/>
    <cellStyle name="_P11 WD6 COO FRCT narrative sheets 4_August 2014 IMBE_Gross 3" xfId="9852"/>
    <cellStyle name="_P11 WD6 COO FRCT narrative sheets 4_Gross" xfId="9853"/>
    <cellStyle name="_P11 WD6 COO FRCT narrative sheets 4_Gross 2" xfId="9854"/>
    <cellStyle name="_P11 WD6 COO FRCT narrative sheets 4_Gross 2 2" xfId="9855"/>
    <cellStyle name="_P11 WD6 COO FRCT narrative sheets 4_Gross 3" xfId="9856"/>
    <cellStyle name="_P11 WD6 COO FRCT narrative sheets 5" xfId="9857"/>
    <cellStyle name="_P11 WD6 COO FRCT narrative sheets 5 2" xfId="9858"/>
    <cellStyle name="_P11 WD6 COO FRCT narrative sheets 5 2 2" xfId="9859"/>
    <cellStyle name="_P11 WD6 COO FRCT narrative sheets 5 2 2 2" xfId="9860"/>
    <cellStyle name="_P11 WD6 COO FRCT narrative sheets 5 2 3" xfId="9861"/>
    <cellStyle name="_P11 WD6 COO FRCT narrative sheets 5 2 3 2" xfId="9862"/>
    <cellStyle name="_P11 WD6 COO FRCT narrative sheets 5 2 4" xfId="9863"/>
    <cellStyle name="_P11 WD6 COO FRCT narrative sheets 5 2 4 2" xfId="9864"/>
    <cellStyle name="_P11 WD6 COO FRCT narrative sheets 5 2_Gross" xfId="9865"/>
    <cellStyle name="_P11 WD6 COO FRCT narrative sheets 5 2_Gross 2" xfId="9866"/>
    <cellStyle name="_P11 WD6 COO FRCT narrative sheets 5 2_Gross 2 2" xfId="9867"/>
    <cellStyle name="_P11 WD6 COO FRCT narrative sheets 5 2_Gross 3" xfId="9868"/>
    <cellStyle name="_P11 WD6 COO FRCT narrative sheets 5 3" xfId="9869"/>
    <cellStyle name="_P11 WD6 COO FRCT narrative sheets 5 3 2" xfId="9870"/>
    <cellStyle name="_P11 WD6 COO FRCT narrative sheets 5 3 2 2" xfId="9871"/>
    <cellStyle name="_P11 WD6 COO FRCT narrative sheets 5 3 3" xfId="9872"/>
    <cellStyle name="_P11 WD6 COO FRCT narrative sheets 5 3 3 2" xfId="9873"/>
    <cellStyle name="_P11 WD6 COO FRCT narrative sheets 5 4" xfId="9874"/>
    <cellStyle name="_P11 WD6 COO FRCT narrative sheets 5 4 2" xfId="9875"/>
    <cellStyle name="_P11 WD6 COO FRCT narrative sheets 5 5" xfId="9876"/>
    <cellStyle name="_P11 WD6 COO FRCT narrative sheets 5 5 2" xfId="9877"/>
    <cellStyle name="_P11 WD6 COO FRCT narrative sheets 5 6" xfId="9878"/>
    <cellStyle name="_P11 WD6 COO FRCT narrative sheets 5_Gross" xfId="9879"/>
    <cellStyle name="_P11 WD6 COO FRCT narrative sheets 5_Gross 2" xfId="9880"/>
    <cellStyle name="_P11 WD6 COO FRCT narrative sheets 5_Gross 2 2" xfId="9881"/>
    <cellStyle name="_P11 WD6 COO FRCT narrative sheets 5_Gross 3" xfId="9882"/>
    <cellStyle name="_P11 WD6 COO FRCT narrative sheets 6" xfId="9883"/>
    <cellStyle name="_P11 WD6 COO FRCT narrative sheets 6 2" xfId="9884"/>
    <cellStyle name="_P11 WD6 COO FRCT narrative sheets 6 2 2" xfId="9885"/>
    <cellStyle name="_P11 WD6 COO FRCT narrative sheets 6 2 2 2" xfId="9886"/>
    <cellStyle name="_P11 WD6 COO FRCT narrative sheets 6 2 3" xfId="9887"/>
    <cellStyle name="_P11 WD6 COO FRCT narrative sheets 6 2 3 2" xfId="9888"/>
    <cellStyle name="_P11 WD6 COO FRCT narrative sheets 6 2_Gross" xfId="9889"/>
    <cellStyle name="_P11 WD6 COO FRCT narrative sheets 6 2_Gross 2" xfId="9890"/>
    <cellStyle name="_P11 WD6 COO FRCT narrative sheets 6 2_Gross 2 2" xfId="9891"/>
    <cellStyle name="_P11 WD6 COO FRCT narrative sheets 6 2_Gross 3" xfId="9892"/>
    <cellStyle name="_P11 WD6 COO FRCT narrative sheets 6 3" xfId="9893"/>
    <cellStyle name="_P11 WD6 COO FRCT narrative sheets 6 3 2" xfId="9894"/>
    <cellStyle name="_P11 WD6 COO FRCT narrative sheets 6 3 2 2" xfId="9895"/>
    <cellStyle name="_P11 WD6 COO FRCT narrative sheets 6 3 3" xfId="9896"/>
    <cellStyle name="_P11 WD6 COO FRCT narrative sheets 6 3 3 2" xfId="9897"/>
    <cellStyle name="_P11 WD6 COO FRCT narrative sheets 6 4" xfId="9898"/>
    <cellStyle name="_P11 WD6 COO FRCT narrative sheets 6 4 2" xfId="9899"/>
    <cellStyle name="_P11 WD6 COO FRCT narrative sheets 6 5" xfId="9900"/>
    <cellStyle name="_P11 WD6 COO FRCT narrative sheets 6 5 2" xfId="9901"/>
    <cellStyle name="_P11 WD6 COO FRCT narrative sheets 6 6" xfId="9902"/>
    <cellStyle name="_P11 WD6 COO FRCT narrative sheets 6_Gross" xfId="9903"/>
    <cellStyle name="_P11 WD6 COO FRCT narrative sheets 6_Gross 2" xfId="9904"/>
    <cellStyle name="_P11 WD6 COO FRCT narrative sheets 6_Gross 2 2" xfId="9905"/>
    <cellStyle name="_P11 WD6 COO FRCT narrative sheets 6_Gross 3" xfId="9906"/>
    <cellStyle name="_P11 WD6 COO FRCT narrative sheets 7" xfId="9907"/>
    <cellStyle name="_P11 WD6 COO FRCT narrative sheets 7 2" xfId="9908"/>
    <cellStyle name="_P11 WD6 COO FRCT narrative sheets 7 2 2" xfId="9909"/>
    <cellStyle name="_P11 WD6 COO FRCT narrative sheets 7 2 2 2" xfId="9910"/>
    <cellStyle name="_P11 WD6 COO FRCT narrative sheets 7 2 3" xfId="9911"/>
    <cellStyle name="_P11 WD6 COO FRCT narrative sheets 7 2 3 2" xfId="9912"/>
    <cellStyle name="_P11 WD6 COO FRCT narrative sheets 7 2_Gross" xfId="9913"/>
    <cellStyle name="_P11 WD6 COO FRCT narrative sheets 7 2_Gross 2" xfId="9914"/>
    <cellStyle name="_P11 WD6 COO FRCT narrative sheets 7 2_Gross 2 2" xfId="9915"/>
    <cellStyle name="_P11 WD6 COO FRCT narrative sheets 7 2_Gross 3" xfId="9916"/>
    <cellStyle name="_P11 WD6 COO FRCT narrative sheets 7 3" xfId="9917"/>
    <cellStyle name="_P11 WD6 COO FRCT narrative sheets 7 3 2" xfId="9918"/>
    <cellStyle name="_P11 WD6 COO FRCT narrative sheets 7 4" xfId="9919"/>
    <cellStyle name="_P11 WD6 COO FRCT narrative sheets 7 4 2" xfId="9920"/>
    <cellStyle name="_P11 WD6 COO FRCT narrative sheets 7_Gross" xfId="9921"/>
    <cellStyle name="_P11 WD6 COO FRCT narrative sheets 7_Gross 2" xfId="9922"/>
    <cellStyle name="_P11 WD6 COO FRCT narrative sheets 7_Gross 2 2" xfId="9923"/>
    <cellStyle name="_P11 WD6 COO FRCT narrative sheets 7_Gross 3" xfId="9924"/>
    <cellStyle name="_P11 WD6 COO FRCT narrative sheets 8" xfId="9925"/>
    <cellStyle name="_P11 WD6 COO FRCT narrative sheets 8 2" xfId="9926"/>
    <cellStyle name="_P11 WD6 COO FRCT narrative sheets 8 2 2" xfId="9927"/>
    <cellStyle name="_P11 WD6 COO FRCT narrative sheets 8 2 2 2" xfId="9928"/>
    <cellStyle name="_P11 WD6 COO FRCT narrative sheets 8 2 3" xfId="9929"/>
    <cellStyle name="_P11 WD6 COO FRCT narrative sheets 8 2 3 2" xfId="9930"/>
    <cellStyle name="_P11 WD6 COO FRCT narrative sheets 8 2_Gross" xfId="9931"/>
    <cellStyle name="_P11 WD6 COO FRCT narrative sheets 8 2_Gross 2" xfId="9932"/>
    <cellStyle name="_P11 WD6 COO FRCT narrative sheets 8 2_Gross 2 2" xfId="9933"/>
    <cellStyle name="_P11 WD6 COO FRCT narrative sheets 8 2_Gross 3" xfId="9934"/>
    <cellStyle name="_P11 WD6 COO FRCT narrative sheets 8 3" xfId="9935"/>
    <cellStyle name="_P11 WD6 COO FRCT narrative sheets 8 3 2" xfId="9936"/>
    <cellStyle name="_P11 WD6 COO FRCT narrative sheets 8 4" xfId="9937"/>
    <cellStyle name="_P11 WD6 COO FRCT narrative sheets 8 4 2" xfId="9938"/>
    <cellStyle name="_P11 WD6 COO FRCT narrative sheets 8_Gross" xfId="9939"/>
    <cellStyle name="_P11 WD6 COO FRCT narrative sheets 8_Gross 2" xfId="9940"/>
    <cellStyle name="_P11 WD6 COO FRCT narrative sheets 8_Gross 2 2" xfId="9941"/>
    <cellStyle name="_P11 WD6 COO FRCT narrative sheets 8_Gross 3" xfId="9942"/>
    <cellStyle name="_P11 WD6 COO FRCT narrative sheets 9" xfId="9943"/>
    <cellStyle name="_P11 WD6 COO FRCT narrative sheets 9 2" xfId="9944"/>
    <cellStyle name="_P11 WD6 COO FRCT narrative sheets 9 2 2" xfId="9945"/>
    <cellStyle name="_P11 WD6 COO FRCT narrative sheets 9 2 2 2" xfId="9946"/>
    <cellStyle name="_P11 WD6 COO FRCT narrative sheets 9 2 3" xfId="9947"/>
    <cellStyle name="_P11 WD6 COO FRCT narrative sheets 9 2 3 2" xfId="9948"/>
    <cellStyle name="_P11 WD6 COO FRCT narrative sheets 9 2_Gross" xfId="9949"/>
    <cellStyle name="_P11 WD6 COO FRCT narrative sheets 9 2_Gross 2" xfId="9950"/>
    <cellStyle name="_P11 WD6 COO FRCT narrative sheets 9 2_Gross 2 2" xfId="9951"/>
    <cellStyle name="_P11 WD6 COO FRCT narrative sheets 9 2_Gross 3" xfId="9952"/>
    <cellStyle name="_P11 WD6 COO FRCT narrative sheets 9 3" xfId="9953"/>
    <cellStyle name="_P11 WD6 COO FRCT narrative sheets 9 3 2" xfId="9954"/>
    <cellStyle name="_P11 WD6 COO FRCT narrative sheets 9 4" xfId="9955"/>
    <cellStyle name="_P11 WD6 COO FRCT narrative sheets 9 4 2" xfId="9956"/>
    <cellStyle name="_P11 WD6 COO FRCT narrative sheets 9 5" xfId="9957"/>
    <cellStyle name="_P11 WD6 COO FRCT narrative sheets 9 5 2" xfId="9958"/>
    <cellStyle name="_P11 WD6 COO FRCT narrative sheets 9_Gross" xfId="9959"/>
    <cellStyle name="_P11 WD6 COO FRCT narrative sheets 9_Gross 2" xfId="9960"/>
    <cellStyle name="_P11 WD6 COO FRCT narrative sheets 9_Gross 2 2" xfId="9961"/>
    <cellStyle name="_P11 WD6 COO FRCT narrative sheets 9_Gross 3" xfId="9962"/>
    <cellStyle name="_P11 WD6 COO FRCT narrative sheets_001. Test" xfId="9963"/>
    <cellStyle name="_P11 WD6 COO FRCT narrative sheets_001. Test 2" xfId="9964"/>
    <cellStyle name="_P11 WD6 COO FRCT narrative sheets_001. Test 2 2" xfId="9965"/>
    <cellStyle name="_P11 WD6 COO FRCT narrative sheets_001. Test 3" xfId="9966"/>
    <cellStyle name="_P11 WD6 COO FRCT narrative sheets_001. Test_Gross" xfId="9967"/>
    <cellStyle name="_P11 WD6 COO FRCT narrative sheets_001. Test_Gross 2" xfId="9968"/>
    <cellStyle name="_P11 WD6 COO FRCT narrative sheets_001. Test_Gross 2 2" xfId="9969"/>
    <cellStyle name="_P11 WD6 COO FRCT narrative sheets_001. Test_Gross 3" xfId="9970"/>
    <cellStyle name="_P11 WD6 COO FRCT narrative sheets_Gross" xfId="9971"/>
    <cellStyle name="_P11 WD6 COO FRCT narrative sheets_Gross 2" xfId="9972"/>
    <cellStyle name="_P11 WD6 COO FRCT narrative sheets_Gross 2 2" xfId="9973"/>
    <cellStyle name="_P11 WD6 COO FRCT narrative sheets_Gross 2 2 2" xfId="9974"/>
    <cellStyle name="_P11 WD6 COO FRCT narrative sheets_Gross 2 3" xfId="9975"/>
    <cellStyle name="_P11 WD6 COO FRCT narrative sheets_Gross 2 3 2" xfId="9976"/>
    <cellStyle name="_P11 WD6 COO FRCT narrative sheets_Gross 2_Gross" xfId="9977"/>
    <cellStyle name="_P11 WD6 COO FRCT narrative sheets_Gross 2_Gross 2" xfId="9978"/>
    <cellStyle name="_P11 WD6 COO FRCT narrative sheets_Gross 2_Gross 2 2" xfId="9979"/>
    <cellStyle name="_P11 WD6 COO FRCT narrative sheets_Gross 2_Gross 3" xfId="9980"/>
    <cellStyle name="_P11 WD6 COO FRCT narrative sheets_Gross 3" xfId="9981"/>
    <cellStyle name="_P11 WD6 COO FRCT narrative sheets_Gross 3 2" xfId="9982"/>
    <cellStyle name="_P11 WD6 COO FRCT narrative sheets_Gross 4" xfId="9983"/>
    <cellStyle name="_P11 WD6 COO FRCT narrative sheets_Gross 4 2" xfId="9984"/>
    <cellStyle name="_P11 WD6 COO FRCT narrative sheets_Gross_1" xfId="9985"/>
    <cellStyle name="_P11 WD6 COO FRCT narrative sheets_Gross_1 2" xfId="9986"/>
    <cellStyle name="_P11 WD6 COO FRCT narrative sheets_Gross_1 2 2" xfId="9987"/>
    <cellStyle name="_P11 WD6 COO FRCT narrative sheets_Gross_1 3" xfId="9988"/>
    <cellStyle name="_P11 WD6 COO FRCT narrative sheets_Gross_Gross" xfId="9989"/>
    <cellStyle name="_P11 WD6 COO FRCT narrative sheets_Gross_Gross 2" xfId="9990"/>
    <cellStyle name="_P11 WD6 COO FRCT narrative sheets_Gross_Gross 2 2" xfId="9991"/>
    <cellStyle name="_P11 WD6 COO FRCT narrative sheets_Gross_Gross 3" xfId="9992"/>
    <cellStyle name="_P11 WD6 COO FRCT narrative sheets_R0" xfId="9993"/>
    <cellStyle name="_P11 WD6 COO FRCT narrative sheets_R0 2" xfId="9994"/>
    <cellStyle name="_P11 WD6 COO FRCT narrative sheets_R0 2 2" xfId="9995"/>
    <cellStyle name="_P11 WD6 COO FRCT narrative sheets_R0 2 2 2" xfId="9996"/>
    <cellStyle name="_P11 WD6 COO FRCT narrative sheets_R0 2 3" xfId="9997"/>
    <cellStyle name="_P11 WD6 COO FRCT narrative sheets_R0 2 3 2" xfId="9998"/>
    <cellStyle name="_P11 WD6 COO FRCT narrative sheets_R0 3" xfId="9999"/>
    <cellStyle name="_P11 WD6 COO FRCT narrative sheets_R0 3 2" xfId="10000"/>
    <cellStyle name="_P11 WD6 COO FRCT narrative sheets_R0 4" xfId="10001"/>
    <cellStyle name="_P11 WD6 COO FRCT narrative sheets_R0 4 2" xfId="10002"/>
    <cellStyle name="_P11 WD6 COO FRCT narrative sheets_R0_1" xfId="10003"/>
    <cellStyle name="_P11 WD6 COO FRCT narrative sheets_R0_1 2" xfId="10004"/>
    <cellStyle name="_P11 WD6 COO FRCT narrative sheets_R0_1 2 2" xfId="10005"/>
    <cellStyle name="_P11 WD6 COO FRCT narrative sheets_R0_1 3" xfId="10006"/>
    <cellStyle name="_P11 WD6 COO FRCT narrative sheets_R0_1 3 2" xfId="10007"/>
    <cellStyle name="_P11) Apr 10 IMBE workbook" xfId="10008"/>
    <cellStyle name="_P11) Apr 10 IMBE workbook 10" xfId="10009"/>
    <cellStyle name="_P11) Apr 10 IMBE workbook 10 2" xfId="10010"/>
    <cellStyle name="_P11) Apr 10 IMBE workbook 10 2 2" xfId="10011"/>
    <cellStyle name="_P11) Apr 10 IMBE workbook 10 2 2 2" xfId="10012"/>
    <cellStyle name="_P11) Apr 10 IMBE workbook 10 3" xfId="10013"/>
    <cellStyle name="_P11) Apr 10 IMBE workbook 10 3 2" xfId="10014"/>
    <cellStyle name="_P11) Apr 10 IMBE workbook 10 4" xfId="10015"/>
    <cellStyle name="_P11) Apr 10 IMBE workbook 10 4 2" xfId="10016"/>
    <cellStyle name="_P11) Apr 10 IMBE workbook 10_Gross" xfId="10017"/>
    <cellStyle name="_P11) Apr 10 IMBE workbook 10_Gross 2" xfId="10018"/>
    <cellStyle name="_P11) Apr 10 IMBE workbook 11" xfId="10019"/>
    <cellStyle name="_P11) Apr 10 IMBE workbook 11 2" xfId="10020"/>
    <cellStyle name="_P11) Apr 10 IMBE workbook 11 2 2" xfId="10021"/>
    <cellStyle name="_P11) Apr 10 IMBE workbook 11 3" xfId="10022"/>
    <cellStyle name="_P11) Apr 10 IMBE workbook 11_Gross" xfId="10023"/>
    <cellStyle name="_P11) Apr 10 IMBE workbook 11_Gross 2" xfId="10024"/>
    <cellStyle name="_P11) Apr 10 IMBE workbook 12" xfId="10025"/>
    <cellStyle name="_P11) Apr 10 IMBE workbook 12 2" xfId="10026"/>
    <cellStyle name="_P11) Apr 10 IMBE workbook 12 2 2" xfId="10027"/>
    <cellStyle name="_P11) Apr 10 IMBE workbook 12 3" xfId="10028"/>
    <cellStyle name="_P11) Apr 10 IMBE workbook 12_Gross" xfId="10029"/>
    <cellStyle name="_P11) Apr 10 IMBE workbook 12_Gross 2" xfId="10030"/>
    <cellStyle name="_P11) Apr 10 IMBE workbook 13" xfId="10031"/>
    <cellStyle name="_P11) Apr 10 IMBE workbook 13 2" xfId="10032"/>
    <cellStyle name="_P11) Apr 10 IMBE workbook 13 2 2" xfId="10033"/>
    <cellStyle name="_P11) Apr 10 IMBE workbook 13 3" xfId="10034"/>
    <cellStyle name="_P11) Apr 10 IMBE workbook 13_Gross" xfId="10035"/>
    <cellStyle name="_P11) Apr 10 IMBE workbook 13_Gross 2" xfId="10036"/>
    <cellStyle name="_P11) Apr 10 IMBE workbook 14" xfId="10037"/>
    <cellStyle name="_P11) Apr 10 IMBE workbook 14 2" xfId="10038"/>
    <cellStyle name="_P11) Apr 10 IMBE workbook 14 2 2" xfId="10039"/>
    <cellStyle name="_P11) Apr 10 IMBE workbook 14 3" xfId="10040"/>
    <cellStyle name="_P11) Apr 10 IMBE workbook 14_Gross" xfId="10041"/>
    <cellStyle name="_P11) Apr 10 IMBE workbook 14_Gross 2" xfId="10042"/>
    <cellStyle name="_P11) Apr 10 IMBE workbook 15" xfId="10043"/>
    <cellStyle name="_P11) Apr 10 IMBE workbook 15 2" xfId="10044"/>
    <cellStyle name="_P11) Apr 10 IMBE workbook 15 2 2" xfId="10045"/>
    <cellStyle name="_P11) Apr 10 IMBE workbook 15 3" xfId="10046"/>
    <cellStyle name="_P11) Apr 10 IMBE workbook 15_Gross" xfId="10047"/>
    <cellStyle name="_P11) Apr 10 IMBE workbook 15_Gross 2" xfId="10048"/>
    <cellStyle name="_P11) Apr 10 IMBE workbook 16" xfId="10049"/>
    <cellStyle name="_P11) Apr 10 IMBE workbook 16 2" xfId="10050"/>
    <cellStyle name="_P11) Apr 10 IMBE workbook 16 2 2" xfId="10051"/>
    <cellStyle name="_P11) Apr 10 IMBE workbook 16 3" xfId="10052"/>
    <cellStyle name="_P11) Apr 10 IMBE workbook 16_Gross" xfId="10053"/>
    <cellStyle name="_P11) Apr 10 IMBE workbook 16_Gross 2" xfId="10054"/>
    <cellStyle name="_P11) Apr 10 IMBE workbook 17" xfId="10055"/>
    <cellStyle name="_P11) Apr 10 IMBE workbook 17 2" xfId="10056"/>
    <cellStyle name="_P11) Apr 10 IMBE workbook 17 2 2" xfId="10057"/>
    <cellStyle name="_P11) Apr 10 IMBE workbook 17 3" xfId="10058"/>
    <cellStyle name="_P11) Apr 10 IMBE workbook 18" xfId="10059"/>
    <cellStyle name="_P11) Apr 10 IMBE workbook 18 2" xfId="10060"/>
    <cellStyle name="_P11) Apr 10 IMBE workbook 18 2 2" xfId="10061"/>
    <cellStyle name="_P11) Apr 10 IMBE workbook 18 3" xfId="10062"/>
    <cellStyle name="_P11) Apr 10 IMBE workbook 19" xfId="10063"/>
    <cellStyle name="_P11) Apr 10 IMBE workbook 19 2" xfId="10064"/>
    <cellStyle name="_P11) Apr 10 IMBE workbook 19 2 2" xfId="10065"/>
    <cellStyle name="_P11) Apr 10 IMBE workbook 19 3" xfId="10066"/>
    <cellStyle name="_P11) Apr 10 IMBE workbook 2" xfId="10067"/>
    <cellStyle name="_P11) Apr 10 IMBE workbook 2 10" xfId="10068"/>
    <cellStyle name="_P11) Apr 10 IMBE workbook 2 10 2" xfId="10069"/>
    <cellStyle name="_P11) Apr 10 IMBE workbook 2 2" xfId="10070"/>
    <cellStyle name="_P11) Apr 10 IMBE workbook 2 2 2" xfId="10071"/>
    <cellStyle name="_P11) Apr 10 IMBE workbook 2 2 2 2" xfId="10072"/>
    <cellStyle name="_P11) Apr 10 IMBE workbook 2 2 2 2 2" xfId="10073"/>
    <cellStyle name="_P11) Apr 10 IMBE workbook 2 2 3" xfId="10074"/>
    <cellStyle name="_P11) Apr 10 IMBE workbook 2 2 3 2" xfId="10075"/>
    <cellStyle name="_P11) Apr 10 IMBE workbook 2 2 4" xfId="10076"/>
    <cellStyle name="_P11) Apr 10 IMBE workbook 2 2 4 2" xfId="10077"/>
    <cellStyle name="_P11) Apr 10 IMBE workbook 2 2 5" xfId="10078"/>
    <cellStyle name="_P11) Apr 10 IMBE workbook 2 2 5 2" xfId="10079"/>
    <cellStyle name="_P11) Apr 10 IMBE workbook 2 3" xfId="10080"/>
    <cellStyle name="_P11) Apr 10 IMBE workbook 2 3 2" xfId="10081"/>
    <cellStyle name="_P11) Apr 10 IMBE workbook 2 3 2 2" xfId="10082"/>
    <cellStyle name="_P11) Apr 10 IMBE workbook 2 3 2 2 2" xfId="10083"/>
    <cellStyle name="_P11) Apr 10 IMBE workbook 2 3 3" xfId="10084"/>
    <cellStyle name="_P11) Apr 10 IMBE workbook 2 3 3 2" xfId="10085"/>
    <cellStyle name="_P11) Apr 10 IMBE workbook 2 3 4" xfId="10086"/>
    <cellStyle name="_P11) Apr 10 IMBE workbook 2 3 4 2" xfId="10087"/>
    <cellStyle name="_P11) Apr 10 IMBE workbook 2 3 5" xfId="10088"/>
    <cellStyle name="_P11) Apr 10 IMBE workbook 2 3 5 2" xfId="10089"/>
    <cellStyle name="_P11) Apr 10 IMBE workbook 2 3_Gross" xfId="10090"/>
    <cellStyle name="_P11) Apr 10 IMBE workbook 2 3_Gross 2" xfId="10091"/>
    <cellStyle name="_P11) Apr 10 IMBE workbook 2 4" xfId="10092"/>
    <cellStyle name="_P11) Apr 10 IMBE workbook 2 4 2" xfId="10093"/>
    <cellStyle name="_P11) Apr 10 IMBE workbook 2 4 2 2" xfId="10094"/>
    <cellStyle name="_P11) Apr 10 IMBE workbook 2 4 2 2 2" xfId="10095"/>
    <cellStyle name="_P11) Apr 10 IMBE workbook 2 4 3" xfId="10096"/>
    <cellStyle name="_P11) Apr 10 IMBE workbook 2 4 3 2" xfId="10097"/>
    <cellStyle name="_P11) Apr 10 IMBE workbook 2 4 4" xfId="10098"/>
    <cellStyle name="_P11) Apr 10 IMBE workbook 2 4 4 2" xfId="10099"/>
    <cellStyle name="_P11) Apr 10 IMBE workbook 2 4_Gross" xfId="10100"/>
    <cellStyle name="_P11) Apr 10 IMBE workbook 2 4_Gross 2" xfId="10101"/>
    <cellStyle name="_P11) Apr 10 IMBE workbook 2 5" xfId="10102"/>
    <cellStyle name="_P11) Apr 10 IMBE workbook 2 5 2" xfId="10103"/>
    <cellStyle name="_P11) Apr 10 IMBE workbook 2 5 2 2" xfId="10104"/>
    <cellStyle name="_P11) Apr 10 IMBE workbook 2 5 3" xfId="10105"/>
    <cellStyle name="_P11) Apr 10 IMBE workbook 2 5 3 2" xfId="10106"/>
    <cellStyle name="_P11) Apr 10 IMBE workbook 2 5 4" xfId="10107"/>
    <cellStyle name="_P11) Apr 10 IMBE workbook 2 5 4 2" xfId="10108"/>
    <cellStyle name="_P11) Apr 10 IMBE workbook 2 5_Gross" xfId="10109"/>
    <cellStyle name="_P11) Apr 10 IMBE workbook 2 5_Gross 2" xfId="10110"/>
    <cellStyle name="_P11) Apr 10 IMBE workbook 2 6" xfId="10111"/>
    <cellStyle name="_P11) Apr 10 IMBE workbook 2 6 2" xfId="10112"/>
    <cellStyle name="_P11) Apr 10 IMBE workbook 2 6 2 2" xfId="10113"/>
    <cellStyle name="_P11) Apr 10 IMBE workbook 2 7" xfId="10114"/>
    <cellStyle name="_P11) Apr 10 IMBE workbook 2 7 2" xfId="10115"/>
    <cellStyle name="_P11) Apr 10 IMBE workbook 2 8" xfId="10116"/>
    <cellStyle name="_P11) Apr 10 IMBE workbook 2 8 2" xfId="10117"/>
    <cellStyle name="_P11) Apr 10 IMBE workbook 2 9" xfId="10118"/>
    <cellStyle name="_P11) Apr 10 IMBE workbook 2 9 2" xfId="10119"/>
    <cellStyle name="_P11) Apr 10 IMBE workbook 2_August 2014 IMBE" xfId="10120"/>
    <cellStyle name="_P11) Apr 10 IMBE workbook 2_August 2014 IMBE 2" xfId="10121"/>
    <cellStyle name="_P11) Apr 10 IMBE workbook 2_August 2014 IMBE 2 2" xfId="10122"/>
    <cellStyle name="_P11) Apr 10 IMBE workbook 2_August 2014 IMBE 2 2 2" xfId="10123"/>
    <cellStyle name="_P11) Apr 10 IMBE workbook 2_August 2014 IMBE 3" xfId="10124"/>
    <cellStyle name="_P11) Apr 10 IMBE workbook 2_August 2014 IMBE 3 2" xfId="10125"/>
    <cellStyle name="_P11) Apr 10 IMBE workbook 2_Gross" xfId="10126"/>
    <cellStyle name="_P11) Apr 10 IMBE workbook 2_Gross 2" xfId="10127"/>
    <cellStyle name="_P11) Apr 10 IMBE workbook 20" xfId="10128"/>
    <cellStyle name="_P11) Apr 10 IMBE workbook 20 2" xfId="10129"/>
    <cellStyle name="_P11) Apr 10 IMBE workbook 20 2 2" xfId="10130"/>
    <cellStyle name="_P11) Apr 10 IMBE workbook 20 3" xfId="10131"/>
    <cellStyle name="_P11) Apr 10 IMBE workbook 21" xfId="10132"/>
    <cellStyle name="_P11) Apr 10 IMBE workbook 21 2" xfId="10133"/>
    <cellStyle name="_P11) Apr 10 IMBE workbook 21 2 2" xfId="10134"/>
    <cellStyle name="_P11) Apr 10 IMBE workbook 21 3" xfId="10135"/>
    <cellStyle name="_P11) Apr 10 IMBE workbook 22" xfId="10136"/>
    <cellStyle name="_P11) Apr 10 IMBE workbook 22 2" xfId="10137"/>
    <cellStyle name="_P11) Apr 10 IMBE workbook 22 2 2" xfId="10138"/>
    <cellStyle name="_P11) Apr 10 IMBE workbook 22 3" xfId="10139"/>
    <cellStyle name="_P11) Apr 10 IMBE workbook 23" xfId="10140"/>
    <cellStyle name="_P11) Apr 10 IMBE workbook 23 2" xfId="10141"/>
    <cellStyle name="_P11) Apr 10 IMBE workbook 23 2 2" xfId="10142"/>
    <cellStyle name="_P11) Apr 10 IMBE workbook 23 3" xfId="10143"/>
    <cellStyle name="_P11) Apr 10 IMBE workbook 24" xfId="10144"/>
    <cellStyle name="_P11) Apr 10 IMBE workbook 24 2" xfId="10145"/>
    <cellStyle name="_P11) Apr 10 IMBE workbook 25" xfId="10146"/>
    <cellStyle name="_P11) Apr 10 IMBE workbook 25 2" xfId="10147"/>
    <cellStyle name="_P11) Apr 10 IMBE workbook 26" xfId="10148"/>
    <cellStyle name="_P11) Apr 10 IMBE workbook 26 2" xfId="10149"/>
    <cellStyle name="_P11) Apr 10 IMBE workbook 3" xfId="10150"/>
    <cellStyle name="_P11) Apr 10 IMBE workbook 3 2" xfId="10151"/>
    <cellStyle name="_P11) Apr 10 IMBE workbook 3 2 2" xfId="10152"/>
    <cellStyle name="_P11) Apr 10 IMBE workbook 3 2 2 2" xfId="10153"/>
    <cellStyle name="_P11) Apr 10 IMBE workbook 3 3" xfId="10154"/>
    <cellStyle name="_P11) Apr 10 IMBE workbook 3 3 2" xfId="10155"/>
    <cellStyle name="_P11) Apr 10 IMBE workbook 4" xfId="10156"/>
    <cellStyle name="_P11) Apr 10 IMBE workbook 4 2" xfId="10157"/>
    <cellStyle name="_P11) Apr 10 IMBE workbook 4 2 2" xfId="10158"/>
    <cellStyle name="_P11) Apr 10 IMBE workbook 4 2 2 2" xfId="10159"/>
    <cellStyle name="_P11) Apr 10 IMBE workbook 4 3" xfId="10160"/>
    <cellStyle name="_P11) Apr 10 IMBE workbook 4 3 2" xfId="10161"/>
    <cellStyle name="_P11) Apr 10 IMBE workbook 4 4" xfId="10162"/>
    <cellStyle name="_P11) Apr 10 IMBE workbook 4 4 2" xfId="10163"/>
    <cellStyle name="_P11) Apr 10 IMBE workbook 4_Gross" xfId="10164"/>
    <cellStyle name="_P11) Apr 10 IMBE workbook 4_Gross 2" xfId="10165"/>
    <cellStyle name="_P11) Apr 10 IMBE workbook 5" xfId="10166"/>
    <cellStyle name="_P11) Apr 10 IMBE workbook 5 2" xfId="10167"/>
    <cellStyle name="_P11) Apr 10 IMBE workbook 5 2 2" xfId="10168"/>
    <cellStyle name="_P11) Apr 10 IMBE workbook 5 2 2 2" xfId="10169"/>
    <cellStyle name="_P11) Apr 10 IMBE workbook 5 3" xfId="10170"/>
    <cellStyle name="_P11) Apr 10 IMBE workbook 5 3 2" xfId="10171"/>
    <cellStyle name="_P11) Apr 10 IMBE workbook 5 4" xfId="10172"/>
    <cellStyle name="_P11) Apr 10 IMBE workbook 5 4 2" xfId="10173"/>
    <cellStyle name="_P11) Apr 10 IMBE workbook 5_Gross" xfId="10174"/>
    <cellStyle name="_P11) Apr 10 IMBE workbook 5_Gross 2" xfId="10175"/>
    <cellStyle name="_P11) Apr 10 IMBE workbook 6" xfId="10176"/>
    <cellStyle name="_P11) Apr 10 IMBE workbook 6 2" xfId="10177"/>
    <cellStyle name="_P11) Apr 10 IMBE workbook 6 2 2" xfId="10178"/>
    <cellStyle name="_P11) Apr 10 IMBE workbook 6 2 2 2" xfId="10179"/>
    <cellStyle name="_P11) Apr 10 IMBE workbook 6 3" xfId="10180"/>
    <cellStyle name="_P11) Apr 10 IMBE workbook 6 3 2" xfId="10181"/>
    <cellStyle name="_P11) Apr 10 IMBE workbook 7" xfId="10182"/>
    <cellStyle name="_P11) Apr 10 IMBE workbook 7 2" xfId="10183"/>
    <cellStyle name="_P11) Apr 10 IMBE workbook 7 2 2" xfId="10184"/>
    <cellStyle name="_P11) Apr 10 IMBE workbook 7 2 2 2" xfId="10185"/>
    <cellStyle name="_P11) Apr 10 IMBE workbook 7 3" xfId="10186"/>
    <cellStyle name="_P11) Apr 10 IMBE workbook 7 3 2" xfId="10187"/>
    <cellStyle name="_P11) Apr 10 IMBE workbook 7 4" xfId="10188"/>
    <cellStyle name="_P11) Apr 10 IMBE workbook 7 4 2" xfId="10189"/>
    <cellStyle name="_P11) Apr 10 IMBE workbook 7_Gross" xfId="10190"/>
    <cellStyle name="_P11) Apr 10 IMBE workbook 7_Gross 2" xfId="10191"/>
    <cellStyle name="_P11) Apr 10 IMBE workbook 8" xfId="10192"/>
    <cellStyle name="_P11) Apr 10 IMBE workbook 8 2" xfId="10193"/>
    <cellStyle name="_P11) Apr 10 IMBE workbook 8 2 2" xfId="10194"/>
    <cellStyle name="_P11) Apr 10 IMBE workbook 8 2 2 2" xfId="10195"/>
    <cellStyle name="_P11) Apr 10 IMBE workbook 8 3" xfId="10196"/>
    <cellStyle name="_P11) Apr 10 IMBE workbook 8 3 2" xfId="10197"/>
    <cellStyle name="_P11) Apr 10 IMBE workbook 8 4" xfId="10198"/>
    <cellStyle name="_P11) Apr 10 IMBE workbook 8 4 2" xfId="10199"/>
    <cellStyle name="_P11) Apr 10 IMBE workbook 8_Gross" xfId="10200"/>
    <cellStyle name="_P11) Apr 10 IMBE workbook 8_Gross 2" xfId="10201"/>
    <cellStyle name="_P11) Apr 10 IMBE workbook 9" xfId="10202"/>
    <cellStyle name="_P11) Apr 10 IMBE workbook 9 2" xfId="10203"/>
    <cellStyle name="_P11) Apr 10 IMBE workbook 9 2 2" xfId="10204"/>
    <cellStyle name="_P11) Apr 10 IMBE workbook 9 3" xfId="10205"/>
    <cellStyle name="_P11) Apr 10 IMBE workbook 9 3 2" xfId="10206"/>
    <cellStyle name="_P11) Apr 10 IMBE workbook 9_Gross" xfId="10207"/>
    <cellStyle name="_P11) Apr 10 IMBE workbook 9_Gross 2" xfId="10208"/>
    <cellStyle name="_P11) Apr 10 IMBE workbook_July 2014 IMBE" xfId="10209"/>
    <cellStyle name="_P11) Apr 10 IMBE workbook_July 2014 IMBE 2" xfId="10210"/>
    <cellStyle name="_P11) Apr 10 IMBE workbook_July 2014 IMBE 2 2" xfId="10211"/>
    <cellStyle name="_P11) Apr 10 IMBE workbook_July 2014 IMBE 2 3" xfId="10212"/>
    <cellStyle name="_P11) Apr 10 IMBE workbook_July 2014 IMBE 2 3 2" xfId="10213"/>
    <cellStyle name="_P11) Apr 10 IMBE workbook_July 2014 IMBE 3" xfId="10214"/>
    <cellStyle name="_P11) Apr 10 IMBE workbook_July 2014 IMBE 3 2" xfId="10215"/>
    <cellStyle name="_P11) Apr 10 IMBE workbook_July 2014 IMBE 3 2 2" xfId="10216"/>
    <cellStyle name="_P11) Apr 10 IMBE workbook_July 2014 IMBE 4" xfId="10217"/>
    <cellStyle name="_P11) Apr 10 IMBE workbook_July 2014 IMBE 4 2" xfId="10218"/>
    <cellStyle name="_P11) Apr 10 IMBE workbook_July 2014 IMBE 5" xfId="10219"/>
    <cellStyle name="_P11) Apr 10 IMBE workbook_July 2014 IMBE 5 2" xfId="10220"/>
    <cellStyle name="_P11) Apr 10 IMBE workbook_June 2014 IMBE" xfId="10221"/>
    <cellStyle name="_P11) Apr 10 IMBE workbook_June 2014 IMBE 2" xfId="10222"/>
    <cellStyle name="_P11) Apr 10 IMBE workbook_June 2014 IMBE 2 2" xfId="10223"/>
    <cellStyle name="_P11) Apr 10 IMBE workbook_June 2014 IMBE 2 2 2" xfId="10224"/>
    <cellStyle name="_P11) Apr 10 IMBE workbook_June 2014 IMBE 2 2 2 2" xfId="10225"/>
    <cellStyle name="_P11) Apr 10 IMBE workbook_June 2014 IMBE 2 3" xfId="10226"/>
    <cellStyle name="_P11) Apr 10 IMBE workbook_June 2014 IMBE 2 3 2" xfId="10227"/>
    <cellStyle name="_P11) Apr 10 IMBE workbook_June 2014 IMBE 3" xfId="10228"/>
    <cellStyle name="_P11) Apr 10 IMBE workbook_June 2014 IMBE 3 2" xfId="10229"/>
    <cellStyle name="_P11) Apr 10 IMBE workbook_June 2014 IMBE 3 2 2" xfId="10230"/>
    <cellStyle name="_P11) Apr 10 IMBE workbook_June 2014 IMBE 4" xfId="10231"/>
    <cellStyle name="_P11) Apr 10 IMBE workbook_June 2014 IMBE 5" xfId="10232"/>
    <cellStyle name="_P11) Apr 10 IMBE workbook_June 2014 IMBE 5 2" xfId="10233"/>
    <cellStyle name="_P11) Apr 10 IMBE workbook_R0" xfId="10234"/>
    <cellStyle name="_P11) Apr 10 IMBE workbook_R0 2" xfId="10235"/>
    <cellStyle name="_P11) Apr 10 IMBE workbook_R0 3" xfId="10236"/>
    <cellStyle name="_P11) Apr 10 IMBE workbook_R0 3 2" xfId="10237"/>
    <cellStyle name="_P11) Apr 10 IMBE workbook_WCMG updates 1415p3" xfId="10238"/>
    <cellStyle name="_P11) Apr 10 IMBE workbook_WCMG updates 1415p3 2" xfId="10239"/>
    <cellStyle name="_P11) Apr 10 IMBE workbook_WCMG updates 1415p3 2 2" xfId="10240"/>
    <cellStyle name="_P11) Apr 10 IMBE workbook_WCMG updates 1415p3 2 2 2" xfId="10241"/>
    <cellStyle name="_P11) Apr 10 IMBE workbook_WCMG updates 1415p3 3" xfId="10242"/>
    <cellStyle name="_P11) Apr 10 IMBE workbook_WCMG updates 1415p3 3 2" xfId="10243"/>
    <cellStyle name="_P11) Apr 10 IMBE workbook_Winter 2013 Audit Trail" xfId="10244"/>
    <cellStyle name="_P11) Apr 10 IMBE workbook_Winter 2013 Audit Trail 2" xfId="10245"/>
    <cellStyle name="_P11) Apr 10 IMBE workbook_Winter 2013 Audit Trail 2 2" xfId="10246"/>
    <cellStyle name="_P11) Apr 10 IMBE workbook_Winter 2013 Audit Trail 2 2 2" xfId="10247"/>
    <cellStyle name="_P11) Apr 10 IMBE workbook_Winter 2013 Audit Trail 2 2 2 2" xfId="10248"/>
    <cellStyle name="_P11) Apr 10 IMBE workbook_Winter 2013 Audit Trail 2 3" xfId="10249"/>
    <cellStyle name="_P11) Apr 10 IMBE workbook_Winter 2013 Audit Trail 2 3 2" xfId="10250"/>
    <cellStyle name="_P11) Apr 10 IMBE workbook_Winter 2013 Audit Trail 3" xfId="10251"/>
    <cellStyle name="_P11) Apr 10 IMBE workbook_Winter 2013 Audit Trail 3 2" xfId="10252"/>
    <cellStyle name="_P11) Apr 10 IMBE workbook_Winter 2013 Audit Trail 3 2 2" xfId="10253"/>
    <cellStyle name="_P11) Apr 10 IMBE workbook_Winter 2013 Audit Trail 4" xfId="10254"/>
    <cellStyle name="_P11) Apr 10 IMBE workbook_Winter 2013 Audit Trail 5" xfId="10255"/>
    <cellStyle name="_P11) Apr 10 IMBE workbook_Winter 2013 Audit Trail 5 2" xfId="10256"/>
    <cellStyle name="_P12) May 10 (prov outturn) IMBE workbook" xfId="10257"/>
    <cellStyle name="_P12) May 10 (prov outturn) IMBE workbook 10" xfId="10258"/>
    <cellStyle name="_P12) May 10 (prov outturn) IMBE workbook 10 2" xfId="10259"/>
    <cellStyle name="_P12) May 10 (prov outturn) IMBE workbook 10 2 2" xfId="10260"/>
    <cellStyle name="_P12) May 10 (prov outturn) IMBE workbook 10 2 2 2" xfId="10261"/>
    <cellStyle name="_P12) May 10 (prov outturn) IMBE workbook 10 3" xfId="10262"/>
    <cellStyle name="_P12) May 10 (prov outturn) IMBE workbook 10 3 2" xfId="10263"/>
    <cellStyle name="_P12) May 10 (prov outturn) IMBE workbook 10 4" xfId="10264"/>
    <cellStyle name="_P12) May 10 (prov outturn) IMBE workbook 10 4 2" xfId="10265"/>
    <cellStyle name="_P12) May 10 (prov outturn) IMBE workbook 10_Gross" xfId="10266"/>
    <cellStyle name="_P12) May 10 (prov outturn) IMBE workbook 10_Gross 2" xfId="10267"/>
    <cellStyle name="_P12) May 10 (prov outturn) IMBE workbook 11" xfId="10268"/>
    <cellStyle name="_P12) May 10 (prov outturn) IMBE workbook 11 2" xfId="10269"/>
    <cellStyle name="_P12) May 10 (prov outturn) IMBE workbook 11 2 2" xfId="10270"/>
    <cellStyle name="_P12) May 10 (prov outturn) IMBE workbook 11 3" xfId="10271"/>
    <cellStyle name="_P12) May 10 (prov outturn) IMBE workbook 11_Gross" xfId="10272"/>
    <cellStyle name="_P12) May 10 (prov outturn) IMBE workbook 11_Gross 2" xfId="10273"/>
    <cellStyle name="_P12) May 10 (prov outturn) IMBE workbook 12" xfId="10274"/>
    <cellStyle name="_P12) May 10 (prov outturn) IMBE workbook 12 2" xfId="10275"/>
    <cellStyle name="_P12) May 10 (prov outturn) IMBE workbook 12 2 2" xfId="10276"/>
    <cellStyle name="_P12) May 10 (prov outturn) IMBE workbook 12 3" xfId="10277"/>
    <cellStyle name="_P12) May 10 (prov outturn) IMBE workbook 12_Gross" xfId="10278"/>
    <cellStyle name="_P12) May 10 (prov outturn) IMBE workbook 12_Gross 2" xfId="10279"/>
    <cellStyle name="_P12) May 10 (prov outturn) IMBE workbook 13" xfId="10280"/>
    <cellStyle name="_P12) May 10 (prov outturn) IMBE workbook 13 2" xfId="10281"/>
    <cellStyle name="_P12) May 10 (prov outturn) IMBE workbook 13 2 2" xfId="10282"/>
    <cellStyle name="_P12) May 10 (prov outturn) IMBE workbook 13 3" xfId="10283"/>
    <cellStyle name="_P12) May 10 (prov outturn) IMBE workbook 13_Gross" xfId="10284"/>
    <cellStyle name="_P12) May 10 (prov outturn) IMBE workbook 13_Gross 2" xfId="10285"/>
    <cellStyle name="_P12) May 10 (prov outturn) IMBE workbook 14" xfId="10286"/>
    <cellStyle name="_P12) May 10 (prov outturn) IMBE workbook 14 2" xfId="10287"/>
    <cellStyle name="_P12) May 10 (prov outturn) IMBE workbook 14 2 2" xfId="10288"/>
    <cellStyle name="_P12) May 10 (prov outturn) IMBE workbook 14 3" xfId="10289"/>
    <cellStyle name="_P12) May 10 (prov outturn) IMBE workbook 14_Gross" xfId="10290"/>
    <cellStyle name="_P12) May 10 (prov outturn) IMBE workbook 14_Gross 2" xfId="10291"/>
    <cellStyle name="_P12) May 10 (prov outturn) IMBE workbook 15" xfId="10292"/>
    <cellStyle name="_P12) May 10 (prov outturn) IMBE workbook 15 2" xfId="10293"/>
    <cellStyle name="_P12) May 10 (prov outturn) IMBE workbook 15 2 2" xfId="10294"/>
    <cellStyle name="_P12) May 10 (prov outturn) IMBE workbook 15 3" xfId="10295"/>
    <cellStyle name="_P12) May 10 (prov outturn) IMBE workbook 15_Gross" xfId="10296"/>
    <cellStyle name="_P12) May 10 (prov outturn) IMBE workbook 15_Gross 2" xfId="10297"/>
    <cellStyle name="_P12) May 10 (prov outturn) IMBE workbook 16" xfId="10298"/>
    <cellStyle name="_P12) May 10 (prov outturn) IMBE workbook 16 2" xfId="10299"/>
    <cellStyle name="_P12) May 10 (prov outturn) IMBE workbook 16 2 2" xfId="10300"/>
    <cellStyle name="_P12) May 10 (prov outturn) IMBE workbook 16 3" xfId="10301"/>
    <cellStyle name="_P12) May 10 (prov outturn) IMBE workbook 16_Gross" xfId="10302"/>
    <cellStyle name="_P12) May 10 (prov outturn) IMBE workbook 16_Gross 2" xfId="10303"/>
    <cellStyle name="_P12) May 10 (prov outturn) IMBE workbook 17" xfId="10304"/>
    <cellStyle name="_P12) May 10 (prov outturn) IMBE workbook 17 2" xfId="10305"/>
    <cellStyle name="_P12) May 10 (prov outturn) IMBE workbook 17 2 2" xfId="10306"/>
    <cellStyle name="_P12) May 10 (prov outturn) IMBE workbook 17 3" xfId="10307"/>
    <cellStyle name="_P12) May 10 (prov outturn) IMBE workbook 18" xfId="10308"/>
    <cellStyle name="_P12) May 10 (prov outturn) IMBE workbook 18 2" xfId="10309"/>
    <cellStyle name="_P12) May 10 (prov outturn) IMBE workbook 18 2 2" xfId="10310"/>
    <cellStyle name="_P12) May 10 (prov outturn) IMBE workbook 18 3" xfId="10311"/>
    <cellStyle name="_P12) May 10 (prov outturn) IMBE workbook 19" xfId="10312"/>
    <cellStyle name="_P12) May 10 (prov outturn) IMBE workbook 19 2" xfId="10313"/>
    <cellStyle name="_P12) May 10 (prov outturn) IMBE workbook 19 2 2" xfId="10314"/>
    <cellStyle name="_P12) May 10 (prov outturn) IMBE workbook 19 3" xfId="10315"/>
    <cellStyle name="_P12) May 10 (prov outturn) IMBE workbook 2" xfId="10316"/>
    <cellStyle name="_P12) May 10 (prov outturn) IMBE workbook 2 10" xfId="10317"/>
    <cellStyle name="_P12) May 10 (prov outturn) IMBE workbook 2 10 2" xfId="10318"/>
    <cellStyle name="_P12) May 10 (prov outturn) IMBE workbook 2 2" xfId="10319"/>
    <cellStyle name="_P12) May 10 (prov outturn) IMBE workbook 2 2 2" xfId="10320"/>
    <cellStyle name="_P12) May 10 (prov outturn) IMBE workbook 2 2 2 2" xfId="10321"/>
    <cellStyle name="_P12) May 10 (prov outturn) IMBE workbook 2 2 2 2 2" xfId="10322"/>
    <cellStyle name="_P12) May 10 (prov outturn) IMBE workbook 2 2 3" xfId="10323"/>
    <cellStyle name="_P12) May 10 (prov outturn) IMBE workbook 2 2 3 2" xfId="10324"/>
    <cellStyle name="_P12) May 10 (prov outturn) IMBE workbook 2 2 4" xfId="10325"/>
    <cellStyle name="_P12) May 10 (prov outturn) IMBE workbook 2 2 4 2" xfId="10326"/>
    <cellStyle name="_P12) May 10 (prov outturn) IMBE workbook 2 2 5" xfId="10327"/>
    <cellStyle name="_P12) May 10 (prov outturn) IMBE workbook 2 2 5 2" xfId="10328"/>
    <cellStyle name="_P12) May 10 (prov outturn) IMBE workbook 2 3" xfId="10329"/>
    <cellStyle name="_P12) May 10 (prov outturn) IMBE workbook 2 3 2" xfId="10330"/>
    <cellStyle name="_P12) May 10 (prov outturn) IMBE workbook 2 3 2 2" xfId="10331"/>
    <cellStyle name="_P12) May 10 (prov outturn) IMBE workbook 2 3 2 2 2" xfId="10332"/>
    <cellStyle name="_P12) May 10 (prov outturn) IMBE workbook 2 3 3" xfId="10333"/>
    <cellStyle name="_P12) May 10 (prov outturn) IMBE workbook 2 3 3 2" xfId="10334"/>
    <cellStyle name="_P12) May 10 (prov outturn) IMBE workbook 2 3 4" xfId="10335"/>
    <cellStyle name="_P12) May 10 (prov outturn) IMBE workbook 2 3 4 2" xfId="10336"/>
    <cellStyle name="_P12) May 10 (prov outturn) IMBE workbook 2 3 5" xfId="10337"/>
    <cellStyle name="_P12) May 10 (prov outturn) IMBE workbook 2 3 5 2" xfId="10338"/>
    <cellStyle name="_P12) May 10 (prov outturn) IMBE workbook 2 3_Gross" xfId="10339"/>
    <cellStyle name="_P12) May 10 (prov outturn) IMBE workbook 2 3_Gross 2" xfId="10340"/>
    <cellStyle name="_P12) May 10 (prov outturn) IMBE workbook 2 4" xfId="10341"/>
    <cellStyle name="_P12) May 10 (prov outturn) IMBE workbook 2 4 2" xfId="10342"/>
    <cellStyle name="_P12) May 10 (prov outturn) IMBE workbook 2 4 2 2" xfId="10343"/>
    <cellStyle name="_P12) May 10 (prov outturn) IMBE workbook 2 4 2 2 2" xfId="10344"/>
    <cellStyle name="_P12) May 10 (prov outturn) IMBE workbook 2 4 3" xfId="10345"/>
    <cellStyle name="_P12) May 10 (prov outturn) IMBE workbook 2 4 3 2" xfId="10346"/>
    <cellStyle name="_P12) May 10 (prov outturn) IMBE workbook 2 4 4" xfId="10347"/>
    <cellStyle name="_P12) May 10 (prov outturn) IMBE workbook 2 4 4 2" xfId="10348"/>
    <cellStyle name="_P12) May 10 (prov outturn) IMBE workbook 2 4_Gross" xfId="10349"/>
    <cellStyle name="_P12) May 10 (prov outturn) IMBE workbook 2 4_Gross 2" xfId="10350"/>
    <cellStyle name="_P12) May 10 (prov outturn) IMBE workbook 2 5" xfId="10351"/>
    <cellStyle name="_P12) May 10 (prov outturn) IMBE workbook 2 5 2" xfId="10352"/>
    <cellStyle name="_P12) May 10 (prov outturn) IMBE workbook 2 5 2 2" xfId="10353"/>
    <cellStyle name="_P12) May 10 (prov outturn) IMBE workbook 2 5 3" xfId="10354"/>
    <cellStyle name="_P12) May 10 (prov outturn) IMBE workbook 2 5 3 2" xfId="10355"/>
    <cellStyle name="_P12) May 10 (prov outturn) IMBE workbook 2 5 4" xfId="10356"/>
    <cellStyle name="_P12) May 10 (prov outturn) IMBE workbook 2 5 4 2" xfId="10357"/>
    <cellStyle name="_P12) May 10 (prov outturn) IMBE workbook 2 5_Gross" xfId="10358"/>
    <cellStyle name="_P12) May 10 (prov outturn) IMBE workbook 2 5_Gross 2" xfId="10359"/>
    <cellStyle name="_P12) May 10 (prov outturn) IMBE workbook 2 6" xfId="10360"/>
    <cellStyle name="_P12) May 10 (prov outturn) IMBE workbook 2 6 2" xfId="10361"/>
    <cellStyle name="_P12) May 10 (prov outturn) IMBE workbook 2 6 2 2" xfId="10362"/>
    <cellStyle name="_P12) May 10 (prov outturn) IMBE workbook 2 7" xfId="10363"/>
    <cellStyle name="_P12) May 10 (prov outturn) IMBE workbook 2 7 2" xfId="10364"/>
    <cellStyle name="_P12) May 10 (prov outturn) IMBE workbook 2 8" xfId="10365"/>
    <cellStyle name="_P12) May 10 (prov outturn) IMBE workbook 2 8 2" xfId="10366"/>
    <cellStyle name="_P12) May 10 (prov outturn) IMBE workbook 2 9" xfId="10367"/>
    <cellStyle name="_P12) May 10 (prov outturn) IMBE workbook 2 9 2" xfId="10368"/>
    <cellStyle name="_P12) May 10 (prov outturn) IMBE workbook 2_August 2014 IMBE" xfId="10369"/>
    <cellStyle name="_P12) May 10 (prov outturn) IMBE workbook 2_August 2014 IMBE 2" xfId="10370"/>
    <cellStyle name="_P12) May 10 (prov outturn) IMBE workbook 2_August 2014 IMBE 2 2" xfId="10371"/>
    <cellStyle name="_P12) May 10 (prov outturn) IMBE workbook 2_August 2014 IMBE 2 2 2" xfId="10372"/>
    <cellStyle name="_P12) May 10 (prov outturn) IMBE workbook 2_August 2014 IMBE 3" xfId="10373"/>
    <cellStyle name="_P12) May 10 (prov outturn) IMBE workbook 2_August 2014 IMBE 3 2" xfId="10374"/>
    <cellStyle name="_P12) May 10 (prov outturn) IMBE workbook 2_Gross" xfId="10375"/>
    <cellStyle name="_P12) May 10 (prov outturn) IMBE workbook 2_Gross 2" xfId="10376"/>
    <cellStyle name="_P12) May 10 (prov outturn) IMBE workbook 20" xfId="10377"/>
    <cellStyle name="_P12) May 10 (prov outturn) IMBE workbook 20 2" xfId="10378"/>
    <cellStyle name="_P12) May 10 (prov outturn) IMBE workbook 20 2 2" xfId="10379"/>
    <cellStyle name="_P12) May 10 (prov outturn) IMBE workbook 20 3" xfId="10380"/>
    <cellStyle name="_P12) May 10 (prov outturn) IMBE workbook 21" xfId="10381"/>
    <cellStyle name="_P12) May 10 (prov outturn) IMBE workbook 21 2" xfId="10382"/>
    <cellStyle name="_P12) May 10 (prov outturn) IMBE workbook 21 2 2" xfId="10383"/>
    <cellStyle name="_P12) May 10 (prov outturn) IMBE workbook 21 3" xfId="10384"/>
    <cellStyle name="_P12) May 10 (prov outturn) IMBE workbook 22" xfId="10385"/>
    <cellStyle name="_P12) May 10 (prov outturn) IMBE workbook 22 2" xfId="10386"/>
    <cellStyle name="_P12) May 10 (prov outturn) IMBE workbook 22 2 2" xfId="10387"/>
    <cellStyle name="_P12) May 10 (prov outturn) IMBE workbook 22 3" xfId="10388"/>
    <cellStyle name="_P12) May 10 (prov outturn) IMBE workbook 23" xfId="10389"/>
    <cellStyle name="_P12) May 10 (prov outturn) IMBE workbook 23 2" xfId="10390"/>
    <cellStyle name="_P12) May 10 (prov outturn) IMBE workbook 23 2 2" xfId="10391"/>
    <cellStyle name="_P12) May 10 (prov outturn) IMBE workbook 23 3" xfId="10392"/>
    <cellStyle name="_P12) May 10 (prov outturn) IMBE workbook 24" xfId="10393"/>
    <cellStyle name="_P12) May 10 (prov outturn) IMBE workbook 24 2" xfId="10394"/>
    <cellStyle name="_P12) May 10 (prov outturn) IMBE workbook 25" xfId="10395"/>
    <cellStyle name="_P12) May 10 (prov outturn) IMBE workbook 25 2" xfId="10396"/>
    <cellStyle name="_P12) May 10 (prov outturn) IMBE workbook 26" xfId="10397"/>
    <cellStyle name="_P12) May 10 (prov outturn) IMBE workbook 26 2" xfId="10398"/>
    <cellStyle name="_P12) May 10 (prov outturn) IMBE workbook 3" xfId="10399"/>
    <cellStyle name="_P12) May 10 (prov outturn) IMBE workbook 3 2" xfId="10400"/>
    <cellStyle name="_P12) May 10 (prov outturn) IMBE workbook 3 2 2" xfId="10401"/>
    <cellStyle name="_P12) May 10 (prov outturn) IMBE workbook 3 2 2 2" xfId="10402"/>
    <cellStyle name="_P12) May 10 (prov outturn) IMBE workbook 3 3" xfId="10403"/>
    <cellStyle name="_P12) May 10 (prov outturn) IMBE workbook 3 3 2" xfId="10404"/>
    <cellStyle name="_P12) May 10 (prov outturn) IMBE workbook 4" xfId="10405"/>
    <cellStyle name="_P12) May 10 (prov outturn) IMBE workbook 4 2" xfId="10406"/>
    <cellStyle name="_P12) May 10 (prov outturn) IMBE workbook 4 2 2" xfId="10407"/>
    <cellStyle name="_P12) May 10 (prov outturn) IMBE workbook 4 2 2 2" xfId="10408"/>
    <cellStyle name="_P12) May 10 (prov outturn) IMBE workbook 4 3" xfId="10409"/>
    <cellStyle name="_P12) May 10 (prov outturn) IMBE workbook 4 3 2" xfId="10410"/>
    <cellStyle name="_P12) May 10 (prov outturn) IMBE workbook 4 4" xfId="10411"/>
    <cellStyle name="_P12) May 10 (prov outturn) IMBE workbook 4 4 2" xfId="10412"/>
    <cellStyle name="_P12) May 10 (prov outturn) IMBE workbook 4_Gross" xfId="10413"/>
    <cellStyle name="_P12) May 10 (prov outturn) IMBE workbook 4_Gross 2" xfId="10414"/>
    <cellStyle name="_P12) May 10 (prov outturn) IMBE workbook 5" xfId="10415"/>
    <cellStyle name="_P12) May 10 (prov outturn) IMBE workbook 5 2" xfId="10416"/>
    <cellStyle name="_P12) May 10 (prov outturn) IMBE workbook 5 2 2" xfId="10417"/>
    <cellStyle name="_P12) May 10 (prov outturn) IMBE workbook 5 2 2 2" xfId="10418"/>
    <cellStyle name="_P12) May 10 (prov outturn) IMBE workbook 5 3" xfId="10419"/>
    <cellStyle name="_P12) May 10 (prov outturn) IMBE workbook 5 3 2" xfId="10420"/>
    <cellStyle name="_P12) May 10 (prov outturn) IMBE workbook 5 4" xfId="10421"/>
    <cellStyle name="_P12) May 10 (prov outturn) IMBE workbook 5 4 2" xfId="10422"/>
    <cellStyle name="_P12) May 10 (prov outturn) IMBE workbook 5_Gross" xfId="10423"/>
    <cellStyle name="_P12) May 10 (prov outturn) IMBE workbook 5_Gross 2" xfId="10424"/>
    <cellStyle name="_P12) May 10 (prov outturn) IMBE workbook 6" xfId="10425"/>
    <cellStyle name="_P12) May 10 (prov outturn) IMBE workbook 6 2" xfId="10426"/>
    <cellStyle name="_P12) May 10 (prov outturn) IMBE workbook 6 2 2" xfId="10427"/>
    <cellStyle name="_P12) May 10 (prov outturn) IMBE workbook 6 2 2 2" xfId="10428"/>
    <cellStyle name="_P12) May 10 (prov outturn) IMBE workbook 6 3" xfId="10429"/>
    <cellStyle name="_P12) May 10 (prov outturn) IMBE workbook 6 3 2" xfId="10430"/>
    <cellStyle name="_P12) May 10 (prov outturn) IMBE workbook 7" xfId="10431"/>
    <cellStyle name="_P12) May 10 (prov outturn) IMBE workbook 7 2" xfId="10432"/>
    <cellStyle name="_P12) May 10 (prov outturn) IMBE workbook 7 2 2" xfId="10433"/>
    <cellStyle name="_P12) May 10 (prov outturn) IMBE workbook 7 2 2 2" xfId="10434"/>
    <cellStyle name="_P12) May 10 (prov outturn) IMBE workbook 7 3" xfId="10435"/>
    <cellStyle name="_P12) May 10 (prov outturn) IMBE workbook 7 3 2" xfId="10436"/>
    <cellStyle name="_P12) May 10 (prov outturn) IMBE workbook 7 4" xfId="10437"/>
    <cellStyle name="_P12) May 10 (prov outturn) IMBE workbook 7 4 2" xfId="10438"/>
    <cellStyle name="_P12) May 10 (prov outturn) IMBE workbook 7_Gross" xfId="10439"/>
    <cellStyle name="_P12) May 10 (prov outturn) IMBE workbook 7_Gross 2" xfId="10440"/>
    <cellStyle name="_P12) May 10 (prov outturn) IMBE workbook 8" xfId="10441"/>
    <cellStyle name="_P12) May 10 (prov outturn) IMBE workbook 8 2" xfId="10442"/>
    <cellStyle name="_P12) May 10 (prov outturn) IMBE workbook 8 2 2" xfId="10443"/>
    <cellStyle name="_P12) May 10 (prov outturn) IMBE workbook 8 2 2 2" xfId="10444"/>
    <cellStyle name="_P12) May 10 (prov outturn) IMBE workbook 8 3" xfId="10445"/>
    <cellStyle name="_P12) May 10 (prov outturn) IMBE workbook 8 3 2" xfId="10446"/>
    <cellStyle name="_P12) May 10 (prov outturn) IMBE workbook 8 4" xfId="10447"/>
    <cellStyle name="_P12) May 10 (prov outturn) IMBE workbook 8 4 2" xfId="10448"/>
    <cellStyle name="_P12) May 10 (prov outturn) IMBE workbook 8_Gross" xfId="10449"/>
    <cellStyle name="_P12) May 10 (prov outturn) IMBE workbook 8_Gross 2" xfId="10450"/>
    <cellStyle name="_P12) May 10 (prov outturn) IMBE workbook 9" xfId="10451"/>
    <cellStyle name="_P12) May 10 (prov outturn) IMBE workbook 9 2" xfId="10452"/>
    <cellStyle name="_P12) May 10 (prov outturn) IMBE workbook 9 2 2" xfId="10453"/>
    <cellStyle name="_P12) May 10 (prov outturn) IMBE workbook 9 3" xfId="10454"/>
    <cellStyle name="_P12) May 10 (prov outturn) IMBE workbook 9 3 2" xfId="10455"/>
    <cellStyle name="_P12) May 10 (prov outturn) IMBE workbook 9_Gross" xfId="10456"/>
    <cellStyle name="_P12) May 10 (prov outturn) IMBE workbook 9_Gross 2" xfId="10457"/>
    <cellStyle name="_P12) May 10 (prov outturn) IMBE workbook_July 2014 IMBE" xfId="10458"/>
    <cellStyle name="_P12) May 10 (prov outturn) IMBE workbook_July 2014 IMBE 2" xfId="10459"/>
    <cellStyle name="_P12) May 10 (prov outturn) IMBE workbook_July 2014 IMBE 2 2" xfId="10460"/>
    <cellStyle name="_P12) May 10 (prov outturn) IMBE workbook_July 2014 IMBE 2 3" xfId="10461"/>
    <cellStyle name="_P12) May 10 (prov outturn) IMBE workbook_July 2014 IMBE 2 3 2" xfId="10462"/>
    <cellStyle name="_P12) May 10 (prov outturn) IMBE workbook_July 2014 IMBE 3" xfId="10463"/>
    <cellStyle name="_P12) May 10 (prov outturn) IMBE workbook_July 2014 IMBE 3 2" xfId="10464"/>
    <cellStyle name="_P12) May 10 (prov outturn) IMBE workbook_July 2014 IMBE 3 2 2" xfId="10465"/>
    <cellStyle name="_P12) May 10 (prov outturn) IMBE workbook_July 2014 IMBE 4" xfId="10466"/>
    <cellStyle name="_P12) May 10 (prov outturn) IMBE workbook_July 2014 IMBE 4 2" xfId="10467"/>
    <cellStyle name="_P12) May 10 (prov outturn) IMBE workbook_July 2014 IMBE 5" xfId="10468"/>
    <cellStyle name="_P12) May 10 (prov outturn) IMBE workbook_July 2014 IMBE 5 2" xfId="10469"/>
    <cellStyle name="_P12) May 10 (prov outturn) IMBE workbook_June 2014 IMBE" xfId="10470"/>
    <cellStyle name="_P12) May 10 (prov outturn) IMBE workbook_June 2014 IMBE 2" xfId="10471"/>
    <cellStyle name="_P12) May 10 (prov outturn) IMBE workbook_June 2014 IMBE 2 2" xfId="10472"/>
    <cellStyle name="_P12) May 10 (prov outturn) IMBE workbook_June 2014 IMBE 2 2 2" xfId="10473"/>
    <cellStyle name="_P12) May 10 (prov outturn) IMBE workbook_June 2014 IMBE 2 2 2 2" xfId="10474"/>
    <cellStyle name="_P12) May 10 (prov outturn) IMBE workbook_June 2014 IMBE 2 3" xfId="10475"/>
    <cellStyle name="_P12) May 10 (prov outturn) IMBE workbook_June 2014 IMBE 2 3 2" xfId="10476"/>
    <cellStyle name="_P12) May 10 (prov outturn) IMBE workbook_June 2014 IMBE 3" xfId="10477"/>
    <cellStyle name="_P12) May 10 (prov outturn) IMBE workbook_June 2014 IMBE 3 2" xfId="10478"/>
    <cellStyle name="_P12) May 10 (prov outturn) IMBE workbook_June 2014 IMBE 3 2 2" xfId="10479"/>
    <cellStyle name="_P12) May 10 (prov outturn) IMBE workbook_June 2014 IMBE 4" xfId="10480"/>
    <cellStyle name="_P12) May 10 (prov outturn) IMBE workbook_June 2014 IMBE 5" xfId="10481"/>
    <cellStyle name="_P12) May 10 (prov outturn) IMBE workbook_June 2014 IMBE 5 2" xfId="10482"/>
    <cellStyle name="_P12) May 10 (prov outturn) IMBE workbook_R0" xfId="10483"/>
    <cellStyle name="_P12) May 10 (prov outturn) IMBE workbook_R0 2" xfId="10484"/>
    <cellStyle name="_P12) May 10 (prov outturn) IMBE workbook_R0 3" xfId="10485"/>
    <cellStyle name="_P12) May 10 (prov outturn) IMBE workbook_R0 3 2" xfId="10486"/>
    <cellStyle name="_P12) May 10 (prov outturn) IMBE workbook_WCMG updates 1415p3" xfId="10487"/>
    <cellStyle name="_P12) May 10 (prov outturn) IMBE workbook_WCMG updates 1415p3 2" xfId="10488"/>
    <cellStyle name="_P12) May 10 (prov outturn) IMBE workbook_WCMG updates 1415p3 2 2" xfId="10489"/>
    <cellStyle name="_P12) May 10 (prov outturn) IMBE workbook_WCMG updates 1415p3 2 2 2" xfId="10490"/>
    <cellStyle name="_P12) May 10 (prov outturn) IMBE workbook_WCMG updates 1415p3 3" xfId="10491"/>
    <cellStyle name="_P12) May 10 (prov outturn) IMBE workbook_WCMG updates 1415p3 3 2" xfId="10492"/>
    <cellStyle name="_P12) May 10 (prov outturn) IMBE workbook_Winter 2013 Audit Trail" xfId="10493"/>
    <cellStyle name="_P12) May 10 (prov outturn) IMBE workbook_Winter 2013 Audit Trail 2" xfId="10494"/>
    <cellStyle name="_P12) May 10 (prov outturn) IMBE workbook_Winter 2013 Audit Trail 2 2" xfId="10495"/>
    <cellStyle name="_P12) May 10 (prov outturn) IMBE workbook_Winter 2013 Audit Trail 2 2 2" xfId="10496"/>
    <cellStyle name="_P12) May 10 (prov outturn) IMBE workbook_Winter 2013 Audit Trail 2 2 2 2" xfId="10497"/>
    <cellStyle name="_P12) May 10 (prov outturn) IMBE workbook_Winter 2013 Audit Trail 2 3" xfId="10498"/>
    <cellStyle name="_P12) May 10 (prov outturn) IMBE workbook_Winter 2013 Audit Trail 2 3 2" xfId="10499"/>
    <cellStyle name="_P12) May 10 (prov outturn) IMBE workbook_Winter 2013 Audit Trail 3" xfId="10500"/>
    <cellStyle name="_P12) May 10 (prov outturn) IMBE workbook_Winter 2013 Audit Trail 3 2" xfId="10501"/>
    <cellStyle name="_P12) May 10 (prov outturn) IMBE workbook_Winter 2013 Audit Trail 3 2 2" xfId="10502"/>
    <cellStyle name="_P12) May 10 (prov outturn) IMBE workbook_Winter 2013 Audit Trail 4" xfId="10503"/>
    <cellStyle name="_P12) May 10 (prov outturn) IMBE workbook_Winter 2013 Audit Trail 5" xfId="10504"/>
    <cellStyle name="_P12) May 10 (prov outturn) IMBE workbook_Winter 2013 Audit Trail 5 2" xfId="10505"/>
    <cellStyle name="_P2 COO telekit WD6 v1" xfId="10506"/>
    <cellStyle name="_P2 COO telekit WD6 v1 10" xfId="10507"/>
    <cellStyle name="_P2 COO telekit WD6 v1 10 2" xfId="10508"/>
    <cellStyle name="_P2 COO telekit WD6 v1 10 2 2" xfId="10509"/>
    <cellStyle name="_P2 COO telekit WD6 v1 10 3" xfId="10510"/>
    <cellStyle name="_P2 COO telekit WD6 v1 10 3 2" xfId="10511"/>
    <cellStyle name="_P2 COO telekit WD6 v1 10 4" xfId="10512"/>
    <cellStyle name="_P2 COO telekit WD6 v1 10_Gross" xfId="10513"/>
    <cellStyle name="_P2 COO telekit WD6 v1 10_Gross 2" xfId="10514"/>
    <cellStyle name="_P2 COO telekit WD6 v1 11" xfId="10515"/>
    <cellStyle name="_P2 COO telekit WD6 v1 11 2" xfId="10516"/>
    <cellStyle name="_P2 COO telekit WD6 v1 11 2 2" xfId="10517"/>
    <cellStyle name="_P2 COO telekit WD6 v1 11 3" xfId="10518"/>
    <cellStyle name="_P2 COO telekit WD6 v1 11_Gross" xfId="10519"/>
    <cellStyle name="_P2 COO telekit WD6 v1 11_Gross 2" xfId="10520"/>
    <cellStyle name="_P2 COO telekit WD6 v1 12" xfId="10521"/>
    <cellStyle name="_P2 COO telekit WD6 v1 12 2" xfId="10522"/>
    <cellStyle name="_P2 COO telekit WD6 v1 12 2 2" xfId="10523"/>
    <cellStyle name="_P2 COO telekit WD6 v1 12 3" xfId="10524"/>
    <cellStyle name="_P2 COO telekit WD6 v1 12_Gross" xfId="10525"/>
    <cellStyle name="_P2 COO telekit WD6 v1 12_Gross 2" xfId="10526"/>
    <cellStyle name="_P2 COO telekit WD6 v1 13" xfId="10527"/>
    <cellStyle name="_P2 COO telekit WD6 v1 13 2" xfId="10528"/>
    <cellStyle name="_P2 COO telekit WD6 v1 13 2 2" xfId="10529"/>
    <cellStyle name="_P2 COO telekit WD6 v1 13 3" xfId="10530"/>
    <cellStyle name="_P2 COO telekit WD6 v1 13_Gross" xfId="10531"/>
    <cellStyle name="_P2 COO telekit WD6 v1 13_Gross 2" xfId="10532"/>
    <cellStyle name="_P2 COO telekit WD6 v1 14" xfId="10533"/>
    <cellStyle name="_P2 COO telekit WD6 v1 14 2" xfId="10534"/>
    <cellStyle name="_P2 COO telekit WD6 v1 14 2 2" xfId="10535"/>
    <cellStyle name="_P2 COO telekit WD6 v1 14 3" xfId="10536"/>
    <cellStyle name="_P2 COO telekit WD6 v1 14_Gross" xfId="10537"/>
    <cellStyle name="_P2 COO telekit WD6 v1 14_Gross 2" xfId="10538"/>
    <cellStyle name="_P2 COO telekit WD6 v1 15" xfId="10539"/>
    <cellStyle name="_P2 COO telekit WD6 v1 15 2" xfId="10540"/>
    <cellStyle name="_P2 COO telekit WD6 v1 15 2 2" xfId="10541"/>
    <cellStyle name="_P2 COO telekit WD6 v1 15 3" xfId="10542"/>
    <cellStyle name="_P2 COO telekit WD6 v1 15_Gross" xfId="10543"/>
    <cellStyle name="_P2 COO telekit WD6 v1 15_Gross 2" xfId="10544"/>
    <cellStyle name="_P2 COO telekit WD6 v1 16" xfId="10545"/>
    <cellStyle name="_P2 COO telekit WD6 v1 16 2" xfId="10546"/>
    <cellStyle name="_P2 COO telekit WD6 v1 16 2 2" xfId="10547"/>
    <cellStyle name="_P2 COO telekit WD6 v1 16 3" xfId="10548"/>
    <cellStyle name="_P2 COO telekit WD6 v1 16_Gross" xfId="10549"/>
    <cellStyle name="_P2 COO telekit WD6 v1 16_Gross 2" xfId="10550"/>
    <cellStyle name="_P2 COO telekit WD6 v1 17" xfId="10551"/>
    <cellStyle name="_P2 COO telekit WD6 v1 17 2" xfId="10552"/>
    <cellStyle name="_P2 COO telekit WD6 v1 17 2 2" xfId="10553"/>
    <cellStyle name="_P2 COO telekit WD6 v1 17 3" xfId="10554"/>
    <cellStyle name="_P2 COO telekit WD6 v1 18" xfId="10555"/>
    <cellStyle name="_P2 COO telekit WD6 v1 18 2" xfId="10556"/>
    <cellStyle name="_P2 COO telekit WD6 v1 18 2 2" xfId="10557"/>
    <cellStyle name="_P2 COO telekit WD6 v1 18 3" xfId="10558"/>
    <cellStyle name="_P2 COO telekit WD6 v1 19" xfId="10559"/>
    <cellStyle name="_P2 COO telekit WD6 v1 19 2" xfId="10560"/>
    <cellStyle name="_P2 COO telekit WD6 v1 19 2 2" xfId="10561"/>
    <cellStyle name="_P2 COO telekit WD6 v1 19 3" xfId="10562"/>
    <cellStyle name="_P2 COO telekit WD6 v1 2" xfId="10563"/>
    <cellStyle name="_P2 COO telekit WD6 v1 2 2" xfId="10564"/>
    <cellStyle name="_P2 COO telekit WD6 v1 2 2 2" xfId="10565"/>
    <cellStyle name="_P2 COO telekit WD6 v1 2 2 2 2" xfId="10566"/>
    <cellStyle name="_P2 COO telekit WD6 v1 2 3" xfId="10567"/>
    <cellStyle name="_P2 COO telekit WD6 v1 2 3 2" xfId="10568"/>
    <cellStyle name="_P2 COO telekit WD6 v1 2 3 2 2" xfId="10569"/>
    <cellStyle name="_P2 COO telekit WD6 v1 2 3 3" xfId="10570"/>
    <cellStyle name="_P2 COO telekit WD6 v1 2 3 3 2" xfId="10571"/>
    <cellStyle name="_P2 COO telekit WD6 v1 2 3_Gross" xfId="10572"/>
    <cellStyle name="_P2 COO telekit WD6 v1 2 3_Gross 2" xfId="10573"/>
    <cellStyle name="_P2 COO telekit WD6 v1 2 4" xfId="10574"/>
    <cellStyle name="_P2 COO telekit WD6 v1 2 4 2" xfId="10575"/>
    <cellStyle name="_P2 COO telekit WD6 v1 2 4 2 2" xfId="10576"/>
    <cellStyle name="_P2 COO telekit WD6 v1 2 4 3" xfId="10577"/>
    <cellStyle name="_P2 COO telekit WD6 v1 2 4 3 2" xfId="10578"/>
    <cellStyle name="_P2 COO telekit WD6 v1 2 4_Gross" xfId="10579"/>
    <cellStyle name="_P2 COO telekit WD6 v1 2 4_Gross 2" xfId="10580"/>
    <cellStyle name="_P2 COO telekit WD6 v1 2 5" xfId="10581"/>
    <cellStyle name="_P2 COO telekit WD6 v1 2 5 2" xfId="10582"/>
    <cellStyle name="_P2 COO telekit WD6 v1 2 5 2 2" xfId="10583"/>
    <cellStyle name="_P2 COO telekit WD6 v1 2 5 3" xfId="10584"/>
    <cellStyle name="_P2 COO telekit WD6 v1 2 5 3 2" xfId="10585"/>
    <cellStyle name="_P2 COO telekit WD6 v1 2 5 4" xfId="10586"/>
    <cellStyle name="_P2 COO telekit WD6 v1 2 5 4 2" xfId="10587"/>
    <cellStyle name="_P2 COO telekit WD6 v1 2 5_Gross" xfId="10588"/>
    <cellStyle name="_P2 COO telekit WD6 v1 2 5_Gross 2" xfId="10589"/>
    <cellStyle name="_P2 COO telekit WD6 v1 2 6" xfId="10590"/>
    <cellStyle name="_P2 COO telekit WD6 v1 2 6 2" xfId="10591"/>
    <cellStyle name="_P2 COO telekit WD6 v1 2 7" xfId="10592"/>
    <cellStyle name="_P2 COO telekit WD6 v1 2 7 2" xfId="10593"/>
    <cellStyle name="_P2 COO telekit WD6 v1 2 8" xfId="10594"/>
    <cellStyle name="_P2 COO telekit WD6 v1 2 8 2" xfId="10595"/>
    <cellStyle name="_P2 COO telekit WD6 v1 2 9" xfId="10596"/>
    <cellStyle name="_P2 COO telekit WD6 v1 2 9 2" xfId="10597"/>
    <cellStyle name="_P2 COO telekit WD6 v1 2_August 2014 IMBE" xfId="10598"/>
    <cellStyle name="_P2 COO telekit WD6 v1 2_August 2014 IMBE 2" xfId="10599"/>
    <cellStyle name="_P2 COO telekit WD6 v1 2_August 2014 IMBE 2 2" xfId="10600"/>
    <cellStyle name="_P2 COO telekit WD6 v1 2_Gross" xfId="10601"/>
    <cellStyle name="_P2 COO telekit WD6 v1 2_Gross 2" xfId="10602"/>
    <cellStyle name="_P2 COO telekit WD6 v1 20" xfId="10603"/>
    <cellStyle name="_P2 COO telekit WD6 v1 20 2" xfId="10604"/>
    <cellStyle name="_P2 COO telekit WD6 v1 20 2 2" xfId="10605"/>
    <cellStyle name="_P2 COO telekit WD6 v1 20 3" xfId="10606"/>
    <cellStyle name="_P2 COO telekit WD6 v1 21" xfId="10607"/>
    <cellStyle name="_P2 COO telekit WD6 v1 21 2" xfId="10608"/>
    <cellStyle name="_P2 COO telekit WD6 v1 22" xfId="10609"/>
    <cellStyle name="_P2 COO telekit WD6 v1 22 2" xfId="10610"/>
    <cellStyle name="_P2 COO telekit WD6 v1 23" xfId="10611"/>
    <cellStyle name="_P2 COO telekit WD6 v1 23 2" xfId="10612"/>
    <cellStyle name="_P2 COO telekit WD6 v1 3" xfId="10613"/>
    <cellStyle name="_P2 COO telekit WD6 v1 3 2" xfId="10614"/>
    <cellStyle name="_P2 COO telekit WD6 v1 3 2 2" xfId="10615"/>
    <cellStyle name="_P2 COO telekit WD6 v1 4" xfId="10616"/>
    <cellStyle name="_P2 COO telekit WD6 v1 4 2" xfId="10617"/>
    <cellStyle name="_P2 COO telekit WD6 v1 4 2 2" xfId="10618"/>
    <cellStyle name="_P2 COO telekit WD6 v1 4 3" xfId="10619"/>
    <cellStyle name="_P2 COO telekit WD6 v1 4 3 2" xfId="10620"/>
    <cellStyle name="_P2 COO telekit WD6 v1 4_Gross" xfId="10621"/>
    <cellStyle name="_P2 COO telekit WD6 v1 4_Gross 2" xfId="10622"/>
    <cellStyle name="_P2 COO telekit WD6 v1 5" xfId="10623"/>
    <cellStyle name="_P2 COO telekit WD6 v1 5 2" xfId="10624"/>
    <cellStyle name="_P2 COO telekit WD6 v1 5 2 2" xfId="10625"/>
    <cellStyle name="_P2 COO telekit WD6 v1 5 3" xfId="10626"/>
    <cellStyle name="_P2 COO telekit WD6 v1 5 3 2" xfId="10627"/>
    <cellStyle name="_P2 COO telekit WD6 v1 5_Gross" xfId="10628"/>
    <cellStyle name="_P2 COO telekit WD6 v1 5_Gross 2" xfId="10629"/>
    <cellStyle name="_P2 COO telekit WD6 v1 6" xfId="10630"/>
    <cellStyle name="_P2 COO telekit WD6 v1 6 2" xfId="10631"/>
    <cellStyle name="_P2 COO telekit WD6 v1 6 2 2" xfId="10632"/>
    <cellStyle name="_P2 COO telekit WD6 v1 6 3" xfId="10633"/>
    <cellStyle name="_P2 COO telekit WD6 v1 6 3 2" xfId="10634"/>
    <cellStyle name="_P2 COO telekit WD6 v1 7" xfId="10635"/>
    <cellStyle name="_P2 COO telekit WD6 v1 7 2" xfId="10636"/>
    <cellStyle name="_P2 COO telekit WD6 v1 7 2 2" xfId="10637"/>
    <cellStyle name="_P2 COO telekit WD6 v1 7 3" xfId="10638"/>
    <cellStyle name="_P2 COO telekit WD6 v1 7 3 2" xfId="10639"/>
    <cellStyle name="_P2 COO telekit WD6 v1 7 4" xfId="10640"/>
    <cellStyle name="_P2 COO telekit WD6 v1 7 4 2" xfId="10641"/>
    <cellStyle name="_P2 COO telekit WD6 v1 7_Gross" xfId="10642"/>
    <cellStyle name="_P2 COO telekit WD6 v1 7_Gross 2" xfId="10643"/>
    <cellStyle name="_P2 COO telekit WD6 v1 8" xfId="10644"/>
    <cellStyle name="_P2 COO telekit WD6 v1 8 2" xfId="10645"/>
    <cellStyle name="_P2 COO telekit WD6 v1 8 2 2" xfId="10646"/>
    <cellStyle name="_P2 COO telekit WD6 v1 8 3" xfId="10647"/>
    <cellStyle name="_P2 COO telekit WD6 v1 8_Gross" xfId="10648"/>
    <cellStyle name="_P2 COO telekit WD6 v1 8_Gross 2" xfId="10649"/>
    <cellStyle name="_P2 COO telekit WD6 v1 9" xfId="10650"/>
    <cellStyle name="_P2 COO telekit WD6 v1 9 2" xfId="10651"/>
    <cellStyle name="_P2 COO telekit WD6 v1 9 2 2" xfId="10652"/>
    <cellStyle name="_P2 COO telekit WD6 v1 9 3" xfId="10653"/>
    <cellStyle name="_P2 COO telekit WD6 v1 9_Gross" xfId="10654"/>
    <cellStyle name="_P2 COO telekit WD6 v1 9_Gross 2" xfId="10655"/>
    <cellStyle name="_P2 COO telekit WD6 v1_July 2014 IMBE" xfId="10656"/>
    <cellStyle name="_P2 COO telekit WD6 v1_July 2014 IMBE 2" xfId="10657"/>
    <cellStyle name="_P2 COO telekit WD6 v1_July 2014 IMBE 2 2" xfId="10658"/>
    <cellStyle name="_P2 COO telekit WD6 v1_July 2014 IMBE 3" xfId="10659"/>
    <cellStyle name="_P2 COO telekit WD6 v1_July 2014 IMBE 3 2" xfId="10660"/>
    <cellStyle name="_P2 COO telekit WD6 v1_R0 Caseloads" xfId="10661"/>
    <cellStyle name="_P2 COO telekit WD6 v1_R0 Caseloads 2" xfId="10662"/>
    <cellStyle name="_P2 COO telekit WD6 v1_WCMG updates 1415p3" xfId="10663"/>
    <cellStyle name="_P2 COO telekit WD6 v1_WCMG updates 1415p3 2" xfId="10664"/>
    <cellStyle name="_P2 COO telekit WD6 v1_WCMG updates 1415p3 2 2" xfId="10665"/>
    <cellStyle name="_P2 WD4 Flash Report" xfId="10666"/>
    <cellStyle name="_P2 WD4 Flash Report 10" xfId="10667"/>
    <cellStyle name="_P2 WD4 Flash Report 10 2" xfId="10668"/>
    <cellStyle name="_P2 WD4 Flash Report 10 2 2" xfId="10669"/>
    <cellStyle name="_P2 WD4 Flash Report 10 2 2 2" xfId="10670"/>
    <cellStyle name="_P2 WD4 Flash Report 10 2 3" xfId="10671"/>
    <cellStyle name="_P2 WD4 Flash Report 10 2 3 2" xfId="10672"/>
    <cellStyle name="_P2 WD4 Flash Report 10 2_Gross" xfId="10673"/>
    <cellStyle name="_P2 WD4 Flash Report 10 2_Gross 2" xfId="10674"/>
    <cellStyle name="_P2 WD4 Flash Report 10 2_Gross 2 2" xfId="10675"/>
    <cellStyle name="_P2 WD4 Flash Report 10 2_Gross 3" xfId="10676"/>
    <cellStyle name="_P2 WD4 Flash Report 10 3" xfId="10677"/>
    <cellStyle name="_P2 WD4 Flash Report 10 3 2" xfId="10678"/>
    <cellStyle name="_P2 WD4 Flash Report 10 4" xfId="10679"/>
    <cellStyle name="_P2 WD4 Flash Report 10 4 2" xfId="10680"/>
    <cellStyle name="_P2 WD4 Flash Report 10 5" xfId="10681"/>
    <cellStyle name="_P2 WD4 Flash Report 10 5 2" xfId="10682"/>
    <cellStyle name="_P2 WD4 Flash Report 10_Gross" xfId="10683"/>
    <cellStyle name="_P2 WD4 Flash Report 10_Gross 2" xfId="10684"/>
    <cellStyle name="_P2 WD4 Flash Report 10_Gross 2 2" xfId="10685"/>
    <cellStyle name="_P2 WD4 Flash Report 10_Gross 3" xfId="10686"/>
    <cellStyle name="_P2 WD4 Flash Report 11" xfId="10687"/>
    <cellStyle name="_P2 WD4 Flash Report 11 2" xfId="10688"/>
    <cellStyle name="_P2 WD4 Flash Report 11 2 2" xfId="10689"/>
    <cellStyle name="_P2 WD4 Flash Report 11 2 2 2" xfId="10690"/>
    <cellStyle name="_P2 WD4 Flash Report 11 3" xfId="10691"/>
    <cellStyle name="_P2 WD4 Flash Report 11 3 2" xfId="10692"/>
    <cellStyle name="_P2 WD4 Flash Report 11 4" xfId="10693"/>
    <cellStyle name="_P2 WD4 Flash Report 11 4 2" xfId="10694"/>
    <cellStyle name="_P2 WD4 Flash Report 11 5" xfId="10695"/>
    <cellStyle name="_P2 WD4 Flash Report 11 5 2" xfId="10696"/>
    <cellStyle name="_P2 WD4 Flash Report 11_Gross" xfId="10697"/>
    <cellStyle name="_P2 WD4 Flash Report 11_Gross 2" xfId="10698"/>
    <cellStyle name="_P2 WD4 Flash Report 11_Gross 2 2" xfId="10699"/>
    <cellStyle name="_P2 WD4 Flash Report 11_Gross 3" xfId="10700"/>
    <cellStyle name="_P2 WD4 Flash Report 12" xfId="10701"/>
    <cellStyle name="_P2 WD4 Flash Report 12 2" xfId="10702"/>
    <cellStyle name="_P2 WD4 Flash Report 12 2 2" xfId="10703"/>
    <cellStyle name="_P2 WD4 Flash Report 12 2 2 2" xfId="10704"/>
    <cellStyle name="_P2 WD4 Flash Report 12 3" xfId="10705"/>
    <cellStyle name="_P2 WD4 Flash Report 12 3 2" xfId="10706"/>
    <cellStyle name="_P2 WD4 Flash Report 12 4" xfId="10707"/>
    <cellStyle name="_P2 WD4 Flash Report 12 4 2" xfId="10708"/>
    <cellStyle name="_P2 WD4 Flash Report 12_Gross" xfId="10709"/>
    <cellStyle name="_P2 WD4 Flash Report 12_Gross 2" xfId="10710"/>
    <cellStyle name="_P2 WD4 Flash Report 12_Gross 2 2" xfId="10711"/>
    <cellStyle name="_P2 WD4 Flash Report 12_Gross 3" xfId="10712"/>
    <cellStyle name="_P2 WD4 Flash Report 13" xfId="10713"/>
    <cellStyle name="_P2 WD4 Flash Report 13 2" xfId="10714"/>
    <cellStyle name="_P2 WD4 Flash Report 13 2 2" xfId="10715"/>
    <cellStyle name="_P2 WD4 Flash Report 13 3" xfId="10716"/>
    <cellStyle name="_P2 WD4 Flash Report 13 3 2" xfId="10717"/>
    <cellStyle name="_P2 WD4 Flash Report 13_Gross" xfId="10718"/>
    <cellStyle name="_P2 WD4 Flash Report 13_Gross 2" xfId="10719"/>
    <cellStyle name="_P2 WD4 Flash Report 13_Gross 2 2" xfId="10720"/>
    <cellStyle name="_P2 WD4 Flash Report 13_Gross 3" xfId="10721"/>
    <cellStyle name="_P2 WD4 Flash Report 14" xfId="10722"/>
    <cellStyle name="_P2 WD4 Flash Report 14 2" xfId="10723"/>
    <cellStyle name="_P2 WD4 Flash Report 14 2 2" xfId="10724"/>
    <cellStyle name="_P2 WD4 Flash Report 14 2 2 2" xfId="10725"/>
    <cellStyle name="_P2 WD4 Flash Report 14 3" xfId="10726"/>
    <cellStyle name="_P2 WD4 Flash Report 14 3 2" xfId="10727"/>
    <cellStyle name="_P2 WD4 Flash Report 14_Gross" xfId="10728"/>
    <cellStyle name="_P2 WD4 Flash Report 14_Gross 2" xfId="10729"/>
    <cellStyle name="_P2 WD4 Flash Report 14_Gross 2 2" xfId="10730"/>
    <cellStyle name="_P2 WD4 Flash Report 14_Gross 3" xfId="10731"/>
    <cellStyle name="_P2 WD4 Flash Report 15" xfId="10732"/>
    <cellStyle name="_P2 WD4 Flash Report 15 2" xfId="10733"/>
    <cellStyle name="_P2 WD4 Flash Report 15 2 2" xfId="10734"/>
    <cellStyle name="_P2 WD4 Flash Report 15 3" xfId="10735"/>
    <cellStyle name="_P2 WD4 Flash Report 15 3 2" xfId="10736"/>
    <cellStyle name="_P2 WD4 Flash Report 15_Gross" xfId="10737"/>
    <cellStyle name="_P2 WD4 Flash Report 15_Gross 2" xfId="10738"/>
    <cellStyle name="_P2 WD4 Flash Report 15_Gross 2 2" xfId="10739"/>
    <cellStyle name="_P2 WD4 Flash Report 15_Gross 3" xfId="10740"/>
    <cellStyle name="_P2 WD4 Flash Report 16" xfId="10741"/>
    <cellStyle name="_P2 WD4 Flash Report 16 2" xfId="10742"/>
    <cellStyle name="_P2 WD4 Flash Report 16 2 2" xfId="10743"/>
    <cellStyle name="_P2 WD4 Flash Report 16 3" xfId="10744"/>
    <cellStyle name="_P2 WD4 Flash Report 16_Gross" xfId="10745"/>
    <cellStyle name="_P2 WD4 Flash Report 16_Gross 2" xfId="10746"/>
    <cellStyle name="_P2 WD4 Flash Report 16_Gross 2 2" xfId="10747"/>
    <cellStyle name="_P2 WD4 Flash Report 16_Gross 3" xfId="10748"/>
    <cellStyle name="_P2 WD4 Flash Report 17" xfId="10749"/>
    <cellStyle name="_P2 WD4 Flash Report 17 2" xfId="10750"/>
    <cellStyle name="_P2 WD4 Flash Report 17 2 2" xfId="10751"/>
    <cellStyle name="_P2 WD4 Flash Report 17 3" xfId="10752"/>
    <cellStyle name="_P2 WD4 Flash Report 17_Gross" xfId="10753"/>
    <cellStyle name="_P2 WD4 Flash Report 17_Gross 2" xfId="10754"/>
    <cellStyle name="_P2 WD4 Flash Report 17_Gross 2 2" xfId="10755"/>
    <cellStyle name="_P2 WD4 Flash Report 17_Gross 3" xfId="10756"/>
    <cellStyle name="_P2 WD4 Flash Report 18" xfId="10757"/>
    <cellStyle name="_P2 WD4 Flash Report 18 2" xfId="10758"/>
    <cellStyle name="_P2 WD4 Flash Report 18 2 2" xfId="10759"/>
    <cellStyle name="_P2 WD4 Flash Report 18 3" xfId="10760"/>
    <cellStyle name="_P2 WD4 Flash Report 19" xfId="10761"/>
    <cellStyle name="_P2 WD4 Flash Report 19 2" xfId="10762"/>
    <cellStyle name="_P2 WD4 Flash Report 19 2 2" xfId="10763"/>
    <cellStyle name="_P2 WD4 Flash Report 19 3" xfId="10764"/>
    <cellStyle name="_P2 WD4 Flash Report 2" xfId="10765"/>
    <cellStyle name="_P2 WD4 Flash Report 2 10" xfId="10766"/>
    <cellStyle name="_P2 WD4 Flash Report 2 10 2" xfId="10767"/>
    <cellStyle name="_P2 WD4 Flash Report 2 11" xfId="10768"/>
    <cellStyle name="_P2 WD4 Flash Report 2 11 2" xfId="10769"/>
    <cellStyle name="_P2 WD4 Flash Report 2 12" xfId="10770"/>
    <cellStyle name="_P2 WD4 Flash Report 2 12 2" xfId="10771"/>
    <cellStyle name="_P2 WD4 Flash Report 2 13" xfId="10772"/>
    <cellStyle name="_P2 WD4 Flash Report 2 2" xfId="10773"/>
    <cellStyle name="_P2 WD4 Flash Report 2 2 2" xfId="10774"/>
    <cellStyle name="_P2 WD4 Flash Report 2 2 2 2" xfId="10775"/>
    <cellStyle name="_P2 WD4 Flash Report 2 2 2 2 2" xfId="10776"/>
    <cellStyle name="_P2 WD4 Flash Report 2 2 3" xfId="10777"/>
    <cellStyle name="_P2 WD4 Flash Report 2 2 3 2" xfId="10778"/>
    <cellStyle name="_P2 WD4 Flash Report 2 2 3 2 2" xfId="10779"/>
    <cellStyle name="_P2 WD4 Flash Report 2 2 3 3" xfId="10780"/>
    <cellStyle name="_P2 WD4 Flash Report 2 2 4" xfId="10781"/>
    <cellStyle name="_P2 WD4 Flash Report 2 2 4 2" xfId="10782"/>
    <cellStyle name="_P2 WD4 Flash Report 2 2 5" xfId="10783"/>
    <cellStyle name="_P2 WD4 Flash Report 2 2 5 2" xfId="10784"/>
    <cellStyle name="_P2 WD4 Flash Report 2 2_Gross" xfId="10785"/>
    <cellStyle name="_P2 WD4 Flash Report 2 2_Gross 2" xfId="10786"/>
    <cellStyle name="_P2 WD4 Flash Report 2 2_Gross 2 2" xfId="10787"/>
    <cellStyle name="_P2 WD4 Flash Report 2 2_Gross 3" xfId="10788"/>
    <cellStyle name="_P2 WD4 Flash Report 2 3" xfId="10789"/>
    <cellStyle name="_P2 WD4 Flash Report 2 3 2" xfId="10790"/>
    <cellStyle name="_P2 WD4 Flash Report 2 3 2 2" xfId="10791"/>
    <cellStyle name="_P2 WD4 Flash Report 2 3 2 2 2" xfId="10792"/>
    <cellStyle name="_P2 WD4 Flash Report 2 3 2 3" xfId="10793"/>
    <cellStyle name="_P2 WD4 Flash Report 2 3 2 3 2" xfId="10794"/>
    <cellStyle name="_P2 WD4 Flash Report 2 3 3" xfId="10795"/>
    <cellStyle name="_P2 WD4 Flash Report 2 3 3 2" xfId="10796"/>
    <cellStyle name="_P2 WD4 Flash Report 2 3 4" xfId="10797"/>
    <cellStyle name="_P2 WD4 Flash Report 2 3 4 2" xfId="10798"/>
    <cellStyle name="_P2 WD4 Flash Report 2 3_Gross" xfId="10799"/>
    <cellStyle name="_P2 WD4 Flash Report 2 3_Gross 2" xfId="10800"/>
    <cellStyle name="_P2 WD4 Flash Report 2 3_Gross 2 2" xfId="10801"/>
    <cellStyle name="_P2 WD4 Flash Report 2 3_Gross 3" xfId="10802"/>
    <cellStyle name="_P2 WD4 Flash Report 2 4" xfId="10803"/>
    <cellStyle name="_P2 WD4 Flash Report 2 4 2" xfId="10804"/>
    <cellStyle name="_P2 WD4 Flash Report 2 4 2 2" xfId="10805"/>
    <cellStyle name="_P2 WD4 Flash Report 2 4 3" xfId="10806"/>
    <cellStyle name="_P2 WD4 Flash Report 2 4 3 2" xfId="10807"/>
    <cellStyle name="_P2 WD4 Flash Report 2 4 4" xfId="10808"/>
    <cellStyle name="_P2 WD4 Flash Report 2 4 4 2" xfId="10809"/>
    <cellStyle name="_P2 WD4 Flash Report 2 5" xfId="10810"/>
    <cellStyle name="_P2 WD4 Flash Report 2 5 2" xfId="10811"/>
    <cellStyle name="_P2 WD4 Flash Report 2 5 2 2" xfId="10812"/>
    <cellStyle name="_P2 WD4 Flash Report 2 5 2 2 2" xfId="10813"/>
    <cellStyle name="_P2 WD4 Flash Report 2 5 3" xfId="10814"/>
    <cellStyle name="_P2 WD4 Flash Report 2 5 3 2" xfId="10815"/>
    <cellStyle name="_P2 WD4 Flash Report 2 6" xfId="10816"/>
    <cellStyle name="_P2 WD4 Flash Report 2 6 2" xfId="10817"/>
    <cellStyle name="_P2 WD4 Flash Report 2 6 2 2" xfId="10818"/>
    <cellStyle name="_P2 WD4 Flash Report 2 6 3" xfId="10819"/>
    <cellStyle name="_P2 WD4 Flash Report 2 6 3 2" xfId="10820"/>
    <cellStyle name="_P2 WD4 Flash Report 2 7" xfId="10821"/>
    <cellStyle name="_P2 WD4 Flash Report 2 7 2" xfId="10822"/>
    <cellStyle name="_P2 WD4 Flash Report 2 7 2 2" xfId="10823"/>
    <cellStyle name="_P2 WD4 Flash Report 2 7 3" xfId="10824"/>
    <cellStyle name="_P2 WD4 Flash Report 2 8" xfId="10825"/>
    <cellStyle name="_P2 WD4 Flash Report 2 8 2" xfId="10826"/>
    <cellStyle name="_P2 WD4 Flash Report 2 9" xfId="10827"/>
    <cellStyle name="_P2 WD4 Flash Report 2 9 2" xfId="10828"/>
    <cellStyle name="_P2 WD4 Flash Report 2_Gross" xfId="10829"/>
    <cellStyle name="_P2 WD4 Flash Report 2_Gross 2" xfId="10830"/>
    <cellStyle name="_P2 WD4 Flash Report 2_Gross 2 2" xfId="10831"/>
    <cellStyle name="_P2 WD4 Flash Report 2_Gross 3" xfId="10832"/>
    <cellStyle name="_P2 WD4 Flash Report 20" xfId="10833"/>
    <cellStyle name="_P2 WD4 Flash Report 20 2" xfId="10834"/>
    <cellStyle name="_P2 WD4 Flash Report 20 2 2" xfId="10835"/>
    <cellStyle name="_P2 WD4 Flash Report 20 3" xfId="10836"/>
    <cellStyle name="_P2 WD4 Flash Report 21" xfId="10837"/>
    <cellStyle name="_P2 WD4 Flash Report 21 2" xfId="10838"/>
    <cellStyle name="_P2 WD4 Flash Report 21 2 2" xfId="10839"/>
    <cellStyle name="_P2 WD4 Flash Report 21 3" xfId="10840"/>
    <cellStyle name="_P2 WD4 Flash Report 22" xfId="10841"/>
    <cellStyle name="_P2 WD4 Flash Report 22 2" xfId="10842"/>
    <cellStyle name="_P2 WD4 Flash Report 23" xfId="10843"/>
    <cellStyle name="_P2 WD4 Flash Report 23 2" xfId="10844"/>
    <cellStyle name="_P2 WD4 Flash Report 24" xfId="10845"/>
    <cellStyle name="_P2 WD4 Flash Report 24 2" xfId="10846"/>
    <cellStyle name="_P2 WD4 Flash Report 24 2 2" xfId="10847"/>
    <cellStyle name="_P2 WD4 Flash Report 24 3" xfId="10848"/>
    <cellStyle name="_P2 WD4 Flash Report 25" xfId="10849"/>
    <cellStyle name="_P2 WD4 Flash Report 25 2" xfId="10850"/>
    <cellStyle name="_P2 WD4 Flash Report 26" xfId="10851"/>
    <cellStyle name="_P2 WD4 Flash Report 26 2" xfId="10852"/>
    <cellStyle name="_P2 WD4 Flash Report 27" xfId="10853"/>
    <cellStyle name="_P2 WD4 Flash Report 27 2" xfId="10854"/>
    <cellStyle name="_P2 WD4 Flash Report 28" xfId="10855"/>
    <cellStyle name="_P2 WD4 Flash Report 28 2" xfId="10856"/>
    <cellStyle name="_P2 WD4 Flash Report 29" xfId="10857"/>
    <cellStyle name="_P2 WD4 Flash Report 29 2" xfId="10858"/>
    <cellStyle name="_P2 WD4 Flash Report 3" xfId="10859"/>
    <cellStyle name="_P2 WD4 Flash Report 3 10" xfId="10860"/>
    <cellStyle name="_P2 WD4 Flash Report 3 10 2" xfId="10861"/>
    <cellStyle name="_P2 WD4 Flash Report 3 10 2 2" xfId="10862"/>
    <cellStyle name="_P2 WD4 Flash Report 3 11" xfId="10863"/>
    <cellStyle name="_P2 WD4 Flash Report 3 11 2" xfId="10864"/>
    <cellStyle name="_P2 WD4 Flash Report 3 11 2 2" xfId="10865"/>
    <cellStyle name="_P2 WD4 Flash Report 3 12" xfId="10866"/>
    <cellStyle name="_P2 WD4 Flash Report 3 12 2" xfId="10867"/>
    <cellStyle name="_P2 WD4 Flash Report 3 2" xfId="10868"/>
    <cellStyle name="_P2 WD4 Flash Report 3 2 2" xfId="10869"/>
    <cellStyle name="_P2 WD4 Flash Report 3 2 2 2" xfId="10870"/>
    <cellStyle name="_P2 WD4 Flash Report 3 2 2 2 2" xfId="10871"/>
    <cellStyle name="_P2 WD4 Flash Report 3 2 2 3" xfId="10872"/>
    <cellStyle name="_P2 WD4 Flash Report 3 2 2 3 2" xfId="10873"/>
    <cellStyle name="_P2 WD4 Flash Report 3 2 2_Gross" xfId="10874"/>
    <cellStyle name="_P2 WD4 Flash Report 3 2 2_Gross 2" xfId="10875"/>
    <cellStyle name="_P2 WD4 Flash Report 3 2 2_Gross 2 2" xfId="10876"/>
    <cellStyle name="_P2 WD4 Flash Report 3 2 2_Gross 3" xfId="10877"/>
    <cellStyle name="_P2 WD4 Flash Report 3 2 3" xfId="10878"/>
    <cellStyle name="_P2 WD4 Flash Report 3 2 3 2" xfId="10879"/>
    <cellStyle name="_P2 WD4 Flash Report 3 2 4" xfId="10880"/>
    <cellStyle name="_P2 WD4 Flash Report 3 2 4 2" xfId="10881"/>
    <cellStyle name="_P2 WD4 Flash Report 3 2_Gross" xfId="10882"/>
    <cellStyle name="_P2 WD4 Flash Report 3 2_Gross 2" xfId="10883"/>
    <cellStyle name="_P2 WD4 Flash Report 3 2_Gross 2 2" xfId="10884"/>
    <cellStyle name="_P2 WD4 Flash Report 3 2_Gross 3" xfId="10885"/>
    <cellStyle name="_P2 WD4 Flash Report 3 3" xfId="10886"/>
    <cellStyle name="_P2 WD4 Flash Report 3 3 2" xfId="10887"/>
    <cellStyle name="_P2 WD4 Flash Report 3 3 2 2" xfId="10888"/>
    <cellStyle name="_P2 WD4 Flash Report 3 3 2 2 2" xfId="10889"/>
    <cellStyle name="_P2 WD4 Flash Report 3 3 2 3" xfId="10890"/>
    <cellStyle name="_P2 WD4 Flash Report 3 3 2 3 2" xfId="10891"/>
    <cellStyle name="_P2 WD4 Flash Report 3 3 2_Gross" xfId="10892"/>
    <cellStyle name="_P2 WD4 Flash Report 3 3 2_Gross 2" xfId="10893"/>
    <cellStyle name="_P2 WD4 Flash Report 3 3 2_Gross 2 2" xfId="10894"/>
    <cellStyle name="_P2 WD4 Flash Report 3 3 2_Gross 3" xfId="10895"/>
    <cellStyle name="_P2 WD4 Flash Report 3 3 3" xfId="10896"/>
    <cellStyle name="_P2 WD4 Flash Report 3 3 3 2" xfId="10897"/>
    <cellStyle name="_P2 WD4 Flash Report 3 3 4" xfId="10898"/>
    <cellStyle name="_P2 WD4 Flash Report 3 3 4 2" xfId="10899"/>
    <cellStyle name="_P2 WD4 Flash Report 3 3_August 2014 IMBE" xfId="10900"/>
    <cellStyle name="_P2 WD4 Flash Report 3 3_August 2014 IMBE 2" xfId="10901"/>
    <cellStyle name="_P2 WD4 Flash Report 3 3_August 2014 IMBE 2 2" xfId="10902"/>
    <cellStyle name="_P2 WD4 Flash Report 3 3_August 2014 IMBE 2 2 2" xfId="10903"/>
    <cellStyle name="_P2 WD4 Flash Report 3 3_August 2014 IMBE 2 2 2 2" xfId="10904"/>
    <cellStyle name="_P2 WD4 Flash Report 3 3_August 2014 IMBE 2 2 3" xfId="10905"/>
    <cellStyle name="_P2 WD4 Flash Report 3 3_August 2014 IMBE 2 2_Gross" xfId="10906"/>
    <cellStyle name="_P2 WD4 Flash Report 3 3_August 2014 IMBE 2 2_Gross 2" xfId="10907"/>
    <cellStyle name="_P2 WD4 Flash Report 3 3_August 2014 IMBE 2 2_Gross 2 2" xfId="10908"/>
    <cellStyle name="_P2 WD4 Flash Report 3 3_August 2014 IMBE 2 2_Gross 3" xfId="10909"/>
    <cellStyle name="_P2 WD4 Flash Report 3 3_August 2014 IMBE 2 3" xfId="10910"/>
    <cellStyle name="_P2 WD4 Flash Report 3 3_August 2014 IMBE 2 3 2" xfId="10911"/>
    <cellStyle name="_P2 WD4 Flash Report 3 3_August 2014 IMBE 2 4" xfId="10912"/>
    <cellStyle name="_P2 WD4 Flash Report 3 3_August 2014 IMBE 2 4 2" xfId="10913"/>
    <cellStyle name="_P2 WD4 Flash Report 3 3_August 2014 IMBE 2_Gross" xfId="10914"/>
    <cellStyle name="_P2 WD4 Flash Report 3 3_August 2014 IMBE 2_Gross 2" xfId="10915"/>
    <cellStyle name="_P2 WD4 Flash Report 3 3_August 2014 IMBE 2_Gross 2 2" xfId="10916"/>
    <cellStyle name="_P2 WD4 Flash Report 3 3_August 2014 IMBE 2_Gross 3" xfId="10917"/>
    <cellStyle name="_P2 WD4 Flash Report 3 3_August 2014 IMBE 3" xfId="10918"/>
    <cellStyle name="_P2 WD4 Flash Report 3 3_August 2014 IMBE 3 2" xfId="10919"/>
    <cellStyle name="_P2 WD4 Flash Report 3 3_August 2014 IMBE 4" xfId="10920"/>
    <cellStyle name="_P2 WD4 Flash Report 3 3_August 2014 IMBE 4 2" xfId="10921"/>
    <cellStyle name="_P2 WD4 Flash Report 3 3_August 2014 IMBE_Gross" xfId="10922"/>
    <cellStyle name="_P2 WD4 Flash Report 3 3_August 2014 IMBE_Gross 2" xfId="10923"/>
    <cellStyle name="_P2 WD4 Flash Report 3 3_August 2014 IMBE_Gross 2 2" xfId="10924"/>
    <cellStyle name="_P2 WD4 Flash Report 3 3_August 2014 IMBE_Gross 3" xfId="10925"/>
    <cellStyle name="_P2 WD4 Flash Report 3 3_Gross" xfId="10926"/>
    <cellStyle name="_P2 WD4 Flash Report 3 3_Gross 2" xfId="10927"/>
    <cellStyle name="_P2 WD4 Flash Report 3 3_Gross 2 2" xfId="10928"/>
    <cellStyle name="_P2 WD4 Flash Report 3 3_Gross 3" xfId="10929"/>
    <cellStyle name="_P2 WD4 Flash Report 3 4" xfId="10930"/>
    <cellStyle name="_P2 WD4 Flash Report 3 4 2" xfId="10931"/>
    <cellStyle name="_P2 WD4 Flash Report 3 4 2 2" xfId="10932"/>
    <cellStyle name="_P2 WD4 Flash Report 3 4 2 2 2" xfId="10933"/>
    <cellStyle name="_P2 WD4 Flash Report 3 4 2 3" xfId="10934"/>
    <cellStyle name="_P2 WD4 Flash Report 3 4 2 3 2" xfId="10935"/>
    <cellStyle name="_P2 WD4 Flash Report 3 4 2_Gross" xfId="10936"/>
    <cellStyle name="_P2 WD4 Flash Report 3 4 2_Gross 2" xfId="10937"/>
    <cellStyle name="_P2 WD4 Flash Report 3 4 2_Gross 2 2" xfId="10938"/>
    <cellStyle name="_P2 WD4 Flash Report 3 4 2_Gross 3" xfId="10939"/>
    <cellStyle name="_P2 WD4 Flash Report 3 4 3" xfId="10940"/>
    <cellStyle name="_P2 WD4 Flash Report 3 4 3 2" xfId="10941"/>
    <cellStyle name="_P2 WD4 Flash Report 3 4 4" xfId="10942"/>
    <cellStyle name="_P2 WD4 Flash Report 3 4 4 2" xfId="10943"/>
    <cellStyle name="_P2 WD4 Flash Report 3 4_Gross" xfId="10944"/>
    <cellStyle name="_P2 WD4 Flash Report 3 4_Gross 2" xfId="10945"/>
    <cellStyle name="_P2 WD4 Flash Report 3 4_Gross 2 2" xfId="10946"/>
    <cellStyle name="_P2 WD4 Flash Report 3 4_Gross 3" xfId="10947"/>
    <cellStyle name="_P2 WD4 Flash Report 3 5" xfId="10948"/>
    <cellStyle name="_P2 WD4 Flash Report 3 5 2" xfId="10949"/>
    <cellStyle name="_P2 WD4 Flash Report 3 5 2 2" xfId="10950"/>
    <cellStyle name="_P2 WD4 Flash Report 3 5 3" xfId="10951"/>
    <cellStyle name="_P2 WD4 Flash Report 3 5 3 2" xfId="10952"/>
    <cellStyle name="_P2 WD4 Flash Report 3 5 4" xfId="10953"/>
    <cellStyle name="_P2 WD4 Flash Report 3 5_Gross" xfId="10954"/>
    <cellStyle name="_P2 WD4 Flash Report 3 5_Gross 2" xfId="10955"/>
    <cellStyle name="_P2 WD4 Flash Report 3 5_Gross 2 2" xfId="10956"/>
    <cellStyle name="_P2 WD4 Flash Report 3 5_Gross 3" xfId="10957"/>
    <cellStyle name="_P2 WD4 Flash Report 3 6" xfId="10958"/>
    <cellStyle name="_P2 WD4 Flash Report 3 6 2" xfId="10959"/>
    <cellStyle name="_P2 WD4 Flash Report 3 6 2 2" xfId="10960"/>
    <cellStyle name="_P2 WD4 Flash Report 3 6 3" xfId="10961"/>
    <cellStyle name="_P2 WD4 Flash Report 3 6 3 2" xfId="10962"/>
    <cellStyle name="_P2 WD4 Flash Report 3 6 4" xfId="10963"/>
    <cellStyle name="_P2 WD4 Flash Report 3 6 4 2" xfId="10964"/>
    <cellStyle name="_P2 WD4 Flash Report 3 6 5" xfId="10965"/>
    <cellStyle name="_P2 WD4 Flash Report 3 6_Gross" xfId="10966"/>
    <cellStyle name="_P2 WD4 Flash Report 3 6_Gross 2" xfId="10967"/>
    <cellStyle name="_P2 WD4 Flash Report 3 6_Gross 2 2" xfId="10968"/>
    <cellStyle name="_P2 WD4 Flash Report 3 6_Gross 3" xfId="10969"/>
    <cellStyle name="_P2 WD4 Flash Report 3 7" xfId="10970"/>
    <cellStyle name="_P2 WD4 Flash Report 3 7 2" xfId="10971"/>
    <cellStyle name="_P2 WD4 Flash Report 3 7 2 2" xfId="10972"/>
    <cellStyle name="_P2 WD4 Flash Report 3 7 2 2 2" xfId="10973"/>
    <cellStyle name="_P2 WD4 Flash Report 3 7 3" xfId="10974"/>
    <cellStyle name="_P2 WD4 Flash Report 3 7 3 2" xfId="10975"/>
    <cellStyle name="_P2 WD4 Flash Report 3 7 4" xfId="10976"/>
    <cellStyle name="_P2 WD4 Flash Report 3 7 4 2" xfId="10977"/>
    <cellStyle name="_P2 WD4 Flash Report 3 7 5" xfId="10978"/>
    <cellStyle name="_P2 WD4 Flash Report 3 7_Gross" xfId="10979"/>
    <cellStyle name="_P2 WD4 Flash Report 3 7_Gross 2" xfId="10980"/>
    <cellStyle name="_P2 WD4 Flash Report 3 7_Gross 2 2" xfId="10981"/>
    <cellStyle name="_P2 WD4 Flash Report 3 7_Gross 3" xfId="10982"/>
    <cellStyle name="_P2 WD4 Flash Report 3 8" xfId="10983"/>
    <cellStyle name="_P2 WD4 Flash Report 3 8 2" xfId="10984"/>
    <cellStyle name="_P2 WD4 Flash Report 3 8 2 2" xfId="10985"/>
    <cellStyle name="_P2 WD4 Flash Report 3 8 3" xfId="10986"/>
    <cellStyle name="_P2 WD4 Flash Report 3 8 3 2" xfId="10987"/>
    <cellStyle name="_P2 WD4 Flash Report 3 8 4" xfId="10988"/>
    <cellStyle name="_P2 WD4 Flash Report 3 8 5" xfId="10989"/>
    <cellStyle name="_P2 WD4 Flash Report 3 8_Gross" xfId="10990"/>
    <cellStyle name="_P2 WD4 Flash Report 3 8_Gross 2" xfId="10991"/>
    <cellStyle name="_P2 WD4 Flash Report 3 8_Gross 2 2" xfId="10992"/>
    <cellStyle name="_P2 WD4 Flash Report 3 8_Gross 3" xfId="10993"/>
    <cellStyle name="_P2 WD4 Flash Report 3 9" xfId="10994"/>
    <cellStyle name="_P2 WD4 Flash Report 3 9 2" xfId="10995"/>
    <cellStyle name="_P2 WD4 Flash Report 3 9 2 2" xfId="10996"/>
    <cellStyle name="_P2 WD4 Flash Report 3 9 3" xfId="10997"/>
    <cellStyle name="_P2 WD4 Flash Report 3_August 2014 IMBE" xfId="10998"/>
    <cellStyle name="_P2 WD4 Flash Report 3_August 2014 IMBE 2" xfId="10999"/>
    <cellStyle name="_P2 WD4 Flash Report 3_August 2014 IMBE 2 2" xfId="11000"/>
    <cellStyle name="_P2 WD4 Flash Report 3_August 2014 IMBE 2 2 2" xfId="11001"/>
    <cellStyle name="_P2 WD4 Flash Report 3_August 2014 IMBE 2 3" xfId="11002"/>
    <cellStyle name="_P2 WD4 Flash Report 3_August 2014 IMBE 2 3 2" xfId="11003"/>
    <cellStyle name="_P2 WD4 Flash Report 3_August 2014 IMBE 2_Gross" xfId="11004"/>
    <cellStyle name="_P2 WD4 Flash Report 3_August 2014 IMBE 2_Gross 2" xfId="11005"/>
    <cellStyle name="_P2 WD4 Flash Report 3_August 2014 IMBE 2_Gross 2 2" xfId="11006"/>
    <cellStyle name="_P2 WD4 Flash Report 3_August 2014 IMBE 2_Gross 3" xfId="11007"/>
    <cellStyle name="_P2 WD4 Flash Report 3_August 2014 IMBE 3" xfId="11008"/>
    <cellStyle name="_P2 WD4 Flash Report 3_August 2014 IMBE 3 2" xfId="11009"/>
    <cellStyle name="_P2 WD4 Flash Report 3_August 2014 IMBE 4" xfId="11010"/>
    <cellStyle name="_P2 WD4 Flash Report 3_August 2014 IMBE 4 2" xfId="11011"/>
    <cellStyle name="_P2 WD4 Flash Report 3_August 2014 IMBE_Gross" xfId="11012"/>
    <cellStyle name="_P2 WD4 Flash Report 3_August 2014 IMBE_Gross 2" xfId="11013"/>
    <cellStyle name="_P2 WD4 Flash Report 3_August 2014 IMBE_Gross 2 2" xfId="11014"/>
    <cellStyle name="_P2 WD4 Flash Report 3_August 2014 IMBE_Gross 3" xfId="11015"/>
    <cellStyle name="_P2 WD4 Flash Report 3_Gross" xfId="11016"/>
    <cellStyle name="_P2 WD4 Flash Report 3_Gross 2" xfId="11017"/>
    <cellStyle name="_P2 WD4 Flash Report 3_Gross 2 2" xfId="11018"/>
    <cellStyle name="_P2 WD4 Flash Report 3_Gross 3" xfId="11019"/>
    <cellStyle name="_P2 WD4 Flash Report 30" xfId="11020"/>
    <cellStyle name="_P2 WD4 Flash Report 4" xfId="11021"/>
    <cellStyle name="_P2 WD4 Flash Report 4 2" xfId="11022"/>
    <cellStyle name="_P2 WD4 Flash Report 4 2 2" xfId="11023"/>
    <cellStyle name="_P2 WD4 Flash Report 4 2 2 2" xfId="11024"/>
    <cellStyle name="_P2 WD4 Flash Report 4 2 2 2 2" xfId="11025"/>
    <cellStyle name="_P2 WD4 Flash Report 4 2 3" xfId="11026"/>
    <cellStyle name="_P2 WD4 Flash Report 4 2 3 2" xfId="11027"/>
    <cellStyle name="_P2 WD4 Flash Report 4 2_Gross" xfId="11028"/>
    <cellStyle name="_P2 WD4 Flash Report 4 2_Gross 2" xfId="11029"/>
    <cellStyle name="_P2 WD4 Flash Report 4 2_Gross 2 2" xfId="11030"/>
    <cellStyle name="_P2 WD4 Flash Report 4 2_Gross 3" xfId="11031"/>
    <cellStyle name="_P2 WD4 Flash Report 4 3" xfId="11032"/>
    <cellStyle name="_P2 WD4 Flash Report 4 3 2" xfId="11033"/>
    <cellStyle name="_P2 WD4 Flash Report 4 3 2 2" xfId="11034"/>
    <cellStyle name="_P2 WD4 Flash Report 4 4" xfId="11035"/>
    <cellStyle name="_P2 WD4 Flash Report 4 4 2" xfId="11036"/>
    <cellStyle name="_P2 WD4 Flash Report 4 5" xfId="11037"/>
    <cellStyle name="_P2 WD4 Flash Report 4 5 2" xfId="11038"/>
    <cellStyle name="_P2 WD4 Flash Report 4 6" xfId="11039"/>
    <cellStyle name="_P2 WD4 Flash Report 4 6 2" xfId="11040"/>
    <cellStyle name="_P2 WD4 Flash Report 4_August 2014 IMBE" xfId="11041"/>
    <cellStyle name="_P2 WD4 Flash Report 4_August 2014 IMBE 2" xfId="11042"/>
    <cellStyle name="_P2 WD4 Flash Report 4_August 2014 IMBE 2 2" xfId="11043"/>
    <cellStyle name="_P2 WD4 Flash Report 4_August 2014 IMBE 2 2 2" xfId="11044"/>
    <cellStyle name="_P2 WD4 Flash Report 4_August 2014 IMBE 2 2 2 2" xfId="11045"/>
    <cellStyle name="_P2 WD4 Flash Report 4_August 2014 IMBE 2 2 3" xfId="11046"/>
    <cellStyle name="_P2 WD4 Flash Report 4_August 2014 IMBE 2 2_Gross" xfId="11047"/>
    <cellStyle name="_P2 WD4 Flash Report 4_August 2014 IMBE 2 2_Gross 2" xfId="11048"/>
    <cellStyle name="_P2 WD4 Flash Report 4_August 2014 IMBE 2 2_Gross 2 2" xfId="11049"/>
    <cellStyle name="_P2 WD4 Flash Report 4_August 2014 IMBE 2 2_Gross 3" xfId="11050"/>
    <cellStyle name="_P2 WD4 Flash Report 4_August 2014 IMBE 2 3" xfId="11051"/>
    <cellStyle name="_P2 WD4 Flash Report 4_August 2014 IMBE 2 3 2" xfId="11052"/>
    <cellStyle name="_P2 WD4 Flash Report 4_August 2014 IMBE 2 4" xfId="11053"/>
    <cellStyle name="_P2 WD4 Flash Report 4_August 2014 IMBE 2 4 2" xfId="11054"/>
    <cellStyle name="_P2 WD4 Flash Report 4_August 2014 IMBE 2_Gross" xfId="11055"/>
    <cellStyle name="_P2 WD4 Flash Report 4_August 2014 IMBE 2_Gross 2" xfId="11056"/>
    <cellStyle name="_P2 WD4 Flash Report 4_August 2014 IMBE 2_Gross 2 2" xfId="11057"/>
    <cellStyle name="_P2 WD4 Flash Report 4_August 2014 IMBE 2_Gross 3" xfId="11058"/>
    <cellStyle name="_P2 WD4 Flash Report 4_August 2014 IMBE 3" xfId="11059"/>
    <cellStyle name="_P2 WD4 Flash Report 4_August 2014 IMBE 3 2" xfId="11060"/>
    <cellStyle name="_P2 WD4 Flash Report 4_August 2014 IMBE 4" xfId="11061"/>
    <cellStyle name="_P2 WD4 Flash Report 4_August 2014 IMBE 4 2" xfId="11062"/>
    <cellStyle name="_P2 WD4 Flash Report 4_August 2014 IMBE_Gross" xfId="11063"/>
    <cellStyle name="_P2 WD4 Flash Report 4_August 2014 IMBE_Gross 2" xfId="11064"/>
    <cellStyle name="_P2 WD4 Flash Report 4_August 2014 IMBE_Gross 2 2" xfId="11065"/>
    <cellStyle name="_P2 WD4 Flash Report 4_August 2014 IMBE_Gross 3" xfId="11066"/>
    <cellStyle name="_P2 WD4 Flash Report 4_Gross" xfId="11067"/>
    <cellStyle name="_P2 WD4 Flash Report 4_Gross 2" xfId="11068"/>
    <cellStyle name="_P2 WD4 Flash Report 4_Gross 2 2" xfId="11069"/>
    <cellStyle name="_P2 WD4 Flash Report 4_Gross 3" xfId="11070"/>
    <cellStyle name="_P2 WD4 Flash Report 5" xfId="11071"/>
    <cellStyle name="_P2 WD4 Flash Report 5 2" xfId="11072"/>
    <cellStyle name="_P2 WD4 Flash Report 5 2 2" xfId="11073"/>
    <cellStyle name="_P2 WD4 Flash Report 5 2 2 2" xfId="11074"/>
    <cellStyle name="_P2 WD4 Flash Report 5 2 3" xfId="11075"/>
    <cellStyle name="_P2 WD4 Flash Report 5 2 3 2" xfId="11076"/>
    <cellStyle name="_P2 WD4 Flash Report 5 2 4" xfId="11077"/>
    <cellStyle name="_P2 WD4 Flash Report 5 2 4 2" xfId="11078"/>
    <cellStyle name="_P2 WD4 Flash Report 5 2_Gross" xfId="11079"/>
    <cellStyle name="_P2 WD4 Flash Report 5 2_Gross 2" xfId="11080"/>
    <cellStyle name="_P2 WD4 Flash Report 5 2_Gross 2 2" xfId="11081"/>
    <cellStyle name="_P2 WD4 Flash Report 5 2_Gross 3" xfId="11082"/>
    <cellStyle name="_P2 WD4 Flash Report 5 3" xfId="11083"/>
    <cellStyle name="_P2 WD4 Flash Report 5 3 2" xfId="11084"/>
    <cellStyle name="_P2 WD4 Flash Report 5 3 2 2" xfId="11085"/>
    <cellStyle name="_P2 WD4 Flash Report 5 3 3" xfId="11086"/>
    <cellStyle name="_P2 WD4 Flash Report 5 3 3 2" xfId="11087"/>
    <cellStyle name="_P2 WD4 Flash Report 5 4" xfId="11088"/>
    <cellStyle name="_P2 WD4 Flash Report 5 4 2" xfId="11089"/>
    <cellStyle name="_P2 WD4 Flash Report 5 5" xfId="11090"/>
    <cellStyle name="_P2 WD4 Flash Report 5 5 2" xfId="11091"/>
    <cellStyle name="_P2 WD4 Flash Report 5 6" xfId="11092"/>
    <cellStyle name="_P2 WD4 Flash Report 5_Gross" xfId="11093"/>
    <cellStyle name="_P2 WD4 Flash Report 5_Gross 2" xfId="11094"/>
    <cellStyle name="_P2 WD4 Flash Report 5_Gross 2 2" xfId="11095"/>
    <cellStyle name="_P2 WD4 Flash Report 5_Gross 3" xfId="11096"/>
    <cellStyle name="_P2 WD4 Flash Report 6" xfId="11097"/>
    <cellStyle name="_P2 WD4 Flash Report 6 2" xfId="11098"/>
    <cellStyle name="_P2 WD4 Flash Report 6 2 2" xfId="11099"/>
    <cellStyle name="_P2 WD4 Flash Report 6 2 2 2" xfId="11100"/>
    <cellStyle name="_P2 WD4 Flash Report 6 2 3" xfId="11101"/>
    <cellStyle name="_P2 WD4 Flash Report 6 2 3 2" xfId="11102"/>
    <cellStyle name="_P2 WD4 Flash Report 6 2_Gross" xfId="11103"/>
    <cellStyle name="_P2 WD4 Flash Report 6 2_Gross 2" xfId="11104"/>
    <cellStyle name="_P2 WD4 Flash Report 6 2_Gross 2 2" xfId="11105"/>
    <cellStyle name="_P2 WD4 Flash Report 6 2_Gross 3" xfId="11106"/>
    <cellStyle name="_P2 WD4 Flash Report 6 3" xfId="11107"/>
    <cellStyle name="_P2 WD4 Flash Report 6 3 2" xfId="11108"/>
    <cellStyle name="_P2 WD4 Flash Report 6 3 2 2" xfId="11109"/>
    <cellStyle name="_P2 WD4 Flash Report 6 3 3" xfId="11110"/>
    <cellStyle name="_P2 WD4 Flash Report 6 3 3 2" xfId="11111"/>
    <cellStyle name="_P2 WD4 Flash Report 6 4" xfId="11112"/>
    <cellStyle name="_P2 WD4 Flash Report 6 4 2" xfId="11113"/>
    <cellStyle name="_P2 WD4 Flash Report 6 5" xfId="11114"/>
    <cellStyle name="_P2 WD4 Flash Report 6 5 2" xfId="11115"/>
    <cellStyle name="_P2 WD4 Flash Report 6 6" xfId="11116"/>
    <cellStyle name="_P2 WD4 Flash Report 6_Gross" xfId="11117"/>
    <cellStyle name="_P2 WD4 Flash Report 6_Gross 2" xfId="11118"/>
    <cellStyle name="_P2 WD4 Flash Report 6_Gross 2 2" xfId="11119"/>
    <cellStyle name="_P2 WD4 Flash Report 6_Gross 3" xfId="11120"/>
    <cellStyle name="_P2 WD4 Flash Report 7" xfId="11121"/>
    <cellStyle name="_P2 WD4 Flash Report 7 2" xfId="11122"/>
    <cellStyle name="_P2 WD4 Flash Report 7 2 2" xfId="11123"/>
    <cellStyle name="_P2 WD4 Flash Report 7 2 2 2" xfId="11124"/>
    <cellStyle name="_P2 WD4 Flash Report 7 2 3" xfId="11125"/>
    <cellStyle name="_P2 WD4 Flash Report 7 2 3 2" xfId="11126"/>
    <cellStyle name="_P2 WD4 Flash Report 7 2_Gross" xfId="11127"/>
    <cellStyle name="_P2 WD4 Flash Report 7 2_Gross 2" xfId="11128"/>
    <cellStyle name="_P2 WD4 Flash Report 7 2_Gross 2 2" xfId="11129"/>
    <cellStyle name="_P2 WD4 Flash Report 7 2_Gross 3" xfId="11130"/>
    <cellStyle name="_P2 WD4 Flash Report 7 3" xfId="11131"/>
    <cellStyle name="_P2 WD4 Flash Report 7 3 2" xfId="11132"/>
    <cellStyle name="_P2 WD4 Flash Report 7 4" xfId="11133"/>
    <cellStyle name="_P2 WD4 Flash Report 7 4 2" xfId="11134"/>
    <cellStyle name="_P2 WD4 Flash Report 7_Gross" xfId="11135"/>
    <cellStyle name="_P2 WD4 Flash Report 7_Gross 2" xfId="11136"/>
    <cellStyle name="_P2 WD4 Flash Report 7_Gross 2 2" xfId="11137"/>
    <cellStyle name="_P2 WD4 Flash Report 7_Gross 3" xfId="11138"/>
    <cellStyle name="_P2 WD4 Flash Report 8" xfId="11139"/>
    <cellStyle name="_P2 WD4 Flash Report 8 2" xfId="11140"/>
    <cellStyle name="_P2 WD4 Flash Report 8 2 2" xfId="11141"/>
    <cellStyle name="_P2 WD4 Flash Report 8 2 2 2" xfId="11142"/>
    <cellStyle name="_P2 WD4 Flash Report 8 2 3" xfId="11143"/>
    <cellStyle name="_P2 WD4 Flash Report 8 2 3 2" xfId="11144"/>
    <cellStyle name="_P2 WD4 Flash Report 8 2_Gross" xfId="11145"/>
    <cellStyle name="_P2 WD4 Flash Report 8 2_Gross 2" xfId="11146"/>
    <cellStyle name="_P2 WD4 Flash Report 8 2_Gross 2 2" xfId="11147"/>
    <cellStyle name="_P2 WD4 Flash Report 8 2_Gross 3" xfId="11148"/>
    <cellStyle name="_P2 WD4 Flash Report 8 3" xfId="11149"/>
    <cellStyle name="_P2 WD4 Flash Report 8 3 2" xfId="11150"/>
    <cellStyle name="_P2 WD4 Flash Report 8 4" xfId="11151"/>
    <cellStyle name="_P2 WD4 Flash Report 8 4 2" xfId="11152"/>
    <cellStyle name="_P2 WD4 Flash Report 8_Gross" xfId="11153"/>
    <cellStyle name="_P2 WD4 Flash Report 8_Gross 2" xfId="11154"/>
    <cellStyle name="_P2 WD4 Flash Report 8_Gross 2 2" xfId="11155"/>
    <cellStyle name="_P2 WD4 Flash Report 8_Gross 3" xfId="11156"/>
    <cellStyle name="_P2 WD4 Flash Report 9" xfId="11157"/>
    <cellStyle name="_P2 WD4 Flash Report 9 2" xfId="11158"/>
    <cellStyle name="_P2 WD4 Flash Report 9 2 2" xfId="11159"/>
    <cellStyle name="_P2 WD4 Flash Report 9 2 2 2" xfId="11160"/>
    <cellStyle name="_P2 WD4 Flash Report 9 2 3" xfId="11161"/>
    <cellStyle name="_P2 WD4 Flash Report 9 2 3 2" xfId="11162"/>
    <cellStyle name="_P2 WD4 Flash Report 9 2_Gross" xfId="11163"/>
    <cellStyle name="_P2 WD4 Flash Report 9 2_Gross 2" xfId="11164"/>
    <cellStyle name="_P2 WD4 Flash Report 9 2_Gross 2 2" xfId="11165"/>
    <cellStyle name="_P2 WD4 Flash Report 9 2_Gross 3" xfId="11166"/>
    <cellStyle name="_P2 WD4 Flash Report 9 3" xfId="11167"/>
    <cellStyle name="_P2 WD4 Flash Report 9 3 2" xfId="11168"/>
    <cellStyle name="_P2 WD4 Flash Report 9 4" xfId="11169"/>
    <cellStyle name="_P2 WD4 Flash Report 9 4 2" xfId="11170"/>
    <cellStyle name="_P2 WD4 Flash Report 9 5" xfId="11171"/>
    <cellStyle name="_P2 WD4 Flash Report 9 5 2" xfId="11172"/>
    <cellStyle name="_P2 WD4 Flash Report 9_Gross" xfId="11173"/>
    <cellStyle name="_P2 WD4 Flash Report 9_Gross 2" xfId="11174"/>
    <cellStyle name="_P2 WD4 Flash Report 9_Gross 2 2" xfId="11175"/>
    <cellStyle name="_P2 WD4 Flash Report 9_Gross 3" xfId="11176"/>
    <cellStyle name="_P2 WD4 Flash Report_001. Test" xfId="11177"/>
    <cellStyle name="_P2 WD4 Flash Report_001. Test 2" xfId="11178"/>
    <cellStyle name="_P2 WD4 Flash Report_001. Test 2 2" xfId="11179"/>
    <cellStyle name="_P2 WD4 Flash Report_001. Test 3" xfId="11180"/>
    <cellStyle name="_P2 WD4 Flash Report_001. Test_Gross" xfId="11181"/>
    <cellStyle name="_P2 WD4 Flash Report_001. Test_Gross 2" xfId="11182"/>
    <cellStyle name="_P2 WD4 Flash Report_001. Test_Gross 2 2" xfId="11183"/>
    <cellStyle name="_P2 WD4 Flash Report_001. Test_Gross 3" xfId="11184"/>
    <cellStyle name="_P2 WD4 Flash Report_Gross" xfId="11185"/>
    <cellStyle name="_P2 WD4 Flash Report_Gross 2" xfId="11186"/>
    <cellStyle name="_P2 WD4 Flash Report_Gross 2 2" xfId="11187"/>
    <cellStyle name="_P2 WD4 Flash Report_Gross 2 2 2" xfId="11188"/>
    <cellStyle name="_P2 WD4 Flash Report_Gross 2 3" xfId="11189"/>
    <cellStyle name="_P2 WD4 Flash Report_Gross 2 3 2" xfId="11190"/>
    <cellStyle name="_P2 WD4 Flash Report_Gross 2_Gross" xfId="11191"/>
    <cellStyle name="_P2 WD4 Flash Report_Gross 2_Gross 2" xfId="11192"/>
    <cellStyle name="_P2 WD4 Flash Report_Gross 2_Gross 2 2" xfId="11193"/>
    <cellStyle name="_P2 WD4 Flash Report_Gross 2_Gross 3" xfId="11194"/>
    <cellStyle name="_P2 WD4 Flash Report_Gross 3" xfId="11195"/>
    <cellStyle name="_P2 WD4 Flash Report_Gross 3 2" xfId="11196"/>
    <cellStyle name="_P2 WD4 Flash Report_Gross 4" xfId="11197"/>
    <cellStyle name="_P2 WD4 Flash Report_Gross 4 2" xfId="11198"/>
    <cellStyle name="_P2 WD4 Flash Report_Gross_1" xfId="11199"/>
    <cellStyle name="_P2 WD4 Flash Report_Gross_1 2" xfId="11200"/>
    <cellStyle name="_P2 WD4 Flash Report_Gross_1 2 2" xfId="11201"/>
    <cellStyle name="_P2 WD4 Flash Report_Gross_1 3" xfId="11202"/>
    <cellStyle name="_P2 WD4 Flash Report_Gross_Gross" xfId="11203"/>
    <cellStyle name="_P2 WD4 Flash Report_Gross_Gross 2" xfId="11204"/>
    <cellStyle name="_P2 WD4 Flash Report_Gross_Gross 2 2" xfId="11205"/>
    <cellStyle name="_P2 WD4 Flash Report_Gross_Gross 3" xfId="11206"/>
    <cellStyle name="_P2 WD4 Flash Report_R0" xfId="11207"/>
    <cellStyle name="_P2 WD4 Flash Report_R0 2" xfId="11208"/>
    <cellStyle name="_P2 WD4 Flash Report_R0 2 2" xfId="11209"/>
    <cellStyle name="_P2 WD4 Flash Report_R0 2 2 2" xfId="11210"/>
    <cellStyle name="_P2 WD4 Flash Report_R0 2 3" xfId="11211"/>
    <cellStyle name="_P2 WD4 Flash Report_R0 2 3 2" xfId="11212"/>
    <cellStyle name="_P2 WD4 Flash Report_R0 3" xfId="11213"/>
    <cellStyle name="_P2 WD4 Flash Report_R0 3 2" xfId="11214"/>
    <cellStyle name="_P2 WD4 Flash Report_R0 4" xfId="11215"/>
    <cellStyle name="_P2 WD4 Flash Report_R0 4 2" xfId="11216"/>
    <cellStyle name="_P2 WD4 Flash Report_R0_1" xfId="11217"/>
    <cellStyle name="_P2 WD4 Flash Report_R0_1 2" xfId="11218"/>
    <cellStyle name="_P2 WD4 Flash Report_R0_1 2 2" xfId="11219"/>
    <cellStyle name="_P2 WD4 Flash Report_R0_1 3" xfId="11220"/>
    <cellStyle name="_P2 WD4 Flash Report_R0_1 3 2" xfId="11221"/>
    <cellStyle name="_P3 COO Telekit book WD6 v1" xfId="11222"/>
    <cellStyle name="_P3 COO Telekit book WD6 v1 10" xfId="11223"/>
    <cellStyle name="_P3 COO Telekit book WD6 v1 10 2" xfId="11224"/>
    <cellStyle name="_P3 COO Telekit book WD6 v1 10 2 2" xfId="11225"/>
    <cellStyle name="_P3 COO Telekit book WD6 v1 10 3" xfId="11226"/>
    <cellStyle name="_P3 COO Telekit book WD6 v1 10 3 2" xfId="11227"/>
    <cellStyle name="_P3 COO Telekit book WD6 v1 10 4" xfId="11228"/>
    <cellStyle name="_P3 COO Telekit book WD6 v1 10_Gross" xfId="11229"/>
    <cellStyle name="_P3 COO Telekit book WD6 v1 10_Gross 2" xfId="11230"/>
    <cellStyle name="_P3 COO Telekit book WD6 v1 11" xfId="11231"/>
    <cellStyle name="_P3 COO Telekit book WD6 v1 11 2" xfId="11232"/>
    <cellStyle name="_P3 COO Telekit book WD6 v1 11 2 2" xfId="11233"/>
    <cellStyle name="_P3 COO Telekit book WD6 v1 11 3" xfId="11234"/>
    <cellStyle name="_P3 COO Telekit book WD6 v1 11_Gross" xfId="11235"/>
    <cellStyle name="_P3 COO Telekit book WD6 v1 11_Gross 2" xfId="11236"/>
    <cellStyle name="_P3 COO Telekit book WD6 v1 12" xfId="11237"/>
    <cellStyle name="_P3 COO Telekit book WD6 v1 12 2" xfId="11238"/>
    <cellStyle name="_P3 COO Telekit book WD6 v1 12 2 2" xfId="11239"/>
    <cellStyle name="_P3 COO Telekit book WD6 v1 12 3" xfId="11240"/>
    <cellStyle name="_P3 COO Telekit book WD6 v1 12_Gross" xfId="11241"/>
    <cellStyle name="_P3 COO Telekit book WD6 v1 12_Gross 2" xfId="11242"/>
    <cellStyle name="_P3 COO Telekit book WD6 v1 13" xfId="11243"/>
    <cellStyle name="_P3 COO Telekit book WD6 v1 13 2" xfId="11244"/>
    <cellStyle name="_P3 COO Telekit book WD6 v1 13 2 2" xfId="11245"/>
    <cellStyle name="_P3 COO Telekit book WD6 v1 13 3" xfId="11246"/>
    <cellStyle name="_P3 COO Telekit book WD6 v1 13_Gross" xfId="11247"/>
    <cellStyle name="_P3 COO Telekit book WD6 v1 13_Gross 2" xfId="11248"/>
    <cellStyle name="_P3 COO Telekit book WD6 v1 14" xfId="11249"/>
    <cellStyle name="_P3 COO Telekit book WD6 v1 14 2" xfId="11250"/>
    <cellStyle name="_P3 COO Telekit book WD6 v1 14 2 2" xfId="11251"/>
    <cellStyle name="_P3 COO Telekit book WD6 v1 14 3" xfId="11252"/>
    <cellStyle name="_P3 COO Telekit book WD6 v1 14_Gross" xfId="11253"/>
    <cellStyle name="_P3 COO Telekit book WD6 v1 14_Gross 2" xfId="11254"/>
    <cellStyle name="_P3 COO Telekit book WD6 v1 15" xfId="11255"/>
    <cellStyle name="_P3 COO Telekit book WD6 v1 15 2" xfId="11256"/>
    <cellStyle name="_P3 COO Telekit book WD6 v1 15 2 2" xfId="11257"/>
    <cellStyle name="_P3 COO Telekit book WD6 v1 15 3" xfId="11258"/>
    <cellStyle name="_P3 COO Telekit book WD6 v1 15_Gross" xfId="11259"/>
    <cellStyle name="_P3 COO Telekit book WD6 v1 15_Gross 2" xfId="11260"/>
    <cellStyle name="_P3 COO Telekit book WD6 v1 16" xfId="11261"/>
    <cellStyle name="_P3 COO Telekit book WD6 v1 16 2" xfId="11262"/>
    <cellStyle name="_P3 COO Telekit book WD6 v1 16 2 2" xfId="11263"/>
    <cellStyle name="_P3 COO Telekit book WD6 v1 16 3" xfId="11264"/>
    <cellStyle name="_P3 COO Telekit book WD6 v1 16_Gross" xfId="11265"/>
    <cellStyle name="_P3 COO Telekit book WD6 v1 16_Gross 2" xfId="11266"/>
    <cellStyle name="_P3 COO Telekit book WD6 v1 17" xfId="11267"/>
    <cellStyle name="_P3 COO Telekit book WD6 v1 17 2" xfId="11268"/>
    <cellStyle name="_P3 COO Telekit book WD6 v1 17 2 2" xfId="11269"/>
    <cellStyle name="_P3 COO Telekit book WD6 v1 17 3" xfId="11270"/>
    <cellStyle name="_P3 COO Telekit book WD6 v1 18" xfId="11271"/>
    <cellStyle name="_P3 COO Telekit book WD6 v1 18 2" xfId="11272"/>
    <cellStyle name="_P3 COO Telekit book WD6 v1 18 2 2" xfId="11273"/>
    <cellStyle name="_P3 COO Telekit book WD6 v1 18 3" xfId="11274"/>
    <cellStyle name="_P3 COO Telekit book WD6 v1 19" xfId="11275"/>
    <cellStyle name="_P3 COO Telekit book WD6 v1 19 2" xfId="11276"/>
    <cellStyle name="_P3 COO Telekit book WD6 v1 19 2 2" xfId="11277"/>
    <cellStyle name="_P3 COO Telekit book WD6 v1 19 3" xfId="11278"/>
    <cellStyle name="_P3 COO Telekit book WD6 v1 2" xfId="11279"/>
    <cellStyle name="_P3 COO Telekit book WD6 v1 2 2" xfId="11280"/>
    <cellStyle name="_P3 COO Telekit book WD6 v1 2 2 2" xfId="11281"/>
    <cellStyle name="_P3 COO Telekit book WD6 v1 2 2 2 2" xfId="11282"/>
    <cellStyle name="_P3 COO Telekit book WD6 v1 2 3" xfId="11283"/>
    <cellStyle name="_P3 COO Telekit book WD6 v1 2 3 2" xfId="11284"/>
    <cellStyle name="_P3 COO Telekit book WD6 v1 2 3 2 2" xfId="11285"/>
    <cellStyle name="_P3 COO Telekit book WD6 v1 2 3 3" xfId="11286"/>
    <cellStyle name="_P3 COO Telekit book WD6 v1 2 3 3 2" xfId="11287"/>
    <cellStyle name="_P3 COO Telekit book WD6 v1 2 3_Gross" xfId="11288"/>
    <cellStyle name="_P3 COO Telekit book WD6 v1 2 3_Gross 2" xfId="11289"/>
    <cellStyle name="_P3 COO Telekit book WD6 v1 2 4" xfId="11290"/>
    <cellStyle name="_P3 COO Telekit book WD6 v1 2 4 2" xfId="11291"/>
    <cellStyle name="_P3 COO Telekit book WD6 v1 2 4 2 2" xfId="11292"/>
    <cellStyle name="_P3 COO Telekit book WD6 v1 2 4 3" xfId="11293"/>
    <cellStyle name="_P3 COO Telekit book WD6 v1 2 4 3 2" xfId="11294"/>
    <cellStyle name="_P3 COO Telekit book WD6 v1 2 4_Gross" xfId="11295"/>
    <cellStyle name="_P3 COO Telekit book WD6 v1 2 4_Gross 2" xfId="11296"/>
    <cellStyle name="_P3 COO Telekit book WD6 v1 2 5" xfId="11297"/>
    <cellStyle name="_P3 COO Telekit book WD6 v1 2 5 2" xfId="11298"/>
    <cellStyle name="_P3 COO Telekit book WD6 v1 2 5 2 2" xfId="11299"/>
    <cellStyle name="_P3 COO Telekit book WD6 v1 2 5 3" xfId="11300"/>
    <cellStyle name="_P3 COO Telekit book WD6 v1 2 5 3 2" xfId="11301"/>
    <cellStyle name="_P3 COO Telekit book WD6 v1 2 5 4" xfId="11302"/>
    <cellStyle name="_P3 COO Telekit book WD6 v1 2 5 4 2" xfId="11303"/>
    <cellStyle name="_P3 COO Telekit book WD6 v1 2 5_Gross" xfId="11304"/>
    <cellStyle name="_P3 COO Telekit book WD6 v1 2 5_Gross 2" xfId="11305"/>
    <cellStyle name="_P3 COO Telekit book WD6 v1 2 6" xfId="11306"/>
    <cellStyle name="_P3 COO Telekit book WD6 v1 2 6 2" xfId="11307"/>
    <cellStyle name="_P3 COO Telekit book WD6 v1 2 7" xfId="11308"/>
    <cellStyle name="_P3 COO Telekit book WD6 v1 2 7 2" xfId="11309"/>
    <cellStyle name="_P3 COO Telekit book WD6 v1 2 8" xfId="11310"/>
    <cellStyle name="_P3 COO Telekit book WD6 v1 2 8 2" xfId="11311"/>
    <cellStyle name="_P3 COO Telekit book WD6 v1 2 9" xfId="11312"/>
    <cellStyle name="_P3 COO Telekit book WD6 v1 2 9 2" xfId="11313"/>
    <cellStyle name="_P3 COO Telekit book WD6 v1 2_August 2014 IMBE" xfId="11314"/>
    <cellStyle name="_P3 COO Telekit book WD6 v1 2_August 2014 IMBE 2" xfId="11315"/>
    <cellStyle name="_P3 COO Telekit book WD6 v1 2_August 2014 IMBE 2 2" xfId="11316"/>
    <cellStyle name="_P3 COO Telekit book WD6 v1 2_Gross" xfId="11317"/>
    <cellStyle name="_P3 COO Telekit book WD6 v1 2_Gross 2" xfId="11318"/>
    <cellStyle name="_P3 COO Telekit book WD6 v1 20" xfId="11319"/>
    <cellStyle name="_P3 COO Telekit book WD6 v1 20 2" xfId="11320"/>
    <cellStyle name="_P3 COO Telekit book WD6 v1 20 2 2" xfId="11321"/>
    <cellStyle name="_P3 COO Telekit book WD6 v1 20 3" xfId="11322"/>
    <cellStyle name="_P3 COO Telekit book WD6 v1 21" xfId="11323"/>
    <cellStyle name="_P3 COO Telekit book WD6 v1 21 2" xfId="11324"/>
    <cellStyle name="_P3 COO Telekit book WD6 v1 22" xfId="11325"/>
    <cellStyle name="_P3 COO Telekit book WD6 v1 22 2" xfId="11326"/>
    <cellStyle name="_P3 COO Telekit book WD6 v1 23" xfId="11327"/>
    <cellStyle name="_P3 COO Telekit book WD6 v1 23 2" xfId="11328"/>
    <cellStyle name="_P3 COO Telekit book WD6 v1 3" xfId="11329"/>
    <cellStyle name="_P3 COO Telekit book WD6 v1 3 2" xfId="11330"/>
    <cellStyle name="_P3 COO Telekit book WD6 v1 3 2 2" xfId="11331"/>
    <cellStyle name="_P3 COO Telekit book WD6 v1 4" xfId="11332"/>
    <cellStyle name="_P3 COO Telekit book WD6 v1 4 2" xfId="11333"/>
    <cellStyle name="_P3 COO Telekit book WD6 v1 4 2 2" xfId="11334"/>
    <cellStyle name="_P3 COO Telekit book WD6 v1 4 3" xfId="11335"/>
    <cellStyle name="_P3 COO Telekit book WD6 v1 4 3 2" xfId="11336"/>
    <cellStyle name="_P3 COO Telekit book WD6 v1 4_Gross" xfId="11337"/>
    <cellStyle name="_P3 COO Telekit book WD6 v1 4_Gross 2" xfId="11338"/>
    <cellStyle name="_P3 COO Telekit book WD6 v1 5" xfId="11339"/>
    <cellStyle name="_P3 COO Telekit book WD6 v1 5 2" xfId="11340"/>
    <cellStyle name="_P3 COO Telekit book WD6 v1 5 2 2" xfId="11341"/>
    <cellStyle name="_P3 COO Telekit book WD6 v1 5 3" xfId="11342"/>
    <cellStyle name="_P3 COO Telekit book WD6 v1 5 3 2" xfId="11343"/>
    <cellStyle name="_P3 COO Telekit book WD6 v1 5_Gross" xfId="11344"/>
    <cellStyle name="_P3 COO Telekit book WD6 v1 5_Gross 2" xfId="11345"/>
    <cellStyle name="_P3 COO Telekit book WD6 v1 6" xfId="11346"/>
    <cellStyle name="_P3 COO Telekit book WD6 v1 6 2" xfId="11347"/>
    <cellStyle name="_P3 COO Telekit book WD6 v1 6 2 2" xfId="11348"/>
    <cellStyle name="_P3 COO Telekit book WD6 v1 6 3" xfId="11349"/>
    <cellStyle name="_P3 COO Telekit book WD6 v1 6 3 2" xfId="11350"/>
    <cellStyle name="_P3 COO Telekit book WD6 v1 7" xfId="11351"/>
    <cellStyle name="_P3 COO Telekit book WD6 v1 7 2" xfId="11352"/>
    <cellStyle name="_P3 COO Telekit book WD6 v1 7 2 2" xfId="11353"/>
    <cellStyle name="_P3 COO Telekit book WD6 v1 7 3" xfId="11354"/>
    <cellStyle name="_P3 COO Telekit book WD6 v1 7 3 2" xfId="11355"/>
    <cellStyle name="_P3 COO Telekit book WD6 v1 7 4" xfId="11356"/>
    <cellStyle name="_P3 COO Telekit book WD6 v1 7 4 2" xfId="11357"/>
    <cellStyle name="_P3 COO Telekit book WD6 v1 7_Gross" xfId="11358"/>
    <cellStyle name="_P3 COO Telekit book WD6 v1 7_Gross 2" xfId="11359"/>
    <cellStyle name="_P3 COO Telekit book WD6 v1 8" xfId="11360"/>
    <cellStyle name="_P3 COO Telekit book WD6 v1 8 2" xfId="11361"/>
    <cellStyle name="_P3 COO Telekit book WD6 v1 8 2 2" xfId="11362"/>
    <cellStyle name="_P3 COO Telekit book WD6 v1 8 3" xfId="11363"/>
    <cellStyle name="_P3 COO Telekit book WD6 v1 8_Gross" xfId="11364"/>
    <cellStyle name="_P3 COO Telekit book WD6 v1 8_Gross 2" xfId="11365"/>
    <cellStyle name="_P3 COO Telekit book WD6 v1 9" xfId="11366"/>
    <cellStyle name="_P3 COO Telekit book WD6 v1 9 2" xfId="11367"/>
    <cellStyle name="_P3 COO Telekit book WD6 v1 9 2 2" xfId="11368"/>
    <cellStyle name="_P3 COO Telekit book WD6 v1 9 3" xfId="11369"/>
    <cellStyle name="_P3 COO Telekit book WD6 v1 9_Gross" xfId="11370"/>
    <cellStyle name="_P3 COO Telekit book WD6 v1 9_Gross 2" xfId="11371"/>
    <cellStyle name="_P3 COO Telekit book WD6 v1_July 2014 IMBE" xfId="11372"/>
    <cellStyle name="_P3 COO Telekit book WD6 v1_July 2014 IMBE 2" xfId="11373"/>
    <cellStyle name="_P3 COO Telekit book WD6 v1_July 2014 IMBE 2 2" xfId="11374"/>
    <cellStyle name="_P3 COO Telekit book WD6 v1_July 2014 IMBE 3" xfId="11375"/>
    <cellStyle name="_P3 COO Telekit book WD6 v1_July 2014 IMBE 3 2" xfId="11376"/>
    <cellStyle name="_P3 COO Telekit book WD6 v1_R0 Caseloads" xfId="11377"/>
    <cellStyle name="_P3 COO Telekit book WD6 v1_R0 Caseloads 2" xfId="11378"/>
    <cellStyle name="_P3 COO Telekit book WD6 v1_WCMG updates 1415p3" xfId="11379"/>
    <cellStyle name="_P3 COO Telekit book WD6 v1_WCMG updates 1415p3 2" xfId="11380"/>
    <cellStyle name="_P3 COO Telekit book WD6 v1_WCMG updates 1415p3 2 2" xfId="11381"/>
    <cellStyle name="_P3 WD7 Report" xfId="11382"/>
    <cellStyle name="_P3 WD7 Report 10" xfId="11383"/>
    <cellStyle name="_P3 WD7 Report 10 2" xfId="11384"/>
    <cellStyle name="_P3 WD7 Report 10 2 2" xfId="11385"/>
    <cellStyle name="_P3 WD7 Report 10 2 2 2" xfId="11386"/>
    <cellStyle name="_P3 WD7 Report 10 2 3" xfId="11387"/>
    <cellStyle name="_P3 WD7 Report 10 2 3 2" xfId="11388"/>
    <cellStyle name="_P3 WD7 Report 10 2_Gross" xfId="11389"/>
    <cellStyle name="_P3 WD7 Report 10 2_Gross 2" xfId="11390"/>
    <cellStyle name="_P3 WD7 Report 10 2_Gross 2 2" xfId="11391"/>
    <cellStyle name="_P3 WD7 Report 10 2_Gross 3" xfId="11392"/>
    <cellStyle name="_P3 WD7 Report 10 3" xfId="11393"/>
    <cellStyle name="_P3 WD7 Report 10 3 2" xfId="11394"/>
    <cellStyle name="_P3 WD7 Report 10 4" xfId="11395"/>
    <cellStyle name="_P3 WD7 Report 10 4 2" xfId="11396"/>
    <cellStyle name="_P3 WD7 Report 10 5" xfId="11397"/>
    <cellStyle name="_P3 WD7 Report 10 5 2" xfId="11398"/>
    <cellStyle name="_P3 WD7 Report 10_Gross" xfId="11399"/>
    <cellStyle name="_P3 WD7 Report 10_Gross 2" xfId="11400"/>
    <cellStyle name="_P3 WD7 Report 10_Gross 2 2" xfId="11401"/>
    <cellStyle name="_P3 WD7 Report 10_Gross 3" xfId="11402"/>
    <cellStyle name="_P3 WD7 Report 11" xfId="11403"/>
    <cellStyle name="_P3 WD7 Report 11 2" xfId="11404"/>
    <cellStyle name="_P3 WD7 Report 11 2 2" xfId="11405"/>
    <cellStyle name="_P3 WD7 Report 11 2 2 2" xfId="11406"/>
    <cellStyle name="_P3 WD7 Report 11 3" xfId="11407"/>
    <cellStyle name="_P3 WD7 Report 11 3 2" xfId="11408"/>
    <cellStyle name="_P3 WD7 Report 11 4" xfId="11409"/>
    <cellStyle name="_P3 WD7 Report 11 4 2" xfId="11410"/>
    <cellStyle name="_P3 WD7 Report 11 5" xfId="11411"/>
    <cellStyle name="_P3 WD7 Report 11 5 2" xfId="11412"/>
    <cellStyle name="_P3 WD7 Report 11_Gross" xfId="11413"/>
    <cellStyle name="_P3 WD7 Report 11_Gross 2" xfId="11414"/>
    <cellStyle name="_P3 WD7 Report 11_Gross 2 2" xfId="11415"/>
    <cellStyle name="_P3 WD7 Report 11_Gross 3" xfId="11416"/>
    <cellStyle name="_P3 WD7 Report 12" xfId="11417"/>
    <cellStyle name="_P3 WD7 Report 12 2" xfId="11418"/>
    <cellStyle name="_P3 WD7 Report 12 2 2" xfId="11419"/>
    <cellStyle name="_P3 WD7 Report 12 2 2 2" xfId="11420"/>
    <cellStyle name="_P3 WD7 Report 12 3" xfId="11421"/>
    <cellStyle name="_P3 WD7 Report 12 3 2" xfId="11422"/>
    <cellStyle name="_P3 WD7 Report 12 4" xfId="11423"/>
    <cellStyle name="_P3 WD7 Report 12 4 2" xfId="11424"/>
    <cellStyle name="_P3 WD7 Report 12_Gross" xfId="11425"/>
    <cellStyle name="_P3 WD7 Report 12_Gross 2" xfId="11426"/>
    <cellStyle name="_P3 WD7 Report 12_Gross 2 2" xfId="11427"/>
    <cellStyle name="_P3 WD7 Report 12_Gross 3" xfId="11428"/>
    <cellStyle name="_P3 WD7 Report 13" xfId="11429"/>
    <cellStyle name="_P3 WD7 Report 13 2" xfId="11430"/>
    <cellStyle name="_P3 WD7 Report 13 2 2" xfId="11431"/>
    <cellStyle name="_P3 WD7 Report 13 3" xfId="11432"/>
    <cellStyle name="_P3 WD7 Report 13 3 2" xfId="11433"/>
    <cellStyle name="_P3 WD7 Report 13_Gross" xfId="11434"/>
    <cellStyle name="_P3 WD7 Report 13_Gross 2" xfId="11435"/>
    <cellStyle name="_P3 WD7 Report 13_Gross 2 2" xfId="11436"/>
    <cellStyle name="_P3 WD7 Report 13_Gross 3" xfId="11437"/>
    <cellStyle name="_P3 WD7 Report 14" xfId="11438"/>
    <cellStyle name="_P3 WD7 Report 14 2" xfId="11439"/>
    <cellStyle name="_P3 WD7 Report 14 2 2" xfId="11440"/>
    <cellStyle name="_P3 WD7 Report 14 2 2 2" xfId="11441"/>
    <cellStyle name="_P3 WD7 Report 14 3" xfId="11442"/>
    <cellStyle name="_P3 WD7 Report 14 3 2" xfId="11443"/>
    <cellStyle name="_P3 WD7 Report 14_Gross" xfId="11444"/>
    <cellStyle name="_P3 WD7 Report 14_Gross 2" xfId="11445"/>
    <cellStyle name="_P3 WD7 Report 14_Gross 2 2" xfId="11446"/>
    <cellStyle name="_P3 WD7 Report 14_Gross 3" xfId="11447"/>
    <cellStyle name="_P3 WD7 Report 15" xfId="11448"/>
    <cellStyle name="_P3 WD7 Report 15 2" xfId="11449"/>
    <cellStyle name="_P3 WD7 Report 15 2 2" xfId="11450"/>
    <cellStyle name="_P3 WD7 Report 15 3" xfId="11451"/>
    <cellStyle name="_P3 WD7 Report 15 3 2" xfId="11452"/>
    <cellStyle name="_P3 WD7 Report 15_Gross" xfId="11453"/>
    <cellStyle name="_P3 WD7 Report 15_Gross 2" xfId="11454"/>
    <cellStyle name="_P3 WD7 Report 15_Gross 2 2" xfId="11455"/>
    <cellStyle name="_P3 WD7 Report 15_Gross 3" xfId="11456"/>
    <cellStyle name="_P3 WD7 Report 16" xfId="11457"/>
    <cellStyle name="_P3 WD7 Report 16 2" xfId="11458"/>
    <cellStyle name="_P3 WD7 Report 16 2 2" xfId="11459"/>
    <cellStyle name="_P3 WD7 Report 16 3" xfId="11460"/>
    <cellStyle name="_P3 WD7 Report 16_Gross" xfId="11461"/>
    <cellStyle name="_P3 WD7 Report 16_Gross 2" xfId="11462"/>
    <cellStyle name="_P3 WD7 Report 16_Gross 2 2" xfId="11463"/>
    <cellStyle name="_P3 WD7 Report 16_Gross 3" xfId="11464"/>
    <cellStyle name="_P3 WD7 Report 17" xfId="11465"/>
    <cellStyle name="_P3 WD7 Report 17 2" xfId="11466"/>
    <cellStyle name="_P3 WD7 Report 17 2 2" xfId="11467"/>
    <cellStyle name="_P3 WD7 Report 17 3" xfId="11468"/>
    <cellStyle name="_P3 WD7 Report 17_Gross" xfId="11469"/>
    <cellStyle name="_P3 WD7 Report 17_Gross 2" xfId="11470"/>
    <cellStyle name="_P3 WD7 Report 17_Gross 2 2" xfId="11471"/>
    <cellStyle name="_P3 WD7 Report 17_Gross 3" xfId="11472"/>
    <cellStyle name="_P3 WD7 Report 18" xfId="11473"/>
    <cellStyle name="_P3 WD7 Report 18 2" xfId="11474"/>
    <cellStyle name="_P3 WD7 Report 18 2 2" xfId="11475"/>
    <cellStyle name="_P3 WD7 Report 18 3" xfId="11476"/>
    <cellStyle name="_P3 WD7 Report 19" xfId="11477"/>
    <cellStyle name="_P3 WD7 Report 19 2" xfId="11478"/>
    <cellStyle name="_P3 WD7 Report 19 2 2" xfId="11479"/>
    <cellStyle name="_P3 WD7 Report 19 3" xfId="11480"/>
    <cellStyle name="_P3 WD7 Report 2" xfId="11481"/>
    <cellStyle name="_P3 WD7 Report 2 10" xfId="11482"/>
    <cellStyle name="_P3 WD7 Report 2 10 2" xfId="11483"/>
    <cellStyle name="_P3 WD7 Report 2 11" xfId="11484"/>
    <cellStyle name="_P3 WD7 Report 2 11 2" xfId="11485"/>
    <cellStyle name="_P3 WD7 Report 2 12" xfId="11486"/>
    <cellStyle name="_P3 WD7 Report 2 12 2" xfId="11487"/>
    <cellStyle name="_P3 WD7 Report 2 13" xfId="11488"/>
    <cellStyle name="_P3 WD7 Report 2 2" xfId="11489"/>
    <cellStyle name="_P3 WD7 Report 2 2 2" xfId="11490"/>
    <cellStyle name="_P3 WD7 Report 2 2 2 2" xfId="11491"/>
    <cellStyle name="_P3 WD7 Report 2 2 2 2 2" xfId="11492"/>
    <cellStyle name="_P3 WD7 Report 2 2 3" xfId="11493"/>
    <cellStyle name="_P3 WD7 Report 2 2 3 2" xfId="11494"/>
    <cellStyle name="_P3 WD7 Report 2 2 3 2 2" xfId="11495"/>
    <cellStyle name="_P3 WD7 Report 2 2 3 3" xfId="11496"/>
    <cellStyle name="_P3 WD7 Report 2 2 4" xfId="11497"/>
    <cellStyle name="_P3 WD7 Report 2 2 4 2" xfId="11498"/>
    <cellStyle name="_P3 WD7 Report 2 2 5" xfId="11499"/>
    <cellStyle name="_P3 WD7 Report 2 2 5 2" xfId="11500"/>
    <cellStyle name="_P3 WD7 Report 2 2_Gross" xfId="11501"/>
    <cellStyle name="_P3 WD7 Report 2 2_Gross 2" xfId="11502"/>
    <cellStyle name="_P3 WD7 Report 2 2_Gross 2 2" xfId="11503"/>
    <cellStyle name="_P3 WD7 Report 2 2_Gross 3" xfId="11504"/>
    <cellStyle name="_P3 WD7 Report 2 3" xfId="11505"/>
    <cellStyle name="_P3 WD7 Report 2 3 2" xfId="11506"/>
    <cellStyle name="_P3 WD7 Report 2 3 2 2" xfId="11507"/>
    <cellStyle name="_P3 WD7 Report 2 3 2 2 2" xfId="11508"/>
    <cellStyle name="_P3 WD7 Report 2 3 2 3" xfId="11509"/>
    <cellStyle name="_P3 WD7 Report 2 3 2 3 2" xfId="11510"/>
    <cellStyle name="_P3 WD7 Report 2 3 3" xfId="11511"/>
    <cellStyle name="_P3 WD7 Report 2 3 3 2" xfId="11512"/>
    <cellStyle name="_P3 WD7 Report 2 3 4" xfId="11513"/>
    <cellStyle name="_P3 WD7 Report 2 3 4 2" xfId="11514"/>
    <cellStyle name="_P3 WD7 Report 2 3_Gross" xfId="11515"/>
    <cellStyle name="_P3 WD7 Report 2 3_Gross 2" xfId="11516"/>
    <cellStyle name="_P3 WD7 Report 2 3_Gross 2 2" xfId="11517"/>
    <cellStyle name="_P3 WD7 Report 2 3_Gross 3" xfId="11518"/>
    <cellStyle name="_P3 WD7 Report 2 4" xfId="11519"/>
    <cellStyle name="_P3 WD7 Report 2 4 2" xfId="11520"/>
    <cellStyle name="_P3 WD7 Report 2 4 2 2" xfId="11521"/>
    <cellStyle name="_P3 WD7 Report 2 4 3" xfId="11522"/>
    <cellStyle name="_P3 WD7 Report 2 4 3 2" xfId="11523"/>
    <cellStyle name="_P3 WD7 Report 2 4 4" xfId="11524"/>
    <cellStyle name="_P3 WD7 Report 2 4 4 2" xfId="11525"/>
    <cellStyle name="_P3 WD7 Report 2 5" xfId="11526"/>
    <cellStyle name="_P3 WD7 Report 2 5 2" xfId="11527"/>
    <cellStyle name="_P3 WD7 Report 2 5 2 2" xfId="11528"/>
    <cellStyle name="_P3 WD7 Report 2 5 2 2 2" xfId="11529"/>
    <cellStyle name="_P3 WD7 Report 2 5 3" xfId="11530"/>
    <cellStyle name="_P3 WD7 Report 2 5 3 2" xfId="11531"/>
    <cellStyle name="_P3 WD7 Report 2 6" xfId="11532"/>
    <cellStyle name="_P3 WD7 Report 2 6 2" xfId="11533"/>
    <cellStyle name="_P3 WD7 Report 2 6 2 2" xfId="11534"/>
    <cellStyle name="_P3 WD7 Report 2 6 3" xfId="11535"/>
    <cellStyle name="_P3 WD7 Report 2 6 3 2" xfId="11536"/>
    <cellStyle name="_P3 WD7 Report 2 7" xfId="11537"/>
    <cellStyle name="_P3 WD7 Report 2 7 2" xfId="11538"/>
    <cellStyle name="_P3 WD7 Report 2 7 2 2" xfId="11539"/>
    <cellStyle name="_P3 WD7 Report 2 7 3" xfId="11540"/>
    <cellStyle name="_P3 WD7 Report 2 8" xfId="11541"/>
    <cellStyle name="_P3 WD7 Report 2 8 2" xfId="11542"/>
    <cellStyle name="_P3 WD7 Report 2 9" xfId="11543"/>
    <cellStyle name="_P3 WD7 Report 2 9 2" xfId="11544"/>
    <cellStyle name="_P3 WD7 Report 2_Gross" xfId="11545"/>
    <cellStyle name="_P3 WD7 Report 2_Gross 2" xfId="11546"/>
    <cellStyle name="_P3 WD7 Report 2_Gross 2 2" xfId="11547"/>
    <cellStyle name="_P3 WD7 Report 2_Gross 3" xfId="11548"/>
    <cellStyle name="_P3 WD7 Report 20" xfId="11549"/>
    <cellStyle name="_P3 WD7 Report 20 2" xfId="11550"/>
    <cellStyle name="_P3 WD7 Report 20 2 2" xfId="11551"/>
    <cellStyle name="_P3 WD7 Report 20 3" xfId="11552"/>
    <cellStyle name="_P3 WD7 Report 21" xfId="11553"/>
    <cellStyle name="_P3 WD7 Report 21 2" xfId="11554"/>
    <cellStyle name="_P3 WD7 Report 21 2 2" xfId="11555"/>
    <cellStyle name="_P3 WD7 Report 21 3" xfId="11556"/>
    <cellStyle name="_P3 WD7 Report 22" xfId="11557"/>
    <cellStyle name="_P3 WD7 Report 22 2" xfId="11558"/>
    <cellStyle name="_P3 WD7 Report 23" xfId="11559"/>
    <cellStyle name="_P3 WD7 Report 23 2" xfId="11560"/>
    <cellStyle name="_P3 WD7 Report 24" xfId="11561"/>
    <cellStyle name="_P3 WD7 Report 24 2" xfId="11562"/>
    <cellStyle name="_P3 WD7 Report 24 2 2" xfId="11563"/>
    <cellStyle name="_P3 WD7 Report 24 3" xfId="11564"/>
    <cellStyle name="_P3 WD7 Report 25" xfId="11565"/>
    <cellStyle name="_P3 WD7 Report 25 2" xfId="11566"/>
    <cellStyle name="_P3 WD7 Report 26" xfId="11567"/>
    <cellStyle name="_P3 WD7 Report 26 2" xfId="11568"/>
    <cellStyle name="_P3 WD7 Report 27" xfId="11569"/>
    <cellStyle name="_P3 WD7 Report 27 2" xfId="11570"/>
    <cellStyle name="_P3 WD7 Report 28" xfId="11571"/>
    <cellStyle name="_P3 WD7 Report 28 2" xfId="11572"/>
    <cellStyle name="_P3 WD7 Report 29" xfId="11573"/>
    <cellStyle name="_P3 WD7 Report 29 2" xfId="11574"/>
    <cellStyle name="_P3 WD7 Report 3" xfId="11575"/>
    <cellStyle name="_P3 WD7 Report 3 10" xfId="11576"/>
    <cellStyle name="_P3 WD7 Report 3 10 2" xfId="11577"/>
    <cellStyle name="_P3 WD7 Report 3 10 2 2" xfId="11578"/>
    <cellStyle name="_P3 WD7 Report 3 11" xfId="11579"/>
    <cellStyle name="_P3 WD7 Report 3 11 2" xfId="11580"/>
    <cellStyle name="_P3 WD7 Report 3 11 2 2" xfId="11581"/>
    <cellStyle name="_P3 WD7 Report 3 12" xfId="11582"/>
    <cellStyle name="_P3 WD7 Report 3 12 2" xfId="11583"/>
    <cellStyle name="_P3 WD7 Report 3 2" xfId="11584"/>
    <cellStyle name="_P3 WD7 Report 3 2 2" xfId="11585"/>
    <cellStyle name="_P3 WD7 Report 3 2 2 2" xfId="11586"/>
    <cellStyle name="_P3 WD7 Report 3 2 2 2 2" xfId="11587"/>
    <cellStyle name="_P3 WD7 Report 3 2 2 3" xfId="11588"/>
    <cellStyle name="_P3 WD7 Report 3 2 2 3 2" xfId="11589"/>
    <cellStyle name="_P3 WD7 Report 3 2 2_Gross" xfId="11590"/>
    <cellStyle name="_P3 WD7 Report 3 2 2_Gross 2" xfId="11591"/>
    <cellStyle name="_P3 WD7 Report 3 2 2_Gross 2 2" xfId="11592"/>
    <cellStyle name="_P3 WD7 Report 3 2 2_Gross 3" xfId="11593"/>
    <cellStyle name="_P3 WD7 Report 3 2 3" xfId="11594"/>
    <cellStyle name="_P3 WD7 Report 3 2 3 2" xfId="11595"/>
    <cellStyle name="_P3 WD7 Report 3 2 4" xfId="11596"/>
    <cellStyle name="_P3 WD7 Report 3 2 4 2" xfId="11597"/>
    <cellStyle name="_P3 WD7 Report 3 2_Gross" xfId="11598"/>
    <cellStyle name="_P3 WD7 Report 3 2_Gross 2" xfId="11599"/>
    <cellStyle name="_P3 WD7 Report 3 2_Gross 2 2" xfId="11600"/>
    <cellStyle name="_P3 WD7 Report 3 2_Gross 3" xfId="11601"/>
    <cellStyle name="_P3 WD7 Report 3 3" xfId="11602"/>
    <cellStyle name="_P3 WD7 Report 3 3 2" xfId="11603"/>
    <cellStyle name="_P3 WD7 Report 3 3 2 2" xfId="11604"/>
    <cellStyle name="_P3 WD7 Report 3 3 2 2 2" xfId="11605"/>
    <cellStyle name="_P3 WD7 Report 3 3 2 3" xfId="11606"/>
    <cellStyle name="_P3 WD7 Report 3 3 2 3 2" xfId="11607"/>
    <cellStyle name="_P3 WD7 Report 3 3 2_Gross" xfId="11608"/>
    <cellStyle name="_P3 WD7 Report 3 3 2_Gross 2" xfId="11609"/>
    <cellStyle name="_P3 WD7 Report 3 3 2_Gross 2 2" xfId="11610"/>
    <cellStyle name="_P3 WD7 Report 3 3 2_Gross 3" xfId="11611"/>
    <cellStyle name="_P3 WD7 Report 3 3 3" xfId="11612"/>
    <cellStyle name="_P3 WD7 Report 3 3 3 2" xfId="11613"/>
    <cellStyle name="_P3 WD7 Report 3 3 4" xfId="11614"/>
    <cellStyle name="_P3 WD7 Report 3 3 4 2" xfId="11615"/>
    <cellStyle name="_P3 WD7 Report 3 3_August 2014 IMBE" xfId="11616"/>
    <cellStyle name="_P3 WD7 Report 3 3_August 2014 IMBE 2" xfId="11617"/>
    <cellStyle name="_P3 WD7 Report 3 3_August 2014 IMBE 2 2" xfId="11618"/>
    <cellStyle name="_P3 WD7 Report 3 3_August 2014 IMBE 2 2 2" xfId="11619"/>
    <cellStyle name="_P3 WD7 Report 3 3_August 2014 IMBE 2 2 2 2" xfId="11620"/>
    <cellStyle name="_P3 WD7 Report 3 3_August 2014 IMBE 2 2 3" xfId="11621"/>
    <cellStyle name="_P3 WD7 Report 3 3_August 2014 IMBE 2 2_Gross" xfId="11622"/>
    <cellStyle name="_P3 WD7 Report 3 3_August 2014 IMBE 2 2_Gross 2" xfId="11623"/>
    <cellStyle name="_P3 WD7 Report 3 3_August 2014 IMBE 2 2_Gross 2 2" xfId="11624"/>
    <cellStyle name="_P3 WD7 Report 3 3_August 2014 IMBE 2 2_Gross 3" xfId="11625"/>
    <cellStyle name="_P3 WD7 Report 3 3_August 2014 IMBE 2 3" xfId="11626"/>
    <cellStyle name="_P3 WD7 Report 3 3_August 2014 IMBE 2 3 2" xfId="11627"/>
    <cellStyle name="_P3 WD7 Report 3 3_August 2014 IMBE 2 4" xfId="11628"/>
    <cellStyle name="_P3 WD7 Report 3 3_August 2014 IMBE 2 4 2" xfId="11629"/>
    <cellStyle name="_P3 WD7 Report 3 3_August 2014 IMBE 2_Gross" xfId="11630"/>
    <cellStyle name="_P3 WD7 Report 3 3_August 2014 IMBE 2_Gross 2" xfId="11631"/>
    <cellStyle name="_P3 WD7 Report 3 3_August 2014 IMBE 2_Gross 2 2" xfId="11632"/>
    <cellStyle name="_P3 WD7 Report 3 3_August 2014 IMBE 2_Gross 3" xfId="11633"/>
    <cellStyle name="_P3 WD7 Report 3 3_August 2014 IMBE 3" xfId="11634"/>
    <cellStyle name="_P3 WD7 Report 3 3_August 2014 IMBE 3 2" xfId="11635"/>
    <cellStyle name="_P3 WD7 Report 3 3_August 2014 IMBE 4" xfId="11636"/>
    <cellStyle name="_P3 WD7 Report 3 3_August 2014 IMBE 4 2" xfId="11637"/>
    <cellStyle name="_P3 WD7 Report 3 3_August 2014 IMBE_Gross" xfId="11638"/>
    <cellStyle name="_P3 WD7 Report 3 3_August 2014 IMBE_Gross 2" xfId="11639"/>
    <cellStyle name="_P3 WD7 Report 3 3_August 2014 IMBE_Gross 2 2" xfId="11640"/>
    <cellStyle name="_P3 WD7 Report 3 3_August 2014 IMBE_Gross 3" xfId="11641"/>
    <cellStyle name="_P3 WD7 Report 3 3_Gross" xfId="11642"/>
    <cellStyle name="_P3 WD7 Report 3 3_Gross 2" xfId="11643"/>
    <cellStyle name="_P3 WD7 Report 3 3_Gross 2 2" xfId="11644"/>
    <cellStyle name="_P3 WD7 Report 3 3_Gross 3" xfId="11645"/>
    <cellStyle name="_P3 WD7 Report 3 4" xfId="11646"/>
    <cellStyle name="_P3 WD7 Report 3 4 2" xfId="11647"/>
    <cellStyle name="_P3 WD7 Report 3 4 2 2" xfId="11648"/>
    <cellStyle name="_P3 WD7 Report 3 4 2 2 2" xfId="11649"/>
    <cellStyle name="_P3 WD7 Report 3 4 2 3" xfId="11650"/>
    <cellStyle name="_P3 WD7 Report 3 4 2 3 2" xfId="11651"/>
    <cellStyle name="_P3 WD7 Report 3 4 2_Gross" xfId="11652"/>
    <cellStyle name="_P3 WD7 Report 3 4 2_Gross 2" xfId="11653"/>
    <cellStyle name="_P3 WD7 Report 3 4 2_Gross 2 2" xfId="11654"/>
    <cellStyle name="_P3 WD7 Report 3 4 2_Gross 3" xfId="11655"/>
    <cellStyle name="_P3 WD7 Report 3 4 3" xfId="11656"/>
    <cellStyle name="_P3 WD7 Report 3 4 3 2" xfId="11657"/>
    <cellStyle name="_P3 WD7 Report 3 4 4" xfId="11658"/>
    <cellStyle name="_P3 WD7 Report 3 4 4 2" xfId="11659"/>
    <cellStyle name="_P3 WD7 Report 3 4_Gross" xfId="11660"/>
    <cellStyle name="_P3 WD7 Report 3 4_Gross 2" xfId="11661"/>
    <cellStyle name="_P3 WD7 Report 3 4_Gross 2 2" xfId="11662"/>
    <cellStyle name="_P3 WD7 Report 3 4_Gross 3" xfId="11663"/>
    <cellStyle name="_P3 WD7 Report 3 5" xfId="11664"/>
    <cellStyle name="_P3 WD7 Report 3 5 2" xfId="11665"/>
    <cellStyle name="_P3 WD7 Report 3 5 2 2" xfId="11666"/>
    <cellStyle name="_P3 WD7 Report 3 5 3" xfId="11667"/>
    <cellStyle name="_P3 WD7 Report 3 5 3 2" xfId="11668"/>
    <cellStyle name="_P3 WD7 Report 3 5 4" xfId="11669"/>
    <cellStyle name="_P3 WD7 Report 3 5_Gross" xfId="11670"/>
    <cellStyle name="_P3 WD7 Report 3 5_Gross 2" xfId="11671"/>
    <cellStyle name="_P3 WD7 Report 3 5_Gross 2 2" xfId="11672"/>
    <cellStyle name="_P3 WD7 Report 3 5_Gross 3" xfId="11673"/>
    <cellStyle name="_P3 WD7 Report 3 6" xfId="11674"/>
    <cellStyle name="_P3 WD7 Report 3 6 2" xfId="11675"/>
    <cellStyle name="_P3 WD7 Report 3 6 2 2" xfId="11676"/>
    <cellStyle name="_P3 WD7 Report 3 6 3" xfId="11677"/>
    <cellStyle name="_P3 WD7 Report 3 6 3 2" xfId="11678"/>
    <cellStyle name="_P3 WD7 Report 3 6 4" xfId="11679"/>
    <cellStyle name="_P3 WD7 Report 3 6 4 2" xfId="11680"/>
    <cellStyle name="_P3 WD7 Report 3 6 5" xfId="11681"/>
    <cellStyle name="_P3 WD7 Report 3 6_Gross" xfId="11682"/>
    <cellStyle name="_P3 WD7 Report 3 6_Gross 2" xfId="11683"/>
    <cellStyle name="_P3 WD7 Report 3 6_Gross 2 2" xfId="11684"/>
    <cellStyle name="_P3 WD7 Report 3 6_Gross 3" xfId="11685"/>
    <cellStyle name="_P3 WD7 Report 3 7" xfId="11686"/>
    <cellStyle name="_P3 WD7 Report 3 7 2" xfId="11687"/>
    <cellStyle name="_P3 WD7 Report 3 7 2 2" xfId="11688"/>
    <cellStyle name="_P3 WD7 Report 3 7 2 2 2" xfId="11689"/>
    <cellStyle name="_P3 WD7 Report 3 7 3" xfId="11690"/>
    <cellStyle name="_P3 WD7 Report 3 7 3 2" xfId="11691"/>
    <cellStyle name="_P3 WD7 Report 3 7 4" xfId="11692"/>
    <cellStyle name="_P3 WD7 Report 3 7 4 2" xfId="11693"/>
    <cellStyle name="_P3 WD7 Report 3 7 5" xfId="11694"/>
    <cellStyle name="_P3 WD7 Report 3 7_Gross" xfId="11695"/>
    <cellStyle name="_P3 WD7 Report 3 7_Gross 2" xfId="11696"/>
    <cellStyle name="_P3 WD7 Report 3 7_Gross 2 2" xfId="11697"/>
    <cellStyle name="_P3 WD7 Report 3 7_Gross 3" xfId="11698"/>
    <cellStyle name="_P3 WD7 Report 3 8" xfId="11699"/>
    <cellStyle name="_P3 WD7 Report 3 8 2" xfId="11700"/>
    <cellStyle name="_P3 WD7 Report 3 8 2 2" xfId="11701"/>
    <cellStyle name="_P3 WD7 Report 3 8 3" xfId="11702"/>
    <cellStyle name="_P3 WD7 Report 3 8 3 2" xfId="11703"/>
    <cellStyle name="_P3 WD7 Report 3 8 4" xfId="11704"/>
    <cellStyle name="_P3 WD7 Report 3 8 5" xfId="11705"/>
    <cellStyle name="_P3 WD7 Report 3 8_Gross" xfId="11706"/>
    <cellStyle name="_P3 WD7 Report 3 8_Gross 2" xfId="11707"/>
    <cellStyle name="_P3 WD7 Report 3 8_Gross 2 2" xfId="11708"/>
    <cellStyle name="_P3 WD7 Report 3 8_Gross 3" xfId="11709"/>
    <cellStyle name="_P3 WD7 Report 3 9" xfId="11710"/>
    <cellStyle name="_P3 WD7 Report 3 9 2" xfId="11711"/>
    <cellStyle name="_P3 WD7 Report 3 9 2 2" xfId="11712"/>
    <cellStyle name="_P3 WD7 Report 3 9 3" xfId="11713"/>
    <cellStyle name="_P3 WD7 Report 3_August 2014 IMBE" xfId="11714"/>
    <cellStyle name="_P3 WD7 Report 3_August 2014 IMBE 2" xfId="11715"/>
    <cellStyle name="_P3 WD7 Report 3_August 2014 IMBE 2 2" xfId="11716"/>
    <cellStyle name="_P3 WD7 Report 3_August 2014 IMBE 2 2 2" xfId="11717"/>
    <cellStyle name="_P3 WD7 Report 3_August 2014 IMBE 2 3" xfId="11718"/>
    <cellStyle name="_P3 WD7 Report 3_August 2014 IMBE 2 3 2" xfId="11719"/>
    <cellStyle name="_P3 WD7 Report 3_August 2014 IMBE 2_Gross" xfId="11720"/>
    <cellStyle name="_P3 WD7 Report 3_August 2014 IMBE 2_Gross 2" xfId="11721"/>
    <cellStyle name="_P3 WD7 Report 3_August 2014 IMBE 2_Gross 2 2" xfId="11722"/>
    <cellStyle name="_P3 WD7 Report 3_August 2014 IMBE 2_Gross 3" xfId="11723"/>
    <cellStyle name="_P3 WD7 Report 3_August 2014 IMBE 3" xfId="11724"/>
    <cellStyle name="_P3 WD7 Report 3_August 2014 IMBE 3 2" xfId="11725"/>
    <cellStyle name="_P3 WD7 Report 3_August 2014 IMBE 4" xfId="11726"/>
    <cellStyle name="_P3 WD7 Report 3_August 2014 IMBE 4 2" xfId="11727"/>
    <cellStyle name="_P3 WD7 Report 3_August 2014 IMBE_Gross" xfId="11728"/>
    <cellStyle name="_P3 WD7 Report 3_August 2014 IMBE_Gross 2" xfId="11729"/>
    <cellStyle name="_P3 WD7 Report 3_August 2014 IMBE_Gross 2 2" xfId="11730"/>
    <cellStyle name="_P3 WD7 Report 3_August 2014 IMBE_Gross 3" xfId="11731"/>
    <cellStyle name="_P3 WD7 Report 3_Gross" xfId="11732"/>
    <cellStyle name="_P3 WD7 Report 3_Gross 2" xfId="11733"/>
    <cellStyle name="_P3 WD7 Report 3_Gross 2 2" xfId="11734"/>
    <cellStyle name="_P3 WD7 Report 3_Gross 3" xfId="11735"/>
    <cellStyle name="_P3 WD7 Report 30" xfId="11736"/>
    <cellStyle name="_P3 WD7 Report 4" xfId="11737"/>
    <cellStyle name="_P3 WD7 Report 4 2" xfId="11738"/>
    <cellStyle name="_P3 WD7 Report 4 2 2" xfId="11739"/>
    <cellStyle name="_P3 WD7 Report 4 2 2 2" xfId="11740"/>
    <cellStyle name="_P3 WD7 Report 4 2 2 2 2" xfId="11741"/>
    <cellStyle name="_P3 WD7 Report 4 2 3" xfId="11742"/>
    <cellStyle name="_P3 WD7 Report 4 2 3 2" xfId="11743"/>
    <cellStyle name="_P3 WD7 Report 4 2_Gross" xfId="11744"/>
    <cellStyle name="_P3 WD7 Report 4 2_Gross 2" xfId="11745"/>
    <cellStyle name="_P3 WD7 Report 4 2_Gross 2 2" xfId="11746"/>
    <cellStyle name="_P3 WD7 Report 4 2_Gross 3" xfId="11747"/>
    <cellStyle name="_P3 WD7 Report 4 3" xfId="11748"/>
    <cellStyle name="_P3 WD7 Report 4 3 2" xfId="11749"/>
    <cellStyle name="_P3 WD7 Report 4 3 2 2" xfId="11750"/>
    <cellStyle name="_P3 WD7 Report 4 4" xfId="11751"/>
    <cellStyle name="_P3 WD7 Report 4 4 2" xfId="11752"/>
    <cellStyle name="_P3 WD7 Report 4 5" xfId="11753"/>
    <cellStyle name="_P3 WD7 Report 4 5 2" xfId="11754"/>
    <cellStyle name="_P3 WD7 Report 4 6" xfId="11755"/>
    <cellStyle name="_P3 WD7 Report 4 6 2" xfId="11756"/>
    <cellStyle name="_P3 WD7 Report 4_August 2014 IMBE" xfId="11757"/>
    <cellStyle name="_P3 WD7 Report 4_August 2014 IMBE 2" xfId="11758"/>
    <cellStyle name="_P3 WD7 Report 4_August 2014 IMBE 2 2" xfId="11759"/>
    <cellStyle name="_P3 WD7 Report 4_August 2014 IMBE 2 2 2" xfId="11760"/>
    <cellStyle name="_P3 WD7 Report 4_August 2014 IMBE 2 2 2 2" xfId="11761"/>
    <cellStyle name="_P3 WD7 Report 4_August 2014 IMBE 2 2 3" xfId="11762"/>
    <cellStyle name="_P3 WD7 Report 4_August 2014 IMBE 2 2_Gross" xfId="11763"/>
    <cellStyle name="_P3 WD7 Report 4_August 2014 IMBE 2 2_Gross 2" xfId="11764"/>
    <cellStyle name="_P3 WD7 Report 4_August 2014 IMBE 2 2_Gross 2 2" xfId="11765"/>
    <cellStyle name="_P3 WD7 Report 4_August 2014 IMBE 2 2_Gross 3" xfId="11766"/>
    <cellStyle name="_P3 WD7 Report 4_August 2014 IMBE 2 3" xfId="11767"/>
    <cellStyle name="_P3 WD7 Report 4_August 2014 IMBE 2 3 2" xfId="11768"/>
    <cellStyle name="_P3 WD7 Report 4_August 2014 IMBE 2 4" xfId="11769"/>
    <cellStyle name="_P3 WD7 Report 4_August 2014 IMBE 2 4 2" xfId="11770"/>
    <cellStyle name="_P3 WD7 Report 4_August 2014 IMBE 2_Gross" xfId="11771"/>
    <cellStyle name="_P3 WD7 Report 4_August 2014 IMBE 2_Gross 2" xfId="11772"/>
    <cellStyle name="_P3 WD7 Report 4_August 2014 IMBE 2_Gross 2 2" xfId="11773"/>
    <cellStyle name="_P3 WD7 Report 4_August 2014 IMBE 2_Gross 3" xfId="11774"/>
    <cellStyle name="_P3 WD7 Report 4_August 2014 IMBE 3" xfId="11775"/>
    <cellStyle name="_P3 WD7 Report 4_August 2014 IMBE 3 2" xfId="11776"/>
    <cellStyle name="_P3 WD7 Report 4_August 2014 IMBE 4" xfId="11777"/>
    <cellStyle name="_P3 WD7 Report 4_August 2014 IMBE 4 2" xfId="11778"/>
    <cellStyle name="_P3 WD7 Report 4_August 2014 IMBE_Gross" xfId="11779"/>
    <cellStyle name="_P3 WD7 Report 4_August 2014 IMBE_Gross 2" xfId="11780"/>
    <cellStyle name="_P3 WD7 Report 4_August 2014 IMBE_Gross 2 2" xfId="11781"/>
    <cellStyle name="_P3 WD7 Report 4_August 2014 IMBE_Gross 3" xfId="11782"/>
    <cellStyle name="_P3 WD7 Report 4_Gross" xfId="11783"/>
    <cellStyle name="_P3 WD7 Report 4_Gross 2" xfId="11784"/>
    <cellStyle name="_P3 WD7 Report 4_Gross 2 2" xfId="11785"/>
    <cellStyle name="_P3 WD7 Report 4_Gross 3" xfId="11786"/>
    <cellStyle name="_P3 WD7 Report 5" xfId="11787"/>
    <cellStyle name="_P3 WD7 Report 5 2" xfId="11788"/>
    <cellStyle name="_P3 WD7 Report 5 2 2" xfId="11789"/>
    <cellStyle name="_P3 WD7 Report 5 2 2 2" xfId="11790"/>
    <cellStyle name="_P3 WD7 Report 5 2 3" xfId="11791"/>
    <cellStyle name="_P3 WD7 Report 5 2 3 2" xfId="11792"/>
    <cellStyle name="_P3 WD7 Report 5 2 4" xfId="11793"/>
    <cellStyle name="_P3 WD7 Report 5 2 4 2" xfId="11794"/>
    <cellStyle name="_P3 WD7 Report 5 2_Gross" xfId="11795"/>
    <cellStyle name="_P3 WD7 Report 5 2_Gross 2" xfId="11796"/>
    <cellStyle name="_P3 WD7 Report 5 2_Gross 2 2" xfId="11797"/>
    <cellStyle name="_P3 WD7 Report 5 2_Gross 3" xfId="11798"/>
    <cellStyle name="_P3 WD7 Report 5 3" xfId="11799"/>
    <cellStyle name="_P3 WD7 Report 5 3 2" xfId="11800"/>
    <cellStyle name="_P3 WD7 Report 5 3 2 2" xfId="11801"/>
    <cellStyle name="_P3 WD7 Report 5 3 3" xfId="11802"/>
    <cellStyle name="_P3 WD7 Report 5 3 3 2" xfId="11803"/>
    <cellStyle name="_P3 WD7 Report 5 4" xfId="11804"/>
    <cellStyle name="_P3 WD7 Report 5 4 2" xfId="11805"/>
    <cellStyle name="_P3 WD7 Report 5 5" xfId="11806"/>
    <cellStyle name="_P3 WD7 Report 5 5 2" xfId="11807"/>
    <cellStyle name="_P3 WD7 Report 5 6" xfId="11808"/>
    <cellStyle name="_P3 WD7 Report 5_Gross" xfId="11809"/>
    <cellStyle name="_P3 WD7 Report 5_Gross 2" xfId="11810"/>
    <cellStyle name="_P3 WD7 Report 5_Gross 2 2" xfId="11811"/>
    <cellStyle name="_P3 WD7 Report 5_Gross 3" xfId="11812"/>
    <cellStyle name="_P3 WD7 Report 6" xfId="11813"/>
    <cellStyle name="_P3 WD7 Report 6 2" xfId="11814"/>
    <cellStyle name="_P3 WD7 Report 6 2 2" xfId="11815"/>
    <cellStyle name="_P3 WD7 Report 6 2 2 2" xfId="11816"/>
    <cellStyle name="_P3 WD7 Report 6 2 3" xfId="11817"/>
    <cellStyle name="_P3 WD7 Report 6 2 3 2" xfId="11818"/>
    <cellStyle name="_P3 WD7 Report 6 2_Gross" xfId="11819"/>
    <cellStyle name="_P3 WD7 Report 6 2_Gross 2" xfId="11820"/>
    <cellStyle name="_P3 WD7 Report 6 2_Gross 2 2" xfId="11821"/>
    <cellStyle name="_P3 WD7 Report 6 2_Gross 3" xfId="11822"/>
    <cellStyle name="_P3 WD7 Report 6 3" xfId="11823"/>
    <cellStyle name="_P3 WD7 Report 6 3 2" xfId="11824"/>
    <cellStyle name="_P3 WD7 Report 6 3 2 2" xfId="11825"/>
    <cellStyle name="_P3 WD7 Report 6 3 3" xfId="11826"/>
    <cellStyle name="_P3 WD7 Report 6 3 3 2" xfId="11827"/>
    <cellStyle name="_P3 WD7 Report 6 4" xfId="11828"/>
    <cellStyle name="_P3 WD7 Report 6 4 2" xfId="11829"/>
    <cellStyle name="_P3 WD7 Report 6 5" xfId="11830"/>
    <cellStyle name="_P3 WD7 Report 6 5 2" xfId="11831"/>
    <cellStyle name="_P3 WD7 Report 6 6" xfId="11832"/>
    <cellStyle name="_P3 WD7 Report 6_Gross" xfId="11833"/>
    <cellStyle name="_P3 WD7 Report 6_Gross 2" xfId="11834"/>
    <cellStyle name="_P3 WD7 Report 6_Gross 2 2" xfId="11835"/>
    <cellStyle name="_P3 WD7 Report 6_Gross 3" xfId="11836"/>
    <cellStyle name="_P3 WD7 Report 7" xfId="11837"/>
    <cellStyle name="_P3 WD7 Report 7 2" xfId="11838"/>
    <cellStyle name="_P3 WD7 Report 7 2 2" xfId="11839"/>
    <cellStyle name="_P3 WD7 Report 7 2 2 2" xfId="11840"/>
    <cellStyle name="_P3 WD7 Report 7 2 3" xfId="11841"/>
    <cellStyle name="_P3 WD7 Report 7 2 3 2" xfId="11842"/>
    <cellStyle name="_P3 WD7 Report 7 2_Gross" xfId="11843"/>
    <cellStyle name="_P3 WD7 Report 7 2_Gross 2" xfId="11844"/>
    <cellStyle name="_P3 WD7 Report 7 2_Gross 2 2" xfId="11845"/>
    <cellStyle name="_P3 WD7 Report 7 2_Gross 3" xfId="11846"/>
    <cellStyle name="_P3 WD7 Report 7 3" xfId="11847"/>
    <cellStyle name="_P3 WD7 Report 7 3 2" xfId="11848"/>
    <cellStyle name="_P3 WD7 Report 7 4" xfId="11849"/>
    <cellStyle name="_P3 WD7 Report 7 4 2" xfId="11850"/>
    <cellStyle name="_P3 WD7 Report 7_Gross" xfId="11851"/>
    <cellStyle name="_P3 WD7 Report 7_Gross 2" xfId="11852"/>
    <cellStyle name="_P3 WD7 Report 7_Gross 2 2" xfId="11853"/>
    <cellStyle name="_P3 WD7 Report 7_Gross 3" xfId="11854"/>
    <cellStyle name="_P3 WD7 Report 8" xfId="11855"/>
    <cellStyle name="_P3 WD7 Report 8 2" xfId="11856"/>
    <cellStyle name="_P3 WD7 Report 8 2 2" xfId="11857"/>
    <cellStyle name="_P3 WD7 Report 8 2 2 2" xfId="11858"/>
    <cellStyle name="_P3 WD7 Report 8 2 3" xfId="11859"/>
    <cellStyle name="_P3 WD7 Report 8 2 3 2" xfId="11860"/>
    <cellStyle name="_P3 WD7 Report 8 2_Gross" xfId="11861"/>
    <cellStyle name="_P3 WD7 Report 8 2_Gross 2" xfId="11862"/>
    <cellStyle name="_P3 WD7 Report 8 2_Gross 2 2" xfId="11863"/>
    <cellStyle name="_P3 WD7 Report 8 2_Gross 3" xfId="11864"/>
    <cellStyle name="_P3 WD7 Report 8 3" xfId="11865"/>
    <cellStyle name="_P3 WD7 Report 8 3 2" xfId="11866"/>
    <cellStyle name="_P3 WD7 Report 8 4" xfId="11867"/>
    <cellStyle name="_P3 WD7 Report 8 4 2" xfId="11868"/>
    <cellStyle name="_P3 WD7 Report 8_Gross" xfId="11869"/>
    <cellStyle name="_P3 WD7 Report 8_Gross 2" xfId="11870"/>
    <cellStyle name="_P3 WD7 Report 8_Gross 2 2" xfId="11871"/>
    <cellStyle name="_P3 WD7 Report 8_Gross 3" xfId="11872"/>
    <cellStyle name="_P3 WD7 Report 9" xfId="11873"/>
    <cellStyle name="_P3 WD7 Report 9 2" xfId="11874"/>
    <cellStyle name="_P3 WD7 Report 9 2 2" xfId="11875"/>
    <cellStyle name="_P3 WD7 Report 9 2 2 2" xfId="11876"/>
    <cellStyle name="_P3 WD7 Report 9 2 3" xfId="11877"/>
    <cellStyle name="_P3 WD7 Report 9 2 3 2" xfId="11878"/>
    <cellStyle name="_P3 WD7 Report 9 2_Gross" xfId="11879"/>
    <cellStyle name="_P3 WD7 Report 9 2_Gross 2" xfId="11880"/>
    <cellStyle name="_P3 WD7 Report 9 2_Gross 2 2" xfId="11881"/>
    <cellStyle name="_P3 WD7 Report 9 2_Gross 3" xfId="11882"/>
    <cellStyle name="_P3 WD7 Report 9 3" xfId="11883"/>
    <cellStyle name="_P3 WD7 Report 9 3 2" xfId="11884"/>
    <cellStyle name="_P3 WD7 Report 9 4" xfId="11885"/>
    <cellStyle name="_P3 WD7 Report 9 4 2" xfId="11886"/>
    <cellStyle name="_P3 WD7 Report 9 5" xfId="11887"/>
    <cellStyle name="_P3 WD7 Report 9 5 2" xfId="11888"/>
    <cellStyle name="_P3 WD7 Report 9_Gross" xfId="11889"/>
    <cellStyle name="_P3 WD7 Report 9_Gross 2" xfId="11890"/>
    <cellStyle name="_P3 WD7 Report 9_Gross 2 2" xfId="11891"/>
    <cellStyle name="_P3 WD7 Report 9_Gross 3" xfId="11892"/>
    <cellStyle name="_P3 WD7 Report_001. Test" xfId="11893"/>
    <cellStyle name="_P3 WD7 Report_001. Test 2" xfId="11894"/>
    <cellStyle name="_P3 WD7 Report_001. Test 2 2" xfId="11895"/>
    <cellStyle name="_P3 WD7 Report_001. Test 3" xfId="11896"/>
    <cellStyle name="_P3 WD7 Report_001. Test_Gross" xfId="11897"/>
    <cellStyle name="_P3 WD7 Report_001. Test_Gross 2" xfId="11898"/>
    <cellStyle name="_P3 WD7 Report_001. Test_Gross 2 2" xfId="11899"/>
    <cellStyle name="_P3 WD7 Report_001. Test_Gross 3" xfId="11900"/>
    <cellStyle name="_P3 WD7 Report_Gross" xfId="11901"/>
    <cellStyle name="_P3 WD7 Report_Gross 2" xfId="11902"/>
    <cellStyle name="_P3 WD7 Report_Gross 2 2" xfId="11903"/>
    <cellStyle name="_P3 WD7 Report_Gross 2 2 2" xfId="11904"/>
    <cellStyle name="_P3 WD7 Report_Gross 2 3" xfId="11905"/>
    <cellStyle name="_P3 WD7 Report_Gross 2 3 2" xfId="11906"/>
    <cellStyle name="_P3 WD7 Report_Gross 2_Gross" xfId="11907"/>
    <cellStyle name="_P3 WD7 Report_Gross 2_Gross 2" xfId="11908"/>
    <cellStyle name="_P3 WD7 Report_Gross 2_Gross 2 2" xfId="11909"/>
    <cellStyle name="_P3 WD7 Report_Gross 2_Gross 3" xfId="11910"/>
    <cellStyle name="_P3 WD7 Report_Gross 3" xfId="11911"/>
    <cellStyle name="_P3 WD7 Report_Gross 3 2" xfId="11912"/>
    <cellStyle name="_P3 WD7 Report_Gross 4" xfId="11913"/>
    <cellStyle name="_P3 WD7 Report_Gross 4 2" xfId="11914"/>
    <cellStyle name="_P3 WD7 Report_Gross_1" xfId="11915"/>
    <cellStyle name="_P3 WD7 Report_Gross_1 2" xfId="11916"/>
    <cellStyle name="_P3 WD7 Report_Gross_1 2 2" xfId="11917"/>
    <cellStyle name="_P3 WD7 Report_Gross_1 3" xfId="11918"/>
    <cellStyle name="_P3 WD7 Report_Gross_Gross" xfId="11919"/>
    <cellStyle name="_P3 WD7 Report_Gross_Gross 2" xfId="11920"/>
    <cellStyle name="_P3 WD7 Report_Gross_Gross 2 2" xfId="11921"/>
    <cellStyle name="_P3 WD7 Report_Gross_Gross 3" xfId="11922"/>
    <cellStyle name="_P3 WD7 Report_R0" xfId="11923"/>
    <cellStyle name="_P3 WD7 Report_R0 2" xfId="11924"/>
    <cellStyle name="_P3 WD7 Report_R0 2 2" xfId="11925"/>
    <cellStyle name="_P3 WD7 Report_R0 2 2 2" xfId="11926"/>
    <cellStyle name="_P3 WD7 Report_R0 2 3" xfId="11927"/>
    <cellStyle name="_P3 WD7 Report_R0 2 3 2" xfId="11928"/>
    <cellStyle name="_P3 WD7 Report_R0 3" xfId="11929"/>
    <cellStyle name="_P3 WD7 Report_R0 3 2" xfId="11930"/>
    <cellStyle name="_P3 WD7 Report_R0 4" xfId="11931"/>
    <cellStyle name="_P3 WD7 Report_R0 4 2" xfId="11932"/>
    <cellStyle name="_P3 WD7 Report_R0_1" xfId="11933"/>
    <cellStyle name="_P3 WD7 Report_R0_1 2" xfId="11934"/>
    <cellStyle name="_P3 WD7 Report_R0_1 2 2" xfId="11935"/>
    <cellStyle name="_P3 WD7 Report_R0_1 3" xfId="11936"/>
    <cellStyle name="_P3 WD7 Report_R0_1 3 2" xfId="11937"/>
    <cellStyle name="_P5 BP tables" xfId="11938"/>
    <cellStyle name="_P5 BP tables 10" xfId="11939"/>
    <cellStyle name="_P5 BP tables 10 2" xfId="11940"/>
    <cellStyle name="_P5 BP tables 10 2 2" xfId="11941"/>
    <cellStyle name="_P5 BP tables 10 2 2 2" xfId="11942"/>
    <cellStyle name="_P5 BP tables 10 2 3" xfId="11943"/>
    <cellStyle name="_P5 BP tables 10 2 3 2" xfId="11944"/>
    <cellStyle name="_P5 BP tables 10 2_Gross" xfId="11945"/>
    <cellStyle name="_P5 BP tables 10 2_Gross 2" xfId="11946"/>
    <cellStyle name="_P5 BP tables 10 2_Gross 2 2" xfId="11947"/>
    <cellStyle name="_P5 BP tables 10 2_Gross 3" xfId="11948"/>
    <cellStyle name="_P5 BP tables 10 3" xfId="11949"/>
    <cellStyle name="_P5 BP tables 10 3 2" xfId="11950"/>
    <cellStyle name="_P5 BP tables 10 4" xfId="11951"/>
    <cellStyle name="_P5 BP tables 10 4 2" xfId="11952"/>
    <cellStyle name="_P5 BP tables 10 5" xfId="11953"/>
    <cellStyle name="_P5 BP tables 10 5 2" xfId="11954"/>
    <cellStyle name="_P5 BP tables 10_Gross" xfId="11955"/>
    <cellStyle name="_P5 BP tables 10_Gross 2" xfId="11956"/>
    <cellStyle name="_P5 BP tables 10_Gross 2 2" xfId="11957"/>
    <cellStyle name="_P5 BP tables 10_Gross 3" xfId="11958"/>
    <cellStyle name="_P5 BP tables 11" xfId="11959"/>
    <cellStyle name="_P5 BP tables 11 2" xfId="11960"/>
    <cellStyle name="_P5 BP tables 11 2 2" xfId="11961"/>
    <cellStyle name="_P5 BP tables 11 2 2 2" xfId="11962"/>
    <cellStyle name="_P5 BP tables 11 2 2 3" xfId="11963"/>
    <cellStyle name="_P5 BP tables 11 2 2 4" xfId="11964"/>
    <cellStyle name="_P5 BP tables 11 3" xfId="11965"/>
    <cellStyle name="_P5 BP tables 11 3 2" xfId="11966"/>
    <cellStyle name="_P5 BP tables 11 3 3" xfId="11967"/>
    <cellStyle name="_P5 BP tables 11 3 4" xfId="11968"/>
    <cellStyle name="_P5 BP tables 11 4" xfId="11969"/>
    <cellStyle name="_P5 BP tables 11 4 2" xfId="11970"/>
    <cellStyle name="_P5 BP tables 11 5" xfId="11971"/>
    <cellStyle name="_P5 BP tables 11 5 2" xfId="11972"/>
    <cellStyle name="_P5 BP tables 11_Gross" xfId="11973"/>
    <cellStyle name="_P5 BP tables 11_Gross 2" xfId="11974"/>
    <cellStyle name="_P5 BP tables 11_Gross 2 2" xfId="11975"/>
    <cellStyle name="_P5 BP tables 11_Gross 3" xfId="11976"/>
    <cellStyle name="_P5 BP tables 12" xfId="11977"/>
    <cellStyle name="_P5 BP tables 12 2" xfId="11978"/>
    <cellStyle name="_P5 BP tables 12 2 2" xfId="11979"/>
    <cellStyle name="_P5 BP tables 12 2 2 2" xfId="11980"/>
    <cellStyle name="_P5 BP tables 12 2 2 3" xfId="11981"/>
    <cellStyle name="_P5 BP tables 12 2 2 4" xfId="11982"/>
    <cellStyle name="_P5 BP tables 12 3" xfId="11983"/>
    <cellStyle name="_P5 BP tables 12 3 2" xfId="11984"/>
    <cellStyle name="_P5 BP tables 12 3 3" xfId="11985"/>
    <cellStyle name="_P5 BP tables 12 3 4" xfId="11986"/>
    <cellStyle name="_P5 BP tables 12 4" xfId="11987"/>
    <cellStyle name="_P5 BP tables 12 4 2" xfId="11988"/>
    <cellStyle name="_P5 BP tables 12_Gross" xfId="11989"/>
    <cellStyle name="_P5 BP tables 12_Gross 2" xfId="11990"/>
    <cellStyle name="_P5 BP tables 12_Gross 2 2" xfId="11991"/>
    <cellStyle name="_P5 BP tables 12_Gross 3" xfId="11992"/>
    <cellStyle name="_P5 BP tables 13" xfId="11993"/>
    <cellStyle name="_P5 BP tables 13 2" xfId="11994"/>
    <cellStyle name="_P5 BP tables 13 2 2" xfId="11995"/>
    <cellStyle name="_P5 BP tables 13 3" xfId="11996"/>
    <cellStyle name="_P5 BP tables 13 3 2" xfId="11997"/>
    <cellStyle name="_P5 BP tables 13_Gross" xfId="11998"/>
    <cellStyle name="_P5 BP tables 13_Gross 2" xfId="11999"/>
    <cellStyle name="_P5 BP tables 13_Gross 2 2" xfId="12000"/>
    <cellStyle name="_P5 BP tables 13_Gross 3" xfId="12001"/>
    <cellStyle name="_P5 BP tables 14" xfId="12002"/>
    <cellStyle name="_P5 BP tables 14 2" xfId="12003"/>
    <cellStyle name="_P5 BP tables 14 2 2" xfId="12004"/>
    <cellStyle name="_P5 BP tables 14 2 2 2" xfId="12005"/>
    <cellStyle name="_P5 BP tables 14 2 2 3" xfId="12006"/>
    <cellStyle name="_P5 BP tables 14 2 2 4" xfId="12007"/>
    <cellStyle name="_P5 BP tables 14 3" xfId="12008"/>
    <cellStyle name="_P5 BP tables 14 3 2" xfId="12009"/>
    <cellStyle name="_P5 BP tables 14 3 3" xfId="12010"/>
    <cellStyle name="_P5 BP tables 14 3 4" xfId="12011"/>
    <cellStyle name="_P5 BP tables 14_Gross" xfId="12012"/>
    <cellStyle name="_P5 BP tables 14_Gross 2" xfId="12013"/>
    <cellStyle name="_P5 BP tables 14_Gross 2 2" xfId="12014"/>
    <cellStyle name="_P5 BP tables 14_Gross 3" xfId="12015"/>
    <cellStyle name="_P5 BP tables 15" xfId="12016"/>
    <cellStyle name="_P5 BP tables 15 2" xfId="12017"/>
    <cellStyle name="_P5 BP tables 15 2 2" xfId="12018"/>
    <cellStyle name="_P5 BP tables 15 2 3" xfId="12019"/>
    <cellStyle name="_P5 BP tables 15 2 4" xfId="12020"/>
    <cellStyle name="_P5 BP tables 15 3" xfId="12021"/>
    <cellStyle name="_P5 BP tables 15 3 2" xfId="12022"/>
    <cellStyle name="_P5 BP tables 15_Gross" xfId="12023"/>
    <cellStyle name="_P5 BP tables 15_Gross 2" xfId="12024"/>
    <cellStyle name="_P5 BP tables 15_Gross 2 2" xfId="12025"/>
    <cellStyle name="_P5 BP tables 15_Gross 3" xfId="12026"/>
    <cellStyle name="_P5 BP tables 16" xfId="12027"/>
    <cellStyle name="_P5 BP tables 16 2" xfId="12028"/>
    <cellStyle name="_P5 BP tables 16 2 2" xfId="12029"/>
    <cellStyle name="_P5 BP tables 16 3" xfId="12030"/>
    <cellStyle name="_P5 BP tables 16 4" xfId="12031"/>
    <cellStyle name="_P5 BP tables 16 5" xfId="12032"/>
    <cellStyle name="_P5 BP tables 16_Gross" xfId="12033"/>
    <cellStyle name="_P5 BP tables 16_Gross 2" xfId="12034"/>
    <cellStyle name="_P5 BP tables 16_Gross 2 2" xfId="12035"/>
    <cellStyle name="_P5 BP tables 16_Gross 3" xfId="12036"/>
    <cellStyle name="_P5 BP tables 17" xfId="12037"/>
    <cellStyle name="_P5 BP tables 17 2" xfId="12038"/>
    <cellStyle name="_P5 BP tables 17 2 2" xfId="12039"/>
    <cellStyle name="_P5 BP tables 17 3" xfId="12040"/>
    <cellStyle name="_P5 BP tables 17_Gross" xfId="12041"/>
    <cellStyle name="_P5 BP tables 17_Gross 2" xfId="12042"/>
    <cellStyle name="_P5 BP tables 17_Gross 2 2" xfId="12043"/>
    <cellStyle name="_P5 BP tables 17_Gross 3" xfId="12044"/>
    <cellStyle name="_P5 BP tables 18" xfId="12045"/>
    <cellStyle name="_P5 BP tables 18 2" xfId="12046"/>
    <cellStyle name="_P5 BP tables 18 2 2" xfId="12047"/>
    <cellStyle name="_P5 BP tables 18 3" xfId="12048"/>
    <cellStyle name="_P5 BP tables 19" xfId="12049"/>
    <cellStyle name="_P5 BP tables 19 2" xfId="12050"/>
    <cellStyle name="_P5 BP tables 19 2 2" xfId="12051"/>
    <cellStyle name="_P5 BP tables 19 3" xfId="12052"/>
    <cellStyle name="_P5 BP tables 2" xfId="12053"/>
    <cellStyle name="_P5 BP tables 2 10" xfId="12054"/>
    <cellStyle name="_P5 BP tables 2 10 2" xfId="12055"/>
    <cellStyle name="_P5 BP tables 2 11" xfId="12056"/>
    <cellStyle name="_P5 BP tables 2 11 2" xfId="12057"/>
    <cellStyle name="_P5 BP tables 2 12" xfId="12058"/>
    <cellStyle name="_P5 BP tables 2 12 2" xfId="12059"/>
    <cellStyle name="_P5 BP tables 2 13" xfId="12060"/>
    <cellStyle name="_P5 BP tables 2 2" xfId="12061"/>
    <cellStyle name="_P5 BP tables 2 2 2" xfId="12062"/>
    <cellStyle name="_P5 BP tables 2 2 2 2" xfId="12063"/>
    <cellStyle name="_P5 BP tables 2 2 2 2 2" xfId="12064"/>
    <cellStyle name="_P5 BP tables 2 2 3" xfId="12065"/>
    <cellStyle name="_P5 BP tables 2 2 3 2" xfId="12066"/>
    <cellStyle name="_P5 BP tables 2 2 3 2 2" xfId="12067"/>
    <cellStyle name="_P5 BP tables 2 2 3 3" xfId="12068"/>
    <cellStyle name="_P5 BP tables 2 2 4" xfId="12069"/>
    <cellStyle name="_P5 BP tables 2 2 4 2" xfId="12070"/>
    <cellStyle name="_P5 BP tables 2 2 5" xfId="12071"/>
    <cellStyle name="_P5 BP tables 2 2 5 2" xfId="12072"/>
    <cellStyle name="_P5 BP tables 2 2 5 3" xfId="12073"/>
    <cellStyle name="_P5 BP tables 2 2 5 4" xfId="12074"/>
    <cellStyle name="_P5 BP tables 2 2_Gross" xfId="12075"/>
    <cellStyle name="_P5 BP tables 2 2_Gross 2" xfId="12076"/>
    <cellStyle name="_P5 BP tables 2 2_Gross 2 2" xfId="12077"/>
    <cellStyle name="_P5 BP tables 2 2_Gross 3" xfId="12078"/>
    <cellStyle name="_P5 BP tables 2 3" xfId="12079"/>
    <cellStyle name="_P5 BP tables 2 3 2" xfId="12080"/>
    <cellStyle name="_P5 BP tables 2 3 2 2" xfId="12081"/>
    <cellStyle name="_P5 BP tables 2 3 2 2 2" xfId="12082"/>
    <cellStyle name="_P5 BP tables 2 3 2 3" xfId="12083"/>
    <cellStyle name="_P5 BP tables 2 3 2 3 2" xfId="12084"/>
    <cellStyle name="_P5 BP tables 2 3 2 3 3" xfId="12085"/>
    <cellStyle name="_P5 BP tables 2 3 2 3 4" xfId="12086"/>
    <cellStyle name="_P5 BP tables 2 3 3" xfId="12087"/>
    <cellStyle name="_P5 BP tables 2 3 3 2" xfId="12088"/>
    <cellStyle name="_P5 BP tables 2 3 4" xfId="12089"/>
    <cellStyle name="_P5 BP tables 2 3 4 2" xfId="12090"/>
    <cellStyle name="_P5 BP tables 2 3 4 3" xfId="12091"/>
    <cellStyle name="_P5 BP tables 2 3 4 4" xfId="12092"/>
    <cellStyle name="_P5 BP tables 2 3_Gross" xfId="12093"/>
    <cellStyle name="_P5 BP tables 2 3_Gross 2" xfId="12094"/>
    <cellStyle name="_P5 BP tables 2 3_Gross 2 2" xfId="12095"/>
    <cellStyle name="_P5 BP tables 2 3_Gross 3" xfId="12096"/>
    <cellStyle name="_P5 BP tables 2 4" xfId="12097"/>
    <cellStyle name="_P5 BP tables 2 4 2" xfId="12098"/>
    <cellStyle name="_P5 BP tables 2 4 2 2" xfId="12099"/>
    <cellStyle name="_P5 BP tables 2 4 3" xfId="12100"/>
    <cellStyle name="_P5 BP tables 2 4 3 2" xfId="12101"/>
    <cellStyle name="_P5 BP tables 2 4 4" xfId="12102"/>
    <cellStyle name="_P5 BP tables 2 4 4 2" xfId="12103"/>
    <cellStyle name="_P5 BP tables 2 5" xfId="12104"/>
    <cellStyle name="_P5 BP tables 2 5 2" xfId="12105"/>
    <cellStyle name="_P5 BP tables 2 5 2 2" xfId="12106"/>
    <cellStyle name="_P5 BP tables 2 5 2 2 2" xfId="12107"/>
    <cellStyle name="_P5 BP tables 2 5 2 2 3" xfId="12108"/>
    <cellStyle name="_P5 BP tables 2 5 2 2 4" xfId="12109"/>
    <cellStyle name="_P5 BP tables 2 5 3" xfId="12110"/>
    <cellStyle name="_P5 BP tables 2 5 3 2" xfId="12111"/>
    <cellStyle name="_P5 BP tables 2 5 3 3" xfId="12112"/>
    <cellStyle name="_P5 BP tables 2 5 3 4" xfId="12113"/>
    <cellStyle name="_P5 BP tables 2 6" xfId="12114"/>
    <cellStyle name="_P5 BP tables 2 6 2" xfId="12115"/>
    <cellStyle name="_P5 BP tables 2 6 2 2" xfId="12116"/>
    <cellStyle name="_P5 BP tables 2 6 2 3" xfId="12117"/>
    <cellStyle name="_P5 BP tables 2 6 2 4" xfId="12118"/>
    <cellStyle name="_P5 BP tables 2 6 3" xfId="12119"/>
    <cellStyle name="_P5 BP tables 2 6 3 2" xfId="12120"/>
    <cellStyle name="_P5 BP tables 2 7" xfId="12121"/>
    <cellStyle name="_P5 BP tables 2 7 2" xfId="12122"/>
    <cellStyle name="_P5 BP tables 2 7 2 2" xfId="12123"/>
    <cellStyle name="_P5 BP tables 2 7 3" xfId="12124"/>
    <cellStyle name="_P5 BP tables 2 7 4" xfId="12125"/>
    <cellStyle name="_P5 BP tables 2 7 5" xfId="12126"/>
    <cellStyle name="_P5 BP tables 2 8" xfId="12127"/>
    <cellStyle name="_P5 BP tables 2 8 2" xfId="12128"/>
    <cellStyle name="_P5 BP tables 2 9" xfId="12129"/>
    <cellStyle name="_P5 BP tables 2 9 2" xfId="12130"/>
    <cellStyle name="_P5 BP tables 2_Gross" xfId="12131"/>
    <cellStyle name="_P5 BP tables 2_Gross 2" xfId="12132"/>
    <cellStyle name="_P5 BP tables 2_Gross 2 2" xfId="12133"/>
    <cellStyle name="_P5 BP tables 2_Gross 3" xfId="12134"/>
    <cellStyle name="_P5 BP tables 20" xfId="12135"/>
    <cellStyle name="_P5 BP tables 20 2" xfId="12136"/>
    <cellStyle name="_P5 BP tables 20 2 2" xfId="12137"/>
    <cellStyle name="_P5 BP tables 20 3" xfId="12138"/>
    <cellStyle name="_P5 BP tables 21" xfId="12139"/>
    <cellStyle name="_P5 BP tables 21 2" xfId="12140"/>
    <cellStyle name="_P5 BP tables 21 2 2" xfId="12141"/>
    <cellStyle name="_P5 BP tables 21 3" xfId="12142"/>
    <cellStyle name="_P5 BP tables 22" xfId="12143"/>
    <cellStyle name="_P5 BP tables 22 2" xfId="12144"/>
    <cellStyle name="_P5 BP tables 23" xfId="12145"/>
    <cellStyle name="_P5 BP tables 23 2" xfId="12146"/>
    <cellStyle name="_P5 BP tables 24" xfId="12147"/>
    <cellStyle name="_P5 BP tables 24 2" xfId="12148"/>
    <cellStyle name="_P5 BP tables 24 2 2" xfId="12149"/>
    <cellStyle name="_P5 BP tables 24 3" xfId="12150"/>
    <cellStyle name="_P5 BP tables 25" xfId="12151"/>
    <cellStyle name="_P5 BP tables 25 2" xfId="12152"/>
    <cellStyle name="_P5 BP tables 26" xfId="12153"/>
    <cellStyle name="_P5 BP tables 26 2" xfId="12154"/>
    <cellStyle name="_P5 BP tables 27" xfId="12155"/>
    <cellStyle name="_P5 BP tables 27 2" xfId="12156"/>
    <cellStyle name="_P5 BP tables 28" xfId="12157"/>
    <cellStyle name="_P5 BP tables 28 2" xfId="12158"/>
    <cellStyle name="_P5 BP tables 29" xfId="12159"/>
    <cellStyle name="_P5 BP tables 29 2" xfId="12160"/>
    <cellStyle name="_P5 BP tables 3" xfId="12161"/>
    <cellStyle name="_P5 BP tables 3 10" xfId="12162"/>
    <cellStyle name="_P5 BP tables 3 10 2" xfId="12163"/>
    <cellStyle name="_P5 BP tables 3 10 2 2" xfId="12164"/>
    <cellStyle name="_P5 BP tables 3 11" xfId="12165"/>
    <cellStyle name="_P5 BP tables 3 11 2" xfId="12166"/>
    <cellStyle name="_P5 BP tables 3 11 2 2" xfId="12167"/>
    <cellStyle name="_P5 BP tables 3 11 2 3" xfId="12168"/>
    <cellStyle name="_P5 BP tables 3 11 2 4" xfId="12169"/>
    <cellStyle name="_P5 BP tables 3 12" xfId="12170"/>
    <cellStyle name="_P5 BP tables 3 12 2" xfId="12171"/>
    <cellStyle name="_P5 BP tables 3 12 3" xfId="12172"/>
    <cellStyle name="_P5 BP tables 3 12 4" xfId="12173"/>
    <cellStyle name="_P5 BP tables 3 2" xfId="12174"/>
    <cellStyle name="_P5 BP tables 3 2 2" xfId="12175"/>
    <cellStyle name="_P5 BP tables 3 2 2 2" xfId="12176"/>
    <cellStyle name="_P5 BP tables 3 2 2 2 2" xfId="12177"/>
    <cellStyle name="_P5 BP tables 3 2 2 2 3" xfId="12178"/>
    <cellStyle name="_P5 BP tables 3 2 2 2 4" xfId="12179"/>
    <cellStyle name="_P5 BP tables 3 2 2 3" xfId="12180"/>
    <cellStyle name="_P5 BP tables 3 2 2 3 2" xfId="12181"/>
    <cellStyle name="_P5 BP tables 3 2 2_Gross" xfId="12182"/>
    <cellStyle name="_P5 BP tables 3 2 2_Gross 2" xfId="12183"/>
    <cellStyle name="_P5 BP tables 3 2 2_Gross 2 2" xfId="12184"/>
    <cellStyle name="_P5 BP tables 3 2 2_Gross 3" xfId="12185"/>
    <cellStyle name="_P5 BP tables 3 2 3" xfId="12186"/>
    <cellStyle name="_P5 BP tables 3 2 3 2" xfId="12187"/>
    <cellStyle name="_P5 BP tables 3 2 3 3" xfId="12188"/>
    <cellStyle name="_P5 BP tables 3 2 3 4" xfId="12189"/>
    <cellStyle name="_P5 BP tables 3 2 4" xfId="12190"/>
    <cellStyle name="_P5 BP tables 3 2 4 2" xfId="12191"/>
    <cellStyle name="_P5 BP tables 3 2_Gross" xfId="12192"/>
    <cellStyle name="_P5 BP tables 3 2_Gross 2" xfId="12193"/>
    <cellStyle name="_P5 BP tables 3 2_Gross 2 2" xfId="12194"/>
    <cellStyle name="_P5 BP tables 3 2_Gross 3" xfId="12195"/>
    <cellStyle name="_P5 BP tables 3 3" xfId="12196"/>
    <cellStyle name="_P5 BP tables 3 3 2" xfId="12197"/>
    <cellStyle name="_P5 BP tables 3 3 2 2" xfId="12198"/>
    <cellStyle name="_P5 BP tables 3 3 2 2 2" xfId="12199"/>
    <cellStyle name="_P5 BP tables 3 3 2 2 3" xfId="12200"/>
    <cellStyle name="_P5 BP tables 3 3 2 2 4" xfId="12201"/>
    <cellStyle name="_P5 BP tables 3 3 2 3" xfId="12202"/>
    <cellStyle name="_P5 BP tables 3 3 2 3 2" xfId="12203"/>
    <cellStyle name="_P5 BP tables 3 3 2_Gross" xfId="12204"/>
    <cellStyle name="_P5 BP tables 3 3 2_Gross 2" xfId="12205"/>
    <cellStyle name="_P5 BP tables 3 3 2_Gross 2 2" xfId="12206"/>
    <cellStyle name="_P5 BP tables 3 3 2_Gross 3" xfId="12207"/>
    <cellStyle name="_P5 BP tables 3 3 3" xfId="12208"/>
    <cellStyle name="_P5 BP tables 3 3 3 2" xfId="12209"/>
    <cellStyle name="_P5 BP tables 3 3 3 3" xfId="12210"/>
    <cellStyle name="_P5 BP tables 3 3 3 4" xfId="12211"/>
    <cellStyle name="_P5 BP tables 3 3 4" xfId="12212"/>
    <cellStyle name="_P5 BP tables 3 3 4 2" xfId="12213"/>
    <cellStyle name="_P5 BP tables 3 3_August 2014 IMBE" xfId="12214"/>
    <cellStyle name="_P5 BP tables 3 3_August 2014 IMBE 2" xfId="12215"/>
    <cellStyle name="_P5 BP tables 3 3_August 2014 IMBE 2 2" xfId="12216"/>
    <cellStyle name="_P5 BP tables 3 3_August 2014 IMBE 2 2 2" xfId="12217"/>
    <cellStyle name="_P5 BP tables 3 3_August 2014 IMBE 2 2 2 2" xfId="12218"/>
    <cellStyle name="_P5 BP tables 3 3_August 2014 IMBE 2 2 3" xfId="12219"/>
    <cellStyle name="_P5 BP tables 3 3_August 2014 IMBE 2 2 4" xfId="12220"/>
    <cellStyle name="_P5 BP tables 3 3_August 2014 IMBE 2 2 5" xfId="12221"/>
    <cellStyle name="_P5 BP tables 3 3_August 2014 IMBE 2 2_Gross" xfId="12222"/>
    <cellStyle name="_P5 BP tables 3 3_August 2014 IMBE 2 2_Gross 2" xfId="12223"/>
    <cellStyle name="_P5 BP tables 3 3_August 2014 IMBE 2 2_Gross 2 2" xfId="12224"/>
    <cellStyle name="_P5 BP tables 3 3_August 2014 IMBE 2 2_Gross 3" xfId="12225"/>
    <cellStyle name="_P5 BP tables 3 3_August 2014 IMBE 2 3" xfId="12226"/>
    <cellStyle name="_P5 BP tables 3 3_August 2014 IMBE 2 3 2" xfId="12227"/>
    <cellStyle name="_P5 BP tables 3 3_August 2014 IMBE 2 4" xfId="12228"/>
    <cellStyle name="_P5 BP tables 3 3_August 2014 IMBE 2 4 2" xfId="12229"/>
    <cellStyle name="_P5 BP tables 3 3_August 2014 IMBE 2_Gross" xfId="12230"/>
    <cellStyle name="_P5 BP tables 3 3_August 2014 IMBE 2_Gross 2" xfId="12231"/>
    <cellStyle name="_P5 BP tables 3 3_August 2014 IMBE 2_Gross 2 2" xfId="12232"/>
    <cellStyle name="_P5 BP tables 3 3_August 2014 IMBE 2_Gross 3" xfId="12233"/>
    <cellStyle name="_P5 BP tables 3 3_August 2014 IMBE 3" xfId="12234"/>
    <cellStyle name="_P5 BP tables 3 3_August 2014 IMBE 3 2" xfId="12235"/>
    <cellStyle name="_P5 BP tables 3 3_August 2014 IMBE 3 3" xfId="12236"/>
    <cellStyle name="_P5 BP tables 3 3_August 2014 IMBE 3 4" xfId="12237"/>
    <cellStyle name="_P5 BP tables 3 3_August 2014 IMBE 4" xfId="12238"/>
    <cellStyle name="_P5 BP tables 3 3_August 2014 IMBE 4 2" xfId="12239"/>
    <cellStyle name="_P5 BP tables 3 3_August 2014 IMBE_Gross" xfId="12240"/>
    <cellStyle name="_P5 BP tables 3 3_August 2014 IMBE_Gross 2" xfId="12241"/>
    <cellStyle name="_P5 BP tables 3 3_August 2014 IMBE_Gross 2 2" xfId="12242"/>
    <cellStyle name="_P5 BP tables 3 3_August 2014 IMBE_Gross 3" xfId="12243"/>
    <cellStyle name="_P5 BP tables 3 3_Gross" xfId="12244"/>
    <cellStyle name="_P5 BP tables 3 3_Gross 2" xfId="12245"/>
    <cellStyle name="_P5 BP tables 3 3_Gross 2 2" xfId="12246"/>
    <cellStyle name="_P5 BP tables 3 3_Gross 3" xfId="12247"/>
    <cellStyle name="_P5 BP tables 3 4" xfId="12248"/>
    <cellStyle name="_P5 BP tables 3 4 2" xfId="12249"/>
    <cellStyle name="_P5 BP tables 3 4 2 2" xfId="12250"/>
    <cellStyle name="_P5 BP tables 3 4 2 2 2" xfId="12251"/>
    <cellStyle name="_P5 BP tables 3 4 2 2 3" xfId="12252"/>
    <cellStyle name="_P5 BP tables 3 4 2 2 4" xfId="12253"/>
    <cellStyle name="_P5 BP tables 3 4 2 3" xfId="12254"/>
    <cellStyle name="_P5 BP tables 3 4 2 3 2" xfId="12255"/>
    <cellStyle name="_P5 BP tables 3 4 2_Gross" xfId="12256"/>
    <cellStyle name="_P5 BP tables 3 4 2_Gross 2" xfId="12257"/>
    <cellStyle name="_P5 BP tables 3 4 2_Gross 2 2" xfId="12258"/>
    <cellStyle name="_P5 BP tables 3 4 2_Gross 3" xfId="12259"/>
    <cellStyle name="_P5 BP tables 3 4 3" xfId="12260"/>
    <cellStyle name="_P5 BP tables 3 4 3 2" xfId="12261"/>
    <cellStyle name="_P5 BP tables 3 4 3 3" xfId="12262"/>
    <cellStyle name="_P5 BP tables 3 4 3 4" xfId="12263"/>
    <cellStyle name="_P5 BP tables 3 4 4" xfId="12264"/>
    <cellStyle name="_P5 BP tables 3 4 4 2" xfId="12265"/>
    <cellStyle name="_P5 BP tables 3 4_Gross" xfId="12266"/>
    <cellStyle name="_P5 BP tables 3 4_Gross 2" xfId="12267"/>
    <cellStyle name="_P5 BP tables 3 4_Gross 2 2" xfId="12268"/>
    <cellStyle name="_P5 BP tables 3 4_Gross 3" xfId="12269"/>
    <cellStyle name="_P5 BP tables 3 5" xfId="12270"/>
    <cellStyle name="_P5 BP tables 3 5 2" xfId="12271"/>
    <cellStyle name="_P5 BP tables 3 5 2 2" xfId="12272"/>
    <cellStyle name="_P5 BP tables 3 5 3" xfId="12273"/>
    <cellStyle name="_P5 BP tables 3 5 3 2" xfId="12274"/>
    <cellStyle name="_P5 BP tables 3 5 4" xfId="12275"/>
    <cellStyle name="_P5 BP tables 3 5_Gross" xfId="12276"/>
    <cellStyle name="_P5 BP tables 3 5_Gross 2" xfId="12277"/>
    <cellStyle name="_P5 BP tables 3 5_Gross 2 2" xfId="12278"/>
    <cellStyle name="_P5 BP tables 3 5_Gross 3" xfId="12279"/>
    <cellStyle name="_P5 BP tables 3 6" xfId="12280"/>
    <cellStyle name="_P5 BP tables 3 6 2" xfId="12281"/>
    <cellStyle name="_P5 BP tables 3 6 2 2" xfId="12282"/>
    <cellStyle name="_P5 BP tables 3 6 3" xfId="12283"/>
    <cellStyle name="_P5 BP tables 3 6 3 2" xfId="12284"/>
    <cellStyle name="_P5 BP tables 3 6 4" xfId="12285"/>
    <cellStyle name="_P5 BP tables 3 6 4 2" xfId="12286"/>
    <cellStyle name="_P5 BP tables 3 6 5" xfId="12287"/>
    <cellStyle name="_P5 BP tables 3 6_Gross" xfId="12288"/>
    <cellStyle name="_P5 BP tables 3 6_Gross 2" xfId="12289"/>
    <cellStyle name="_P5 BP tables 3 6_Gross 2 2" xfId="12290"/>
    <cellStyle name="_P5 BP tables 3 6_Gross 3" xfId="12291"/>
    <cellStyle name="_P5 BP tables 3 7" xfId="12292"/>
    <cellStyle name="_P5 BP tables 3 7 2" xfId="12293"/>
    <cellStyle name="_P5 BP tables 3 7 2 2" xfId="12294"/>
    <cellStyle name="_P5 BP tables 3 7 2 2 2" xfId="12295"/>
    <cellStyle name="_P5 BP tables 3 7 2 2 3" xfId="12296"/>
    <cellStyle name="_P5 BP tables 3 7 2 2 4" xfId="12297"/>
    <cellStyle name="_P5 BP tables 3 7 3" xfId="12298"/>
    <cellStyle name="_P5 BP tables 3 7 3 2" xfId="12299"/>
    <cellStyle name="_P5 BP tables 3 7 3 3" xfId="12300"/>
    <cellStyle name="_P5 BP tables 3 7 3 4" xfId="12301"/>
    <cellStyle name="_P5 BP tables 3 7 4" xfId="12302"/>
    <cellStyle name="_P5 BP tables 3 7 4 2" xfId="12303"/>
    <cellStyle name="_P5 BP tables 3 7 5" xfId="12304"/>
    <cellStyle name="_P5 BP tables 3 7_Gross" xfId="12305"/>
    <cellStyle name="_P5 BP tables 3 7_Gross 2" xfId="12306"/>
    <cellStyle name="_P5 BP tables 3 7_Gross 2 2" xfId="12307"/>
    <cellStyle name="_P5 BP tables 3 7_Gross 3" xfId="12308"/>
    <cellStyle name="_P5 BP tables 3 8" xfId="12309"/>
    <cellStyle name="_P5 BP tables 3 8 2" xfId="12310"/>
    <cellStyle name="_P5 BP tables 3 8 2 2" xfId="12311"/>
    <cellStyle name="_P5 BP tables 3 8 3" xfId="12312"/>
    <cellStyle name="_P5 BP tables 3 8 3 2" xfId="12313"/>
    <cellStyle name="_P5 BP tables 3 8 4" xfId="12314"/>
    <cellStyle name="_P5 BP tables 3 8 5" xfId="12315"/>
    <cellStyle name="_P5 BP tables 3 8_Gross" xfId="12316"/>
    <cellStyle name="_P5 BP tables 3 8_Gross 2" xfId="12317"/>
    <cellStyle name="_P5 BP tables 3 8_Gross 2 2" xfId="12318"/>
    <cellStyle name="_P5 BP tables 3 8_Gross 3" xfId="12319"/>
    <cellStyle name="_P5 BP tables 3 9" xfId="12320"/>
    <cellStyle name="_P5 BP tables 3 9 2" xfId="12321"/>
    <cellStyle name="_P5 BP tables 3 9 2 2" xfId="12322"/>
    <cellStyle name="_P5 BP tables 3 9 3" xfId="12323"/>
    <cellStyle name="_P5 BP tables 3_August 2014 IMBE" xfId="12324"/>
    <cellStyle name="_P5 BP tables 3_August 2014 IMBE 2" xfId="12325"/>
    <cellStyle name="_P5 BP tables 3_August 2014 IMBE 2 2" xfId="12326"/>
    <cellStyle name="_P5 BP tables 3_August 2014 IMBE 2 2 2" xfId="12327"/>
    <cellStyle name="_P5 BP tables 3_August 2014 IMBE 2 2 3" xfId="12328"/>
    <cellStyle name="_P5 BP tables 3_August 2014 IMBE 2 2 4" xfId="12329"/>
    <cellStyle name="_P5 BP tables 3_August 2014 IMBE 2 3" xfId="12330"/>
    <cellStyle name="_P5 BP tables 3_August 2014 IMBE 2 3 2" xfId="12331"/>
    <cellStyle name="_P5 BP tables 3_August 2014 IMBE 2_Gross" xfId="12332"/>
    <cellStyle name="_P5 BP tables 3_August 2014 IMBE 2_Gross 2" xfId="12333"/>
    <cellStyle name="_P5 BP tables 3_August 2014 IMBE 2_Gross 2 2" xfId="12334"/>
    <cellStyle name="_P5 BP tables 3_August 2014 IMBE 2_Gross 3" xfId="12335"/>
    <cellStyle name="_P5 BP tables 3_August 2014 IMBE 3" xfId="12336"/>
    <cellStyle name="_P5 BP tables 3_August 2014 IMBE 3 2" xfId="12337"/>
    <cellStyle name="_P5 BP tables 3_August 2014 IMBE 3 3" xfId="12338"/>
    <cellStyle name="_P5 BP tables 3_August 2014 IMBE 3 4" xfId="12339"/>
    <cellStyle name="_P5 BP tables 3_August 2014 IMBE 4" xfId="12340"/>
    <cellStyle name="_P5 BP tables 3_August 2014 IMBE 4 2" xfId="12341"/>
    <cellStyle name="_P5 BP tables 3_August 2014 IMBE_Gross" xfId="12342"/>
    <cellStyle name="_P5 BP tables 3_August 2014 IMBE_Gross 2" xfId="12343"/>
    <cellStyle name="_P5 BP tables 3_August 2014 IMBE_Gross 2 2" xfId="12344"/>
    <cellStyle name="_P5 BP tables 3_August 2014 IMBE_Gross 3" xfId="12345"/>
    <cellStyle name="_P5 BP tables 3_Gross" xfId="12346"/>
    <cellStyle name="_P5 BP tables 3_Gross 2" xfId="12347"/>
    <cellStyle name="_P5 BP tables 3_Gross 2 2" xfId="12348"/>
    <cellStyle name="_P5 BP tables 3_Gross 3" xfId="12349"/>
    <cellStyle name="_P5 BP tables 30" xfId="12350"/>
    <cellStyle name="_P5 BP tables 31" xfId="12351"/>
    <cellStyle name="_P5 BP tables 32" xfId="12352"/>
    <cellStyle name="_P5 BP tables 33" xfId="12353"/>
    <cellStyle name="_P5 BP tables 34" xfId="12354"/>
    <cellStyle name="_P5 BP tables 35" xfId="12355"/>
    <cellStyle name="_P5 BP tables 36" xfId="12356"/>
    <cellStyle name="_P5 BP tables 4" xfId="12357"/>
    <cellStyle name="_P5 BP tables 4 2" xfId="12358"/>
    <cellStyle name="_P5 BP tables 4 2 2" xfId="12359"/>
    <cellStyle name="_P5 BP tables 4 2 2 2" xfId="12360"/>
    <cellStyle name="_P5 BP tables 4 2 2 2 2" xfId="12361"/>
    <cellStyle name="_P5 BP tables 4 2 2 2 3" xfId="12362"/>
    <cellStyle name="_P5 BP tables 4 2 2 2 4" xfId="12363"/>
    <cellStyle name="_P5 BP tables 4 2 3" xfId="12364"/>
    <cellStyle name="_P5 BP tables 4 2 3 2" xfId="12365"/>
    <cellStyle name="_P5 BP tables 4 2 3 3" xfId="12366"/>
    <cellStyle name="_P5 BP tables 4 2 3 4" xfId="12367"/>
    <cellStyle name="_P5 BP tables 4 2_Gross" xfId="12368"/>
    <cellStyle name="_P5 BP tables 4 2_Gross 2" xfId="12369"/>
    <cellStyle name="_P5 BP tables 4 2_Gross 2 2" xfId="12370"/>
    <cellStyle name="_P5 BP tables 4 2_Gross 3" xfId="12371"/>
    <cellStyle name="_P5 BP tables 4 3" xfId="12372"/>
    <cellStyle name="_P5 BP tables 4 3 2" xfId="12373"/>
    <cellStyle name="_P5 BP tables 4 3 2 2" xfId="12374"/>
    <cellStyle name="_P5 BP tables 4 3 2 3" xfId="12375"/>
    <cellStyle name="_P5 BP tables 4 3 2 4" xfId="12376"/>
    <cellStyle name="_P5 BP tables 4 4" xfId="12377"/>
    <cellStyle name="_P5 BP tables 4 4 2" xfId="12378"/>
    <cellStyle name="_P5 BP tables 4 4 3" xfId="12379"/>
    <cellStyle name="_P5 BP tables 4 4 4" xfId="12380"/>
    <cellStyle name="_P5 BP tables 4 5" xfId="12381"/>
    <cellStyle name="_P5 BP tables 4 5 2" xfId="12382"/>
    <cellStyle name="_P5 BP tables 4 6" xfId="12383"/>
    <cellStyle name="_P5 BP tables 4 6 2" xfId="12384"/>
    <cellStyle name="_P5 BP tables 4_August 2014 IMBE" xfId="12385"/>
    <cellStyle name="_P5 BP tables 4_August 2014 IMBE 2" xfId="12386"/>
    <cellStyle name="_P5 BP tables 4_August 2014 IMBE 2 2" xfId="12387"/>
    <cellStyle name="_P5 BP tables 4_August 2014 IMBE 2 2 2" xfId="12388"/>
    <cellStyle name="_P5 BP tables 4_August 2014 IMBE 2 2 2 2" xfId="12389"/>
    <cellStyle name="_P5 BP tables 4_August 2014 IMBE 2 2 3" xfId="12390"/>
    <cellStyle name="_P5 BP tables 4_August 2014 IMBE 2 2 4" xfId="12391"/>
    <cellStyle name="_P5 BP tables 4_August 2014 IMBE 2 2 5" xfId="12392"/>
    <cellStyle name="_P5 BP tables 4_August 2014 IMBE 2 2_Gross" xfId="12393"/>
    <cellStyle name="_P5 BP tables 4_August 2014 IMBE 2 2_Gross 2" xfId="12394"/>
    <cellStyle name="_P5 BP tables 4_August 2014 IMBE 2 2_Gross 2 2" xfId="12395"/>
    <cellStyle name="_P5 BP tables 4_August 2014 IMBE 2 2_Gross 3" xfId="12396"/>
    <cellStyle name="_P5 BP tables 4_August 2014 IMBE 2 3" xfId="12397"/>
    <cellStyle name="_P5 BP tables 4_August 2014 IMBE 2 3 2" xfId="12398"/>
    <cellStyle name="_P5 BP tables 4_August 2014 IMBE 2 4" xfId="12399"/>
    <cellStyle name="_P5 BP tables 4_August 2014 IMBE 2 4 2" xfId="12400"/>
    <cellStyle name="_P5 BP tables 4_August 2014 IMBE 2_Gross" xfId="12401"/>
    <cellStyle name="_P5 BP tables 4_August 2014 IMBE 2_Gross 2" xfId="12402"/>
    <cellStyle name="_P5 BP tables 4_August 2014 IMBE 2_Gross 2 2" xfId="12403"/>
    <cellStyle name="_P5 BP tables 4_August 2014 IMBE 2_Gross 3" xfId="12404"/>
    <cellStyle name="_P5 BP tables 4_August 2014 IMBE 3" xfId="12405"/>
    <cellStyle name="_P5 BP tables 4_August 2014 IMBE 3 2" xfId="12406"/>
    <cellStyle name="_P5 BP tables 4_August 2014 IMBE 3 3" xfId="12407"/>
    <cellStyle name="_P5 BP tables 4_August 2014 IMBE 3 4" xfId="12408"/>
    <cellStyle name="_P5 BP tables 4_August 2014 IMBE 4" xfId="12409"/>
    <cellStyle name="_P5 BP tables 4_August 2014 IMBE 4 2" xfId="12410"/>
    <cellStyle name="_P5 BP tables 4_August 2014 IMBE_Gross" xfId="12411"/>
    <cellStyle name="_P5 BP tables 4_August 2014 IMBE_Gross 2" xfId="12412"/>
    <cellStyle name="_P5 BP tables 4_August 2014 IMBE_Gross 2 2" xfId="12413"/>
    <cellStyle name="_P5 BP tables 4_August 2014 IMBE_Gross 3" xfId="12414"/>
    <cellStyle name="_P5 BP tables 4_Gross" xfId="12415"/>
    <cellStyle name="_P5 BP tables 4_Gross 2" xfId="12416"/>
    <cellStyle name="_P5 BP tables 4_Gross 2 2" xfId="12417"/>
    <cellStyle name="_P5 BP tables 4_Gross 3" xfId="12418"/>
    <cellStyle name="_P5 BP tables 5" xfId="12419"/>
    <cellStyle name="_P5 BP tables 5 10" xfId="12420"/>
    <cellStyle name="_P5 BP tables 5 2" xfId="12421"/>
    <cellStyle name="_P5 BP tables 5 2 2" xfId="12422"/>
    <cellStyle name="_P5 BP tables 5 2 2 2" xfId="12423"/>
    <cellStyle name="_P5 BP tables 5 2 3" xfId="12424"/>
    <cellStyle name="_P5 BP tables 5 2 3 2" xfId="12425"/>
    <cellStyle name="_P5 BP tables 5 2 4" xfId="12426"/>
    <cellStyle name="_P5 BP tables 5 2 4 2" xfId="12427"/>
    <cellStyle name="_P5 BP tables 5 2_Gross" xfId="12428"/>
    <cellStyle name="_P5 BP tables 5 2_Gross 2" xfId="12429"/>
    <cellStyle name="_P5 BP tables 5 2_Gross 2 2" xfId="12430"/>
    <cellStyle name="_P5 BP tables 5 2_Gross 3" xfId="12431"/>
    <cellStyle name="_P5 BP tables 5 3" xfId="12432"/>
    <cellStyle name="_P5 BP tables 5 3 2" xfId="12433"/>
    <cellStyle name="_P5 BP tables 5 3 2 2" xfId="12434"/>
    <cellStyle name="_P5 BP tables 5 3 3" xfId="12435"/>
    <cellStyle name="_P5 BP tables 5 3 3 2" xfId="12436"/>
    <cellStyle name="_P5 BP tables 5 3 3 3" xfId="12437"/>
    <cellStyle name="_P5 BP tables 5 3 3 4" xfId="12438"/>
    <cellStyle name="_P5 BP tables 5 4" xfId="12439"/>
    <cellStyle name="_P5 BP tables 5 4 2" xfId="12440"/>
    <cellStyle name="_P5 BP tables 5 5" xfId="12441"/>
    <cellStyle name="_P5 BP tables 5 5 2" xfId="12442"/>
    <cellStyle name="_P5 BP tables 5 5 3" xfId="12443"/>
    <cellStyle name="_P5 BP tables 5 5 4" xfId="12444"/>
    <cellStyle name="_P5 BP tables 5 6" xfId="12445"/>
    <cellStyle name="_P5 BP tables 5 7" xfId="12446"/>
    <cellStyle name="_P5 BP tables 5 8" xfId="12447"/>
    <cellStyle name="_P5 BP tables 5 9" xfId="12448"/>
    <cellStyle name="_P5 BP tables 5_Gross" xfId="12449"/>
    <cellStyle name="_P5 BP tables 5_Gross 2" xfId="12450"/>
    <cellStyle name="_P5 BP tables 5_Gross 2 2" xfId="12451"/>
    <cellStyle name="_P5 BP tables 5_Gross 3" xfId="12452"/>
    <cellStyle name="_P5 BP tables 6" xfId="12453"/>
    <cellStyle name="_P5 BP tables 6 10" xfId="12454"/>
    <cellStyle name="_P5 BP tables 6 2" xfId="12455"/>
    <cellStyle name="_P5 BP tables 6 2 2" xfId="12456"/>
    <cellStyle name="_P5 BP tables 6 2 2 2" xfId="12457"/>
    <cellStyle name="_P5 BP tables 6 2 3" xfId="12458"/>
    <cellStyle name="_P5 BP tables 6 2 3 2" xfId="12459"/>
    <cellStyle name="_P5 BP tables 6 2_Gross" xfId="12460"/>
    <cellStyle name="_P5 BP tables 6 2_Gross 2" xfId="12461"/>
    <cellStyle name="_P5 BP tables 6 2_Gross 2 2" xfId="12462"/>
    <cellStyle name="_P5 BP tables 6 2_Gross 3" xfId="12463"/>
    <cellStyle name="_P5 BP tables 6 3" xfId="12464"/>
    <cellStyle name="_P5 BP tables 6 3 2" xfId="12465"/>
    <cellStyle name="_P5 BP tables 6 3 2 2" xfId="12466"/>
    <cellStyle name="_P5 BP tables 6 3 3" xfId="12467"/>
    <cellStyle name="_P5 BP tables 6 3 3 2" xfId="12468"/>
    <cellStyle name="_P5 BP tables 6 3 3 3" xfId="12469"/>
    <cellStyle name="_P5 BP tables 6 3 3 4" xfId="12470"/>
    <cellStyle name="_P5 BP tables 6 4" xfId="12471"/>
    <cellStyle name="_P5 BP tables 6 4 2" xfId="12472"/>
    <cellStyle name="_P5 BP tables 6 5" xfId="12473"/>
    <cellStyle name="_P5 BP tables 6 5 2" xfId="12474"/>
    <cellStyle name="_P5 BP tables 6 5 3" xfId="12475"/>
    <cellStyle name="_P5 BP tables 6 5 4" xfId="12476"/>
    <cellStyle name="_P5 BP tables 6 6" xfId="12477"/>
    <cellStyle name="_P5 BP tables 6 7" xfId="12478"/>
    <cellStyle name="_P5 BP tables 6 8" xfId="12479"/>
    <cellStyle name="_P5 BP tables 6 9" xfId="12480"/>
    <cellStyle name="_P5 BP tables 6_Gross" xfId="12481"/>
    <cellStyle name="_P5 BP tables 6_Gross 2" xfId="12482"/>
    <cellStyle name="_P5 BP tables 6_Gross 2 2" xfId="12483"/>
    <cellStyle name="_P5 BP tables 6_Gross 3" xfId="12484"/>
    <cellStyle name="_P5 BP tables 7" xfId="12485"/>
    <cellStyle name="_P5 BP tables 7 2" xfId="12486"/>
    <cellStyle name="_P5 BP tables 7 2 2" xfId="12487"/>
    <cellStyle name="_P5 BP tables 7 2 2 2" xfId="12488"/>
    <cellStyle name="_P5 BP tables 7 2 2 3" xfId="12489"/>
    <cellStyle name="_P5 BP tables 7 2 2 4" xfId="12490"/>
    <cellStyle name="_P5 BP tables 7 2 3" xfId="12491"/>
    <cellStyle name="_P5 BP tables 7 2 3 2" xfId="12492"/>
    <cellStyle name="_P5 BP tables 7 2_Gross" xfId="12493"/>
    <cellStyle name="_P5 BP tables 7 2_Gross 2" xfId="12494"/>
    <cellStyle name="_P5 BP tables 7 2_Gross 2 2" xfId="12495"/>
    <cellStyle name="_P5 BP tables 7 2_Gross 3" xfId="12496"/>
    <cellStyle name="_P5 BP tables 7 3" xfId="12497"/>
    <cellStyle name="_P5 BP tables 7 3 2" xfId="12498"/>
    <cellStyle name="_P5 BP tables 7 3 3" xfId="12499"/>
    <cellStyle name="_P5 BP tables 7 3 4" xfId="12500"/>
    <cellStyle name="_P5 BP tables 7 4" xfId="12501"/>
    <cellStyle name="_P5 BP tables 7 4 2" xfId="12502"/>
    <cellStyle name="_P5 BP tables 7_Gross" xfId="12503"/>
    <cellStyle name="_P5 BP tables 7_Gross 2" xfId="12504"/>
    <cellStyle name="_P5 BP tables 7_Gross 2 2" xfId="12505"/>
    <cellStyle name="_P5 BP tables 7_Gross 3" xfId="12506"/>
    <cellStyle name="_P5 BP tables 8" xfId="12507"/>
    <cellStyle name="_P5 BP tables 8 2" xfId="12508"/>
    <cellStyle name="_P5 BP tables 8 2 2" xfId="12509"/>
    <cellStyle name="_P5 BP tables 8 2 2 2" xfId="12510"/>
    <cellStyle name="_P5 BP tables 8 2 2 3" xfId="12511"/>
    <cellStyle name="_P5 BP tables 8 2 2 4" xfId="12512"/>
    <cellStyle name="_P5 BP tables 8 2 3" xfId="12513"/>
    <cellStyle name="_P5 BP tables 8 2 3 2" xfId="12514"/>
    <cellStyle name="_P5 BP tables 8 2_Gross" xfId="12515"/>
    <cellStyle name="_P5 BP tables 8 2_Gross 2" xfId="12516"/>
    <cellStyle name="_P5 BP tables 8 2_Gross 2 2" xfId="12517"/>
    <cellStyle name="_P5 BP tables 8 2_Gross 3" xfId="12518"/>
    <cellStyle name="_P5 BP tables 8 3" xfId="12519"/>
    <cellStyle name="_P5 BP tables 8 3 2" xfId="12520"/>
    <cellStyle name="_P5 BP tables 8 3 3" xfId="12521"/>
    <cellStyle name="_P5 BP tables 8 3 4" xfId="12522"/>
    <cellStyle name="_P5 BP tables 8 4" xfId="12523"/>
    <cellStyle name="_P5 BP tables 8 4 2" xfId="12524"/>
    <cellStyle name="_P5 BP tables 8_Gross" xfId="12525"/>
    <cellStyle name="_P5 BP tables 8_Gross 2" xfId="12526"/>
    <cellStyle name="_P5 BP tables 8_Gross 2 2" xfId="12527"/>
    <cellStyle name="_P5 BP tables 8_Gross 3" xfId="12528"/>
    <cellStyle name="_P5 BP tables 9" xfId="12529"/>
    <cellStyle name="_P5 BP tables 9 2" xfId="12530"/>
    <cellStyle name="_P5 BP tables 9 2 2" xfId="12531"/>
    <cellStyle name="_P5 BP tables 9 2 2 2" xfId="12532"/>
    <cellStyle name="_P5 BP tables 9 2 3" xfId="12533"/>
    <cellStyle name="_P5 BP tables 9 2 3 2" xfId="12534"/>
    <cellStyle name="_P5 BP tables 9 2_Gross" xfId="12535"/>
    <cellStyle name="_P5 BP tables 9 2_Gross 2" xfId="12536"/>
    <cellStyle name="_P5 BP tables 9 2_Gross 2 2" xfId="12537"/>
    <cellStyle name="_P5 BP tables 9 2_Gross 3" xfId="12538"/>
    <cellStyle name="_P5 BP tables 9 3" xfId="12539"/>
    <cellStyle name="_P5 BP tables 9 3 2" xfId="12540"/>
    <cellStyle name="_P5 BP tables 9 4" xfId="12541"/>
    <cellStyle name="_P5 BP tables 9 4 2" xfId="12542"/>
    <cellStyle name="_P5 BP tables 9 5" xfId="12543"/>
    <cellStyle name="_P5 BP tables 9 5 2" xfId="12544"/>
    <cellStyle name="_P5 BP tables 9_Gross" xfId="12545"/>
    <cellStyle name="_P5 BP tables 9_Gross 2" xfId="12546"/>
    <cellStyle name="_P5 BP tables 9_Gross 2 2" xfId="12547"/>
    <cellStyle name="_P5 BP tables 9_Gross 3" xfId="12548"/>
    <cellStyle name="_P5 BP tables_001. Test" xfId="12549"/>
    <cellStyle name="_P5 BP tables_001. Test 2" xfId="12550"/>
    <cellStyle name="_P5 BP tables_001. Test 2 2" xfId="12551"/>
    <cellStyle name="_P5 BP tables_001. Test 3" xfId="12552"/>
    <cellStyle name="_P5 BP tables_001. Test_Gross" xfId="12553"/>
    <cellStyle name="_P5 BP tables_001. Test_Gross 2" xfId="12554"/>
    <cellStyle name="_P5 BP tables_001. Test_Gross 2 2" xfId="12555"/>
    <cellStyle name="_P5 BP tables_001. Test_Gross 3" xfId="12556"/>
    <cellStyle name="_P5 BP tables_Gross" xfId="12557"/>
    <cellStyle name="_P5 BP tables_Gross 2" xfId="12558"/>
    <cellStyle name="_P5 BP tables_Gross 2 2" xfId="12559"/>
    <cellStyle name="_P5 BP tables_Gross 2 2 2" xfId="12560"/>
    <cellStyle name="_P5 BP tables_Gross 2 2 3" xfId="12561"/>
    <cellStyle name="_P5 BP tables_Gross 2 2 4" xfId="12562"/>
    <cellStyle name="_P5 BP tables_Gross 2 3" xfId="12563"/>
    <cellStyle name="_P5 BP tables_Gross 2 3 2" xfId="12564"/>
    <cellStyle name="_P5 BP tables_Gross 2_Gross" xfId="12565"/>
    <cellStyle name="_P5 BP tables_Gross 2_Gross 2" xfId="12566"/>
    <cellStyle name="_P5 BP tables_Gross 2_Gross 2 2" xfId="12567"/>
    <cellStyle name="_P5 BP tables_Gross 2_Gross 3" xfId="12568"/>
    <cellStyle name="_P5 BP tables_Gross 3" xfId="12569"/>
    <cellStyle name="_P5 BP tables_Gross 3 2" xfId="12570"/>
    <cellStyle name="_P5 BP tables_Gross 3 3" xfId="12571"/>
    <cellStyle name="_P5 BP tables_Gross 3 4" xfId="12572"/>
    <cellStyle name="_P5 BP tables_Gross 4" xfId="12573"/>
    <cellStyle name="_P5 BP tables_Gross 4 2" xfId="12574"/>
    <cellStyle name="_P5 BP tables_Gross_1" xfId="12575"/>
    <cellStyle name="_P5 BP tables_Gross_1 2" xfId="12576"/>
    <cellStyle name="_P5 BP tables_Gross_1 2 2" xfId="12577"/>
    <cellStyle name="_P5 BP tables_Gross_1 3" xfId="12578"/>
    <cellStyle name="_P5 BP tables_Gross_Gross" xfId="12579"/>
    <cellStyle name="_P5 BP tables_Gross_Gross 2" xfId="12580"/>
    <cellStyle name="_P5 BP tables_Gross_Gross 2 2" xfId="12581"/>
    <cellStyle name="_P5 BP tables_Gross_Gross 3" xfId="12582"/>
    <cellStyle name="_P5 BP tables_R0" xfId="12583"/>
    <cellStyle name="_P5 BP tables_R0 2" xfId="12584"/>
    <cellStyle name="_P5 BP tables_R0 2 2" xfId="12585"/>
    <cellStyle name="_P5 BP tables_R0 2 2 2" xfId="12586"/>
    <cellStyle name="_P5 BP tables_R0 2 3" xfId="12587"/>
    <cellStyle name="_P5 BP tables_R0 2 3 2" xfId="12588"/>
    <cellStyle name="_P5 BP tables_R0 2 3 3" xfId="12589"/>
    <cellStyle name="_P5 BP tables_R0 2 3 4" xfId="12590"/>
    <cellStyle name="_P5 BP tables_R0 3" xfId="12591"/>
    <cellStyle name="_P5 BP tables_R0 3 2" xfId="12592"/>
    <cellStyle name="_P5 BP tables_R0 4" xfId="12593"/>
    <cellStyle name="_P5 BP tables_R0 4 2" xfId="12594"/>
    <cellStyle name="_P5 BP tables_R0 4 3" xfId="12595"/>
    <cellStyle name="_P5 BP tables_R0 4 4" xfId="12596"/>
    <cellStyle name="_P5 BP tables_R0_1" xfId="12597"/>
    <cellStyle name="_P5 BP tables_R0_1 2" xfId="12598"/>
    <cellStyle name="_P5 BP tables_R0_1 2 2" xfId="12599"/>
    <cellStyle name="_P5 BP tables_R0_1 3" xfId="12600"/>
    <cellStyle name="_P5 BP tables_R0_1 3 2" xfId="12601"/>
    <cellStyle name="_P5 BP tables_R0_1 3 3" xfId="12602"/>
    <cellStyle name="_P5 BP tables_R0_1 3 4" xfId="12603"/>
    <cellStyle name="_P7 OET tables" xfId="12604"/>
    <cellStyle name="_P7 OET tables 10" xfId="12605"/>
    <cellStyle name="_P7 OET tables 10 2" xfId="12606"/>
    <cellStyle name="_P7 OET tables 10 2 2" xfId="12607"/>
    <cellStyle name="_P7 OET tables 10 2 2 2" xfId="12608"/>
    <cellStyle name="_P7 OET tables 10 2 3" xfId="12609"/>
    <cellStyle name="_P7 OET tables 10 2 3 2" xfId="12610"/>
    <cellStyle name="_P7 OET tables 10 2_Gross" xfId="12611"/>
    <cellStyle name="_P7 OET tables 10 2_Gross 2" xfId="12612"/>
    <cellStyle name="_P7 OET tables 10 2_Gross 2 2" xfId="12613"/>
    <cellStyle name="_P7 OET tables 10 2_Gross 3" xfId="12614"/>
    <cellStyle name="_P7 OET tables 10 3" xfId="12615"/>
    <cellStyle name="_P7 OET tables 10 3 2" xfId="12616"/>
    <cellStyle name="_P7 OET tables 10 4" xfId="12617"/>
    <cellStyle name="_P7 OET tables 10 4 2" xfId="12618"/>
    <cellStyle name="_P7 OET tables 10 5" xfId="12619"/>
    <cellStyle name="_P7 OET tables 10 5 2" xfId="12620"/>
    <cellStyle name="_P7 OET tables 10_Gross" xfId="12621"/>
    <cellStyle name="_P7 OET tables 10_Gross 2" xfId="12622"/>
    <cellStyle name="_P7 OET tables 10_Gross 2 2" xfId="12623"/>
    <cellStyle name="_P7 OET tables 10_Gross 3" xfId="12624"/>
    <cellStyle name="_P7 OET tables 11" xfId="12625"/>
    <cellStyle name="_P7 OET tables 11 2" xfId="12626"/>
    <cellStyle name="_P7 OET tables 11 2 2" xfId="12627"/>
    <cellStyle name="_P7 OET tables 11 2 2 2" xfId="12628"/>
    <cellStyle name="_P7 OET tables 11 3" xfId="12629"/>
    <cellStyle name="_P7 OET tables 11 3 2" xfId="12630"/>
    <cellStyle name="_P7 OET tables 11 4" xfId="12631"/>
    <cellStyle name="_P7 OET tables 11 4 2" xfId="12632"/>
    <cellStyle name="_P7 OET tables 11 5" xfId="12633"/>
    <cellStyle name="_P7 OET tables 11 5 2" xfId="12634"/>
    <cellStyle name="_P7 OET tables 11_Gross" xfId="12635"/>
    <cellStyle name="_P7 OET tables 11_Gross 2" xfId="12636"/>
    <cellStyle name="_P7 OET tables 11_Gross 2 2" xfId="12637"/>
    <cellStyle name="_P7 OET tables 11_Gross 3" xfId="12638"/>
    <cellStyle name="_P7 OET tables 12" xfId="12639"/>
    <cellStyle name="_P7 OET tables 12 2" xfId="12640"/>
    <cellStyle name="_P7 OET tables 12 2 2" xfId="12641"/>
    <cellStyle name="_P7 OET tables 12 2 2 2" xfId="12642"/>
    <cellStyle name="_P7 OET tables 12 3" xfId="12643"/>
    <cellStyle name="_P7 OET tables 12 3 2" xfId="12644"/>
    <cellStyle name="_P7 OET tables 12 4" xfId="12645"/>
    <cellStyle name="_P7 OET tables 12 4 2" xfId="12646"/>
    <cellStyle name="_P7 OET tables 12_Gross" xfId="12647"/>
    <cellStyle name="_P7 OET tables 12_Gross 2" xfId="12648"/>
    <cellStyle name="_P7 OET tables 12_Gross 2 2" xfId="12649"/>
    <cellStyle name="_P7 OET tables 12_Gross 3" xfId="12650"/>
    <cellStyle name="_P7 OET tables 13" xfId="12651"/>
    <cellStyle name="_P7 OET tables 13 2" xfId="12652"/>
    <cellStyle name="_P7 OET tables 13 2 2" xfId="12653"/>
    <cellStyle name="_P7 OET tables 13 3" xfId="12654"/>
    <cellStyle name="_P7 OET tables 13 3 2" xfId="12655"/>
    <cellStyle name="_P7 OET tables 13_Gross" xfId="12656"/>
    <cellStyle name="_P7 OET tables 13_Gross 2" xfId="12657"/>
    <cellStyle name="_P7 OET tables 13_Gross 2 2" xfId="12658"/>
    <cellStyle name="_P7 OET tables 13_Gross 3" xfId="12659"/>
    <cellStyle name="_P7 OET tables 14" xfId="12660"/>
    <cellStyle name="_P7 OET tables 14 2" xfId="12661"/>
    <cellStyle name="_P7 OET tables 14 2 2" xfId="12662"/>
    <cellStyle name="_P7 OET tables 14 2 2 2" xfId="12663"/>
    <cellStyle name="_P7 OET tables 14 3" xfId="12664"/>
    <cellStyle name="_P7 OET tables 14 3 2" xfId="12665"/>
    <cellStyle name="_P7 OET tables 14_Gross" xfId="12666"/>
    <cellStyle name="_P7 OET tables 14_Gross 2" xfId="12667"/>
    <cellStyle name="_P7 OET tables 14_Gross 2 2" xfId="12668"/>
    <cellStyle name="_P7 OET tables 14_Gross 3" xfId="12669"/>
    <cellStyle name="_P7 OET tables 15" xfId="12670"/>
    <cellStyle name="_P7 OET tables 15 2" xfId="12671"/>
    <cellStyle name="_P7 OET tables 15 2 2" xfId="12672"/>
    <cellStyle name="_P7 OET tables 15 3" xfId="12673"/>
    <cellStyle name="_P7 OET tables 15 3 2" xfId="12674"/>
    <cellStyle name="_P7 OET tables 15_Gross" xfId="12675"/>
    <cellStyle name="_P7 OET tables 15_Gross 2" xfId="12676"/>
    <cellStyle name="_P7 OET tables 15_Gross 2 2" xfId="12677"/>
    <cellStyle name="_P7 OET tables 15_Gross 3" xfId="12678"/>
    <cellStyle name="_P7 OET tables 16" xfId="12679"/>
    <cellStyle name="_P7 OET tables 16 2" xfId="12680"/>
    <cellStyle name="_P7 OET tables 16 2 2" xfId="12681"/>
    <cellStyle name="_P7 OET tables 16 3" xfId="12682"/>
    <cellStyle name="_P7 OET tables 16_Gross" xfId="12683"/>
    <cellStyle name="_P7 OET tables 16_Gross 2" xfId="12684"/>
    <cellStyle name="_P7 OET tables 16_Gross 2 2" xfId="12685"/>
    <cellStyle name="_P7 OET tables 16_Gross 3" xfId="12686"/>
    <cellStyle name="_P7 OET tables 17" xfId="12687"/>
    <cellStyle name="_P7 OET tables 17 2" xfId="12688"/>
    <cellStyle name="_P7 OET tables 17 2 2" xfId="12689"/>
    <cellStyle name="_P7 OET tables 17 3" xfId="12690"/>
    <cellStyle name="_P7 OET tables 17_Gross" xfId="12691"/>
    <cellStyle name="_P7 OET tables 17_Gross 2" xfId="12692"/>
    <cellStyle name="_P7 OET tables 17_Gross 2 2" xfId="12693"/>
    <cellStyle name="_P7 OET tables 17_Gross 3" xfId="12694"/>
    <cellStyle name="_P7 OET tables 18" xfId="12695"/>
    <cellStyle name="_P7 OET tables 18 2" xfId="12696"/>
    <cellStyle name="_P7 OET tables 18 2 2" xfId="12697"/>
    <cellStyle name="_P7 OET tables 18 3" xfId="12698"/>
    <cellStyle name="_P7 OET tables 19" xfId="12699"/>
    <cellStyle name="_P7 OET tables 19 2" xfId="12700"/>
    <cellStyle name="_P7 OET tables 19 2 2" xfId="12701"/>
    <cellStyle name="_P7 OET tables 19 3" xfId="12702"/>
    <cellStyle name="_P7 OET tables 2" xfId="12703"/>
    <cellStyle name="_P7 OET tables 2 10" xfId="12704"/>
    <cellStyle name="_P7 OET tables 2 10 2" xfId="12705"/>
    <cellStyle name="_P7 OET tables 2 11" xfId="12706"/>
    <cellStyle name="_P7 OET tables 2 11 2" xfId="12707"/>
    <cellStyle name="_P7 OET tables 2 12" xfId="12708"/>
    <cellStyle name="_P7 OET tables 2 12 2" xfId="12709"/>
    <cellStyle name="_P7 OET tables 2 13" xfId="12710"/>
    <cellStyle name="_P7 OET tables 2 2" xfId="12711"/>
    <cellStyle name="_P7 OET tables 2 2 2" xfId="12712"/>
    <cellStyle name="_P7 OET tables 2 2 2 2" xfId="12713"/>
    <cellStyle name="_P7 OET tables 2 2 2 2 2" xfId="12714"/>
    <cellStyle name="_P7 OET tables 2 2 3" xfId="12715"/>
    <cellStyle name="_P7 OET tables 2 2 3 2" xfId="12716"/>
    <cellStyle name="_P7 OET tables 2 2 3 2 2" xfId="12717"/>
    <cellStyle name="_P7 OET tables 2 2 3 3" xfId="12718"/>
    <cellStyle name="_P7 OET tables 2 2 4" xfId="12719"/>
    <cellStyle name="_P7 OET tables 2 2 4 2" xfId="12720"/>
    <cellStyle name="_P7 OET tables 2 2 5" xfId="12721"/>
    <cellStyle name="_P7 OET tables 2 2 5 2" xfId="12722"/>
    <cellStyle name="_P7 OET tables 2 2_Gross" xfId="12723"/>
    <cellStyle name="_P7 OET tables 2 2_Gross 2" xfId="12724"/>
    <cellStyle name="_P7 OET tables 2 2_Gross 2 2" xfId="12725"/>
    <cellStyle name="_P7 OET tables 2 2_Gross 3" xfId="12726"/>
    <cellStyle name="_P7 OET tables 2 3" xfId="12727"/>
    <cellStyle name="_P7 OET tables 2 3 2" xfId="12728"/>
    <cellStyle name="_P7 OET tables 2 3 2 2" xfId="12729"/>
    <cellStyle name="_P7 OET tables 2 3 2 2 2" xfId="12730"/>
    <cellStyle name="_P7 OET tables 2 3 2 3" xfId="12731"/>
    <cellStyle name="_P7 OET tables 2 3 2 3 2" xfId="12732"/>
    <cellStyle name="_P7 OET tables 2 3 3" xfId="12733"/>
    <cellStyle name="_P7 OET tables 2 3 3 2" xfId="12734"/>
    <cellStyle name="_P7 OET tables 2 3 4" xfId="12735"/>
    <cellStyle name="_P7 OET tables 2 3 4 2" xfId="12736"/>
    <cellStyle name="_P7 OET tables 2 3_Gross" xfId="12737"/>
    <cellStyle name="_P7 OET tables 2 3_Gross 2" xfId="12738"/>
    <cellStyle name="_P7 OET tables 2 3_Gross 2 2" xfId="12739"/>
    <cellStyle name="_P7 OET tables 2 3_Gross 3" xfId="12740"/>
    <cellStyle name="_P7 OET tables 2 4" xfId="12741"/>
    <cellStyle name="_P7 OET tables 2 4 2" xfId="12742"/>
    <cellStyle name="_P7 OET tables 2 4 2 2" xfId="12743"/>
    <cellStyle name="_P7 OET tables 2 4 3" xfId="12744"/>
    <cellStyle name="_P7 OET tables 2 4 3 2" xfId="12745"/>
    <cellStyle name="_P7 OET tables 2 4 4" xfId="12746"/>
    <cellStyle name="_P7 OET tables 2 4 4 2" xfId="12747"/>
    <cellStyle name="_P7 OET tables 2 5" xfId="12748"/>
    <cellStyle name="_P7 OET tables 2 5 2" xfId="12749"/>
    <cellStyle name="_P7 OET tables 2 5 2 2" xfId="12750"/>
    <cellStyle name="_P7 OET tables 2 5 2 2 2" xfId="12751"/>
    <cellStyle name="_P7 OET tables 2 5 3" xfId="12752"/>
    <cellStyle name="_P7 OET tables 2 5 3 2" xfId="12753"/>
    <cellStyle name="_P7 OET tables 2 6" xfId="12754"/>
    <cellStyle name="_P7 OET tables 2 6 2" xfId="12755"/>
    <cellStyle name="_P7 OET tables 2 6 2 2" xfId="12756"/>
    <cellStyle name="_P7 OET tables 2 6 3" xfId="12757"/>
    <cellStyle name="_P7 OET tables 2 6 3 2" xfId="12758"/>
    <cellStyle name="_P7 OET tables 2 7" xfId="12759"/>
    <cellStyle name="_P7 OET tables 2 7 2" xfId="12760"/>
    <cellStyle name="_P7 OET tables 2 7 2 2" xfId="12761"/>
    <cellStyle name="_P7 OET tables 2 7 3" xfId="12762"/>
    <cellStyle name="_P7 OET tables 2 8" xfId="12763"/>
    <cellStyle name="_P7 OET tables 2 8 2" xfId="12764"/>
    <cellStyle name="_P7 OET tables 2 9" xfId="12765"/>
    <cellStyle name="_P7 OET tables 2 9 2" xfId="12766"/>
    <cellStyle name="_P7 OET tables 2_Gross" xfId="12767"/>
    <cellStyle name="_P7 OET tables 2_Gross 2" xfId="12768"/>
    <cellStyle name="_P7 OET tables 2_Gross 2 2" xfId="12769"/>
    <cellStyle name="_P7 OET tables 2_Gross 3" xfId="12770"/>
    <cellStyle name="_P7 OET tables 20" xfId="12771"/>
    <cellStyle name="_P7 OET tables 20 2" xfId="12772"/>
    <cellStyle name="_P7 OET tables 20 2 2" xfId="12773"/>
    <cellStyle name="_P7 OET tables 20 3" xfId="12774"/>
    <cellStyle name="_P7 OET tables 21" xfId="12775"/>
    <cellStyle name="_P7 OET tables 21 2" xfId="12776"/>
    <cellStyle name="_P7 OET tables 21 2 2" xfId="12777"/>
    <cellStyle name="_P7 OET tables 21 3" xfId="12778"/>
    <cellStyle name="_P7 OET tables 22" xfId="12779"/>
    <cellStyle name="_P7 OET tables 22 2" xfId="12780"/>
    <cellStyle name="_P7 OET tables 23" xfId="12781"/>
    <cellStyle name="_P7 OET tables 23 2" xfId="12782"/>
    <cellStyle name="_P7 OET tables 24" xfId="12783"/>
    <cellStyle name="_P7 OET tables 24 2" xfId="12784"/>
    <cellStyle name="_P7 OET tables 24 2 2" xfId="12785"/>
    <cellStyle name="_P7 OET tables 24 3" xfId="12786"/>
    <cellStyle name="_P7 OET tables 25" xfId="12787"/>
    <cellStyle name="_P7 OET tables 25 2" xfId="12788"/>
    <cellStyle name="_P7 OET tables 26" xfId="12789"/>
    <cellStyle name="_P7 OET tables 26 2" xfId="12790"/>
    <cellStyle name="_P7 OET tables 27" xfId="12791"/>
    <cellStyle name="_P7 OET tables 27 2" xfId="12792"/>
    <cellStyle name="_P7 OET tables 28" xfId="12793"/>
    <cellStyle name="_P7 OET tables 28 2" xfId="12794"/>
    <cellStyle name="_P7 OET tables 29" xfId="12795"/>
    <cellStyle name="_P7 OET tables 29 2" xfId="12796"/>
    <cellStyle name="_P7 OET tables 3" xfId="12797"/>
    <cellStyle name="_P7 OET tables 3 10" xfId="12798"/>
    <cellStyle name="_P7 OET tables 3 10 2" xfId="12799"/>
    <cellStyle name="_P7 OET tables 3 10 2 2" xfId="12800"/>
    <cellStyle name="_P7 OET tables 3 11" xfId="12801"/>
    <cellStyle name="_P7 OET tables 3 11 2" xfId="12802"/>
    <cellStyle name="_P7 OET tables 3 11 2 2" xfId="12803"/>
    <cellStyle name="_P7 OET tables 3 12" xfId="12804"/>
    <cellStyle name="_P7 OET tables 3 12 2" xfId="12805"/>
    <cellStyle name="_P7 OET tables 3 2" xfId="12806"/>
    <cellStyle name="_P7 OET tables 3 2 2" xfId="12807"/>
    <cellStyle name="_P7 OET tables 3 2 2 2" xfId="12808"/>
    <cellStyle name="_P7 OET tables 3 2 2 2 2" xfId="12809"/>
    <cellStyle name="_P7 OET tables 3 2 2 3" xfId="12810"/>
    <cellStyle name="_P7 OET tables 3 2 2 3 2" xfId="12811"/>
    <cellStyle name="_P7 OET tables 3 2 2_Gross" xfId="12812"/>
    <cellStyle name="_P7 OET tables 3 2 2_Gross 2" xfId="12813"/>
    <cellStyle name="_P7 OET tables 3 2 2_Gross 2 2" xfId="12814"/>
    <cellStyle name="_P7 OET tables 3 2 2_Gross 3" xfId="12815"/>
    <cellStyle name="_P7 OET tables 3 2 3" xfId="12816"/>
    <cellStyle name="_P7 OET tables 3 2 3 2" xfId="12817"/>
    <cellStyle name="_P7 OET tables 3 2 4" xfId="12818"/>
    <cellStyle name="_P7 OET tables 3 2 4 2" xfId="12819"/>
    <cellStyle name="_P7 OET tables 3 2_Gross" xfId="12820"/>
    <cellStyle name="_P7 OET tables 3 2_Gross 2" xfId="12821"/>
    <cellStyle name="_P7 OET tables 3 2_Gross 2 2" xfId="12822"/>
    <cellStyle name="_P7 OET tables 3 2_Gross 3" xfId="12823"/>
    <cellStyle name="_P7 OET tables 3 3" xfId="12824"/>
    <cellStyle name="_P7 OET tables 3 3 2" xfId="12825"/>
    <cellStyle name="_P7 OET tables 3 3 2 2" xfId="12826"/>
    <cellStyle name="_P7 OET tables 3 3 2 2 2" xfId="12827"/>
    <cellStyle name="_P7 OET tables 3 3 2 3" xfId="12828"/>
    <cellStyle name="_P7 OET tables 3 3 2 3 2" xfId="12829"/>
    <cellStyle name="_P7 OET tables 3 3 2_Gross" xfId="12830"/>
    <cellStyle name="_P7 OET tables 3 3 2_Gross 2" xfId="12831"/>
    <cellStyle name="_P7 OET tables 3 3 2_Gross 2 2" xfId="12832"/>
    <cellStyle name="_P7 OET tables 3 3 2_Gross 3" xfId="12833"/>
    <cellStyle name="_P7 OET tables 3 3 3" xfId="12834"/>
    <cellStyle name="_P7 OET tables 3 3 3 2" xfId="12835"/>
    <cellStyle name="_P7 OET tables 3 3 4" xfId="12836"/>
    <cellStyle name="_P7 OET tables 3 3 4 2" xfId="12837"/>
    <cellStyle name="_P7 OET tables 3 3_August 2014 IMBE" xfId="12838"/>
    <cellStyle name="_P7 OET tables 3 3_August 2014 IMBE 2" xfId="12839"/>
    <cellStyle name="_P7 OET tables 3 3_August 2014 IMBE 2 2" xfId="12840"/>
    <cellStyle name="_P7 OET tables 3 3_August 2014 IMBE 2 2 2" xfId="12841"/>
    <cellStyle name="_P7 OET tables 3 3_August 2014 IMBE 2 2 2 2" xfId="12842"/>
    <cellStyle name="_P7 OET tables 3 3_August 2014 IMBE 2 2 3" xfId="12843"/>
    <cellStyle name="_P7 OET tables 3 3_August 2014 IMBE 2 2_Gross" xfId="12844"/>
    <cellStyle name="_P7 OET tables 3 3_August 2014 IMBE 2 2_Gross 2" xfId="12845"/>
    <cellStyle name="_P7 OET tables 3 3_August 2014 IMBE 2 2_Gross 2 2" xfId="12846"/>
    <cellStyle name="_P7 OET tables 3 3_August 2014 IMBE 2 2_Gross 3" xfId="12847"/>
    <cellStyle name="_P7 OET tables 3 3_August 2014 IMBE 2 3" xfId="12848"/>
    <cellStyle name="_P7 OET tables 3 3_August 2014 IMBE 2 3 2" xfId="12849"/>
    <cellStyle name="_P7 OET tables 3 3_August 2014 IMBE 2 4" xfId="12850"/>
    <cellStyle name="_P7 OET tables 3 3_August 2014 IMBE 2 4 2" xfId="12851"/>
    <cellStyle name="_P7 OET tables 3 3_August 2014 IMBE 2_Gross" xfId="12852"/>
    <cellStyle name="_P7 OET tables 3 3_August 2014 IMBE 2_Gross 2" xfId="12853"/>
    <cellStyle name="_P7 OET tables 3 3_August 2014 IMBE 2_Gross 2 2" xfId="12854"/>
    <cellStyle name="_P7 OET tables 3 3_August 2014 IMBE 2_Gross 3" xfId="12855"/>
    <cellStyle name="_P7 OET tables 3 3_August 2014 IMBE 3" xfId="12856"/>
    <cellStyle name="_P7 OET tables 3 3_August 2014 IMBE 3 2" xfId="12857"/>
    <cellStyle name="_P7 OET tables 3 3_August 2014 IMBE 4" xfId="12858"/>
    <cellStyle name="_P7 OET tables 3 3_August 2014 IMBE 4 2" xfId="12859"/>
    <cellStyle name="_P7 OET tables 3 3_August 2014 IMBE_Gross" xfId="12860"/>
    <cellStyle name="_P7 OET tables 3 3_August 2014 IMBE_Gross 2" xfId="12861"/>
    <cellStyle name="_P7 OET tables 3 3_August 2014 IMBE_Gross 2 2" xfId="12862"/>
    <cellStyle name="_P7 OET tables 3 3_August 2014 IMBE_Gross 3" xfId="12863"/>
    <cellStyle name="_P7 OET tables 3 3_Gross" xfId="12864"/>
    <cellStyle name="_P7 OET tables 3 3_Gross 2" xfId="12865"/>
    <cellStyle name="_P7 OET tables 3 3_Gross 2 2" xfId="12866"/>
    <cellStyle name="_P7 OET tables 3 3_Gross 3" xfId="12867"/>
    <cellStyle name="_P7 OET tables 3 4" xfId="12868"/>
    <cellStyle name="_P7 OET tables 3 4 2" xfId="12869"/>
    <cellStyle name="_P7 OET tables 3 4 2 2" xfId="12870"/>
    <cellStyle name="_P7 OET tables 3 4 2 2 2" xfId="12871"/>
    <cellStyle name="_P7 OET tables 3 4 2 3" xfId="12872"/>
    <cellStyle name="_P7 OET tables 3 4 2 3 2" xfId="12873"/>
    <cellStyle name="_P7 OET tables 3 4 2_Gross" xfId="12874"/>
    <cellStyle name="_P7 OET tables 3 4 2_Gross 2" xfId="12875"/>
    <cellStyle name="_P7 OET tables 3 4 2_Gross 2 2" xfId="12876"/>
    <cellStyle name="_P7 OET tables 3 4 2_Gross 3" xfId="12877"/>
    <cellStyle name="_P7 OET tables 3 4 3" xfId="12878"/>
    <cellStyle name="_P7 OET tables 3 4 3 2" xfId="12879"/>
    <cellStyle name="_P7 OET tables 3 4 4" xfId="12880"/>
    <cellStyle name="_P7 OET tables 3 4 4 2" xfId="12881"/>
    <cellStyle name="_P7 OET tables 3 4_Gross" xfId="12882"/>
    <cellStyle name="_P7 OET tables 3 4_Gross 2" xfId="12883"/>
    <cellStyle name="_P7 OET tables 3 4_Gross 2 2" xfId="12884"/>
    <cellStyle name="_P7 OET tables 3 4_Gross 3" xfId="12885"/>
    <cellStyle name="_P7 OET tables 3 5" xfId="12886"/>
    <cellStyle name="_P7 OET tables 3 5 2" xfId="12887"/>
    <cellStyle name="_P7 OET tables 3 5 2 2" xfId="12888"/>
    <cellStyle name="_P7 OET tables 3 5 3" xfId="12889"/>
    <cellStyle name="_P7 OET tables 3 5 3 2" xfId="12890"/>
    <cellStyle name="_P7 OET tables 3 5 4" xfId="12891"/>
    <cellStyle name="_P7 OET tables 3 5_Gross" xfId="12892"/>
    <cellStyle name="_P7 OET tables 3 5_Gross 2" xfId="12893"/>
    <cellStyle name="_P7 OET tables 3 5_Gross 2 2" xfId="12894"/>
    <cellStyle name="_P7 OET tables 3 5_Gross 3" xfId="12895"/>
    <cellStyle name="_P7 OET tables 3 6" xfId="12896"/>
    <cellStyle name="_P7 OET tables 3 6 2" xfId="12897"/>
    <cellStyle name="_P7 OET tables 3 6 2 2" xfId="12898"/>
    <cellStyle name="_P7 OET tables 3 6 3" xfId="12899"/>
    <cellStyle name="_P7 OET tables 3 6 3 2" xfId="12900"/>
    <cellStyle name="_P7 OET tables 3 6 4" xfId="12901"/>
    <cellStyle name="_P7 OET tables 3 6 4 2" xfId="12902"/>
    <cellStyle name="_P7 OET tables 3 6 5" xfId="12903"/>
    <cellStyle name="_P7 OET tables 3 6_Gross" xfId="12904"/>
    <cellStyle name="_P7 OET tables 3 6_Gross 2" xfId="12905"/>
    <cellStyle name="_P7 OET tables 3 6_Gross 2 2" xfId="12906"/>
    <cellStyle name="_P7 OET tables 3 6_Gross 3" xfId="12907"/>
    <cellStyle name="_P7 OET tables 3 7" xfId="12908"/>
    <cellStyle name="_P7 OET tables 3 7 2" xfId="12909"/>
    <cellStyle name="_P7 OET tables 3 7 2 2" xfId="12910"/>
    <cellStyle name="_P7 OET tables 3 7 2 2 2" xfId="12911"/>
    <cellStyle name="_P7 OET tables 3 7 3" xfId="12912"/>
    <cellStyle name="_P7 OET tables 3 7 3 2" xfId="12913"/>
    <cellStyle name="_P7 OET tables 3 7 4" xfId="12914"/>
    <cellStyle name="_P7 OET tables 3 7 4 2" xfId="12915"/>
    <cellStyle name="_P7 OET tables 3 7 5" xfId="12916"/>
    <cellStyle name="_P7 OET tables 3 7_Gross" xfId="12917"/>
    <cellStyle name="_P7 OET tables 3 7_Gross 2" xfId="12918"/>
    <cellStyle name="_P7 OET tables 3 7_Gross 2 2" xfId="12919"/>
    <cellStyle name="_P7 OET tables 3 7_Gross 3" xfId="12920"/>
    <cellStyle name="_P7 OET tables 3 8" xfId="12921"/>
    <cellStyle name="_P7 OET tables 3 8 2" xfId="12922"/>
    <cellStyle name="_P7 OET tables 3 8 2 2" xfId="12923"/>
    <cellStyle name="_P7 OET tables 3 8 3" xfId="12924"/>
    <cellStyle name="_P7 OET tables 3 8 3 2" xfId="12925"/>
    <cellStyle name="_P7 OET tables 3 8 4" xfId="12926"/>
    <cellStyle name="_P7 OET tables 3 8 5" xfId="12927"/>
    <cellStyle name="_P7 OET tables 3 8_Gross" xfId="12928"/>
    <cellStyle name="_P7 OET tables 3 8_Gross 2" xfId="12929"/>
    <cellStyle name="_P7 OET tables 3 8_Gross 2 2" xfId="12930"/>
    <cellStyle name="_P7 OET tables 3 8_Gross 3" xfId="12931"/>
    <cellStyle name="_P7 OET tables 3 9" xfId="12932"/>
    <cellStyle name="_P7 OET tables 3 9 2" xfId="12933"/>
    <cellStyle name="_P7 OET tables 3 9 2 2" xfId="12934"/>
    <cellStyle name="_P7 OET tables 3 9 3" xfId="12935"/>
    <cellStyle name="_P7 OET tables 3_August 2014 IMBE" xfId="12936"/>
    <cellStyle name="_P7 OET tables 3_August 2014 IMBE 2" xfId="12937"/>
    <cellStyle name="_P7 OET tables 3_August 2014 IMBE 2 2" xfId="12938"/>
    <cellStyle name="_P7 OET tables 3_August 2014 IMBE 2 2 2" xfId="12939"/>
    <cellStyle name="_P7 OET tables 3_August 2014 IMBE 2 3" xfId="12940"/>
    <cellStyle name="_P7 OET tables 3_August 2014 IMBE 2 3 2" xfId="12941"/>
    <cellStyle name="_P7 OET tables 3_August 2014 IMBE 2_Gross" xfId="12942"/>
    <cellStyle name="_P7 OET tables 3_August 2014 IMBE 2_Gross 2" xfId="12943"/>
    <cellStyle name="_P7 OET tables 3_August 2014 IMBE 2_Gross 2 2" xfId="12944"/>
    <cellStyle name="_P7 OET tables 3_August 2014 IMBE 2_Gross 3" xfId="12945"/>
    <cellStyle name="_P7 OET tables 3_August 2014 IMBE 3" xfId="12946"/>
    <cellStyle name="_P7 OET tables 3_August 2014 IMBE 3 2" xfId="12947"/>
    <cellStyle name="_P7 OET tables 3_August 2014 IMBE 4" xfId="12948"/>
    <cellStyle name="_P7 OET tables 3_August 2014 IMBE 4 2" xfId="12949"/>
    <cellStyle name="_P7 OET tables 3_August 2014 IMBE_Gross" xfId="12950"/>
    <cellStyle name="_P7 OET tables 3_August 2014 IMBE_Gross 2" xfId="12951"/>
    <cellStyle name="_P7 OET tables 3_August 2014 IMBE_Gross 2 2" xfId="12952"/>
    <cellStyle name="_P7 OET tables 3_August 2014 IMBE_Gross 3" xfId="12953"/>
    <cellStyle name="_P7 OET tables 3_Gross" xfId="12954"/>
    <cellStyle name="_P7 OET tables 3_Gross 2" xfId="12955"/>
    <cellStyle name="_P7 OET tables 3_Gross 2 2" xfId="12956"/>
    <cellStyle name="_P7 OET tables 3_Gross 3" xfId="12957"/>
    <cellStyle name="_P7 OET tables 30" xfId="12958"/>
    <cellStyle name="_P7 OET tables 4" xfId="12959"/>
    <cellStyle name="_P7 OET tables 4 2" xfId="12960"/>
    <cellStyle name="_P7 OET tables 4 2 2" xfId="12961"/>
    <cellStyle name="_P7 OET tables 4 2 2 2" xfId="12962"/>
    <cellStyle name="_P7 OET tables 4 2 2 2 2" xfId="12963"/>
    <cellStyle name="_P7 OET tables 4 2 3" xfId="12964"/>
    <cellStyle name="_P7 OET tables 4 2 3 2" xfId="12965"/>
    <cellStyle name="_P7 OET tables 4 2_Gross" xfId="12966"/>
    <cellStyle name="_P7 OET tables 4 2_Gross 2" xfId="12967"/>
    <cellStyle name="_P7 OET tables 4 2_Gross 2 2" xfId="12968"/>
    <cellStyle name="_P7 OET tables 4 2_Gross 3" xfId="12969"/>
    <cellStyle name="_P7 OET tables 4 3" xfId="12970"/>
    <cellStyle name="_P7 OET tables 4 3 2" xfId="12971"/>
    <cellStyle name="_P7 OET tables 4 3 2 2" xfId="12972"/>
    <cellStyle name="_P7 OET tables 4 4" xfId="12973"/>
    <cellStyle name="_P7 OET tables 4 4 2" xfId="12974"/>
    <cellStyle name="_P7 OET tables 4 5" xfId="12975"/>
    <cellStyle name="_P7 OET tables 4 5 2" xfId="12976"/>
    <cellStyle name="_P7 OET tables 4 6" xfId="12977"/>
    <cellStyle name="_P7 OET tables 4 6 2" xfId="12978"/>
    <cellStyle name="_P7 OET tables 4_August 2014 IMBE" xfId="12979"/>
    <cellStyle name="_P7 OET tables 4_August 2014 IMBE 2" xfId="12980"/>
    <cellStyle name="_P7 OET tables 4_August 2014 IMBE 2 2" xfId="12981"/>
    <cellStyle name="_P7 OET tables 4_August 2014 IMBE 2 2 2" xfId="12982"/>
    <cellStyle name="_P7 OET tables 4_August 2014 IMBE 2 2 2 2" xfId="12983"/>
    <cellStyle name="_P7 OET tables 4_August 2014 IMBE 2 2 3" xfId="12984"/>
    <cellStyle name="_P7 OET tables 4_August 2014 IMBE 2 2_Gross" xfId="12985"/>
    <cellStyle name="_P7 OET tables 4_August 2014 IMBE 2 2_Gross 2" xfId="12986"/>
    <cellStyle name="_P7 OET tables 4_August 2014 IMBE 2 2_Gross 2 2" xfId="12987"/>
    <cellStyle name="_P7 OET tables 4_August 2014 IMBE 2 2_Gross 3" xfId="12988"/>
    <cellStyle name="_P7 OET tables 4_August 2014 IMBE 2 3" xfId="12989"/>
    <cellStyle name="_P7 OET tables 4_August 2014 IMBE 2 3 2" xfId="12990"/>
    <cellStyle name="_P7 OET tables 4_August 2014 IMBE 2 4" xfId="12991"/>
    <cellStyle name="_P7 OET tables 4_August 2014 IMBE 2 4 2" xfId="12992"/>
    <cellStyle name="_P7 OET tables 4_August 2014 IMBE 2_Gross" xfId="12993"/>
    <cellStyle name="_P7 OET tables 4_August 2014 IMBE 2_Gross 2" xfId="12994"/>
    <cellStyle name="_P7 OET tables 4_August 2014 IMBE 2_Gross 2 2" xfId="12995"/>
    <cellStyle name="_P7 OET tables 4_August 2014 IMBE 2_Gross 3" xfId="12996"/>
    <cellStyle name="_P7 OET tables 4_August 2014 IMBE 3" xfId="12997"/>
    <cellStyle name="_P7 OET tables 4_August 2014 IMBE 3 2" xfId="12998"/>
    <cellStyle name="_P7 OET tables 4_August 2014 IMBE 4" xfId="12999"/>
    <cellStyle name="_P7 OET tables 4_August 2014 IMBE 4 2" xfId="13000"/>
    <cellStyle name="_P7 OET tables 4_August 2014 IMBE_Gross" xfId="13001"/>
    <cellStyle name="_P7 OET tables 4_August 2014 IMBE_Gross 2" xfId="13002"/>
    <cellStyle name="_P7 OET tables 4_August 2014 IMBE_Gross 2 2" xfId="13003"/>
    <cellStyle name="_P7 OET tables 4_August 2014 IMBE_Gross 3" xfId="13004"/>
    <cellStyle name="_P7 OET tables 4_Gross" xfId="13005"/>
    <cellStyle name="_P7 OET tables 4_Gross 2" xfId="13006"/>
    <cellStyle name="_P7 OET tables 4_Gross 2 2" xfId="13007"/>
    <cellStyle name="_P7 OET tables 4_Gross 3" xfId="13008"/>
    <cellStyle name="_P7 OET tables 5" xfId="13009"/>
    <cellStyle name="_P7 OET tables 5 2" xfId="13010"/>
    <cellStyle name="_P7 OET tables 5 2 2" xfId="13011"/>
    <cellStyle name="_P7 OET tables 5 2 2 2" xfId="13012"/>
    <cellStyle name="_P7 OET tables 5 2 3" xfId="13013"/>
    <cellStyle name="_P7 OET tables 5 2 3 2" xfId="13014"/>
    <cellStyle name="_P7 OET tables 5 2 4" xfId="13015"/>
    <cellStyle name="_P7 OET tables 5 2 4 2" xfId="13016"/>
    <cellStyle name="_P7 OET tables 5 2_Gross" xfId="13017"/>
    <cellStyle name="_P7 OET tables 5 2_Gross 2" xfId="13018"/>
    <cellStyle name="_P7 OET tables 5 2_Gross 2 2" xfId="13019"/>
    <cellStyle name="_P7 OET tables 5 2_Gross 3" xfId="13020"/>
    <cellStyle name="_P7 OET tables 5 3" xfId="13021"/>
    <cellStyle name="_P7 OET tables 5 3 2" xfId="13022"/>
    <cellStyle name="_P7 OET tables 5 3 2 2" xfId="13023"/>
    <cellStyle name="_P7 OET tables 5 3 3" xfId="13024"/>
    <cellStyle name="_P7 OET tables 5 3 3 2" xfId="13025"/>
    <cellStyle name="_P7 OET tables 5 4" xfId="13026"/>
    <cellStyle name="_P7 OET tables 5 4 2" xfId="13027"/>
    <cellStyle name="_P7 OET tables 5 5" xfId="13028"/>
    <cellStyle name="_P7 OET tables 5 5 2" xfId="13029"/>
    <cellStyle name="_P7 OET tables 5 6" xfId="13030"/>
    <cellStyle name="_P7 OET tables 5_Gross" xfId="13031"/>
    <cellStyle name="_P7 OET tables 5_Gross 2" xfId="13032"/>
    <cellStyle name="_P7 OET tables 5_Gross 2 2" xfId="13033"/>
    <cellStyle name="_P7 OET tables 5_Gross 3" xfId="13034"/>
    <cellStyle name="_P7 OET tables 6" xfId="13035"/>
    <cellStyle name="_P7 OET tables 6 2" xfId="13036"/>
    <cellStyle name="_P7 OET tables 6 2 2" xfId="13037"/>
    <cellStyle name="_P7 OET tables 6 2 2 2" xfId="13038"/>
    <cellStyle name="_P7 OET tables 6 2 3" xfId="13039"/>
    <cellStyle name="_P7 OET tables 6 2 3 2" xfId="13040"/>
    <cellStyle name="_P7 OET tables 6 2_Gross" xfId="13041"/>
    <cellStyle name="_P7 OET tables 6 2_Gross 2" xfId="13042"/>
    <cellStyle name="_P7 OET tables 6 2_Gross 2 2" xfId="13043"/>
    <cellStyle name="_P7 OET tables 6 2_Gross 3" xfId="13044"/>
    <cellStyle name="_P7 OET tables 6 3" xfId="13045"/>
    <cellStyle name="_P7 OET tables 6 3 2" xfId="13046"/>
    <cellStyle name="_P7 OET tables 6 3 2 2" xfId="13047"/>
    <cellStyle name="_P7 OET tables 6 3 3" xfId="13048"/>
    <cellStyle name="_P7 OET tables 6 3 3 2" xfId="13049"/>
    <cellStyle name="_P7 OET tables 6 4" xfId="13050"/>
    <cellStyle name="_P7 OET tables 6 4 2" xfId="13051"/>
    <cellStyle name="_P7 OET tables 6 5" xfId="13052"/>
    <cellStyle name="_P7 OET tables 6 5 2" xfId="13053"/>
    <cellStyle name="_P7 OET tables 6 6" xfId="13054"/>
    <cellStyle name="_P7 OET tables 6_Gross" xfId="13055"/>
    <cellStyle name="_P7 OET tables 6_Gross 2" xfId="13056"/>
    <cellStyle name="_P7 OET tables 6_Gross 2 2" xfId="13057"/>
    <cellStyle name="_P7 OET tables 6_Gross 3" xfId="13058"/>
    <cellStyle name="_P7 OET tables 7" xfId="13059"/>
    <cellStyle name="_P7 OET tables 7 2" xfId="13060"/>
    <cellStyle name="_P7 OET tables 7 2 2" xfId="13061"/>
    <cellStyle name="_P7 OET tables 7 2 2 2" xfId="13062"/>
    <cellStyle name="_P7 OET tables 7 2 3" xfId="13063"/>
    <cellStyle name="_P7 OET tables 7 2 3 2" xfId="13064"/>
    <cellStyle name="_P7 OET tables 7 2_Gross" xfId="13065"/>
    <cellStyle name="_P7 OET tables 7 2_Gross 2" xfId="13066"/>
    <cellStyle name="_P7 OET tables 7 2_Gross 2 2" xfId="13067"/>
    <cellStyle name="_P7 OET tables 7 2_Gross 3" xfId="13068"/>
    <cellStyle name="_P7 OET tables 7 3" xfId="13069"/>
    <cellStyle name="_P7 OET tables 7 3 2" xfId="13070"/>
    <cellStyle name="_P7 OET tables 7 4" xfId="13071"/>
    <cellStyle name="_P7 OET tables 7 4 2" xfId="13072"/>
    <cellStyle name="_P7 OET tables 7_Gross" xfId="13073"/>
    <cellStyle name="_P7 OET tables 7_Gross 2" xfId="13074"/>
    <cellStyle name="_P7 OET tables 7_Gross 2 2" xfId="13075"/>
    <cellStyle name="_P7 OET tables 7_Gross 3" xfId="13076"/>
    <cellStyle name="_P7 OET tables 8" xfId="13077"/>
    <cellStyle name="_P7 OET tables 8 2" xfId="13078"/>
    <cellStyle name="_P7 OET tables 8 2 2" xfId="13079"/>
    <cellStyle name="_P7 OET tables 8 2 2 2" xfId="13080"/>
    <cellStyle name="_P7 OET tables 8 2 3" xfId="13081"/>
    <cellStyle name="_P7 OET tables 8 2 3 2" xfId="13082"/>
    <cellStyle name="_P7 OET tables 8 2_Gross" xfId="13083"/>
    <cellStyle name="_P7 OET tables 8 2_Gross 2" xfId="13084"/>
    <cellStyle name="_P7 OET tables 8 2_Gross 2 2" xfId="13085"/>
    <cellStyle name="_P7 OET tables 8 2_Gross 3" xfId="13086"/>
    <cellStyle name="_P7 OET tables 8 3" xfId="13087"/>
    <cellStyle name="_P7 OET tables 8 3 2" xfId="13088"/>
    <cellStyle name="_P7 OET tables 8 4" xfId="13089"/>
    <cellStyle name="_P7 OET tables 8 4 2" xfId="13090"/>
    <cellStyle name="_P7 OET tables 8_Gross" xfId="13091"/>
    <cellStyle name="_P7 OET tables 8_Gross 2" xfId="13092"/>
    <cellStyle name="_P7 OET tables 8_Gross 2 2" xfId="13093"/>
    <cellStyle name="_P7 OET tables 8_Gross 3" xfId="13094"/>
    <cellStyle name="_P7 OET tables 9" xfId="13095"/>
    <cellStyle name="_P7 OET tables 9 2" xfId="13096"/>
    <cellStyle name="_P7 OET tables 9 2 2" xfId="13097"/>
    <cellStyle name="_P7 OET tables 9 2 2 2" xfId="13098"/>
    <cellStyle name="_P7 OET tables 9 2 3" xfId="13099"/>
    <cellStyle name="_P7 OET tables 9 2 3 2" xfId="13100"/>
    <cellStyle name="_P7 OET tables 9 2_Gross" xfId="13101"/>
    <cellStyle name="_P7 OET tables 9 2_Gross 2" xfId="13102"/>
    <cellStyle name="_P7 OET tables 9 2_Gross 2 2" xfId="13103"/>
    <cellStyle name="_P7 OET tables 9 2_Gross 3" xfId="13104"/>
    <cellStyle name="_P7 OET tables 9 3" xfId="13105"/>
    <cellStyle name="_P7 OET tables 9 3 2" xfId="13106"/>
    <cellStyle name="_P7 OET tables 9 4" xfId="13107"/>
    <cellStyle name="_P7 OET tables 9 4 2" xfId="13108"/>
    <cellStyle name="_P7 OET tables 9 5" xfId="13109"/>
    <cellStyle name="_P7 OET tables 9 5 2" xfId="13110"/>
    <cellStyle name="_P7 OET tables 9_Gross" xfId="13111"/>
    <cellStyle name="_P7 OET tables 9_Gross 2" xfId="13112"/>
    <cellStyle name="_P7 OET tables 9_Gross 2 2" xfId="13113"/>
    <cellStyle name="_P7 OET tables 9_Gross 3" xfId="13114"/>
    <cellStyle name="_P7 OET tables_001. Test" xfId="13115"/>
    <cellStyle name="_P7 OET tables_001. Test 2" xfId="13116"/>
    <cellStyle name="_P7 OET tables_001. Test 2 2" xfId="13117"/>
    <cellStyle name="_P7 OET tables_001. Test 3" xfId="13118"/>
    <cellStyle name="_P7 OET tables_001. Test_Gross" xfId="13119"/>
    <cellStyle name="_P7 OET tables_001. Test_Gross 2" xfId="13120"/>
    <cellStyle name="_P7 OET tables_001. Test_Gross 2 2" xfId="13121"/>
    <cellStyle name="_P7 OET tables_001. Test_Gross 3" xfId="13122"/>
    <cellStyle name="_P7 OET tables_Gross" xfId="13123"/>
    <cellStyle name="_P7 OET tables_Gross 2" xfId="13124"/>
    <cellStyle name="_P7 OET tables_Gross 2 2" xfId="13125"/>
    <cellStyle name="_P7 OET tables_Gross 2 2 2" xfId="13126"/>
    <cellStyle name="_P7 OET tables_Gross 2 3" xfId="13127"/>
    <cellStyle name="_P7 OET tables_Gross 2 3 2" xfId="13128"/>
    <cellStyle name="_P7 OET tables_Gross 2_Gross" xfId="13129"/>
    <cellStyle name="_P7 OET tables_Gross 2_Gross 2" xfId="13130"/>
    <cellStyle name="_P7 OET tables_Gross 2_Gross 2 2" xfId="13131"/>
    <cellStyle name="_P7 OET tables_Gross 2_Gross 3" xfId="13132"/>
    <cellStyle name="_P7 OET tables_Gross 3" xfId="13133"/>
    <cellStyle name="_P7 OET tables_Gross 3 2" xfId="13134"/>
    <cellStyle name="_P7 OET tables_Gross 4" xfId="13135"/>
    <cellStyle name="_P7 OET tables_Gross 4 2" xfId="13136"/>
    <cellStyle name="_P7 OET tables_Gross_1" xfId="13137"/>
    <cellStyle name="_P7 OET tables_Gross_1 2" xfId="13138"/>
    <cellStyle name="_P7 OET tables_Gross_1 2 2" xfId="13139"/>
    <cellStyle name="_P7 OET tables_Gross_1 3" xfId="13140"/>
    <cellStyle name="_P7 OET tables_Gross_Gross" xfId="13141"/>
    <cellStyle name="_P7 OET tables_Gross_Gross 2" xfId="13142"/>
    <cellStyle name="_P7 OET tables_Gross_Gross 2 2" xfId="13143"/>
    <cellStyle name="_P7 OET tables_Gross_Gross 3" xfId="13144"/>
    <cellStyle name="_P7 OET tables_R0" xfId="13145"/>
    <cellStyle name="_P7 OET tables_R0 2" xfId="13146"/>
    <cellStyle name="_P7 OET tables_R0 2 2" xfId="13147"/>
    <cellStyle name="_P7 OET tables_R0 2 2 2" xfId="13148"/>
    <cellStyle name="_P7 OET tables_R0 2 3" xfId="13149"/>
    <cellStyle name="_P7 OET tables_R0 2 3 2" xfId="13150"/>
    <cellStyle name="_P7 OET tables_R0 3" xfId="13151"/>
    <cellStyle name="_P7 OET tables_R0 3 2" xfId="13152"/>
    <cellStyle name="_P7 OET tables_R0 4" xfId="13153"/>
    <cellStyle name="_P7 OET tables_R0 4 2" xfId="13154"/>
    <cellStyle name="_P7 OET tables_R0_1" xfId="13155"/>
    <cellStyle name="_P7 OET tables_R0_1 2" xfId="13156"/>
    <cellStyle name="_P7 OET tables_R0_1 2 2" xfId="13157"/>
    <cellStyle name="_P7 OET tables_R0_1 3" xfId="13158"/>
    <cellStyle name="_P7 OET tables_R0_1 3 2" xfId="13159"/>
    <cellStyle name="_Project Details Report Aug v0.12" xfId="13160"/>
    <cellStyle name="_RB_Update_current" xfId="13161"/>
    <cellStyle name="_RB_Update_current (SCA draft)PH review" xfId="13162"/>
    <cellStyle name="_RB_Update_current (SCA draft)PH review 2" xfId="13163"/>
    <cellStyle name="_RB_Update_current (SCA draft)PH review 2 2" xfId="13164"/>
    <cellStyle name="_RB_Update_current (SCA draft)PH review 3" xfId="13165"/>
    <cellStyle name="_RB_Update_current (SCA draft)PH review_20110317 Guarantee Data sheet with CDS Expected Losses" xfId="13166"/>
    <cellStyle name="_RB_Update_current (SCA draft)PH review_20110317 Guarantee Data sheet with CDS Expected Losses 2" xfId="13167"/>
    <cellStyle name="_RB_Update_current (SCA draft)PH review_20110317 Guarantee Data sheet with CDS Expected Losses 2 2" xfId="13168"/>
    <cellStyle name="_RB_Update_current (SCA draft)PH review_20110317 Guarantee Data sheet with CDS Expected Losses 3" xfId="13169"/>
    <cellStyle name="_RB_Update_current (SCA draft)revised" xfId="13170"/>
    <cellStyle name="_RB_Update_current (SCA draft)revised 2" xfId="13171"/>
    <cellStyle name="_RB_Update_current (SCA draft)revised 2 2" xfId="13172"/>
    <cellStyle name="_RB_Update_current (SCA draft)revised 3" xfId="13173"/>
    <cellStyle name="_RB_Update_current (SCA draft)revised_20110317 Guarantee Data sheet with CDS Expected Losses" xfId="13174"/>
    <cellStyle name="_RB_Update_current (SCA draft)revised_20110317 Guarantee Data sheet with CDS Expected Losses 2" xfId="13175"/>
    <cellStyle name="_RB_Update_current (SCA draft)revised_20110317 Guarantee Data sheet with CDS Expected Losses 2 2" xfId="13176"/>
    <cellStyle name="_RB_Update_current (SCA draft)revised_20110317 Guarantee Data sheet with CDS Expected Losses 3" xfId="13177"/>
    <cellStyle name="_RB_Update_current 10" xfId="13178"/>
    <cellStyle name="_RB_Update_current 11" xfId="13179"/>
    <cellStyle name="_RB_Update_current 12" xfId="13180"/>
    <cellStyle name="_RB_Update_current 13" xfId="13181"/>
    <cellStyle name="_RB_Update_current 14" xfId="13182"/>
    <cellStyle name="_RB_Update_current 15" xfId="13183"/>
    <cellStyle name="_RB_Update_current 16" xfId="13184"/>
    <cellStyle name="_RB_Update_current 17" xfId="13185"/>
    <cellStyle name="_RB_Update_current 18" xfId="13186"/>
    <cellStyle name="_RB_Update_current 19" xfId="13187"/>
    <cellStyle name="_RB_Update_current 2" xfId="13188"/>
    <cellStyle name="_RB_Update_current 2 2" xfId="13189"/>
    <cellStyle name="_RB_Update_current 20" xfId="13190"/>
    <cellStyle name="_RB_Update_current 3" xfId="13191"/>
    <cellStyle name="_RB_Update_current 3 2" xfId="13192"/>
    <cellStyle name="_RB_Update_current 4" xfId="13193"/>
    <cellStyle name="_RB_Update_current 4 2" xfId="13194"/>
    <cellStyle name="_RB_Update_current 5" xfId="13195"/>
    <cellStyle name="_RB_Update_current 6" xfId="13196"/>
    <cellStyle name="_RB_Update_current 7" xfId="13197"/>
    <cellStyle name="_RB_Update_current 8" xfId="13198"/>
    <cellStyle name="_RB_Update_current 9" xfId="13199"/>
    <cellStyle name="_RB_Update_current_20110317 Guarantee Data sheet with CDS Expected Losses" xfId="13200"/>
    <cellStyle name="_RB_Update_current_20110317 Guarantee Data sheet with CDS Expected Losses 2" xfId="13201"/>
    <cellStyle name="_RB_Update_current_20110317 Guarantee Data sheet with CDS Expected Losses 2 2" xfId="13202"/>
    <cellStyle name="_RB_Update_current_20110317 Guarantee Data sheet with CDS Expected Losses 3" xfId="13203"/>
    <cellStyle name="_Risks and Opps for P3 telekit book" xfId="13204"/>
    <cellStyle name="_Risks and Opps for P3 telekit book 10" xfId="13205"/>
    <cellStyle name="_Risks and Opps for P3 telekit book 10 2" xfId="13206"/>
    <cellStyle name="_Risks and Opps for P3 telekit book 10 2 2" xfId="13207"/>
    <cellStyle name="_Risks and Opps for P3 telekit book 10 2 2 2" xfId="13208"/>
    <cellStyle name="_Risks and Opps for P3 telekit book 10 2 3" xfId="13209"/>
    <cellStyle name="_Risks and Opps for P3 telekit book 10 2 3 2" xfId="13210"/>
    <cellStyle name="_Risks and Opps for P3 telekit book 10 2_Gross" xfId="13211"/>
    <cellStyle name="_Risks and Opps for P3 telekit book 10 2_Gross 2" xfId="13212"/>
    <cellStyle name="_Risks and Opps for P3 telekit book 10 2_Gross 2 2" xfId="13213"/>
    <cellStyle name="_Risks and Opps for P3 telekit book 10 2_Gross 3" xfId="13214"/>
    <cellStyle name="_Risks and Opps for P3 telekit book 10 3" xfId="13215"/>
    <cellStyle name="_Risks and Opps for P3 telekit book 10 3 2" xfId="13216"/>
    <cellStyle name="_Risks and Opps for P3 telekit book 10 4" xfId="13217"/>
    <cellStyle name="_Risks and Opps for P3 telekit book 10 4 2" xfId="13218"/>
    <cellStyle name="_Risks and Opps for P3 telekit book 10 5" xfId="13219"/>
    <cellStyle name="_Risks and Opps for P3 telekit book 10 5 2" xfId="13220"/>
    <cellStyle name="_Risks and Opps for P3 telekit book 10_Gross" xfId="13221"/>
    <cellStyle name="_Risks and Opps for P3 telekit book 10_Gross 2" xfId="13222"/>
    <cellStyle name="_Risks and Opps for P3 telekit book 10_Gross 2 2" xfId="13223"/>
    <cellStyle name="_Risks and Opps for P3 telekit book 10_Gross 3" xfId="13224"/>
    <cellStyle name="_Risks and Opps for P3 telekit book 11" xfId="13225"/>
    <cellStyle name="_Risks and Opps for P3 telekit book 11 2" xfId="13226"/>
    <cellStyle name="_Risks and Opps for P3 telekit book 11 2 2" xfId="13227"/>
    <cellStyle name="_Risks and Opps for P3 telekit book 11 2 2 2" xfId="13228"/>
    <cellStyle name="_Risks and Opps for P3 telekit book 11 3" xfId="13229"/>
    <cellStyle name="_Risks and Opps for P3 telekit book 11 3 2" xfId="13230"/>
    <cellStyle name="_Risks and Opps for P3 telekit book 11 4" xfId="13231"/>
    <cellStyle name="_Risks and Opps for P3 telekit book 11 4 2" xfId="13232"/>
    <cellStyle name="_Risks and Opps for P3 telekit book 11 5" xfId="13233"/>
    <cellStyle name="_Risks and Opps for P3 telekit book 11 5 2" xfId="13234"/>
    <cellStyle name="_Risks and Opps for P3 telekit book 11_Gross" xfId="13235"/>
    <cellStyle name="_Risks and Opps for P3 telekit book 11_Gross 2" xfId="13236"/>
    <cellStyle name="_Risks and Opps for P3 telekit book 11_Gross 2 2" xfId="13237"/>
    <cellStyle name="_Risks and Opps for P3 telekit book 11_Gross 3" xfId="13238"/>
    <cellStyle name="_Risks and Opps for P3 telekit book 12" xfId="13239"/>
    <cellStyle name="_Risks and Opps for P3 telekit book 12 2" xfId="13240"/>
    <cellStyle name="_Risks and Opps for P3 telekit book 12 2 2" xfId="13241"/>
    <cellStyle name="_Risks and Opps for P3 telekit book 12 2 2 2" xfId="13242"/>
    <cellStyle name="_Risks and Opps for P3 telekit book 12 3" xfId="13243"/>
    <cellStyle name="_Risks and Opps for P3 telekit book 12 3 2" xfId="13244"/>
    <cellStyle name="_Risks and Opps for P3 telekit book 12 4" xfId="13245"/>
    <cellStyle name="_Risks and Opps for P3 telekit book 12 4 2" xfId="13246"/>
    <cellStyle name="_Risks and Opps for P3 telekit book 12_Gross" xfId="13247"/>
    <cellStyle name="_Risks and Opps for P3 telekit book 12_Gross 2" xfId="13248"/>
    <cellStyle name="_Risks and Opps for P3 telekit book 12_Gross 2 2" xfId="13249"/>
    <cellStyle name="_Risks and Opps for P3 telekit book 12_Gross 3" xfId="13250"/>
    <cellStyle name="_Risks and Opps for P3 telekit book 13" xfId="13251"/>
    <cellStyle name="_Risks and Opps for P3 telekit book 13 2" xfId="13252"/>
    <cellStyle name="_Risks and Opps for P3 telekit book 13 2 2" xfId="13253"/>
    <cellStyle name="_Risks and Opps for P3 telekit book 13 3" xfId="13254"/>
    <cellStyle name="_Risks and Opps for P3 telekit book 13 3 2" xfId="13255"/>
    <cellStyle name="_Risks and Opps for P3 telekit book 13_Gross" xfId="13256"/>
    <cellStyle name="_Risks and Opps for P3 telekit book 13_Gross 2" xfId="13257"/>
    <cellStyle name="_Risks and Opps for P3 telekit book 13_Gross 2 2" xfId="13258"/>
    <cellStyle name="_Risks and Opps for P3 telekit book 13_Gross 3" xfId="13259"/>
    <cellStyle name="_Risks and Opps for P3 telekit book 14" xfId="13260"/>
    <cellStyle name="_Risks and Opps for P3 telekit book 14 2" xfId="13261"/>
    <cellStyle name="_Risks and Opps for P3 telekit book 14 2 2" xfId="13262"/>
    <cellStyle name="_Risks and Opps for P3 telekit book 14 2 2 2" xfId="13263"/>
    <cellStyle name="_Risks and Opps for P3 telekit book 14 3" xfId="13264"/>
    <cellStyle name="_Risks and Opps for P3 telekit book 14 3 2" xfId="13265"/>
    <cellStyle name="_Risks and Opps for P3 telekit book 14_Gross" xfId="13266"/>
    <cellStyle name="_Risks and Opps for P3 telekit book 14_Gross 2" xfId="13267"/>
    <cellStyle name="_Risks and Opps for P3 telekit book 14_Gross 2 2" xfId="13268"/>
    <cellStyle name="_Risks and Opps for P3 telekit book 14_Gross 3" xfId="13269"/>
    <cellStyle name="_Risks and Opps for P3 telekit book 15" xfId="13270"/>
    <cellStyle name="_Risks and Opps for P3 telekit book 15 2" xfId="13271"/>
    <cellStyle name="_Risks and Opps for P3 telekit book 15 2 2" xfId="13272"/>
    <cellStyle name="_Risks and Opps for P3 telekit book 15 3" xfId="13273"/>
    <cellStyle name="_Risks and Opps for P3 telekit book 15 3 2" xfId="13274"/>
    <cellStyle name="_Risks and Opps for P3 telekit book 15_Gross" xfId="13275"/>
    <cellStyle name="_Risks and Opps for P3 telekit book 15_Gross 2" xfId="13276"/>
    <cellStyle name="_Risks and Opps for P3 telekit book 15_Gross 2 2" xfId="13277"/>
    <cellStyle name="_Risks and Opps for P3 telekit book 15_Gross 3" xfId="13278"/>
    <cellStyle name="_Risks and Opps for P3 telekit book 16" xfId="13279"/>
    <cellStyle name="_Risks and Opps for P3 telekit book 16 2" xfId="13280"/>
    <cellStyle name="_Risks and Opps for P3 telekit book 16 2 2" xfId="13281"/>
    <cellStyle name="_Risks and Opps for P3 telekit book 16 3" xfId="13282"/>
    <cellStyle name="_Risks and Opps for P3 telekit book 16_Gross" xfId="13283"/>
    <cellStyle name="_Risks and Opps for P3 telekit book 16_Gross 2" xfId="13284"/>
    <cellStyle name="_Risks and Opps for P3 telekit book 16_Gross 2 2" xfId="13285"/>
    <cellStyle name="_Risks and Opps for P3 telekit book 16_Gross 3" xfId="13286"/>
    <cellStyle name="_Risks and Opps for P3 telekit book 17" xfId="13287"/>
    <cellStyle name="_Risks and Opps for P3 telekit book 17 2" xfId="13288"/>
    <cellStyle name="_Risks and Opps for P3 telekit book 17 2 2" xfId="13289"/>
    <cellStyle name="_Risks and Opps for P3 telekit book 17 3" xfId="13290"/>
    <cellStyle name="_Risks and Opps for P3 telekit book 17_Gross" xfId="13291"/>
    <cellStyle name="_Risks and Opps for P3 telekit book 17_Gross 2" xfId="13292"/>
    <cellStyle name="_Risks and Opps for P3 telekit book 17_Gross 2 2" xfId="13293"/>
    <cellStyle name="_Risks and Opps for P3 telekit book 17_Gross 3" xfId="13294"/>
    <cellStyle name="_Risks and Opps for P3 telekit book 18" xfId="13295"/>
    <cellStyle name="_Risks and Opps for P3 telekit book 18 2" xfId="13296"/>
    <cellStyle name="_Risks and Opps for P3 telekit book 18 2 2" xfId="13297"/>
    <cellStyle name="_Risks and Opps for P3 telekit book 18 3" xfId="13298"/>
    <cellStyle name="_Risks and Opps for P3 telekit book 19" xfId="13299"/>
    <cellStyle name="_Risks and Opps for P3 telekit book 19 2" xfId="13300"/>
    <cellStyle name="_Risks and Opps for P3 telekit book 19 2 2" xfId="13301"/>
    <cellStyle name="_Risks and Opps for P3 telekit book 19 3" xfId="13302"/>
    <cellStyle name="_Risks and Opps for P3 telekit book 2" xfId="13303"/>
    <cellStyle name="_Risks and Opps for P3 telekit book 2 10" xfId="13304"/>
    <cellStyle name="_Risks and Opps for P3 telekit book 2 10 2" xfId="13305"/>
    <cellStyle name="_Risks and Opps for P3 telekit book 2 11" xfId="13306"/>
    <cellStyle name="_Risks and Opps for P3 telekit book 2 11 2" xfId="13307"/>
    <cellStyle name="_Risks and Opps for P3 telekit book 2 12" xfId="13308"/>
    <cellStyle name="_Risks and Opps for P3 telekit book 2 12 2" xfId="13309"/>
    <cellStyle name="_Risks and Opps for P3 telekit book 2 13" xfId="13310"/>
    <cellStyle name="_Risks and Opps for P3 telekit book 2 2" xfId="13311"/>
    <cellStyle name="_Risks and Opps for P3 telekit book 2 2 2" xfId="13312"/>
    <cellStyle name="_Risks and Opps for P3 telekit book 2 2 2 2" xfId="13313"/>
    <cellStyle name="_Risks and Opps for P3 telekit book 2 2 2 2 2" xfId="13314"/>
    <cellStyle name="_Risks and Opps for P3 telekit book 2 2 3" xfId="13315"/>
    <cellStyle name="_Risks and Opps for P3 telekit book 2 2 3 2" xfId="13316"/>
    <cellStyle name="_Risks and Opps for P3 telekit book 2 2 3 2 2" xfId="13317"/>
    <cellStyle name="_Risks and Opps for P3 telekit book 2 2 3 3" xfId="13318"/>
    <cellStyle name="_Risks and Opps for P3 telekit book 2 2 4" xfId="13319"/>
    <cellStyle name="_Risks and Opps for P3 telekit book 2 2 4 2" xfId="13320"/>
    <cellStyle name="_Risks and Opps for P3 telekit book 2 2 5" xfId="13321"/>
    <cellStyle name="_Risks and Opps for P3 telekit book 2 2 5 2" xfId="13322"/>
    <cellStyle name="_Risks and Opps for P3 telekit book 2 2_Gross" xfId="13323"/>
    <cellStyle name="_Risks and Opps for P3 telekit book 2 2_Gross 2" xfId="13324"/>
    <cellStyle name="_Risks and Opps for P3 telekit book 2 2_Gross 2 2" xfId="13325"/>
    <cellStyle name="_Risks and Opps for P3 telekit book 2 2_Gross 3" xfId="13326"/>
    <cellStyle name="_Risks and Opps for P3 telekit book 2 3" xfId="13327"/>
    <cellStyle name="_Risks and Opps for P3 telekit book 2 3 2" xfId="13328"/>
    <cellStyle name="_Risks and Opps for P3 telekit book 2 3 2 2" xfId="13329"/>
    <cellStyle name="_Risks and Opps for P3 telekit book 2 3 2 2 2" xfId="13330"/>
    <cellStyle name="_Risks and Opps for P3 telekit book 2 3 2 3" xfId="13331"/>
    <cellStyle name="_Risks and Opps for P3 telekit book 2 3 2 3 2" xfId="13332"/>
    <cellStyle name="_Risks and Opps for P3 telekit book 2 3 3" xfId="13333"/>
    <cellStyle name="_Risks and Opps for P3 telekit book 2 3 3 2" xfId="13334"/>
    <cellStyle name="_Risks and Opps for P3 telekit book 2 3 4" xfId="13335"/>
    <cellStyle name="_Risks and Opps for P3 telekit book 2 3 4 2" xfId="13336"/>
    <cellStyle name="_Risks and Opps for P3 telekit book 2 3_Gross" xfId="13337"/>
    <cellStyle name="_Risks and Opps for P3 telekit book 2 3_Gross 2" xfId="13338"/>
    <cellStyle name="_Risks and Opps for P3 telekit book 2 3_Gross 2 2" xfId="13339"/>
    <cellStyle name="_Risks and Opps for P3 telekit book 2 3_Gross 3" xfId="13340"/>
    <cellStyle name="_Risks and Opps for P3 telekit book 2 4" xfId="13341"/>
    <cellStyle name="_Risks and Opps for P3 telekit book 2 4 2" xfId="13342"/>
    <cellStyle name="_Risks and Opps for P3 telekit book 2 4 2 2" xfId="13343"/>
    <cellStyle name="_Risks and Opps for P3 telekit book 2 4 3" xfId="13344"/>
    <cellStyle name="_Risks and Opps for P3 telekit book 2 4 3 2" xfId="13345"/>
    <cellStyle name="_Risks and Opps for P3 telekit book 2 4 4" xfId="13346"/>
    <cellStyle name="_Risks and Opps for P3 telekit book 2 4 4 2" xfId="13347"/>
    <cellStyle name="_Risks and Opps for P3 telekit book 2 5" xfId="13348"/>
    <cellStyle name="_Risks and Opps for P3 telekit book 2 5 2" xfId="13349"/>
    <cellStyle name="_Risks and Opps for P3 telekit book 2 5 2 2" xfId="13350"/>
    <cellStyle name="_Risks and Opps for P3 telekit book 2 5 2 2 2" xfId="13351"/>
    <cellStyle name="_Risks and Opps for P3 telekit book 2 5 3" xfId="13352"/>
    <cellStyle name="_Risks and Opps for P3 telekit book 2 5 3 2" xfId="13353"/>
    <cellStyle name="_Risks and Opps for P3 telekit book 2 6" xfId="13354"/>
    <cellStyle name="_Risks and Opps for P3 telekit book 2 6 2" xfId="13355"/>
    <cellStyle name="_Risks and Opps for P3 telekit book 2 6 2 2" xfId="13356"/>
    <cellStyle name="_Risks and Opps for P3 telekit book 2 6 3" xfId="13357"/>
    <cellStyle name="_Risks and Opps for P3 telekit book 2 6 3 2" xfId="13358"/>
    <cellStyle name="_Risks and Opps for P3 telekit book 2 7" xfId="13359"/>
    <cellStyle name="_Risks and Opps for P3 telekit book 2 7 2" xfId="13360"/>
    <cellStyle name="_Risks and Opps for P3 telekit book 2 7 2 2" xfId="13361"/>
    <cellStyle name="_Risks and Opps for P3 telekit book 2 7 3" xfId="13362"/>
    <cellStyle name="_Risks and Opps for P3 telekit book 2 8" xfId="13363"/>
    <cellStyle name="_Risks and Opps for P3 telekit book 2 8 2" xfId="13364"/>
    <cellStyle name="_Risks and Opps for P3 telekit book 2 9" xfId="13365"/>
    <cellStyle name="_Risks and Opps for P3 telekit book 2 9 2" xfId="13366"/>
    <cellStyle name="_Risks and Opps for P3 telekit book 2_Gross" xfId="13367"/>
    <cellStyle name="_Risks and Opps for P3 telekit book 2_Gross 2" xfId="13368"/>
    <cellStyle name="_Risks and Opps for P3 telekit book 2_Gross 2 2" xfId="13369"/>
    <cellStyle name="_Risks and Opps for P3 telekit book 2_Gross 3" xfId="13370"/>
    <cellStyle name="_Risks and Opps for P3 telekit book 20" xfId="13371"/>
    <cellStyle name="_Risks and Opps for P3 telekit book 20 2" xfId="13372"/>
    <cellStyle name="_Risks and Opps for P3 telekit book 20 2 2" xfId="13373"/>
    <cellStyle name="_Risks and Opps for P3 telekit book 20 3" xfId="13374"/>
    <cellStyle name="_Risks and Opps for P3 telekit book 21" xfId="13375"/>
    <cellStyle name="_Risks and Opps for P3 telekit book 21 2" xfId="13376"/>
    <cellStyle name="_Risks and Opps for P3 telekit book 21 2 2" xfId="13377"/>
    <cellStyle name="_Risks and Opps for P3 telekit book 21 3" xfId="13378"/>
    <cellStyle name="_Risks and Opps for P3 telekit book 22" xfId="13379"/>
    <cellStyle name="_Risks and Opps for P3 telekit book 22 2" xfId="13380"/>
    <cellStyle name="_Risks and Opps for P3 telekit book 23" xfId="13381"/>
    <cellStyle name="_Risks and Opps for P3 telekit book 23 2" xfId="13382"/>
    <cellStyle name="_Risks and Opps for P3 telekit book 24" xfId="13383"/>
    <cellStyle name="_Risks and Opps for P3 telekit book 24 2" xfId="13384"/>
    <cellStyle name="_Risks and Opps for P3 telekit book 24 2 2" xfId="13385"/>
    <cellStyle name="_Risks and Opps for P3 telekit book 24 3" xfId="13386"/>
    <cellStyle name="_Risks and Opps for P3 telekit book 25" xfId="13387"/>
    <cellStyle name="_Risks and Opps for P3 telekit book 25 2" xfId="13388"/>
    <cellStyle name="_Risks and Opps for P3 telekit book 26" xfId="13389"/>
    <cellStyle name="_Risks and Opps for P3 telekit book 26 2" xfId="13390"/>
    <cellStyle name="_Risks and Opps for P3 telekit book 27" xfId="13391"/>
    <cellStyle name="_Risks and Opps for P3 telekit book 27 2" xfId="13392"/>
    <cellStyle name="_Risks and Opps for P3 telekit book 28" xfId="13393"/>
    <cellStyle name="_Risks and Opps for P3 telekit book 28 2" xfId="13394"/>
    <cellStyle name="_Risks and Opps for P3 telekit book 29" xfId="13395"/>
    <cellStyle name="_Risks and Opps for P3 telekit book 29 2" xfId="13396"/>
    <cellStyle name="_Risks and Opps for P3 telekit book 3" xfId="13397"/>
    <cellStyle name="_Risks and Opps for P3 telekit book 3 10" xfId="13398"/>
    <cellStyle name="_Risks and Opps for P3 telekit book 3 10 2" xfId="13399"/>
    <cellStyle name="_Risks and Opps for P3 telekit book 3 10 2 2" xfId="13400"/>
    <cellStyle name="_Risks and Opps for P3 telekit book 3 11" xfId="13401"/>
    <cellStyle name="_Risks and Opps for P3 telekit book 3 11 2" xfId="13402"/>
    <cellStyle name="_Risks and Opps for P3 telekit book 3 11 2 2" xfId="13403"/>
    <cellStyle name="_Risks and Opps for P3 telekit book 3 12" xfId="13404"/>
    <cellStyle name="_Risks and Opps for P3 telekit book 3 12 2" xfId="13405"/>
    <cellStyle name="_Risks and Opps for P3 telekit book 3 2" xfId="13406"/>
    <cellStyle name="_Risks and Opps for P3 telekit book 3 2 2" xfId="13407"/>
    <cellStyle name="_Risks and Opps for P3 telekit book 3 2 2 2" xfId="13408"/>
    <cellStyle name="_Risks and Opps for P3 telekit book 3 2 2 2 2" xfId="13409"/>
    <cellStyle name="_Risks and Opps for P3 telekit book 3 2 2 3" xfId="13410"/>
    <cellStyle name="_Risks and Opps for P3 telekit book 3 2 2 3 2" xfId="13411"/>
    <cellStyle name="_Risks and Opps for P3 telekit book 3 2 2_Gross" xfId="13412"/>
    <cellStyle name="_Risks and Opps for P3 telekit book 3 2 2_Gross 2" xfId="13413"/>
    <cellStyle name="_Risks and Opps for P3 telekit book 3 2 2_Gross 2 2" xfId="13414"/>
    <cellStyle name="_Risks and Opps for P3 telekit book 3 2 2_Gross 3" xfId="13415"/>
    <cellStyle name="_Risks and Opps for P3 telekit book 3 2 3" xfId="13416"/>
    <cellStyle name="_Risks and Opps for P3 telekit book 3 2 3 2" xfId="13417"/>
    <cellStyle name="_Risks and Opps for P3 telekit book 3 2 4" xfId="13418"/>
    <cellStyle name="_Risks and Opps for P3 telekit book 3 2 4 2" xfId="13419"/>
    <cellStyle name="_Risks and Opps for P3 telekit book 3 2_Gross" xfId="13420"/>
    <cellStyle name="_Risks and Opps for P3 telekit book 3 2_Gross 2" xfId="13421"/>
    <cellStyle name="_Risks and Opps for P3 telekit book 3 2_Gross 2 2" xfId="13422"/>
    <cellStyle name="_Risks and Opps for P3 telekit book 3 2_Gross 3" xfId="13423"/>
    <cellStyle name="_Risks and Opps for P3 telekit book 3 3" xfId="13424"/>
    <cellStyle name="_Risks and Opps for P3 telekit book 3 3 2" xfId="13425"/>
    <cellStyle name="_Risks and Opps for P3 telekit book 3 3 2 2" xfId="13426"/>
    <cellStyle name="_Risks and Opps for P3 telekit book 3 3 2 2 2" xfId="13427"/>
    <cellStyle name="_Risks and Opps for P3 telekit book 3 3 2 3" xfId="13428"/>
    <cellStyle name="_Risks and Opps for P3 telekit book 3 3 2 3 2" xfId="13429"/>
    <cellStyle name="_Risks and Opps for P3 telekit book 3 3 2_Gross" xfId="13430"/>
    <cellStyle name="_Risks and Opps for P3 telekit book 3 3 2_Gross 2" xfId="13431"/>
    <cellStyle name="_Risks and Opps for P3 telekit book 3 3 2_Gross 2 2" xfId="13432"/>
    <cellStyle name="_Risks and Opps for P3 telekit book 3 3 2_Gross 3" xfId="13433"/>
    <cellStyle name="_Risks and Opps for P3 telekit book 3 3 3" xfId="13434"/>
    <cellStyle name="_Risks and Opps for P3 telekit book 3 3 3 2" xfId="13435"/>
    <cellStyle name="_Risks and Opps for P3 telekit book 3 3 4" xfId="13436"/>
    <cellStyle name="_Risks and Opps for P3 telekit book 3 3 4 2" xfId="13437"/>
    <cellStyle name="_Risks and Opps for P3 telekit book 3 3_August 2014 IMBE" xfId="13438"/>
    <cellStyle name="_Risks and Opps for P3 telekit book 3 3_August 2014 IMBE 2" xfId="13439"/>
    <cellStyle name="_Risks and Opps for P3 telekit book 3 3_August 2014 IMBE 2 2" xfId="13440"/>
    <cellStyle name="_Risks and Opps for P3 telekit book 3 3_August 2014 IMBE 2 2 2" xfId="13441"/>
    <cellStyle name="_Risks and Opps for P3 telekit book 3 3_August 2014 IMBE 2 2 2 2" xfId="13442"/>
    <cellStyle name="_Risks and Opps for P3 telekit book 3 3_August 2014 IMBE 2 2 3" xfId="13443"/>
    <cellStyle name="_Risks and Opps for P3 telekit book 3 3_August 2014 IMBE 2 2_Gross" xfId="13444"/>
    <cellStyle name="_Risks and Opps for P3 telekit book 3 3_August 2014 IMBE 2 2_Gross 2" xfId="13445"/>
    <cellStyle name="_Risks and Opps for P3 telekit book 3 3_August 2014 IMBE 2 2_Gross 2 2" xfId="13446"/>
    <cellStyle name="_Risks and Opps for P3 telekit book 3 3_August 2014 IMBE 2 2_Gross 3" xfId="13447"/>
    <cellStyle name="_Risks and Opps for P3 telekit book 3 3_August 2014 IMBE 2 3" xfId="13448"/>
    <cellStyle name="_Risks and Opps for P3 telekit book 3 3_August 2014 IMBE 2 3 2" xfId="13449"/>
    <cellStyle name="_Risks and Opps for P3 telekit book 3 3_August 2014 IMBE 2 4" xfId="13450"/>
    <cellStyle name="_Risks and Opps for P3 telekit book 3 3_August 2014 IMBE 2 4 2" xfId="13451"/>
    <cellStyle name="_Risks and Opps for P3 telekit book 3 3_August 2014 IMBE 2_Gross" xfId="13452"/>
    <cellStyle name="_Risks and Opps for P3 telekit book 3 3_August 2014 IMBE 2_Gross 2" xfId="13453"/>
    <cellStyle name="_Risks and Opps for P3 telekit book 3 3_August 2014 IMBE 2_Gross 2 2" xfId="13454"/>
    <cellStyle name="_Risks and Opps for P3 telekit book 3 3_August 2014 IMBE 2_Gross 3" xfId="13455"/>
    <cellStyle name="_Risks and Opps for P3 telekit book 3 3_August 2014 IMBE 3" xfId="13456"/>
    <cellStyle name="_Risks and Opps for P3 telekit book 3 3_August 2014 IMBE 3 2" xfId="13457"/>
    <cellStyle name="_Risks and Opps for P3 telekit book 3 3_August 2014 IMBE 4" xfId="13458"/>
    <cellStyle name="_Risks and Opps for P3 telekit book 3 3_August 2014 IMBE 4 2" xfId="13459"/>
    <cellStyle name="_Risks and Opps for P3 telekit book 3 3_August 2014 IMBE_Gross" xfId="13460"/>
    <cellStyle name="_Risks and Opps for P3 telekit book 3 3_August 2014 IMBE_Gross 2" xfId="13461"/>
    <cellStyle name="_Risks and Opps for P3 telekit book 3 3_August 2014 IMBE_Gross 2 2" xfId="13462"/>
    <cellStyle name="_Risks and Opps for P3 telekit book 3 3_August 2014 IMBE_Gross 3" xfId="13463"/>
    <cellStyle name="_Risks and Opps for P3 telekit book 3 3_Gross" xfId="13464"/>
    <cellStyle name="_Risks and Opps for P3 telekit book 3 3_Gross 2" xfId="13465"/>
    <cellStyle name="_Risks and Opps for P3 telekit book 3 3_Gross 2 2" xfId="13466"/>
    <cellStyle name="_Risks and Opps for P3 telekit book 3 3_Gross 3" xfId="13467"/>
    <cellStyle name="_Risks and Opps for P3 telekit book 3 4" xfId="13468"/>
    <cellStyle name="_Risks and Opps for P3 telekit book 3 4 2" xfId="13469"/>
    <cellStyle name="_Risks and Opps for P3 telekit book 3 4 2 2" xfId="13470"/>
    <cellStyle name="_Risks and Opps for P3 telekit book 3 4 2 2 2" xfId="13471"/>
    <cellStyle name="_Risks and Opps for P3 telekit book 3 4 2 3" xfId="13472"/>
    <cellStyle name="_Risks and Opps for P3 telekit book 3 4 2 3 2" xfId="13473"/>
    <cellStyle name="_Risks and Opps for P3 telekit book 3 4 2_Gross" xfId="13474"/>
    <cellStyle name="_Risks and Opps for P3 telekit book 3 4 2_Gross 2" xfId="13475"/>
    <cellStyle name="_Risks and Opps for P3 telekit book 3 4 2_Gross 2 2" xfId="13476"/>
    <cellStyle name="_Risks and Opps for P3 telekit book 3 4 2_Gross 3" xfId="13477"/>
    <cellStyle name="_Risks and Opps for P3 telekit book 3 4 3" xfId="13478"/>
    <cellStyle name="_Risks and Opps for P3 telekit book 3 4 3 2" xfId="13479"/>
    <cellStyle name="_Risks and Opps for P3 telekit book 3 4 4" xfId="13480"/>
    <cellStyle name="_Risks and Opps for P3 telekit book 3 4 4 2" xfId="13481"/>
    <cellStyle name="_Risks and Opps for P3 telekit book 3 4_Gross" xfId="13482"/>
    <cellStyle name="_Risks and Opps for P3 telekit book 3 4_Gross 2" xfId="13483"/>
    <cellStyle name="_Risks and Opps for P3 telekit book 3 4_Gross 2 2" xfId="13484"/>
    <cellStyle name="_Risks and Opps for P3 telekit book 3 4_Gross 3" xfId="13485"/>
    <cellStyle name="_Risks and Opps for P3 telekit book 3 5" xfId="13486"/>
    <cellStyle name="_Risks and Opps for P3 telekit book 3 5 2" xfId="13487"/>
    <cellStyle name="_Risks and Opps for P3 telekit book 3 5 2 2" xfId="13488"/>
    <cellStyle name="_Risks and Opps for P3 telekit book 3 5 3" xfId="13489"/>
    <cellStyle name="_Risks and Opps for P3 telekit book 3 5 3 2" xfId="13490"/>
    <cellStyle name="_Risks and Opps for P3 telekit book 3 5 4" xfId="13491"/>
    <cellStyle name="_Risks and Opps for P3 telekit book 3 5_Gross" xfId="13492"/>
    <cellStyle name="_Risks and Opps for P3 telekit book 3 5_Gross 2" xfId="13493"/>
    <cellStyle name="_Risks and Opps for P3 telekit book 3 5_Gross 2 2" xfId="13494"/>
    <cellStyle name="_Risks and Opps for P3 telekit book 3 5_Gross 3" xfId="13495"/>
    <cellStyle name="_Risks and Opps for P3 telekit book 3 6" xfId="13496"/>
    <cellStyle name="_Risks and Opps for P3 telekit book 3 6 2" xfId="13497"/>
    <cellStyle name="_Risks and Opps for P3 telekit book 3 6 2 2" xfId="13498"/>
    <cellStyle name="_Risks and Opps for P3 telekit book 3 6 3" xfId="13499"/>
    <cellStyle name="_Risks and Opps for P3 telekit book 3 6 3 2" xfId="13500"/>
    <cellStyle name="_Risks and Opps for P3 telekit book 3 6 4" xfId="13501"/>
    <cellStyle name="_Risks and Opps for P3 telekit book 3 6 4 2" xfId="13502"/>
    <cellStyle name="_Risks and Opps for P3 telekit book 3 6 5" xfId="13503"/>
    <cellStyle name="_Risks and Opps for P3 telekit book 3 6_Gross" xfId="13504"/>
    <cellStyle name="_Risks and Opps for P3 telekit book 3 6_Gross 2" xfId="13505"/>
    <cellStyle name="_Risks and Opps for P3 telekit book 3 6_Gross 2 2" xfId="13506"/>
    <cellStyle name="_Risks and Opps for P3 telekit book 3 6_Gross 3" xfId="13507"/>
    <cellStyle name="_Risks and Opps for P3 telekit book 3 7" xfId="13508"/>
    <cellStyle name="_Risks and Opps for P3 telekit book 3 7 2" xfId="13509"/>
    <cellStyle name="_Risks and Opps for P3 telekit book 3 7 2 2" xfId="13510"/>
    <cellStyle name="_Risks and Opps for P3 telekit book 3 7 2 2 2" xfId="13511"/>
    <cellStyle name="_Risks and Opps for P3 telekit book 3 7 3" xfId="13512"/>
    <cellStyle name="_Risks and Opps for P3 telekit book 3 7 3 2" xfId="13513"/>
    <cellStyle name="_Risks and Opps for P3 telekit book 3 7 4" xfId="13514"/>
    <cellStyle name="_Risks and Opps for P3 telekit book 3 7 4 2" xfId="13515"/>
    <cellStyle name="_Risks and Opps for P3 telekit book 3 7 5" xfId="13516"/>
    <cellStyle name="_Risks and Opps for P3 telekit book 3 7_Gross" xfId="13517"/>
    <cellStyle name="_Risks and Opps for P3 telekit book 3 7_Gross 2" xfId="13518"/>
    <cellStyle name="_Risks and Opps for P3 telekit book 3 7_Gross 2 2" xfId="13519"/>
    <cellStyle name="_Risks and Opps for P3 telekit book 3 7_Gross 3" xfId="13520"/>
    <cellStyle name="_Risks and Opps for P3 telekit book 3 8" xfId="13521"/>
    <cellStyle name="_Risks and Opps for P3 telekit book 3 8 2" xfId="13522"/>
    <cellStyle name="_Risks and Opps for P3 telekit book 3 8 2 2" xfId="13523"/>
    <cellStyle name="_Risks and Opps for P3 telekit book 3 8 3" xfId="13524"/>
    <cellStyle name="_Risks and Opps for P3 telekit book 3 8 3 2" xfId="13525"/>
    <cellStyle name="_Risks and Opps for P3 telekit book 3 8 4" xfId="13526"/>
    <cellStyle name="_Risks and Opps for P3 telekit book 3 8 5" xfId="13527"/>
    <cellStyle name="_Risks and Opps for P3 telekit book 3 8_Gross" xfId="13528"/>
    <cellStyle name="_Risks and Opps for P3 telekit book 3 8_Gross 2" xfId="13529"/>
    <cellStyle name="_Risks and Opps for P3 telekit book 3 8_Gross 2 2" xfId="13530"/>
    <cellStyle name="_Risks and Opps for P3 telekit book 3 8_Gross 3" xfId="13531"/>
    <cellStyle name="_Risks and Opps for P3 telekit book 3 9" xfId="13532"/>
    <cellStyle name="_Risks and Opps for P3 telekit book 3 9 2" xfId="13533"/>
    <cellStyle name="_Risks and Opps for P3 telekit book 3 9 2 2" xfId="13534"/>
    <cellStyle name="_Risks and Opps for P3 telekit book 3 9 3" xfId="13535"/>
    <cellStyle name="_Risks and Opps for P3 telekit book 3_August 2014 IMBE" xfId="13536"/>
    <cellStyle name="_Risks and Opps for P3 telekit book 3_August 2014 IMBE 2" xfId="13537"/>
    <cellStyle name="_Risks and Opps for P3 telekit book 3_August 2014 IMBE 2 2" xfId="13538"/>
    <cellStyle name="_Risks and Opps for P3 telekit book 3_August 2014 IMBE 2 2 2" xfId="13539"/>
    <cellStyle name="_Risks and Opps for P3 telekit book 3_August 2014 IMBE 2 3" xfId="13540"/>
    <cellStyle name="_Risks and Opps for P3 telekit book 3_August 2014 IMBE 2 3 2" xfId="13541"/>
    <cellStyle name="_Risks and Opps for P3 telekit book 3_August 2014 IMBE 2_Gross" xfId="13542"/>
    <cellStyle name="_Risks and Opps for P3 telekit book 3_August 2014 IMBE 2_Gross 2" xfId="13543"/>
    <cellStyle name="_Risks and Opps for P3 telekit book 3_August 2014 IMBE 2_Gross 2 2" xfId="13544"/>
    <cellStyle name="_Risks and Opps for P3 telekit book 3_August 2014 IMBE 2_Gross 3" xfId="13545"/>
    <cellStyle name="_Risks and Opps for P3 telekit book 3_August 2014 IMBE 3" xfId="13546"/>
    <cellStyle name="_Risks and Opps for P3 telekit book 3_August 2014 IMBE 3 2" xfId="13547"/>
    <cellStyle name="_Risks and Opps for P3 telekit book 3_August 2014 IMBE 4" xfId="13548"/>
    <cellStyle name="_Risks and Opps for P3 telekit book 3_August 2014 IMBE 4 2" xfId="13549"/>
    <cellStyle name="_Risks and Opps for P3 telekit book 3_August 2014 IMBE_Gross" xfId="13550"/>
    <cellStyle name="_Risks and Opps for P3 telekit book 3_August 2014 IMBE_Gross 2" xfId="13551"/>
    <cellStyle name="_Risks and Opps for P3 telekit book 3_August 2014 IMBE_Gross 2 2" xfId="13552"/>
    <cellStyle name="_Risks and Opps for P3 telekit book 3_August 2014 IMBE_Gross 3" xfId="13553"/>
    <cellStyle name="_Risks and Opps for P3 telekit book 3_Gross" xfId="13554"/>
    <cellStyle name="_Risks and Opps for P3 telekit book 3_Gross 2" xfId="13555"/>
    <cellStyle name="_Risks and Opps for P3 telekit book 3_Gross 2 2" xfId="13556"/>
    <cellStyle name="_Risks and Opps for P3 telekit book 3_Gross 3" xfId="13557"/>
    <cellStyle name="_Risks and Opps for P3 telekit book 30" xfId="13558"/>
    <cellStyle name="_Risks and Opps for P3 telekit book 4" xfId="13559"/>
    <cellStyle name="_Risks and Opps for P3 telekit book 4 2" xfId="13560"/>
    <cellStyle name="_Risks and Opps for P3 telekit book 4 2 2" xfId="13561"/>
    <cellStyle name="_Risks and Opps for P3 telekit book 4 2 2 2" xfId="13562"/>
    <cellStyle name="_Risks and Opps for P3 telekit book 4 2 2 2 2" xfId="13563"/>
    <cellStyle name="_Risks and Opps for P3 telekit book 4 2 3" xfId="13564"/>
    <cellStyle name="_Risks and Opps for P3 telekit book 4 2 3 2" xfId="13565"/>
    <cellStyle name="_Risks and Opps for P3 telekit book 4 2_Gross" xfId="13566"/>
    <cellStyle name="_Risks and Opps for P3 telekit book 4 2_Gross 2" xfId="13567"/>
    <cellStyle name="_Risks and Opps for P3 telekit book 4 2_Gross 2 2" xfId="13568"/>
    <cellStyle name="_Risks and Opps for P3 telekit book 4 2_Gross 3" xfId="13569"/>
    <cellStyle name="_Risks and Opps for P3 telekit book 4 3" xfId="13570"/>
    <cellStyle name="_Risks and Opps for P3 telekit book 4 3 2" xfId="13571"/>
    <cellStyle name="_Risks and Opps for P3 telekit book 4 3 2 2" xfId="13572"/>
    <cellStyle name="_Risks and Opps for P3 telekit book 4 4" xfId="13573"/>
    <cellStyle name="_Risks and Opps for P3 telekit book 4 4 2" xfId="13574"/>
    <cellStyle name="_Risks and Opps for P3 telekit book 4 5" xfId="13575"/>
    <cellStyle name="_Risks and Opps for P3 telekit book 4 5 2" xfId="13576"/>
    <cellStyle name="_Risks and Opps for P3 telekit book 4 6" xfId="13577"/>
    <cellStyle name="_Risks and Opps for P3 telekit book 4 6 2" xfId="13578"/>
    <cellStyle name="_Risks and Opps for P3 telekit book 4_August 2014 IMBE" xfId="13579"/>
    <cellStyle name="_Risks and Opps for P3 telekit book 4_August 2014 IMBE 2" xfId="13580"/>
    <cellStyle name="_Risks and Opps for P3 telekit book 4_August 2014 IMBE 2 2" xfId="13581"/>
    <cellStyle name="_Risks and Opps for P3 telekit book 4_August 2014 IMBE 2 2 2" xfId="13582"/>
    <cellStyle name="_Risks and Opps for P3 telekit book 4_August 2014 IMBE 2 2 2 2" xfId="13583"/>
    <cellStyle name="_Risks and Opps for P3 telekit book 4_August 2014 IMBE 2 2 3" xfId="13584"/>
    <cellStyle name="_Risks and Opps for P3 telekit book 4_August 2014 IMBE 2 2_Gross" xfId="13585"/>
    <cellStyle name="_Risks and Opps for P3 telekit book 4_August 2014 IMBE 2 2_Gross 2" xfId="13586"/>
    <cellStyle name="_Risks and Opps for P3 telekit book 4_August 2014 IMBE 2 2_Gross 2 2" xfId="13587"/>
    <cellStyle name="_Risks and Opps for P3 telekit book 4_August 2014 IMBE 2 2_Gross 3" xfId="13588"/>
    <cellStyle name="_Risks and Opps for P3 telekit book 4_August 2014 IMBE 2 3" xfId="13589"/>
    <cellStyle name="_Risks and Opps for P3 telekit book 4_August 2014 IMBE 2 3 2" xfId="13590"/>
    <cellStyle name="_Risks and Opps for P3 telekit book 4_August 2014 IMBE 2 4" xfId="13591"/>
    <cellStyle name="_Risks and Opps for P3 telekit book 4_August 2014 IMBE 2 4 2" xfId="13592"/>
    <cellStyle name="_Risks and Opps for P3 telekit book 4_August 2014 IMBE 2_Gross" xfId="13593"/>
    <cellStyle name="_Risks and Opps for P3 telekit book 4_August 2014 IMBE 2_Gross 2" xfId="13594"/>
    <cellStyle name="_Risks and Opps for P3 telekit book 4_August 2014 IMBE 2_Gross 2 2" xfId="13595"/>
    <cellStyle name="_Risks and Opps for P3 telekit book 4_August 2014 IMBE 2_Gross 3" xfId="13596"/>
    <cellStyle name="_Risks and Opps for P3 telekit book 4_August 2014 IMBE 3" xfId="13597"/>
    <cellStyle name="_Risks and Opps for P3 telekit book 4_August 2014 IMBE 3 2" xfId="13598"/>
    <cellStyle name="_Risks and Opps for P3 telekit book 4_August 2014 IMBE 4" xfId="13599"/>
    <cellStyle name="_Risks and Opps for P3 telekit book 4_August 2014 IMBE 4 2" xfId="13600"/>
    <cellStyle name="_Risks and Opps for P3 telekit book 4_August 2014 IMBE_Gross" xfId="13601"/>
    <cellStyle name="_Risks and Opps for P3 telekit book 4_August 2014 IMBE_Gross 2" xfId="13602"/>
    <cellStyle name="_Risks and Opps for P3 telekit book 4_August 2014 IMBE_Gross 2 2" xfId="13603"/>
    <cellStyle name="_Risks and Opps for P3 telekit book 4_August 2014 IMBE_Gross 3" xfId="13604"/>
    <cellStyle name="_Risks and Opps for P3 telekit book 4_Gross" xfId="13605"/>
    <cellStyle name="_Risks and Opps for P3 telekit book 4_Gross 2" xfId="13606"/>
    <cellStyle name="_Risks and Opps for P3 telekit book 4_Gross 2 2" xfId="13607"/>
    <cellStyle name="_Risks and Opps for P3 telekit book 4_Gross 3" xfId="13608"/>
    <cellStyle name="_Risks and Opps for P3 telekit book 5" xfId="13609"/>
    <cellStyle name="_Risks and Opps for P3 telekit book 5 2" xfId="13610"/>
    <cellStyle name="_Risks and Opps for P3 telekit book 5 2 2" xfId="13611"/>
    <cellStyle name="_Risks and Opps for P3 telekit book 5 2 2 2" xfId="13612"/>
    <cellStyle name="_Risks and Opps for P3 telekit book 5 2 3" xfId="13613"/>
    <cellStyle name="_Risks and Opps for P3 telekit book 5 2 3 2" xfId="13614"/>
    <cellStyle name="_Risks and Opps for P3 telekit book 5 2 4" xfId="13615"/>
    <cellStyle name="_Risks and Opps for P3 telekit book 5 2 4 2" xfId="13616"/>
    <cellStyle name="_Risks and Opps for P3 telekit book 5 2_Gross" xfId="13617"/>
    <cellStyle name="_Risks and Opps for P3 telekit book 5 2_Gross 2" xfId="13618"/>
    <cellStyle name="_Risks and Opps for P3 telekit book 5 2_Gross 2 2" xfId="13619"/>
    <cellStyle name="_Risks and Opps for P3 telekit book 5 2_Gross 3" xfId="13620"/>
    <cellStyle name="_Risks and Opps for P3 telekit book 5 3" xfId="13621"/>
    <cellStyle name="_Risks and Opps for P3 telekit book 5 3 2" xfId="13622"/>
    <cellStyle name="_Risks and Opps for P3 telekit book 5 3 2 2" xfId="13623"/>
    <cellStyle name="_Risks and Opps for P3 telekit book 5 3 3" xfId="13624"/>
    <cellStyle name="_Risks and Opps for P3 telekit book 5 3 3 2" xfId="13625"/>
    <cellStyle name="_Risks and Opps for P3 telekit book 5 4" xfId="13626"/>
    <cellStyle name="_Risks and Opps for P3 telekit book 5 4 2" xfId="13627"/>
    <cellStyle name="_Risks and Opps for P3 telekit book 5 5" xfId="13628"/>
    <cellStyle name="_Risks and Opps for P3 telekit book 5 5 2" xfId="13629"/>
    <cellStyle name="_Risks and Opps for P3 telekit book 5 6" xfId="13630"/>
    <cellStyle name="_Risks and Opps for P3 telekit book 5_Gross" xfId="13631"/>
    <cellStyle name="_Risks and Opps for P3 telekit book 5_Gross 2" xfId="13632"/>
    <cellStyle name="_Risks and Opps for P3 telekit book 5_Gross 2 2" xfId="13633"/>
    <cellStyle name="_Risks and Opps for P3 telekit book 5_Gross 3" xfId="13634"/>
    <cellStyle name="_Risks and Opps for P3 telekit book 6" xfId="13635"/>
    <cellStyle name="_Risks and Opps for P3 telekit book 6 2" xfId="13636"/>
    <cellStyle name="_Risks and Opps for P3 telekit book 6 2 2" xfId="13637"/>
    <cellStyle name="_Risks and Opps for P3 telekit book 6 2 2 2" xfId="13638"/>
    <cellStyle name="_Risks and Opps for P3 telekit book 6 2 3" xfId="13639"/>
    <cellStyle name="_Risks and Opps for P3 telekit book 6 2 3 2" xfId="13640"/>
    <cellStyle name="_Risks and Opps for P3 telekit book 6 2_Gross" xfId="13641"/>
    <cellStyle name="_Risks and Opps for P3 telekit book 6 2_Gross 2" xfId="13642"/>
    <cellStyle name="_Risks and Opps for P3 telekit book 6 2_Gross 2 2" xfId="13643"/>
    <cellStyle name="_Risks and Opps for P3 telekit book 6 2_Gross 3" xfId="13644"/>
    <cellStyle name="_Risks and Opps for P3 telekit book 6 3" xfId="13645"/>
    <cellStyle name="_Risks and Opps for P3 telekit book 6 3 2" xfId="13646"/>
    <cellStyle name="_Risks and Opps for P3 telekit book 6 3 2 2" xfId="13647"/>
    <cellStyle name="_Risks and Opps for P3 telekit book 6 3 3" xfId="13648"/>
    <cellStyle name="_Risks and Opps for P3 telekit book 6 3 3 2" xfId="13649"/>
    <cellStyle name="_Risks and Opps for P3 telekit book 6 4" xfId="13650"/>
    <cellStyle name="_Risks and Opps for P3 telekit book 6 4 2" xfId="13651"/>
    <cellStyle name="_Risks and Opps for P3 telekit book 6 5" xfId="13652"/>
    <cellStyle name="_Risks and Opps for P3 telekit book 6 5 2" xfId="13653"/>
    <cellStyle name="_Risks and Opps for P3 telekit book 6 6" xfId="13654"/>
    <cellStyle name="_Risks and Opps for P3 telekit book 6_Gross" xfId="13655"/>
    <cellStyle name="_Risks and Opps for P3 telekit book 6_Gross 2" xfId="13656"/>
    <cellStyle name="_Risks and Opps for P3 telekit book 6_Gross 2 2" xfId="13657"/>
    <cellStyle name="_Risks and Opps for P3 telekit book 6_Gross 3" xfId="13658"/>
    <cellStyle name="_Risks and Opps for P3 telekit book 7" xfId="13659"/>
    <cellStyle name="_Risks and Opps for P3 telekit book 7 2" xfId="13660"/>
    <cellStyle name="_Risks and Opps for P3 telekit book 7 2 2" xfId="13661"/>
    <cellStyle name="_Risks and Opps for P3 telekit book 7 2 2 2" xfId="13662"/>
    <cellStyle name="_Risks and Opps for P3 telekit book 7 2 3" xfId="13663"/>
    <cellStyle name="_Risks and Opps for P3 telekit book 7 2 3 2" xfId="13664"/>
    <cellStyle name="_Risks and Opps for P3 telekit book 7 2_Gross" xfId="13665"/>
    <cellStyle name="_Risks and Opps for P3 telekit book 7 2_Gross 2" xfId="13666"/>
    <cellStyle name="_Risks and Opps for P3 telekit book 7 2_Gross 2 2" xfId="13667"/>
    <cellStyle name="_Risks and Opps for P3 telekit book 7 2_Gross 3" xfId="13668"/>
    <cellStyle name="_Risks and Opps for P3 telekit book 7 3" xfId="13669"/>
    <cellStyle name="_Risks and Opps for P3 telekit book 7 3 2" xfId="13670"/>
    <cellStyle name="_Risks and Opps for P3 telekit book 7 4" xfId="13671"/>
    <cellStyle name="_Risks and Opps for P3 telekit book 7 4 2" xfId="13672"/>
    <cellStyle name="_Risks and Opps for P3 telekit book 7_Gross" xfId="13673"/>
    <cellStyle name="_Risks and Opps for P3 telekit book 7_Gross 2" xfId="13674"/>
    <cellStyle name="_Risks and Opps for P3 telekit book 7_Gross 2 2" xfId="13675"/>
    <cellStyle name="_Risks and Opps for P3 telekit book 7_Gross 3" xfId="13676"/>
    <cellStyle name="_Risks and Opps for P3 telekit book 8" xfId="13677"/>
    <cellStyle name="_Risks and Opps for P3 telekit book 8 2" xfId="13678"/>
    <cellStyle name="_Risks and Opps for P3 telekit book 8 2 2" xfId="13679"/>
    <cellStyle name="_Risks and Opps for P3 telekit book 8 2 2 2" xfId="13680"/>
    <cellStyle name="_Risks and Opps for P3 telekit book 8 2 3" xfId="13681"/>
    <cellStyle name="_Risks and Opps for P3 telekit book 8 2 3 2" xfId="13682"/>
    <cellStyle name="_Risks and Opps for P3 telekit book 8 2_Gross" xfId="13683"/>
    <cellStyle name="_Risks and Opps for P3 telekit book 8 2_Gross 2" xfId="13684"/>
    <cellStyle name="_Risks and Opps for P3 telekit book 8 2_Gross 2 2" xfId="13685"/>
    <cellStyle name="_Risks and Opps for P3 telekit book 8 2_Gross 3" xfId="13686"/>
    <cellStyle name="_Risks and Opps for P3 telekit book 8 3" xfId="13687"/>
    <cellStyle name="_Risks and Opps for P3 telekit book 8 3 2" xfId="13688"/>
    <cellStyle name="_Risks and Opps for P3 telekit book 8 4" xfId="13689"/>
    <cellStyle name="_Risks and Opps for P3 telekit book 8 4 2" xfId="13690"/>
    <cellStyle name="_Risks and Opps for P3 telekit book 8_Gross" xfId="13691"/>
    <cellStyle name="_Risks and Opps for P3 telekit book 8_Gross 2" xfId="13692"/>
    <cellStyle name="_Risks and Opps for P3 telekit book 8_Gross 2 2" xfId="13693"/>
    <cellStyle name="_Risks and Opps for P3 telekit book 8_Gross 3" xfId="13694"/>
    <cellStyle name="_Risks and Opps for P3 telekit book 9" xfId="13695"/>
    <cellStyle name="_Risks and Opps for P3 telekit book 9 2" xfId="13696"/>
    <cellStyle name="_Risks and Opps for P3 telekit book 9 2 2" xfId="13697"/>
    <cellStyle name="_Risks and Opps for P3 telekit book 9 2 2 2" xfId="13698"/>
    <cellStyle name="_Risks and Opps for P3 telekit book 9 2 3" xfId="13699"/>
    <cellStyle name="_Risks and Opps for P3 telekit book 9 2 3 2" xfId="13700"/>
    <cellStyle name="_Risks and Opps for P3 telekit book 9 2_Gross" xfId="13701"/>
    <cellStyle name="_Risks and Opps for P3 telekit book 9 2_Gross 2" xfId="13702"/>
    <cellStyle name="_Risks and Opps for P3 telekit book 9 2_Gross 2 2" xfId="13703"/>
    <cellStyle name="_Risks and Opps for P3 telekit book 9 2_Gross 3" xfId="13704"/>
    <cellStyle name="_Risks and Opps for P3 telekit book 9 3" xfId="13705"/>
    <cellStyle name="_Risks and Opps for P3 telekit book 9 3 2" xfId="13706"/>
    <cellStyle name="_Risks and Opps for P3 telekit book 9 4" xfId="13707"/>
    <cellStyle name="_Risks and Opps for P3 telekit book 9 4 2" xfId="13708"/>
    <cellStyle name="_Risks and Opps for P3 telekit book 9 5" xfId="13709"/>
    <cellStyle name="_Risks and Opps for P3 telekit book 9 5 2" xfId="13710"/>
    <cellStyle name="_Risks and Opps for P3 telekit book 9_Gross" xfId="13711"/>
    <cellStyle name="_Risks and Opps for P3 telekit book 9_Gross 2" xfId="13712"/>
    <cellStyle name="_Risks and Opps for P3 telekit book 9_Gross 2 2" xfId="13713"/>
    <cellStyle name="_Risks and Opps for P3 telekit book 9_Gross 3" xfId="13714"/>
    <cellStyle name="_Risks and Opps for P3 telekit book_001. Test" xfId="13715"/>
    <cellStyle name="_Risks and Opps for P3 telekit book_001. Test 2" xfId="13716"/>
    <cellStyle name="_Risks and Opps for P3 telekit book_001. Test 2 2" xfId="13717"/>
    <cellStyle name="_Risks and Opps for P3 telekit book_001. Test 3" xfId="13718"/>
    <cellStyle name="_Risks and Opps for P3 telekit book_001. Test_Gross" xfId="13719"/>
    <cellStyle name="_Risks and Opps for P3 telekit book_001. Test_Gross 2" xfId="13720"/>
    <cellStyle name="_Risks and Opps for P3 telekit book_001. Test_Gross 2 2" xfId="13721"/>
    <cellStyle name="_Risks and Opps for P3 telekit book_001. Test_Gross 3" xfId="13722"/>
    <cellStyle name="_Risks and Opps for P3 telekit book_Gross" xfId="13723"/>
    <cellStyle name="_Risks and Opps for P3 telekit book_Gross 2" xfId="13724"/>
    <cellStyle name="_Risks and Opps for P3 telekit book_Gross 2 2" xfId="13725"/>
    <cellStyle name="_Risks and Opps for P3 telekit book_Gross 2 2 2" xfId="13726"/>
    <cellStyle name="_Risks and Opps for P3 telekit book_Gross 2 3" xfId="13727"/>
    <cellStyle name="_Risks and Opps for P3 telekit book_Gross 2 3 2" xfId="13728"/>
    <cellStyle name="_Risks and Opps for P3 telekit book_Gross 2_Gross" xfId="13729"/>
    <cellStyle name="_Risks and Opps for P3 telekit book_Gross 2_Gross 2" xfId="13730"/>
    <cellStyle name="_Risks and Opps for P3 telekit book_Gross 2_Gross 2 2" xfId="13731"/>
    <cellStyle name="_Risks and Opps for P3 telekit book_Gross 2_Gross 3" xfId="13732"/>
    <cellStyle name="_Risks and Opps for P3 telekit book_Gross 3" xfId="13733"/>
    <cellStyle name="_Risks and Opps for P3 telekit book_Gross 3 2" xfId="13734"/>
    <cellStyle name="_Risks and Opps for P3 telekit book_Gross 4" xfId="13735"/>
    <cellStyle name="_Risks and Opps for P3 telekit book_Gross 4 2" xfId="13736"/>
    <cellStyle name="_Risks and Opps for P3 telekit book_Gross_1" xfId="13737"/>
    <cellStyle name="_Risks and Opps for P3 telekit book_Gross_1 2" xfId="13738"/>
    <cellStyle name="_Risks and Opps for P3 telekit book_Gross_1 2 2" xfId="13739"/>
    <cellStyle name="_Risks and Opps for P3 telekit book_Gross_1 3" xfId="13740"/>
    <cellStyle name="_Risks and Opps for P3 telekit book_Gross_Gross" xfId="13741"/>
    <cellStyle name="_Risks and Opps for P3 telekit book_Gross_Gross 2" xfId="13742"/>
    <cellStyle name="_Risks and Opps for P3 telekit book_Gross_Gross 2 2" xfId="13743"/>
    <cellStyle name="_Risks and Opps for P3 telekit book_Gross_Gross 3" xfId="13744"/>
    <cellStyle name="_Risks and Opps for P3 telekit book_R0" xfId="13745"/>
    <cellStyle name="_Risks and Opps for P3 telekit book_R0 2" xfId="13746"/>
    <cellStyle name="_Risks and Opps for P3 telekit book_R0 2 2" xfId="13747"/>
    <cellStyle name="_Risks and Opps for P3 telekit book_R0 2 2 2" xfId="13748"/>
    <cellStyle name="_Risks and Opps for P3 telekit book_R0 2 3" xfId="13749"/>
    <cellStyle name="_Risks and Opps for P3 telekit book_R0 2 3 2" xfId="13750"/>
    <cellStyle name="_Risks and Opps for P3 telekit book_R0 3" xfId="13751"/>
    <cellStyle name="_Risks and Opps for P3 telekit book_R0 3 2" xfId="13752"/>
    <cellStyle name="_Risks and Opps for P3 telekit book_R0 4" xfId="13753"/>
    <cellStyle name="_Risks and Opps for P3 telekit book_R0 4 2" xfId="13754"/>
    <cellStyle name="_Risks and Opps for P3 telekit book_R0_1" xfId="13755"/>
    <cellStyle name="_Risks and Opps for P3 telekit book_R0_1 2" xfId="13756"/>
    <cellStyle name="_Risks and Opps for P3 telekit book_R0_1 2 2" xfId="13757"/>
    <cellStyle name="_Risks and Opps for P3 telekit book_R0_1 3" xfId="13758"/>
    <cellStyle name="_Risks and Opps for P3 telekit book_R0_1 3 2" xfId="13759"/>
    <cellStyle name="_Risks and Opps for telekit book" xfId="13760"/>
    <cellStyle name="_Risks and Opps for telekit book 10" xfId="13761"/>
    <cellStyle name="_Risks and Opps for telekit book 10 2" xfId="13762"/>
    <cellStyle name="_Risks and Opps for telekit book 10 2 2" xfId="13763"/>
    <cellStyle name="_Risks and Opps for telekit book 10 2 2 2" xfId="13764"/>
    <cellStyle name="_Risks and Opps for telekit book 10 2 3" xfId="13765"/>
    <cellStyle name="_Risks and Opps for telekit book 10 2 3 2" xfId="13766"/>
    <cellStyle name="_Risks and Opps for telekit book 10 2_Gross" xfId="13767"/>
    <cellStyle name="_Risks and Opps for telekit book 10 2_Gross 2" xfId="13768"/>
    <cellStyle name="_Risks and Opps for telekit book 10 2_Gross 2 2" xfId="13769"/>
    <cellStyle name="_Risks and Opps for telekit book 10 2_Gross 3" xfId="13770"/>
    <cellStyle name="_Risks and Opps for telekit book 10 3" xfId="13771"/>
    <cellStyle name="_Risks and Opps for telekit book 10 3 2" xfId="13772"/>
    <cellStyle name="_Risks and Opps for telekit book 10 4" xfId="13773"/>
    <cellStyle name="_Risks and Opps for telekit book 10 4 2" xfId="13774"/>
    <cellStyle name="_Risks and Opps for telekit book 10 5" xfId="13775"/>
    <cellStyle name="_Risks and Opps for telekit book 10 5 2" xfId="13776"/>
    <cellStyle name="_Risks and Opps for telekit book 10_Gross" xfId="13777"/>
    <cellStyle name="_Risks and Opps for telekit book 10_Gross 2" xfId="13778"/>
    <cellStyle name="_Risks and Opps for telekit book 10_Gross 2 2" xfId="13779"/>
    <cellStyle name="_Risks and Opps for telekit book 10_Gross 3" xfId="13780"/>
    <cellStyle name="_Risks and Opps for telekit book 11" xfId="13781"/>
    <cellStyle name="_Risks and Opps for telekit book 11 2" xfId="13782"/>
    <cellStyle name="_Risks and Opps for telekit book 11 2 2" xfId="13783"/>
    <cellStyle name="_Risks and Opps for telekit book 11 2 2 2" xfId="13784"/>
    <cellStyle name="_Risks and Opps for telekit book 11 3" xfId="13785"/>
    <cellStyle name="_Risks and Opps for telekit book 11 3 2" xfId="13786"/>
    <cellStyle name="_Risks and Opps for telekit book 11 4" xfId="13787"/>
    <cellStyle name="_Risks and Opps for telekit book 11 4 2" xfId="13788"/>
    <cellStyle name="_Risks and Opps for telekit book 11 5" xfId="13789"/>
    <cellStyle name="_Risks and Opps for telekit book 11 5 2" xfId="13790"/>
    <cellStyle name="_Risks and Opps for telekit book 11_Gross" xfId="13791"/>
    <cellStyle name="_Risks and Opps for telekit book 11_Gross 2" xfId="13792"/>
    <cellStyle name="_Risks and Opps for telekit book 11_Gross 2 2" xfId="13793"/>
    <cellStyle name="_Risks and Opps for telekit book 11_Gross 3" xfId="13794"/>
    <cellStyle name="_Risks and Opps for telekit book 12" xfId="13795"/>
    <cellStyle name="_Risks and Opps for telekit book 12 2" xfId="13796"/>
    <cellStyle name="_Risks and Opps for telekit book 12 2 2" xfId="13797"/>
    <cellStyle name="_Risks and Opps for telekit book 12 2 2 2" xfId="13798"/>
    <cellStyle name="_Risks and Opps for telekit book 12 3" xfId="13799"/>
    <cellStyle name="_Risks and Opps for telekit book 12 3 2" xfId="13800"/>
    <cellStyle name="_Risks and Opps for telekit book 12 4" xfId="13801"/>
    <cellStyle name="_Risks and Opps for telekit book 12 4 2" xfId="13802"/>
    <cellStyle name="_Risks and Opps for telekit book 12_Gross" xfId="13803"/>
    <cellStyle name="_Risks and Opps for telekit book 12_Gross 2" xfId="13804"/>
    <cellStyle name="_Risks and Opps for telekit book 12_Gross 2 2" xfId="13805"/>
    <cellStyle name="_Risks and Opps for telekit book 12_Gross 3" xfId="13806"/>
    <cellStyle name="_Risks and Opps for telekit book 13" xfId="13807"/>
    <cellStyle name="_Risks and Opps for telekit book 13 2" xfId="13808"/>
    <cellStyle name="_Risks and Opps for telekit book 13 2 2" xfId="13809"/>
    <cellStyle name="_Risks and Opps for telekit book 13 3" xfId="13810"/>
    <cellStyle name="_Risks and Opps for telekit book 13 3 2" xfId="13811"/>
    <cellStyle name="_Risks and Opps for telekit book 13_Gross" xfId="13812"/>
    <cellStyle name="_Risks and Opps for telekit book 13_Gross 2" xfId="13813"/>
    <cellStyle name="_Risks and Opps for telekit book 13_Gross 2 2" xfId="13814"/>
    <cellStyle name="_Risks and Opps for telekit book 13_Gross 3" xfId="13815"/>
    <cellStyle name="_Risks and Opps for telekit book 14" xfId="13816"/>
    <cellStyle name="_Risks and Opps for telekit book 14 2" xfId="13817"/>
    <cellStyle name="_Risks and Opps for telekit book 14 2 2" xfId="13818"/>
    <cellStyle name="_Risks and Opps for telekit book 14 2 2 2" xfId="13819"/>
    <cellStyle name="_Risks and Opps for telekit book 14 3" xfId="13820"/>
    <cellStyle name="_Risks and Opps for telekit book 14 3 2" xfId="13821"/>
    <cellStyle name="_Risks and Opps for telekit book 14_Gross" xfId="13822"/>
    <cellStyle name="_Risks and Opps for telekit book 14_Gross 2" xfId="13823"/>
    <cellStyle name="_Risks and Opps for telekit book 14_Gross 2 2" xfId="13824"/>
    <cellStyle name="_Risks and Opps for telekit book 14_Gross 3" xfId="13825"/>
    <cellStyle name="_Risks and Opps for telekit book 15" xfId="13826"/>
    <cellStyle name="_Risks and Opps for telekit book 15 2" xfId="13827"/>
    <cellStyle name="_Risks and Opps for telekit book 15 2 2" xfId="13828"/>
    <cellStyle name="_Risks and Opps for telekit book 15 3" xfId="13829"/>
    <cellStyle name="_Risks and Opps for telekit book 15 3 2" xfId="13830"/>
    <cellStyle name="_Risks and Opps for telekit book 15_Gross" xfId="13831"/>
    <cellStyle name="_Risks and Opps for telekit book 15_Gross 2" xfId="13832"/>
    <cellStyle name="_Risks and Opps for telekit book 15_Gross 2 2" xfId="13833"/>
    <cellStyle name="_Risks and Opps for telekit book 15_Gross 3" xfId="13834"/>
    <cellStyle name="_Risks and Opps for telekit book 16" xfId="13835"/>
    <cellStyle name="_Risks and Opps for telekit book 16 2" xfId="13836"/>
    <cellStyle name="_Risks and Opps for telekit book 16 2 2" xfId="13837"/>
    <cellStyle name="_Risks and Opps for telekit book 16 3" xfId="13838"/>
    <cellStyle name="_Risks and Opps for telekit book 16_Gross" xfId="13839"/>
    <cellStyle name="_Risks and Opps for telekit book 16_Gross 2" xfId="13840"/>
    <cellStyle name="_Risks and Opps for telekit book 16_Gross 2 2" xfId="13841"/>
    <cellStyle name="_Risks and Opps for telekit book 16_Gross 3" xfId="13842"/>
    <cellStyle name="_Risks and Opps for telekit book 17" xfId="13843"/>
    <cellStyle name="_Risks and Opps for telekit book 17 2" xfId="13844"/>
    <cellStyle name="_Risks and Opps for telekit book 17 2 2" xfId="13845"/>
    <cellStyle name="_Risks and Opps for telekit book 17 3" xfId="13846"/>
    <cellStyle name="_Risks and Opps for telekit book 17_Gross" xfId="13847"/>
    <cellStyle name="_Risks and Opps for telekit book 17_Gross 2" xfId="13848"/>
    <cellStyle name="_Risks and Opps for telekit book 17_Gross 2 2" xfId="13849"/>
    <cellStyle name="_Risks and Opps for telekit book 17_Gross 3" xfId="13850"/>
    <cellStyle name="_Risks and Opps for telekit book 18" xfId="13851"/>
    <cellStyle name="_Risks and Opps for telekit book 18 2" xfId="13852"/>
    <cellStyle name="_Risks and Opps for telekit book 18 2 2" xfId="13853"/>
    <cellStyle name="_Risks and Opps for telekit book 18 3" xfId="13854"/>
    <cellStyle name="_Risks and Opps for telekit book 19" xfId="13855"/>
    <cellStyle name="_Risks and Opps for telekit book 19 2" xfId="13856"/>
    <cellStyle name="_Risks and Opps for telekit book 19 2 2" xfId="13857"/>
    <cellStyle name="_Risks and Opps for telekit book 19 3" xfId="13858"/>
    <cellStyle name="_Risks and Opps for telekit book 2" xfId="13859"/>
    <cellStyle name="_Risks and Opps for telekit book 2 10" xfId="13860"/>
    <cellStyle name="_Risks and Opps for telekit book 2 10 2" xfId="13861"/>
    <cellStyle name="_Risks and Opps for telekit book 2 11" xfId="13862"/>
    <cellStyle name="_Risks and Opps for telekit book 2 11 2" xfId="13863"/>
    <cellStyle name="_Risks and Opps for telekit book 2 12" xfId="13864"/>
    <cellStyle name="_Risks and Opps for telekit book 2 12 2" xfId="13865"/>
    <cellStyle name="_Risks and Opps for telekit book 2 13" xfId="13866"/>
    <cellStyle name="_Risks and Opps for telekit book 2 2" xfId="13867"/>
    <cellStyle name="_Risks and Opps for telekit book 2 2 2" xfId="13868"/>
    <cellStyle name="_Risks and Opps for telekit book 2 2 2 2" xfId="13869"/>
    <cellStyle name="_Risks and Opps for telekit book 2 2 2 2 2" xfId="13870"/>
    <cellStyle name="_Risks and Opps for telekit book 2 2 3" xfId="13871"/>
    <cellStyle name="_Risks and Opps for telekit book 2 2 3 2" xfId="13872"/>
    <cellStyle name="_Risks and Opps for telekit book 2 2 3 2 2" xfId="13873"/>
    <cellStyle name="_Risks and Opps for telekit book 2 2 3 3" xfId="13874"/>
    <cellStyle name="_Risks and Opps for telekit book 2 2 4" xfId="13875"/>
    <cellStyle name="_Risks and Opps for telekit book 2 2 4 2" xfId="13876"/>
    <cellStyle name="_Risks and Opps for telekit book 2 2 5" xfId="13877"/>
    <cellStyle name="_Risks and Opps for telekit book 2 2 5 2" xfId="13878"/>
    <cellStyle name="_Risks and Opps for telekit book 2 2_Gross" xfId="13879"/>
    <cellStyle name="_Risks and Opps for telekit book 2 2_Gross 2" xfId="13880"/>
    <cellStyle name="_Risks and Opps for telekit book 2 2_Gross 2 2" xfId="13881"/>
    <cellStyle name="_Risks and Opps for telekit book 2 2_Gross 3" xfId="13882"/>
    <cellStyle name="_Risks and Opps for telekit book 2 3" xfId="13883"/>
    <cellStyle name="_Risks and Opps for telekit book 2 3 2" xfId="13884"/>
    <cellStyle name="_Risks and Opps for telekit book 2 3 2 2" xfId="13885"/>
    <cellStyle name="_Risks and Opps for telekit book 2 3 2 2 2" xfId="13886"/>
    <cellStyle name="_Risks and Opps for telekit book 2 3 2 3" xfId="13887"/>
    <cellStyle name="_Risks and Opps for telekit book 2 3 2 3 2" xfId="13888"/>
    <cellStyle name="_Risks and Opps for telekit book 2 3 3" xfId="13889"/>
    <cellStyle name="_Risks and Opps for telekit book 2 3 3 2" xfId="13890"/>
    <cellStyle name="_Risks and Opps for telekit book 2 3 4" xfId="13891"/>
    <cellStyle name="_Risks and Opps for telekit book 2 3 4 2" xfId="13892"/>
    <cellStyle name="_Risks and Opps for telekit book 2 3_Gross" xfId="13893"/>
    <cellStyle name="_Risks and Opps for telekit book 2 3_Gross 2" xfId="13894"/>
    <cellStyle name="_Risks and Opps for telekit book 2 3_Gross 2 2" xfId="13895"/>
    <cellStyle name="_Risks and Opps for telekit book 2 3_Gross 3" xfId="13896"/>
    <cellStyle name="_Risks and Opps for telekit book 2 4" xfId="13897"/>
    <cellStyle name="_Risks and Opps for telekit book 2 4 2" xfId="13898"/>
    <cellStyle name="_Risks and Opps for telekit book 2 4 2 2" xfId="13899"/>
    <cellStyle name="_Risks and Opps for telekit book 2 4 3" xfId="13900"/>
    <cellStyle name="_Risks and Opps for telekit book 2 4 3 2" xfId="13901"/>
    <cellStyle name="_Risks and Opps for telekit book 2 4 4" xfId="13902"/>
    <cellStyle name="_Risks and Opps for telekit book 2 4 4 2" xfId="13903"/>
    <cellStyle name="_Risks and Opps for telekit book 2 5" xfId="13904"/>
    <cellStyle name="_Risks and Opps for telekit book 2 5 2" xfId="13905"/>
    <cellStyle name="_Risks and Opps for telekit book 2 5 2 2" xfId="13906"/>
    <cellStyle name="_Risks and Opps for telekit book 2 5 2 2 2" xfId="13907"/>
    <cellStyle name="_Risks and Opps for telekit book 2 5 3" xfId="13908"/>
    <cellStyle name="_Risks and Opps for telekit book 2 5 3 2" xfId="13909"/>
    <cellStyle name="_Risks and Opps for telekit book 2 6" xfId="13910"/>
    <cellStyle name="_Risks and Opps for telekit book 2 6 2" xfId="13911"/>
    <cellStyle name="_Risks and Opps for telekit book 2 6 2 2" xfId="13912"/>
    <cellStyle name="_Risks and Opps for telekit book 2 6 3" xfId="13913"/>
    <cellStyle name="_Risks and Opps for telekit book 2 6 3 2" xfId="13914"/>
    <cellStyle name="_Risks and Opps for telekit book 2 7" xfId="13915"/>
    <cellStyle name="_Risks and Opps for telekit book 2 7 2" xfId="13916"/>
    <cellStyle name="_Risks and Opps for telekit book 2 7 2 2" xfId="13917"/>
    <cellStyle name="_Risks and Opps for telekit book 2 7 3" xfId="13918"/>
    <cellStyle name="_Risks and Opps for telekit book 2 8" xfId="13919"/>
    <cellStyle name="_Risks and Opps for telekit book 2 8 2" xfId="13920"/>
    <cellStyle name="_Risks and Opps for telekit book 2 9" xfId="13921"/>
    <cellStyle name="_Risks and Opps for telekit book 2 9 2" xfId="13922"/>
    <cellStyle name="_Risks and Opps for telekit book 2_Gross" xfId="13923"/>
    <cellStyle name="_Risks and Opps for telekit book 2_Gross 2" xfId="13924"/>
    <cellStyle name="_Risks and Opps for telekit book 2_Gross 2 2" xfId="13925"/>
    <cellStyle name="_Risks and Opps for telekit book 2_Gross 3" xfId="13926"/>
    <cellStyle name="_Risks and Opps for telekit book 20" xfId="13927"/>
    <cellStyle name="_Risks and Opps for telekit book 20 2" xfId="13928"/>
    <cellStyle name="_Risks and Opps for telekit book 20 2 2" xfId="13929"/>
    <cellStyle name="_Risks and Opps for telekit book 20 3" xfId="13930"/>
    <cellStyle name="_Risks and Opps for telekit book 21" xfId="13931"/>
    <cellStyle name="_Risks and Opps for telekit book 21 2" xfId="13932"/>
    <cellStyle name="_Risks and Opps for telekit book 21 2 2" xfId="13933"/>
    <cellStyle name="_Risks and Opps for telekit book 21 3" xfId="13934"/>
    <cellStyle name="_Risks and Opps for telekit book 22" xfId="13935"/>
    <cellStyle name="_Risks and Opps for telekit book 22 2" xfId="13936"/>
    <cellStyle name="_Risks and Opps for telekit book 23" xfId="13937"/>
    <cellStyle name="_Risks and Opps for telekit book 23 2" xfId="13938"/>
    <cellStyle name="_Risks and Opps for telekit book 24" xfId="13939"/>
    <cellStyle name="_Risks and Opps for telekit book 24 2" xfId="13940"/>
    <cellStyle name="_Risks and Opps for telekit book 24 2 2" xfId="13941"/>
    <cellStyle name="_Risks and Opps for telekit book 24 3" xfId="13942"/>
    <cellStyle name="_Risks and Opps for telekit book 25" xfId="13943"/>
    <cellStyle name="_Risks and Opps for telekit book 25 2" xfId="13944"/>
    <cellStyle name="_Risks and Opps for telekit book 26" xfId="13945"/>
    <cellStyle name="_Risks and Opps for telekit book 26 2" xfId="13946"/>
    <cellStyle name="_Risks and Opps for telekit book 27" xfId="13947"/>
    <cellStyle name="_Risks and Opps for telekit book 27 2" xfId="13948"/>
    <cellStyle name="_Risks and Opps for telekit book 28" xfId="13949"/>
    <cellStyle name="_Risks and Opps for telekit book 28 2" xfId="13950"/>
    <cellStyle name="_Risks and Opps for telekit book 29" xfId="13951"/>
    <cellStyle name="_Risks and Opps for telekit book 29 2" xfId="13952"/>
    <cellStyle name="_Risks and Opps for telekit book 3" xfId="13953"/>
    <cellStyle name="_Risks and Opps for telekit book 3 10" xfId="13954"/>
    <cellStyle name="_Risks and Opps for telekit book 3 10 2" xfId="13955"/>
    <cellStyle name="_Risks and Opps for telekit book 3 10 2 2" xfId="13956"/>
    <cellStyle name="_Risks and Opps for telekit book 3 11" xfId="13957"/>
    <cellStyle name="_Risks and Opps for telekit book 3 11 2" xfId="13958"/>
    <cellStyle name="_Risks and Opps for telekit book 3 11 2 2" xfId="13959"/>
    <cellStyle name="_Risks and Opps for telekit book 3 12" xfId="13960"/>
    <cellStyle name="_Risks and Opps for telekit book 3 12 2" xfId="13961"/>
    <cellStyle name="_Risks and Opps for telekit book 3 2" xfId="13962"/>
    <cellStyle name="_Risks and Opps for telekit book 3 2 2" xfId="13963"/>
    <cellStyle name="_Risks and Opps for telekit book 3 2 2 2" xfId="13964"/>
    <cellStyle name="_Risks and Opps for telekit book 3 2 2 2 2" xfId="13965"/>
    <cellStyle name="_Risks and Opps for telekit book 3 2 2 3" xfId="13966"/>
    <cellStyle name="_Risks and Opps for telekit book 3 2 2 3 2" xfId="13967"/>
    <cellStyle name="_Risks and Opps for telekit book 3 2 2_Gross" xfId="13968"/>
    <cellStyle name="_Risks and Opps for telekit book 3 2 2_Gross 2" xfId="13969"/>
    <cellStyle name="_Risks and Opps for telekit book 3 2 2_Gross 2 2" xfId="13970"/>
    <cellStyle name="_Risks and Opps for telekit book 3 2 2_Gross 3" xfId="13971"/>
    <cellStyle name="_Risks and Opps for telekit book 3 2 3" xfId="13972"/>
    <cellStyle name="_Risks and Opps for telekit book 3 2 3 2" xfId="13973"/>
    <cellStyle name="_Risks and Opps for telekit book 3 2 4" xfId="13974"/>
    <cellStyle name="_Risks and Opps for telekit book 3 2 4 2" xfId="13975"/>
    <cellStyle name="_Risks and Opps for telekit book 3 2_Gross" xfId="13976"/>
    <cellStyle name="_Risks and Opps for telekit book 3 2_Gross 2" xfId="13977"/>
    <cellStyle name="_Risks and Opps for telekit book 3 2_Gross 2 2" xfId="13978"/>
    <cellStyle name="_Risks and Opps for telekit book 3 2_Gross 3" xfId="13979"/>
    <cellStyle name="_Risks and Opps for telekit book 3 3" xfId="13980"/>
    <cellStyle name="_Risks and Opps for telekit book 3 3 2" xfId="13981"/>
    <cellStyle name="_Risks and Opps for telekit book 3 3 2 2" xfId="13982"/>
    <cellStyle name="_Risks and Opps for telekit book 3 3 2 2 2" xfId="13983"/>
    <cellStyle name="_Risks and Opps for telekit book 3 3 2 3" xfId="13984"/>
    <cellStyle name="_Risks and Opps for telekit book 3 3 2 3 2" xfId="13985"/>
    <cellStyle name="_Risks and Opps for telekit book 3 3 2_Gross" xfId="13986"/>
    <cellStyle name="_Risks and Opps for telekit book 3 3 2_Gross 2" xfId="13987"/>
    <cellStyle name="_Risks and Opps for telekit book 3 3 2_Gross 2 2" xfId="13988"/>
    <cellStyle name="_Risks and Opps for telekit book 3 3 2_Gross 3" xfId="13989"/>
    <cellStyle name="_Risks and Opps for telekit book 3 3 3" xfId="13990"/>
    <cellStyle name="_Risks and Opps for telekit book 3 3 3 2" xfId="13991"/>
    <cellStyle name="_Risks and Opps for telekit book 3 3 4" xfId="13992"/>
    <cellStyle name="_Risks and Opps for telekit book 3 3 4 2" xfId="13993"/>
    <cellStyle name="_Risks and Opps for telekit book 3 3_August 2014 IMBE" xfId="13994"/>
    <cellStyle name="_Risks and Opps for telekit book 3 3_August 2014 IMBE 2" xfId="13995"/>
    <cellStyle name="_Risks and Opps for telekit book 3 3_August 2014 IMBE 2 2" xfId="13996"/>
    <cellStyle name="_Risks and Opps for telekit book 3 3_August 2014 IMBE 2 2 2" xfId="13997"/>
    <cellStyle name="_Risks and Opps for telekit book 3 3_August 2014 IMBE 2 2 2 2" xfId="13998"/>
    <cellStyle name="_Risks and Opps for telekit book 3 3_August 2014 IMBE 2 2 3" xfId="13999"/>
    <cellStyle name="_Risks and Opps for telekit book 3 3_August 2014 IMBE 2 2_Gross" xfId="14000"/>
    <cellStyle name="_Risks and Opps for telekit book 3 3_August 2014 IMBE 2 2_Gross 2" xfId="14001"/>
    <cellStyle name="_Risks and Opps for telekit book 3 3_August 2014 IMBE 2 2_Gross 2 2" xfId="14002"/>
    <cellStyle name="_Risks and Opps for telekit book 3 3_August 2014 IMBE 2 2_Gross 3" xfId="14003"/>
    <cellStyle name="_Risks and Opps for telekit book 3 3_August 2014 IMBE 2 3" xfId="14004"/>
    <cellStyle name="_Risks and Opps for telekit book 3 3_August 2014 IMBE 2 3 2" xfId="14005"/>
    <cellStyle name="_Risks and Opps for telekit book 3 3_August 2014 IMBE 2 4" xfId="14006"/>
    <cellStyle name="_Risks and Opps for telekit book 3 3_August 2014 IMBE 2 4 2" xfId="14007"/>
    <cellStyle name="_Risks and Opps for telekit book 3 3_August 2014 IMBE 2_Gross" xfId="14008"/>
    <cellStyle name="_Risks and Opps for telekit book 3 3_August 2014 IMBE 2_Gross 2" xfId="14009"/>
    <cellStyle name="_Risks and Opps for telekit book 3 3_August 2014 IMBE 2_Gross 2 2" xfId="14010"/>
    <cellStyle name="_Risks and Opps for telekit book 3 3_August 2014 IMBE 2_Gross 3" xfId="14011"/>
    <cellStyle name="_Risks and Opps for telekit book 3 3_August 2014 IMBE 3" xfId="14012"/>
    <cellStyle name="_Risks and Opps for telekit book 3 3_August 2014 IMBE 3 2" xfId="14013"/>
    <cellStyle name="_Risks and Opps for telekit book 3 3_August 2014 IMBE 4" xfId="14014"/>
    <cellStyle name="_Risks and Opps for telekit book 3 3_August 2014 IMBE 4 2" xfId="14015"/>
    <cellStyle name="_Risks and Opps for telekit book 3 3_August 2014 IMBE_Gross" xfId="14016"/>
    <cellStyle name="_Risks and Opps for telekit book 3 3_August 2014 IMBE_Gross 2" xfId="14017"/>
    <cellStyle name="_Risks and Opps for telekit book 3 3_August 2014 IMBE_Gross 2 2" xfId="14018"/>
    <cellStyle name="_Risks and Opps for telekit book 3 3_August 2014 IMBE_Gross 3" xfId="14019"/>
    <cellStyle name="_Risks and Opps for telekit book 3 3_Gross" xfId="14020"/>
    <cellStyle name="_Risks and Opps for telekit book 3 3_Gross 2" xfId="14021"/>
    <cellStyle name="_Risks and Opps for telekit book 3 3_Gross 2 2" xfId="14022"/>
    <cellStyle name="_Risks and Opps for telekit book 3 3_Gross 3" xfId="14023"/>
    <cellStyle name="_Risks and Opps for telekit book 3 4" xfId="14024"/>
    <cellStyle name="_Risks and Opps for telekit book 3 4 2" xfId="14025"/>
    <cellStyle name="_Risks and Opps for telekit book 3 4 2 2" xfId="14026"/>
    <cellStyle name="_Risks and Opps for telekit book 3 4 2 2 2" xfId="14027"/>
    <cellStyle name="_Risks and Opps for telekit book 3 4 2 3" xfId="14028"/>
    <cellStyle name="_Risks and Opps for telekit book 3 4 2 3 2" xfId="14029"/>
    <cellStyle name="_Risks and Opps for telekit book 3 4 2_Gross" xfId="14030"/>
    <cellStyle name="_Risks and Opps for telekit book 3 4 2_Gross 2" xfId="14031"/>
    <cellStyle name="_Risks and Opps for telekit book 3 4 2_Gross 2 2" xfId="14032"/>
    <cellStyle name="_Risks and Opps for telekit book 3 4 2_Gross 3" xfId="14033"/>
    <cellStyle name="_Risks and Opps for telekit book 3 4 3" xfId="14034"/>
    <cellStyle name="_Risks and Opps for telekit book 3 4 3 2" xfId="14035"/>
    <cellStyle name="_Risks and Opps for telekit book 3 4 4" xfId="14036"/>
    <cellStyle name="_Risks and Opps for telekit book 3 4 4 2" xfId="14037"/>
    <cellStyle name="_Risks and Opps for telekit book 3 4_Gross" xfId="14038"/>
    <cellStyle name="_Risks and Opps for telekit book 3 4_Gross 2" xfId="14039"/>
    <cellStyle name="_Risks and Opps for telekit book 3 4_Gross 2 2" xfId="14040"/>
    <cellStyle name="_Risks and Opps for telekit book 3 4_Gross 3" xfId="14041"/>
    <cellStyle name="_Risks and Opps for telekit book 3 5" xfId="14042"/>
    <cellStyle name="_Risks and Opps for telekit book 3 5 2" xfId="14043"/>
    <cellStyle name="_Risks and Opps for telekit book 3 5 2 2" xfId="14044"/>
    <cellStyle name="_Risks and Opps for telekit book 3 5 3" xfId="14045"/>
    <cellStyle name="_Risks and Opps for telekit book 3 5 3 2" xfId="14046"/>
    <cellStyle name="_Risks and Opps for telekit book 3 5 4" xfId="14047"/>
    <cellStyle name="_Risks and Opps for telekit book 3 5_Gross" xfId="14048"/>
    <cellStyle name="_Risks and Opps for telekit book 3 5_Gross 2" xfId="14049"/>
    <cellStyle name="_Risks and Opps for telekit book 3 5_Gross 2 2" xfId="14050"/>
    <cellStyle name="_Risks and Opps for telekit book 3 5_Gross 3" xfId="14051"/>
    <cellStyle name="_Risks and Opps for telekit book 3 6" xfId="14052"/>
    <cellStyle name="_Risks and Opps for telekit book 3 6 2" xfId="14053"/>
    <cellStyle name="_Risks and Opps for telekit book 3 6 2 2" xfId="14054"/>
    <cellStyle name="_Risks and Opps for telekit book 3 6 3" xfId="14055"/>
    <cellStyle name="_Risks and Opps for telekit book 3 6 3 2" xfId="14056"/>
    <cellStyle name="_Risks and Opps for telekit book 3 6 4" xfId="14057"/>
    <cellStyle name="_Risks and Opps for telekit book 3 6 4 2" xfId="14058"/>
    <cellStyle name="_Risks and Opps for telekit book 3 6 5" xfId="14059"/>
    <cellStyle name="_Risks and Opps for telekit book 3 6_Gross" xfId="14060"/>
    <cellStyle name="_Risks and Opps for telekit book 3 6_Gross 2" xfId="14061"/>
    <cellStyle name="_Risks and Opps for telekit book 3 6_Gross 2 2" xfId="14062"/>
    <cellStyle name="_Risks and Opps for telekit book 3 6_Gross 3" xfId="14063"/>
    <cellStyle name="_Risks and Opps for telekit book 3 7" xfId="14064"/>
    <cellStyle name="_Risks and Opps for telekit book 3 7 2" xfId="14065"/>
    <cellStyle name="_Risks and Opps for telekit book 3 7 2 2" xfId="14066"/>
    <cellStyle name="_Risks and Opps for telekit book 3 7 2 2 2" xfId="14067"/>
    <cellStyle name="_Risks and Opps for telekit book 3 7 3" xfId="14068"/>
    <cellStyle name="_Risks and Opps for telekit book 3 7 3 2" xfId="14069"/>
    <cellStyle name="_Risks and Opps for telekit book 3 7 4" xfId="14070"/>
    <cellStyle name="_Risks and Opps for telekit book 3 7 4 2" xfId="14071"/>
    <cellStyle name="_Risks and Opps for telekit book 3 7 5" xfId="14072"/>
    <cellStyle name="_Risks and Opps for telekit book 3 7_Gross" xfId="14073"/>
    <cellStyle name="_Risks and Opps for telekit book 3 7_Gross 2" xfId="14074"/>
    <cellStyle name="_Risks and Opps for telekit book 3 7_Gross 2 2" xfId="14075"/>
    <cellStyle name="_Risks and Opps for telekit book 3 7_Gross 3" xfId="14076"/>
    <cellStyle name="_Risks and Opps for telekit book 3 8" xfId="14077"/>
    <cellStyle name="_Risks and Opps for telekit book 3 8 2" xfId="14078"/>
    <cellStyle name="_Risks and Opps for telekit book 3 8 2 2" xfId="14079"/>
    <cellStyle name="_Risks and Opps for telekit book 3 8 3" xfId="14080"/>
    <cellStyle name="_Risks and Opps for telekit book 3 8 3 2" xfId="14081"/>
    <cellStyle name="_Risks and Opps for telekit book 3 8 4" xfId="14082"/>
    <cellStyle name="_Risks and Opps for telekit book 3 8 5" xfId="14083"/>
    <cellStyle name="_Risks and Opps for telekit book 3 8_Gross" xfId="14084"/>
    <cellStyle name="_Risks and Opps for telekit book 3 8_Gross 2" xfId="14085"/>
    <cellStyle name="_Risks and Opps for telekit book 3 8_Gross 2 2" xfId="14086"/>
    <cellStyle name="_Risks and Opps for telekit book 3 8_Gross 3" xfId="14087"/>
    <cellStyle name="_Risks and Opps for telekit book 3 9" xfId="14088"/>
    <cellStyle name="_Risks and Opps for telekit book 3 9 2" xfId="14089"/>
    <cellStyle name="_Risks and Opps for telekit book 3 9 2 2" xfId="14090"/>
    <cellStyle name="_Risks and Opps for telekit book 3 9 3" xfId="14091"/>
    <cellStyle name="_Risks and Opps for telekit book 3_August 2014 IMBE" xfId="14092"/>
    <cellStyle name="_Risks and Opps for telekit book 3_August 2014 IMBE 2" xfId="14093"/>
    <cellStyle name="_Risks and Opps for telekit book 3_August 2014 IMBE 2 2" xfId="14094"/>
    <cellStyle name="_Risks and Opps for telekit book 3_August 2014 IMBE 2 2 2" xfId="14095"/>
    <cellStyle name="_Risks and Opps for telekit book 3_August 2014 IMBE 2 3" xfId="14096"/>
    <cellStyle name="_Risks and Opps for telekit book 3_August 2014 IMBE 2 3 2" xfId="14097"/>
    <cellStyle name="_Risks and Opps for telekit book 3_August 2014 IMBE 2_Gross" xfId="14098"/>
    <cellStyle name="_Risks and Opps for telekit book 3_August 2014 IMBE 2_Gross 2" xfId="14099"/>
    <cellStyle name="_Risks and Opps for telekit book 3_August 2014 IMBE 2_Gross 2 2" xfId="14100"/>
    <cellStyle name="_Risks and Opps for telekit book 3_August 2014 IMBE 2_Gross 3" xfId="14101"/>
    <cellStyle name="_Risks and Opps for telekit book 3_August 2014 IMBE 3" xfId="14102"/>
    <cellStyle name="_Risks and Opps for telekit book 3_August 2014 IMBE 3 2" xfId="14103"/>
    <cellStyle name="_Risks and Opps for telekit book 3_August 2014 IMBE 4" xfId="14104"/>
    <cellStyle name="_Risks and Opps for telekit book 3_August 2014 IMBE 4 2" xfId="14105"/>
    <cellStyle name="_Risks and Opps for telekit book 3_August 2014 IMBE_Gross" xfId="14106"/>
    <cellStyle name="_Risks and Opps for telekit book 3_August 2014 IMBE_Gross 2" xfId="14107"/>
    <cellStyle name="_Risks and Opps for telekit book 3_August 2014 IMBE_Gross 2 2" xfId="14108"/>
    <cellStyle name="_Risks and Opps for telekit book 3_August 2014 IMBE_Gross 3" xfId="14109"/>
    <cellStyle name="_Risks and Opps for telekit book 3_Gross" xfId="14110"/>
    <cellStyle name="_Risks and Opps for telekit book 3_Gross 2" xfId="14111"/>
    <cellStyle name="_Risks and Opps for telekit book 3_Gross 2 2" xfId="14112"/>
    <cellStyle name="_Risks and Opps for telekit book 3_Gross 3" xfId="14113"/>
    <cellStyle name="_Risks and Opps for telekit book 30" xfId="14114"/>
    <cellStyle name="_Risks and Opps for telekit book 4" xfId="14115"/>
    <cellStyle name="_Risks and Opps for telekit book 4 2" xfId="14116"/>
    <cellStyle name="_Risks and Opps for telekit book 4 2 2" xfId="14117"/>
    <cellStyle name="_Risks and Opps for telekit book 4 2 2 2" xfId="14118"/>
    <cellStyle name="_Risks and Opps for telekit book 4 2 2 2 2" xfId="14119"/>
    <cellStyle name="_Risks and Opps for telekit book 4 2 3" xfId="14120"/>
    <cellStyle name="_Risks and Opps for telekit book 4 2 3 2" xfId="14121"/>
    <cellStyle name="_Risks and Opps for telekit book 4 2_Gross" xfId="14122"/>
    <cellStyle name="_Risks and Opps for telekit book 4 2_Gross 2" xfId="14123"/>
    <cellStyle name="_Risks and Opps for telekit book 4 2_Gross 2 2" xfId="14124"/>
    <cellStyle name="_Risks and Opps for telekit book 4 2_Gross 3" xfId="14125"/>
    <cellStyle name="_Risks and Opps for telekit book 4 3" xfId="14126"/>
    <cellStyle name="_Risks and Opps for telekit book 4 3 2" xfId="14127"/>
    <cellStyle name="_Risks and Opps for telekit book 4 3 2 2" xfId="14128"/>
    <cellStyle name="_Risks and Opps for telekit book 4 4" xfId="14129"/>
    <cellStyle name="_Risks and Opps for telekit book 4 4 2" xfId="14130"/>
    <cellStyle name="_Risks and Opps for telekit book 4 5" xfId="14131"/>
    <cellStyle name="_Risks and Opps for telekit book 4 5 2" xfId="14132"/>
    <cellStyle name="_Risks and Opps for telekit book 4 6" xfId="14133"/>
    <cellStyle name="_Risks and Opps for telekit book 4 6 2" xfId="14134"/>
    <cellStyle name="_Risks and Opps for telekit book 4_August 2014 IMBE" xfId="14135"/>
    <cellStyle name="_Risks and Opps for telekit book 4_August 2014 IMBE 2" xfId="14136"/>
    <cellStyle name="_Risks and Opps for telekit book 4_August 2014 IMBE 2 2" xfId="14137"/>
    <cellStyle name="_Risks and Opps for telekit book 4_August 2014 IMBE 2 2 2" xfId="14138"/>
    <cellStyle name="_Risks and Opps for telekit book 4_August 2014 IMBE 2 2 2 2" xfId="14139"/>
    <cellStyle name="_Risks and Opps for telekit book 4_August 2014 IMBE 2 2 3" xfId="14140"/>
    <cellStyle name="_Risks and Opps for telekit book 4_August 2014 IMBE 2 2_Gross" xfId="14141"/>
    <cellStyle name="_Risks and Opps for telekit book 4_August 2014 IMBE 2 2_Gross 2" xfId="14142"/>
    <cellStyle name="_Risks and Opps for telekit book 4_August 2014 IMBE 2 2_Gross 2 2" xfId="14143"/>
    <cellStyle name="_Risks and Opps for telekit book 4_August 2014 IMBE 2 2_Gross 3" xfId="14144"/>
    <cellStyle name="_Risks and Opps for telekit book 4_August 2014 IMBE 2 3" xfId="14145"/>
    <cellStyle name="_Risks and Opps for telekit book 4_August 2014 IMBE 2 3 2" xfId="14146"/>
    <cellStyle name="_Risks and Opps for telekit book 4_August 2014 IMBE 2 4" xfId="14147"/>
    <cellStyle name="_Risks and Opps for telekit book 4_August 2014 IMBE 2 4 2" xfId="14148"/>
    <cellStyle name="_Risks and Opps for telekit book 4_August 2014 IMBE 2_Gross" xfId="14149"/>
    <cellStyle name="_Risks and Opps for telekit book 4_August 2014 IMBE 2_Gross 2" xfId="14150"/>
    <cellStyle name="_Risks and Opps for telekit book 4_August 2014 IMBE 2_Gross 2 2" xfId="14151"/>
    <cellStyle name="_Risks and Opps for telekit book 4_August 2014 IMBE 2_Gross 3" xfId="14152"/>
    <cellStyle name="_Risks and Opps for telekit book 4_August 2014 IMBE 3" xfId="14153"/>
    <cellStyle name="_Risks and Opps for telekit book 4_August 2014 IMBE 3 2" xfId="14154"/>
    <cellStyle name="_Risks and Opps for telekit book 4_August 2014 IMBE 4" xfId="14155"/>
    <cellStyle name="_Risks and Opps for telekit book 4_August 2014 IMBE 4 2" xfId="14156"/>
    <cellStyle name="_Risks and Opps for telekit book 4_August 2014 IMBE_Gross" xfId="14157"/>
    <cellStyle name="_Risks and Opps for telekit book 4_August 2014 IMBE_Gross 2" xfId="14158"/>
    <cellStyle name="_Risks and Opps for telekit book 4_August 2014 IMBE_Gross 2 2" xfId="14159"/>
    <cellStyle name="_Risks and Opps for telekit book 4_August 2014 IMBE_Gross 3" xfId="14160"/>
    <cellStyle name="_Risks and Opps for telekit book 4_Gross" xfId="14161"/>
    <cellStyle name="_Risks and Opps for telekit book 4_Gross 2" xfId="14162"/>
    <cellStyle name="_Risks and Opps for telekit book 4_Gross 2 2" xfId="14163"/>
    <cellStyle name="_Risks and Opps for telekit book 4_Gross 3" xfId="14164"/>
    <cellStyle name="_Risks and Opps for telekit book 5" xfId="14165"/>
    <cellStyle name="_Risks and Opps for telekit book 5 2" xfId="14166"/>
    <cellStyle name="_Risks and Opps for telekit book 5 2 2" xfId="14167"/>
    <cellStyle name="_Risks and Opps for telekit book 5 2 2 2" xfId="14168"/>
    <cellStyle name="_Risks and Opps for telekit book 5 2 3" xfId="14169"/>
    <cellStyle name="_Risks and Opps for telekit book 5 2 3 2" xfId="14170"/>
    <cellStyle name="_Risks and Opps for telekit book 5 2 4" xfId="14171"/>
    <cellStyle name="_Risks and Opps for telekit book 5 2 4 2" xfId="14172"/>
    <cellStyle name="_Risks and Opps for telekit book 5 2_Gross" xfId="14173"/>
    <cellStyle name="_Risks and Opps for telekit book 5 2_Gross 2" xfId="14174"/>
    <cellStyle name="_Risks and Opps for telekit book 5 2_Gross 2 2" xfId="14175"/>
    <cellStyle name="_Risks and Opps for telekit book 5 2_Gross 3" xfId="14176"/>
    <cellStyle name="_Risks and Opps for telekit book 5 3" xfId="14177"/>
    <cellStyle name="_Risks and Opps for telekit book 5 3 2" xfId="14178"/>
    <cellStyle name="_Risks and Opps for telekit book 5 3 2 2" xfId="14179"/>
    <cellStyle name="_Risks and Opps for telekit book 5 3 3" xfId="14180"/>
    <cellStyle name="_Risks and Opps for telekit book 5 3 3 2" xfId="14181"/>
    <cellStyle name="_Risks and Opps for telekit book 5 4" xfId="14182"/>
    <cellStyle name="_Risks and Opps for telekit book 5 4 2" xfId="14183"/>
    <cellStyle name="_Risks and Opps for telekit book 5 5" xfId="14184"/>
    <cellStyle name="_Risks and Opps for telekit book 5 5 2" xfId="14185"/>
    <cellStyle name="_Risks and Opps for telekit book 5 6" xfId="14186"/>
    <cellStyle name="_Risks and Opps for telekit book 5_Gross" xfId="14187"/>
    <cellStyle name="_Risks and Opps for telekit book 5_Gross 2" xfId="14188"/>
    <cellStyle name="_Risks and Opps for telekit book 5_Gross 2 2" xfId="14189"/>
    <cellStyle name="_Risks and Opps for telekit book 5_Gross 3" xfId="14190"/>
    <cellStyle name="_Risks and Opps for telekit book 6" xfId="14191"/>
    <cellStyle name="_Risks and Opps for telekit book 6 2" xfId="14192"/>
    <cellStyle name="_Risks and Opps for telekit book 6 2 2" xfId="14193"/>
    <cellStyle name="_Risks and Opps for telekit book 6 2 2 2" xfId="14194"/>
    <cellStyle name="_Risks and Opps for telekit book 6 2 3" xfId="14195"/>
    <cellStyle name="_Risks and Opps for telekit book 6 2 3 2" xfId="14196"/>
    <cellStyle name="_Risks and Opps for telekit book 6 2_Gross" xfId="14197"/>
    <cellStyle name="_Risks and Opps for telekit book 6 2_Gross 2" xfId="14198"/>
    <cellStyle name="_Risks and Opps for telekit book 6 2_Gross 2 2" xfId="14199"/>
    <cellStyle name="_Risks and Opps for telekit book 6 2_Gross 3" xfId="14200"/>
    <cellStyle name="_Risks and Opps for telekit book 6 3" xfId="14201"/>
    <cellStyle name="_Risks and Opps for telekit book 6 3 2" xfId="14202"/>
    <cellStyle name="_Risks and Opps for telekit book 6 3 2 2" xfId="14203"/>
    <cellStyle name="_Risks and Opps for telekit book 6 3 3" xfId="14204"/>
    <cellStyle name="_Risks and Opps for telekit book 6 3 3 2" xfId="14205"/>
    <cellStyle name="_Risks and Opps for telekit book 6 4" xfId="14206"/>
    <cellStyle name="_Risks and Opps for telekit book 6 4 2" xfId="14207"/>
    <cellStyle name="_Risks and Opps for telekit book 6 5" xfId="14208"/>
    <cellStyle name="_Risks and Opps for telekit book 6 5 2" xfId="14209"/>
    <cellStyle name="_Risks and Opps for telekit book 6 6" xfId="14210"/>
    <cellStyle name="_Risks and Opps for telekit book 6_Gross" xfId="14211"/>
    <cellStyle name="_Risks and Opps for telekit book 6_Gross 2" xfId="14212"/>
    <cellStyle name="_Risks and Opps for telekit book 6_Gross 2 2" xfId="14213"/>
    <cellStyle name="_Risks and Opps for telekit book 6_Gross 3" xfId="14214"/>
    <cellStyle name="_Risks and Opps for telekit book 7" xfId="14215"/>
    <cellStyle name="_Risks and Opps for telekit book 7 2" xfId="14216"/>
    <cellStyle name="_Risks and Opps for telekit book 7 2 2" xfId="14217"/>
    <cellStyle name="_Risks and Opps for telekit book 7 2 2 2" xfId="14218"/>
    <cellStyle name="_Risks and Opps for telekit book 7 2 3" xfId="14219"/>
    <cellStyle name="_Risks and Opps for telekit book 7 2 3 2" xfId="14220"/>
    <cellStyle name="_Risks and Opps for telekit book 7 2_Gross" xfId="14221"/>
    <cellStyle name="_Risks and Opps for telekit book 7 2_Gross 2" xfId="14222"/>
    <cellStyle name="_Risks and Opps for telekit book 7 2_Gross 2 2" xfId="14223"/>
    <cellStyle name="_Risks and Opps for telekit book 7 2_Gross 3" xfId="14224"/>
    <cellStyle name="_Risks and Opps for telekit book 7 3" xfId="14225"/>
    <cellStyle name="_Risks and Opps for telekit book 7 3 2" xfId="14226"/>
    <cellStyle name="_Risks and Opps for telekit book 7 4" xfId="14227"/>
    <cellStyle name="_Risks and Opps for telekit book 7 4 2" xfId="14228"/>
    <cellStyle name="_Risks and Opps for telekit book 7_Gross" xfId="14229"/>
    <cellStyle name="_Risks and Opps for telekit book 7_Gross 2" xfId="14230"/>
    <cellStyle name="_Risks and Opps for telekit book 7_Gross 2 2" xfId="14231"/>
    <cellStyle name="_Risks and Opps for telekit book 7_Gross 3" xfId="14232"/>
    <cellStyle name="_Risks and Opps for telekit book 8" xfId="14233"/>
    <cellStyle name="_Risks and Opps for telekit book 8 2" xfId="14234"/>
    <cellStyle name="_Risks and Opps for telekit book 8 2 2" xfId="14235"/>
    <cellStyle name="_Risks and Opps for telekit book 8 2 2 2" xfId="14236"/>
    <cellStyle name="_Risks and Opps for telekit book 8 2 3" xfId="14237"/>
    <cellStyle name="_Risks and Opps for telekit book 8 2 3 2" xfId="14238"/>
    <cellStyle name="_Risks and Opps for telekit book 8 2_Gross" xfId="14239"/>
    <cellStyle name="_Risks and Opps for telekit book 8 2_Gross 2" xfId="14240"/>
    <cellStyle name="_Risks and Opps for telekit book 8 2_Gross 2 2" xfId="14241"/>
    <cellStyle name="_Risks and Opps for telekit book 8 2_Gross 3" xfId="14242"/>
    <cellStyle name="_Risks and Opps for telekit book 8 3" xfId="14243"/>
    <cellStyle name="_Risks and Opps for telekit book 8 3 2" xfId="14244"/>
    <cellStyle name="_Risks and Opps for telekit book 8 4" xfId="14245"/>
    <cellStyle name="_Risks and Opps for telekit book 8 4 2" xfId="14246"/>
    <cellStyle name="_Risks and Opps for telekit book 8_Gross" xfId="14247"/>
    <cellStyle name="_Risks and Opps for telekit book 8_Gross 2" xfId="14248"/>
    <cellStyle name="_Risks and Opps for telekit book 8_Gross 2 2" xfId="14249"/>
    <cellStyle name="_Risks and Opps for telekit book 8_Gross 3" xfId="14250"/>
    <cellStyle name="_Risks and Opps for telekit book 9" xfId="14251"/>
    <cellStyle name="_Risks and Opps for telekit book 9 2" xfId="14252"/>
    <cellStyle name="_Risks and Opps for telekit book 9 2 2" xfId="14253"/>
    <cellStyle name="_Risks and Opps for telekit book 9 2 2 2" xfId="14254"/>
    <cellStyle name="_Risks and Opps for telekit book 9 2 3" xfId="14255"/>
    <cellStyle name="_Risks and Opps for telekit book 9 2 3 2" xfId="14256"/>
    <cellStyle name="_Risks and Opps for telekit book 9 2_Gross" xfId="14257"/>
    <cellStyle name="_Risks and Opps for telekit book 9 2_Gross 2" xfId="14258"/>
    <cellStyle name="_Risks and Opps for telekit book 9 2_Gross 2 2" xfId="14259"/>
    <cellStyle name="_Risks and Opps for telekit book 9 2_Gross 3" xfId="14260"/>
    <cellStyle name="_Risks and Opps for telekit book 9 3" xfId="14261"/>
    <cellStyle name="_Risks and Opps for telekit book 9 3 2" xfId="14262"/>
    <cellStyle name="_Risks and Opps for telekit book 9 4" xfId="14263"/>
    <cellStyle name="_Risks and Opps for telekit book 9 4 2" xfId="14264"/>
    <cellStyle name="_Risks and Opps for telekit book 9 5" xfId="14265"/>
    <cellStyle name="_Risks and Opps for telekit book 9 5 2" xfId="14266"/>
    <cellStyle name="_Risks and Opps for telekit book 9_Gross" xfId="14267"/>
    <cellStyle name="_Risks and Opps for telekit book 9_Gross 2" xfId="14268"/>
    <cellStyle name="_Risks and Opps for telekit book 9_Gross 2 2" xfId="14269"/>
    <cellStyle name="_Risks and Opps for telekit book 9_Gross 3" xfId="14270"/>
    <cellStyle name="_Risks and Opps for telekit book_001. Test" xfId="14271"/>
    <cellStyle name="_Risks and Opps for telekit book_001. Test 2" xfId="14272"/>
    <cellStyle name="_Risks and Opps for telekit book_001. Test 2 2" xfId="14273"/>
    <cellStyle name="_Risks and Opps for telekit book_001. Test 3" xfId="14274"/>
    <cellStyle name="_Risks and Opps for telekit book_001. Test_Gross" xfId="14275"/>
    <cellStyle name="_Risks and Opps for telekit book_001. Test_Gross 2" xfId="14276"/>
    <cellStyle name="_Risks and Opps for telekit book_001. Test_Gross 2 2" xfId="14277"/>
    <cellStyle name="_Risks and Opps for telekit book_001. Test_Gross 3" xfId="14278"/>
    <cellStyle name="_Risks and Opps for telekit book_Gross" xfId="14279"/>
    <cellStyle name="_Risks and Opps for telekit book_Gross 2" xfId="14280"/>
    <cellStyle name="_Risks and Opps for telekit book_Gross 2 2" xfId="14281"/>
    <cellStyle name="_Risks and Opps for telekit book_Gross 2 2 2" xfId="14282"/>
    <cellStyle name="_Risks and Opps for telekit book_Gross 2 3" xfId="14283"/>
    <cellStyle name="_Risks and Opps for telekit book_Gross 2 3 2" xfId="14284"/>
    <cellStyle name="_Risks and Opps for telekit book_Gross 2_Gross" xfId="14285"/>
    <cellStyle name="_Risks and Opps for telekit book_Gross 2_Gross 2" xfId="14286"/>
    <cellStyle name="_Risks and Opps for telekit book_Gross 2_Gross 2 2" xfId="14287"/>
    <cellStyle name="_Risks and Opps for telekit book_Gross 2_Gross 3" xfId="14288"/>
    <cellStyle name="_Risks and Opps for telekit book_Gross 3" xfId="14289"/>
    <cellStyle name="_Risks and Opps for telekit book_Gross 3 2" xfId="14290"/>
    <cellStyle name="_Risks and Opps for telekit book_Gross 4" xfId="14291"/>
    <cellStyle name="_Risks and Opps for telekit book_Gross 4 2" xfId="14292"/>
    <cellStyle name="_Risks and Opps for telekit book_Gross_1" xfId="14293"/>
    <cellStyle name="_Risks and Opps for telekit book_Gross_1 2" xfId="14294"/>
    <cellStyle name="_Risks and Opps for telekit book_Gross_1 2 2" xfId="14295"/>
    <cellStyle name="_Risks and Opps for telekit book_Gross_1 3" xfId="14296"/>
    <cellStyle name="_Risks and Opps for telekit book_Gross_Gross" xfId="14297"/>
    <cellStyle name="_Risks and Opps for telekit book_Gross_Gross 2" xfId="14298"/>
    <cellStyle name="_Risks and Opps for telekit book_Gross_Gross 2 2" xfId="14299"/>
    <cellStyle name="_Risks and Opps for telekit book_Gross_Gross 3" xfId="14300"/>
    <cellStyle name="_Risks and Opps for telekit book_R0" xfId="14301"/>
    <cellStyle name="_Risks and Opps for telekit book_R0 2" xfId="14302"/>
    <cellStyle name="_Risks and Opps for telekit book_R0 2 2" xfId="14303"/>
    <cellStyle name="_Risks and Opps for telekit book_R0 2 2 2" xfId="14304"/>
    <cellStyle name="_Risks and Opps for telekit book_R0 2 3" xfId="14305"/>
    <cellStyle name="_Risks and Opps for telekit book_R0 2 3 2" xfId="14306"/>
    <cellStyle name="_Risks and Opps for telekit book_R0 3" xfId="14307"/>
    <cellStyle name="_Risks and Opps for telekit book_R0 3 2" xfId="14308"/>
    <cellStyle name="_Risks and Opps for telekit book_R0 4" xfId="14309"/>
    <cellStyle name="_Risks and Opps for telekit book_R0 4 2" xfId="14310"/>
    <cellStyle name="_Risks and Opps for telekit book_R0_1" xfId="14311"/>
    <cellStyle name="_Risks and Opps for telekit book_R0_1 2" xfId="14312"/>
    <cellStyle name="_Risks and Opps for telekit book_R0_1 2 2" xfId="14313"/>
    <cellStyle name="_Risks and Opps for telekit book_R0_1 3" xfId="14314"/>
    <cellStyle name="_Risks and Opps for telekit book_R0_1 3 2" xfId="14315"/>
    <cellStyle name="_ROP Summary" xfId="14316"/>
    <cellStyle name="_ROP Summary 10" xfId="14317"/>
    <cellStyle name="_ROP Summary 10 2" xfId="14318"/>
    <cellStyle name="_ROP Summary 10 2 2" xfId="14319"/>
    <cellStyle name="_ROP Summary 10 2 2 2" xfId="14320"/>
    <cellStyle name="_ROP Summary 10 2 3" xfId="14321"/>
    <cellStyle name="_ROP Summary 10 2 3 2" xfId="14322"/>
    <cellStyle name="_ROP Summary 10 2_Gross" xfId="14323"/>
    <cellStyle name="_ROP Summary 10 2_Gross 2" xfId="14324"/>
    <cellStyle name="_ROP Summary 10 2_Gross 2 2" xfId="14325"/>
    <cellStyle name="_ROP Summary 10 2_Gross 3" xfId="14326"/>
    <cellStyle name="_ROP Summary 10 3" xfId="14327"/>
    <cellStyle name="_ROP Summary 10 3 2" xfId="14328"/>
    <cellStyle name="_ROP Summary 10 4" xfId="14329"/>
    <cellStyle name="_ROP Summary 10 4 2" xfId="14330"/>
    <cellStyle name="_ROP Summary 10 5" xfId="14331"/>
    <cellStyle name="_ROP Summary 10 5 2" xfId="14332"/>
    <cellStyle name="_ROP Summary 10_Gross" xfId="14333"/>
    <cellStyle name="_ROP Summary 10_Gross 2" xfId="14334"/>
    <cellStyle name="_ROP Summary 10_Gross 2 2" xfId="14335"/>
    <cellStyle name="_ROP Summary 10_Gross 3" xfId="14336"/>
    <cellStyle name="_ROP Summary 11" xfId="14337"/>
    <cellStyle name="_ROP Summary 11 2" xfId="14338"/>
    <cellStyle name="_ROP Summary 11 2 2" xfId="14339"/>
    <cellStyle name="_ROP Summary 11 2 2 2" xfId="14340"/>
    <cellStyle name="_ROP Summary 11 3" xfId="14341"/>
    <cellStyle name="_ROP Summary 11 3 2" xfId="14342"/>
    <cellStyle name="_ROP Summary 11 4" xfId="14343"/>
    <cellStyle name="_ROP Summary 11 4 2" xfId="14344"/>
    <cellStyle name="_ROP Summary 11 5" xfId="14345"/>
    <cellStyle name="_ROP Summary 11 5 2" xfId="14346"/>
    <cellStyle name="_ROP Summary 11_Gross" xfId="14347"/>
    <cellStyle name="_ROP Summary 11_Gross 2" xfId="14348"/>
    <cellStyle name="_ROP Summary 11_Gross 2 2" xfId="14349"/>
    <cellStyle name="_ROP Summary 11_Gross 3" xfId="14350"/>
    <cellStyle name="_ROP Summary 12" xfId="14351"/>
    <cellStyle name="_ROP Summary 12 2" xfId="14352"/>
    <cellStyle name="_ROP Summary 12 2 2" xfId="14353"/>
    <cellStyle name="_ROP Summary 12 2 2 2" xfId="14354"/>
    <cellStyle name="_ROP Summary 12 3" xfId="14355"/>
    <cellStyle name="_ROP Summary 12 3 2" xfId="14356"/>
    <cellStyle name="_ROP Summary 12 4" xfId="14357"/>
    <cellStyle name="_ROP Summary 12 4 2" xfId="14358"/>
    <cellStyle name="_ROP Summary 12_Gross" xfId="14359"/>
    <cellStyle name="_ROP Summary 12_Gross 2" xfId="14360"/>
    <cellStyle name="_ROP Summary 12_Gross 2 2" xfId="14361"/>
    <cellStyle name="_ROP Summary 12_Gross 3" xfId="14362"/>
    <cellStyle name="_ROP Summary 13" xfId="14363"/>
    <cellStyle name="_ROP Summary 13 2" xfId="14364"/>
    <cellStyle name="_ROP Summary 13 2 2" xfId="14365"/>
    <cellStyle name="_ROP Summary 13 3" xfId="14366"/>
    <cellStyle name="_ROP Summary 13 3 2" xfId="14367"/>
    <cellStyle name="_ROP Summary 13_Gross" xfId="14368"/>
    <cellStyle name="_ROP Summary 13_Gross 2" xfId="14369"/>
    <cellStyle name="_ROP Summary 13_Gross 2 2" xfId="14370"/>
    <cellStyle name="_ROP Summary 13_Gross 3" xfId="14371"/>
    <cellStyle name="_ROP Summary 14" xfId="14372"/>
    <cellStyle name="_ROP Summary 14 2" xfId="14373"/>
    <cellStyle name="_ROP Summary 14 2 2" xfId="14374"/>
    <cellStyle name="_ROP Summary 14 2 2 2" xfId="14375"/>
    <cellStyle name="_ROP Summary 14 3" xfId="14376"/>
    <cellStyle name="_ROP Summary 14 3 2" xfId="14377"/>
    <cellStyle name="_ROP Summary 14_Gross" xfId="14378"/>
    <cellStyle name="_ROP Summary 14_Gross 2" xfId="14379"/>
    <cellStyle name="_ROP Summary 14_Gross 2 2" xfId="14380"/>
    <cellStyle name="_ROP Summary 14_Gross 3" xfId="14381"/>
    <cellStyle name="_ROP Summary 15" xfId="14382"/>
    <cellStyle name="_ROP Summary 15 2" xfId="14383"/>
    <cellStyle name="_ROP Summary 15 2 2" xfId="14384"/>
    <cellStyle name="_ROP Summary 15 3" xfId="14385"/>
    <cellStyle name="_ROP Summary 15 3 2" xfId="14386"/>
    <cellStyle name="_ROP Summary 15_Gross" xfId="14387"/>
    <cellStyle name="_ROP Summary 15_Gross 2" xfId="14388"/>
    <cellStyle name="_ROP Summary 15_Gross 2 2" xfId="14389"/>
    <cellStyle name="_ROP Summary 15_Gross 3" xfId="14390"/>
    <cellStyle name="_ROP Summary 16" xfId="14391"/>
    <cellStyle name="_ROP Summary 16 2" xfId="14392"/>
    <cellStyle name="_ROP Summary 16 2 2" xfId="14393"/>
    <cellStyle name="_ROP Summary 16 3" xfId="14394"/>
    <cellStyle name="_ROP Summary 16_Gross" xfId="14395"/>
    <cellStyle name="_ROP Summary 16_Gross 2" xfId="14396"/>
    <cellStyle name="_ROP Summary 16_Gross 2 2" xfId="14397"/>
    <cellStyle name="_ROP Summary 16_Gross 3" xfId="14398"/>
    <cellStyle name="_ROP Summary 17" xfId="14399"/>
    <cellStyle name="_ROP Summary 17 2" xfId="14400"/>
    <cellStyle name="_ROP Summary 17 2 2" xfId="14401"/>
    <cellStyle name="_ROP Summary 17 3" xfId="14402"/>
    <cellStyle name="_ROP Summary 17_Gross" xfId="14403"/>
    <cellStyle name="_ROP Summary 17_Gross 2" xfId="14404"/>
    <cellStyle name="_ROP Summary 17_Gross 2 2" xfId="14405"/>
    <cellStyle name="_ROP Summary 17_Gross 3" xfId="14406"/>
    <cellStyle name="_ROP Summary 18" xfId="14407"/>
    <cellStyle name="_ROP Summary 18 2" xfId="14408"/>
    <cellStyle name="_ROP Summary 18 2 2" xfId="14409"/>
    <cellStyle name="_ROP Summary 18 3" xfId="14410"/>
    <cellStyle name="_ROP Summary 19" xfId="14411"/>
    <cellStyle name="_ROP Summary 19 2" xfId="14412"/>
    <cellStyle name="_ROP Summary 19 2 2" xfId="14413"/>
    <cellStyle name="_ROP Summary 19 3" xfId="14414"/>
    <cellStyle name="_ROP Summary 2" xfId="14415"/>
    <cellStyle name="_ROP Summary 2 10" xfId="14416"/>
    <cellStyle name="_ROP Summary 2 10 2" xfId="14417"/>
    <cellStyle name="_ROP Summary 2 11" xfId="14418"/>
    <cellStyle name="_ROP Summary 2 11 2" xfId="14419"/>
    <cellStyle name="_ROP Summary 2 12" xfId="14420"/>
    <cellStyle name="_ROP Summary 2 12 2" xfId="14421"/>
    <cellStyle name="_ROP Summary 2 13" xfId="14422"/>
    <cellStyle name="_ROP Summary 2 2" xfId="14423"/>
    <cellStyle name="_ROP Summary 2 2 2" xfId="14424"/>
    <cellStyle name="_ROP Summary 2 2 2 2" xfId="14425"/>
    <cellStyle name="_ROP Summary 2 2 2 2 2" xfId="14426"/>
    <cellStyle name="_ROP Summary 2 2 3" xfId="14427"/>
    <cellStyle name="_ROP Summary 2 2 3 2" xfId="14428"/>
    <cellStyle name="_ROP Summary 2 2 3 2 2" xfId="14429"/>
    <cellStyle name="_ROP Summary 2 2 3 3" xfId="14430"/>
    <cellStyle name="_ROP Summary 2 2 4" xfId="14431"/>
    <cellStyle name="_ROP Summary 2 2 4 2" xfId="14432"/>
    <cellStyle name="_ROP Summary 2 2 5" xfId="14433"/>
    <cellStyle name="_ROP Summary 2 2 5 2" xfId="14434"/>
    <cellStyle name="_ROP Summary 2 2_Gross" xfId="14435"/>
    <cellStyle name="_ROP Summary 2 2_Gross 2" xfId="14436"/>
    <cellStyle name="_ROP Summary 2 2_Gross 2 2" xfId="14437"/>
    <cellStyle name="_ROP Summary 2 2_Gross 3" xfId="14438"/>
    <cellStyle name="_ROP Summary 2 3" xfId="14439"/>
    <cellStyle name="_ROP Summary 2 3 2" xfId="14440"/>
    <cellStyle name="_ROP Summary 2 3 2 2" xfId="14441"/>
    <cellStyle name="_ROP Summary 2 3 2 2 2" xfId="14442"/>
    <cellStyle name="_ROP Summary 2 3 2 3" xfId="14443"/>
    <cellStyle name="_ROP Summary 2 3 2 3 2" xfId="14444"/>
    <cellStyle name="_ROP Summary 2 3 3" xfId="14445"/>
    <cellStyle name="_ROP Summary 2 3 3 2" xfId="14446"/>
    <cellStyle name="_ROP Summary 2 3 4" xfId="14447"/>
    <cellStyle name="_ROP Summary 2 3 4 2" xfId="14448"/>
    <cellStyle name="_ROP Summary 2 3_Gross" xfId="14449"/>
    <cellStyle name="_ROP Summary 2 3_Gross 2" xfId="14450"/>
    <cellStyle name="_ROP Summary 2 3_Gross 2 2" xfId="14451"/>
    <cellStyle name="_ROP Summary 2 3_Gross 3" xfId="14452"/>
    <cellStyle name="_ROP Summary 2 4" xfId="14453"/>
    <cellStyle name="_ROP Summary 2 4 2" xfId="14454"/>
    <cellStyle name="_ROP Summary 2 4 2 2" xfId="14455"/>
    <cellStyle name="_ROP Summary 2 4 3" xfId="14456"/>
    <cellStyle name="_ROP Summary 2 4 3 2" xfId="14457"/>
    <cellStyle name="_ROP Summary 2 4 4" xfId="14458"/>
    <cellStyle name="_ROP Summary 2 4 4 2" xfId="14459"/>
    <cellStyle name="_ROP Summary 2 5" xfId="14460"/>
    <cellStyle name="_ROP Summary 2 5 2" xfId="14461"/>
    <cellStyle name="_ROP Summary 2 5 2 2" xfId="14462"/>
    <cellStyle name="_ROP Summary 2 5 2 2 2" xfId="14463"/>
    <cellStyle name="_ROP Summary 2 5 3" xfId="14464"/>
    <cellStyle name="_ROP Summary 2 5 3 2" xfId="14465"/>
    <cellStyle name="_ROP Summary 2 6" xfId="14466"/>
    <cellStyle name="_ROP Summary 2 6 2" xfId="14467"/>
    <cellStyle name="_ROP Summary 2 6 2 2" xfId="14468"/>
    <cellStyle name="_ROP Summary 2 6 3" xfId="14469"/>
    <cellStyle name="_ROP Summary 2 6 3 2" xfId="14470"/>
    <cellStyle name="_ROP Summary 2 7" xfId="14471"/>
    <cellStyle name="_ROP Summary 2 7 2" xfId="14472"/>
    <cellStyle name="_ROP Summary 2 7 2 2" xfId="14473"/>
    <cellStyle name="_ROP Summary 2 7 3" xfId="14474"/>
    <cellStyle name="_ROP Summary 2 8" xfId="14475"/>
    <cellStyle name="_ROP Summary 2 8 2" xfId="14476"/>
    <cellStyle name="_ROP Summary 2 9" xfId="14477"/>
    <cellStyle name="_ROP Summary 2 9 2" xfId="14478"/>
    <cellStyle name="_ROP Summary 2_Gross" xfId="14479"/>
    <cellStyle name="_ROP Summary 2_Gross 2" xfId="14480"/>
    <cellStyle name="_ROP Summary 2_Gross 2 2" xfId="14481"/>
    <cellStyle name="_ROP Summary 2_Gross 3" xfId="14482"/>
    <cellStyle name="_ROP Summary 20" xfId="14483"/>
    <cellStyle name="_ROP Summary 20 2" xfId="14484"/>
    <cellStyle name="_ROP Summary 20 2 2" xfId="14485"/>
    <cellStyle name="_ROP Summary 20 3" xfId="14486"/>
    <cellStyle name="_ROP Summary 21" xfId="14487"/>
    <cellStyle name="_ROP Summary 21 2" xfId="14488"/>
    <cellStyle name="_ROP Summary 21 2 2" xfId="14489"/>
    <cellStyle name="_ROP Summary 21 3" xfId="14490"/>
    <cellStyle name="_ROP Summary 22" xfId="14491"/>
    <cellStyle name="_ROP Summary 22 2" xfId="14492"/>
    <cellStyle name="_ROP Summary 23" xfId="14493"/>
    <cellStyle name="_ROP Summary 23 2" xfId="14494"/>
    <cellStyle name="_ROP Summary 24" xfId="14495"/>
    <cellStyle name="_ROP Summary 24 2" xfId="14496"/>
    <cellStyle name="_ROP Summary 24 2 2" xfId="14497"/>
    <cellStyle name="_ROP Summary 24 3" xfId="14498"/>
    <cellStyle name="_ROP Summary 25" xfId="14499"/>
    <cellStyle name="_ROP Summary 25 2" xfId="14500"/>
    <cellStyle name="_ROP Summary 26" xfId="14501"/>
    <cellStyle name="_ROP Summary 26 2" xfId="14502"/>
    <cellStyle name="_ROP Summary 27" xfId="14503"/>
    <cellStyle name="_ROP Summary 27 2" xfId="14504"/>
    <cellStyle name="_ROP Summary 28" xfId="14505"/>
    <cellStyle name="_ROP Summary 28 2" xfId="14506"/>
    <cellStyle name="_ROP Summary 29" xfId="14507"/>
    <cellStyle name="_ROP Summary 29 2" xfId="14508"/>
    <cellStyle name="_ROP Summary 3" xfId="14509"/>
    <cellStyle name="_ROP Summary 3 10" xfId="14510"/>
    <cellStyle name="_ROP Summary 3 10 2" xfId="14511"/>
    <cellStyle name="_ROP Summary 3 10 2 2" xfId="14512"/>
    <cellStyle name="_ROP Summary 3 11" xfId="14513"/>
    <cellStyle name="_ROP Summary 3 11 2" xfId="14514"/>
    <cellStyle name="_ROP Summary 3 11 2 2" xfId="14515"/>
    <cellStyle name="_ROP Summary 3 12" xfId="14516"/>
    <cellStyle name="_ROP Summary 3 12 2" xfId="14517"/>
    <cellStyle name="_ROP Summary 3 2" xfId="14518"/>
    <cellStyle name="_ROP Summary 3 2 2" xfId="14519"/>
    <cellStyle name="_ROP Summary 3 2 2 2" xfId="14520"/>
    <cellStyle name="_ROP Summary 3 2 2 2 2" xfId="14521"/>
    <cellStyle name="_ROP Summary 3 2 2 3" xfId="14522"/>
    <cellStyle name="_ROP Summary 3 2 2 3 2" xfId="14523"/>
    <cellStyle name="_ROP Summary 3 2 2_Gross" xfId="14524"/>
    <cellStyle name="_ROP Summary 3 2 2_Gross 2" xfId="14525"/>
    <cellStyle name="_ROP Summary 3 2 2_Gross 2 2" xfId="14526"/>
    <cellStyle name="_ROP Summary 3 2 2_Gross 3" xfId="14527"/>
    <cellStyle name="_ROP Summary 3 2 3" xfId="14528"/>
    <cellStyle name="_ROP Summary 3 2 3 2" xfId="14529"/>
    <cellStyle name="_ROP Summary 3 2 4" xfId="14530"/>
    <cellStyle name="_ROP Summary 3 2 4 2" xfId="14531"/>
    <cellStyle name="_ROP Summary 3 2_Gross" xfId="14532"/>
    <cellStyle name="_ROP Summary 3 2_Gross 2" xfId="14533"/>
    <cellStyle name="_ROP Summary 3 2_Gross 2 2" xfId="14534"/>
    <cellStyle name="_ROP Summary 3 2_Gross 3" xfId="14535"/>
    <cellStyle name="_ROP Summary 3 3" xfId="14536"/>
    <cellStyle name="_ROP Summary 3 3 2" xfId="14537"/>
    <cellStyle name="_ROP Summary 3 3 2 2" xfId="14538"/>
    <cellStyle name="_ROP Summary 3 3 2 2 2" xfId="14539"/>
    <cellStyle name="_ROP Summary 3 3 2 3" xfId="14540"/>
    <cellStyle name="_ROP Summary 3 3 2 3 2" xfId="14541"/>
    <cellStyle name="_ROP Summary 3 3 2_Gross" xfId="14542"/>
    <cellStyle name="_ROP Summary 3 3 2_Gross 2" xfId="14543"/>
    <cellStyle name="_ROP Summary 3 3 2_Gross 2 2" xfId="14544"/>
    <cellStyle name="_ROP Summary 3 3 2_Gross 3" xfId="14545"/>
    <cellStyle name="_ROP Summary 3 3 3" xfId="14546"/>
    <cellStyle name="_ROP Summary 3 3 3 2" xfId="14547"/>
    <cellStyle name="_ROP Summary 3 3 4" xfId="14548"/>
    <cellStyle name="_ROP Summary 3 3 4 2" xfId="14549"/>
    <cellStyle name="_ROP Summary 3 3_August 2014 IMBE" xfId="14550"/>
    <cellStyle name="_ROP Summary 3 3_August 2014 IMBE 2" xfId="14551"/>
    <cellStyle name="_ROP Summary 3 3_August 2014 IMBE 2 2" xfId="14552"/>
    <cellStyle name="_ROP Summary 3 3_August 2014 IMBE 2 2 2" xfId="14553"/>
    <cellStyle name="_ROP Summary 3 3_August 2014 IMBE 2 2 2 2" xfId="14554"/>
    <cellStyle name="_ROP Summary 3 3_August 2014 IMBE 2 2 3" xfId="14555"/>
    <cellStyle name="_ROP Summary 3 3_August 2014 IMBE 2 2_Gross" xfId="14556"/>
    <cellStyle name="_ROP Summary 3 3_August 2014 IMBE 2 2_Gross 2" xfId="14557"/>
    <cellStyle name="_ROP Summary 3 3_August 2014 IMBE 2 2_Gross 2 2" xfId="14558"/>
    <cellStyle name="_ROP Summary 3 3_August 2014 IMBE 2 2_Gross 3" xfId="14559"/>
    <cellStyle name="_ROP Summary 3 3_August 2014 IMBE 2 3" xfId="14560"/>
    <cellStyle name="_ROP Summary 3 3_August 2014 IMBE 2 3 2" xfId="14561"/>
    <cellStyle name="_ROP Summary 3 3_August 2014 IMBE 2 4" xfId="14562"/>
    <cellStyle name="_ROP Summary 3 3_August 2014 IMBE 2 4 2" xfId="14563"/>
    <cellStyle name="_ROP Summary 3 3_August 2014 IMBE 2_Gross" xfId="14564"/>
    <cellStyle name="_ROP Summary 3 3_August 2014 IMBE 2_Gross 2" xfId="14565"/>
    <cellStyle name="_ROP Summary 3 3_August 2014 IMBE 2_Gross 2 2" xfId="14566"/>
    <cellStyle name="_ROP Summary 3 3_August 2014 IMBE 2_Gross 3" xfId="14567"/>
    <cellStyle name="_ROP Summary 3 3_August 2014 IMBE 3" xfId="14568"/>
    <cellStyle name="_ROP Summary 3 3_August 2014 IMBE 3 2" xfId="14569"/>
    <cellStyle name="_ROP Summary 3 3_August 2014 IMBE 4" xfId="14570"/>
    <cellStyle name="_ROP Summary 3 3_August 2014 IMBE 4 2" xfId="14571"/>
    <cellStyle name="_ROP Summary 3 3_August 2014 IMBE 5" xfId="14572"/>
    <cellStyle name="_ROP Summary 3 3_August 2014 IMBE_Gross" xfId="14573"/>
    <cellStyle name="_ROP Summary 3 3_August 2014 IMBE_Gross 2" xfId="14574"/>
    <cellStyle name="_ROP Summary 3 3_August 2014 IMBE_Gross 2 2" xfId="14575"/>
    <cellStyle name="_ROP Summary 3 3_August 2014 IMBE_Gross 3" xfId="14576"/>
    <cellStyle name="_ROP Summary 3 3_Gross" xfId="14577"/>
    <cellStyle name="_ROP Summary 3 3_Gross 2" xfId="14578"/>
    <cellStyle name="_ROP Summary 3 3_Gross 2 2" xfId="14579"/>
    <cellStyle name="_ROP Summary 3 3_Gross 3" xfId="14580"/>
    <cellStyle name="_ROP Summary 3 4" xfId="14581"/>
    <cellStyle name="_ROP Summary 3 4 2" xfId="14582"/>
    <cellStyle name="_ROP Summary 3 4 2 2" xfId="14583"/>
    <cellStyle name="_ROP Summary 3 4 2 2 2" xfId="14584"/>
    <cellStyle name="_ROP Summary 3 4 2 3" xfId="14585"/>
    <cellStyle name="_ROP Summary 3 4 2 3 2" xfId="14586"/>
    <cellStyle name="_ROP Summary 3 4 2_Gross" xfId="14587"/>
    <cellStyle name="_ROP Summary 3 4 2_Gross 2" xfId="14588"/>
    <cellStyle name="_ROP Summary 3 4 2_Gross 2 2" xfId="14589"/>
    <cellStyle name="_ROP Summary 3 4 2_Gross 3" xfId="14590"/>
    <cellStyle name="_ROP Summary 3 4 3" xfId="14591"/>
    <cellStyle name="_ROP Summary 3 4 3 2" xfId="14592"/>
    <cellStyle name="_ROP Summary 3 4 4" xfId="14593"/>
    <cellStyle name="_ROP Summary 3 4 4 2" xfId="14594"/>
    <cellStyle name="_ROP Summary 3 4_Gross" xfId="14595"/>
    <cellStyle name="_ROP Summary 3 4_Gross 2" xfId="14596"/>
    <cellStyle name="_ROP Summary 3 4_Gross 2 2" xfId="14597"/>
    <cellStyle name="_ROP Summary 3 4_Gross 3" xfId="14598"/>
    <cellStyle name="_ROP Summary 3 5" xfId="14599"/>
    <cellStyle name="_ROP Summary 3 5 2" xfId="14600"/>
    <cellStyle name="_ROP Summary 3 5 2 2" xfId="14601"/>
    <cellStyle name="_ROP Summary 3 5 3" xfId="14602"/>
    <cellStyle name="_ROP Summary 3 5 3 2" xfId="14603"/>
    <cellStyle name="_ROP Summary 3 5 4" xfId="14604"/>
    <cellStyle name="_ROP Summary 3 5_Gross" xfId="14605"/>
    <cellStyle name="_ROP Summary 3 5_Gross 2" xfId="14606"/>
    <cellStyle name="_ROP Summary 3 5_Gross 2 2" xfId="14607"/>
    <cellStyle name="_ROP Summary 3 5_Gross 3" xfId="14608"/>
    <cellStyle name="_ROP Summary 3 6" xfId="14609"/>
    <cellStyle name="_ROP Summary 3 6 2" xfId="14610"/>
    <cellStyle name="_ROP Summary 3 6 2 2" xfId="14611"/>
    <cellStyle name="_ROP Summary 3 6 3" xfId="14612"/>
    <cellStyle name="_ROP Summary 3 6 3 2" xfId="14613"/>
    <cellStyle name="_ROP Summary 3 6 4" xfId="14614"/>
    <cellStyle name="_ROP Summary 3 6 4 2" xfId="14615"/>
    <cellStyle name="_ROP Summary 3 6 5" xfId="14616"/>
    <cellStyle name="_ROP Summary 3 6_Gross" xfId="14617"/>
    <cellStyle name="_ROP Summary 3 6_Gross 2" xfId="14618"/>
    <cellStyle name="_ROP Summary 3 6_Gross 2 2" xfId="14619"/>
    <cellStyle name="_ROP Summary 3 6_Gross 3" xfId="14620"/>
    <cellStyle name="_ROP Summary 3 7" xfId="14621"/>
    <cellStyle name="_ROP Summary 3 7 2" xfId="14622"/>
    <cellStyle name="_ROP Summary 3 7 2 2" xfId="14623"/>
    <cellStyle name="_ROP Summary 3 7 2 2 2" xfId="14624"/>
    <cellStyle name="_ROP Summary 3 7 3" xfId="14625"/>
    <cellStyle name="_ROP Summary 3 7 3 2" xfId="14626"/>
    <cellStyle name="_ROP Summary 3 7 4" xfId="14627"/>
    <cellStyle name="_ROP Summary 3 7 4 2" xfId="14628"/>
    <cellStyle name="_ROP Summary 3 7 5" xfId="14629"/>
    <cellStyle name="_ROP Summary 3 7_Gross" xfId="14630"/>
    <cellStyle name="_ROP Summary 3 7_Gross 2" xfId="14631"/>
    <cellStyle name="_ROP Summary 3 7_Gross 2 2" xfId="14632"/>
    <cellStyle name="_ROP Summary 3 7_Gross 3" xfId="14633"/>
    <cellStyle name="_ROP Summary 3 8" xfId="14634"/>
    <cellStyle name="_ROP Summary 3 8 2" xfId="14635"/>
    <cellStyle name="_ROP Summary 3 8 2 2" xfId="14636"/>
    <cellStyle name="_ROP Summary 3 8 3" xfId="14637"/>
    <cellStyle name="_ROP Summary 3 8 3 2" xfId="14638"/>
    <cellStyle name="_ROP Summary 3 8 4" xfId="14639"/>
    <cellStyle name="_ROP Summary 3 8 5" xfId="14640"/>
    <cellStyle name="_ROP Summary 3 8_Gross" xfId="14641"/>
    <cellStyle name="_ROP Summary 3 8_Gross 2" xfId="14642"/>
    <cellStyle name="_ROP Summary 3 8_Gross 2 2" xfId="14643"/>
    <cellStyle name="_ROP Summary 3 8_Gross 3" xfId="14644"/>
    <cellStyle name="_ROP Summary 3 9" xfId="14645"/>
    <cellStyle name="_ROP Summary 3 9 2" xfId="14646"/>
    <cellStyle name="_ROP Summary 3 9 2 2" xfId="14647"/>
    <cellStyle name="_ROP Summary 3 9 3" xfId="14648"/>
    <cellStyle name="_ROP Summary 3_August 2014 IMBE" xfId="14649"/>
    <cellStyle name="_ROP Summary 3_August 2014 IMBE 2" xfId="14650"/>
    <cellStyle name="_ROP Summary 3_August 2014 IMBE 2 2" xfId="14651"/>
    <cellStyle name="_ROP Summary 3_August 2014 IMBE 2 2 2" xfId="14652"/>
    <cellStyle name="_ROP Summary 3_August 2014 IMBE 2 3" xfId="14653"/>
    <cellStyle name="_ROP Summary 3_August 2014 IMBE 2 3 2" xfId="14654"/>
    <cellStyle name="_ROP Summary 3_August 2014 IMBE 2_Gross" xfId="14655"/>
    <cellStyle name="_ROP Summary 3_August 2014 IMBE 2_Gross 2" xfId="14656"/>
    <cellStyle name="_ROP Summary 3_August 2014 IMBE 2_Gross 2 2" xfId="14657"/>
    <cellStyle name="_ROP Summary 3_August 2014 IMBE 2_Gross 3" xfId="14658"/>
    <cellStyle name="_ROP Summary 3_August 2014 IMBE 3" xfId="14659"/>
    <cellStyle name="_ROP Summary 3_August 2014 IMBE 3 2" xfId="14660"/>
    <cellStyle name="_ROP Summary 3_August 2014 IMBE 4" xfId="14661"/>
    <cellStyle name="_ROP Summary 3_August 2014 IMBE 4 2" xfId="14662"/>
    <cellStyle name="_ROP Summary 3_August 2014 IMBE_Gross" xfId="14663"/>
    <cellStyle name="_ROP Summary 3_August 2014 IMBE_Gross 2" xfId="14664"/>
    <cellStyle name="_ROP Summary 3_August 2014 IMBE_Gross 2 2" xfId="14665"/>
    <cellStyle name="_ROP Summary 3_August 2014 IMBE_Gross 3" xfId="14666"/>
    <cellStyle name="_ROP Summary 3_Gross" xfId="14667"/>
    <cellStyle name="_ROP Summary 3_Gross 2" xfId="14668"/>
    <cellStyle name="_ROP Summary 3_Gross 2 2" xfId="14669"/>
    <cellStyle name="_ROP Summary 3_Gross 3" xfId="14670"/>
    <cellStyle name="_ROP Summary 30" xfId="14671"/>
    <cellStyle name="_ROP Summary 4" xfId="14672"/>
    <cellStyle name="_ROP Summary 4 2" xfId="14673"/>
    <cellStyle name="_ROP Summary 4 2 2" xfId="14674"/>
    <cellStyle name="_ROP Summary 4 2 2 2" xfId="14675"/>
    <cellStyle name="_ROP Summary 4 2 2 2 2" xfId="14676"/>
    <cellStyle name="_ROP Summary 4 2 3" xfId="14677"/>
    <cellStyle name="_ROP Summary 4 2 3 2" xfId="14678"/>
    <cellStyle name="_ROP Summary 4 2_Gross" xfId="14679"/>
    <cellStyle name="_ROP Summary 4 2_Gross 2" xfId="14680"/>
    <cellStyle name="_ROP Summary 4 2_Gross 2 2" xfId="14681"/>
    <cellStyle name="_ROP Summary 4 2_Gross 3" xfId="14682"/>
    <cellStyle name="_ROP Summary 4 3" xfId="14683"/>
    <cellStyle name="_ROP Summary 4 3 2" xfId="14684"/>
    <cellStyle name="_ROP Summary 4 3 2 2" xfId="14685"/>
    <cellStyle name="_ROP Summary 4 4" xfId="14686"/>
    <cellStyle name="_ROP Summary 4 4 2" xfId="14687"/>
    <cellStyle name="_ROP Summary 4 5" xfId="14688"/>
    <cellStyle name="_ROP Summary 4 5 2" xfId="14689"/>
    <cellStyle name="_ROP Summary 4 6" xfId="14690"/>
    <cellStyle name="_ROP Summary 4 6 2" xfId="14691"/>
    <cellStyle name="_ROP Summary 4_August 2014 IMBE" xfId="14692"/>
    <cellStyle name="_ROP Summary 4_August 2014 IMBE 2" xfId="14693"/>
    <cellStyle name="_ROP Summary 4_August 2014 IMBE 2 2" xfId="14694"/>
    <cellStyle name="_ROP Summary 4_August 2014 IMBE 2 2 2" xfId="14695"/>
    <cellStyle name="_ROP Summary 4_August 2014 IMBE 2 2 2 2" xfId="14696"/>
    <cellStyle name="_ROP Summary 4_August 2014 IMBE 2 2 3" xfId="14697"/>
    <cellStyle name="_ROP Summary 4_August 2014 IMBE 2 2_Gross" xfId="14698"/>
    <cellStyle name="_ROP Summary 4_August 2014 IMBE 2 2_Gross 2" xfId="14699"/>
    <cellStyle name="_ROP Summary 4_August 2014 IMBE 2 2_Gross 2 2" xfId="14700"/>
    <cellStyle name="_ROP Summary 4_August 2014 IMBE 2 2_Gross 3" xfId="14701"/>
    <cellStyle name="_ROP Summary 4_August 2014 IMBE 2 3" xfId="14702"/>
    <cellStyle name="_ROP Summary 4_August 2014 IMBE 2 3 2" xfId="14703"/>
    <cellStyle name="_ROP Summary 4_August 2014 IMBE 2 4" xfId="14704"/>
    <cellStyle name="_ROP Summary 4_August 2014 IMBE 2 4 2" xfId="14705"/>
    <cellStyle name="_ROP Summary 4_August 2014 IMBE 2_Gross" xfId="14706"/>
    <cellStyle name="_ROP Summary 4_August 2014 IMBE 2_Gross 2" xfId="14707"/>
    <cellStyle name="_ROP Summary 4_August 2014 IMBE 2_Gross 2 2" xfId="14708"/>
    <cellStyle name="_ROP Summary 4_August 2014 IMBE 2_Gross 3" xfId="14709"/>
    <cellStyle name="_ROP Summary 4_August 2014 IMBE 3" xfId="14710"/>
    <cellStyle name="_ROP Summary 4_August 2014 IMBE 3 2" xfId="14711"/>
    <cellStyle name="_ROP Summary 4_August 2014 IMBE 4" xfId="14712"/>
    <cellStyle name="_ROP Summary 4_August 2014 IMBE 4 2" xfId="14713"/>
    <cellStyle name="_ROP Summary 4_August 2014 IMBE 5" xfId="14714"/>
    <cellStyle name="_ROP Summary 4_August 2014 IMBE_Gross" xfId="14715"/>
    <cellStyle name="_ROP Summary 4_August 2014 IMBE_Gross 2" xfId="14716"/>
    <cellStyle name="_ROP Summary 4_August 2014 IMBE_Gross 2 2" xfId="14717"/>
    <cellStyle name="_ROP Summary 4_August 2014 IMBE_Gross 3" xfId="14718"/>
    <cellStyle name="_ROP Summary 4_Gross" xfId="14719"/>
    <cellStyle name="_ROP Summary 4_Gross 2" xfId="14720"/>
    <cellStyle name="_ROP Summary 4_Gross 2 2" xfId="14721"/>
    <cellStyle name="_ROP Summary 4_Gross 3" xfId="14722"/>
    <cellStyle name="_ROP Summary 5" xfId="14723"/>
    <cellStyle name="_ROP Summary 5 2" xfId="14724"/>
    <cellStyle name="_ROP Summary 5 2 2" xfId="14725"/>
    <cellStyle name="_ROP Summary 5 2 2 2" xfId="14726"/>
    <cellStyle name="_ROP Summary 5 2 3" xfId="14727"/>
    <cellStyle name="_ROP Summary 5 2 3 2" xfId="14728"/>
    <cellStyle name="_ROP Summary 5 2 4" xfId="14729"/>
    <cellStyle name="_ROP Summary 5 2 4 2" xfId="14730"/>
    <cellStyle name="_ROP Summary 5 2_Gross" xfId="14731"/>
    <cellStyle name="_ROP Summary 5 2_Gross 2" xfId="14732"/>
    <cellStyle name="_ROP Summary 5 2_Gross 2 2" xfId="14733"/>
    <cellStyle name="_ROP Summary 5 2_Gross 3" xfId="14734"/>
    <cellStyle name="_ROP Summary 5 3" xfId="14735"/>
    <cellStyle name="_ROP Summary 5 3 2" xfId="14736"/>
    <cellStyle name="_ROP Summary 5 3 2 2" xfId="14737"/>
    <cellStyle name="_ROP Summary 5 3 3" xfId="14738"/>
    <cellStyle name="_ROP Summary 5 3 3 2" xfId="14739"/>
    <cellStyle name="_ROP Summary 5 4" xfId="14740"/>
    <cellStyle name="_ROP Summary 5 4 2" xfId="14741"/>
    <cellStyle name="_ROP Summary 5 5" xfId="14742"/>
    <cellStyle name="_ROP Summary 5 5 2" xfId="14743"/>
    <cellStyle name="_ROP Summary 5 6" xfId="14744"/>
    <cellStyle name="_ROP Summary 5_Gross" xfId="14745"/>
    <cellStyle name="_ROP Summary 5_Gross 2" xfId="14746"/>
    <cellStyle name="_ROP Summary 5_Gross 2 2" xfId="14747"/>
    <cellStyle name="_ROP Summary 5_Gross 3" xfId="14748"/>
    <cellStyle name="_ROP Summary 6" xfId="14749"/>
    <cellStyle name="_ROP Summary 6 2" xfId="14750"/>
    <cellStyle name="_ROP Summary 6 2 2" xfId="14751"/>
    <cellStyle name="_ROP Summary 6 2 2 2" xfId="14752"/>
    <cellStyle name="_ROP Summary 6 2 3" xfId="14753"/>
    <cellStyle name="_ROP Summary 6 2 3 2" xfId="14754"/>
    <cellStyle name="_ROP Summary 6 2_Gross" xfId="14755"/>
    <cellStyle name="_ROP Summary 6 2_Gross 2" xfId="14756"/>
    <cellStyle name="_ROP Summary 6 2_Gross 2 2" xfId="14757"/>
    <cellStyle name="_ROP Summary 6 2_Gross 3" xfId="14758"/>
    <cellStyle name="_ROP Summary 6 3" xfId="14759"/>
    <cellStyle name="_ROP Summary 6 3 2" xfId="14760"/>
    <cellStyle name="_ROP Summary 6 3 2 2" xfId="14761"/>
    <cellStyle name="_ROP Summary 6 3 3" xfId="14762"/>
    <cellStyle name="_ROP Summary 6 3 3 2" xfId="14763"/>
    <cellStyle name="_ROP Summary 6 4" xfId="14764"/>
    <cellStyle name="_ROP Summary 6 4 2" xfId="14765"/>
    <cellStyle name="_ROP Summary 6 5" xfId="14766"/>
    <cellStyle name="_ROP Summary 6 5 2" xfId="14767"/>
    <cellStyle name="_ROP Summary 6 6" xfId="14768"/>
    <cellStyle name="_ROP Summary 6_Gross" xfId="14769"/>
    <cellStyle name="_ROP Summary 6_Gross 2" xfId="14770"/>
    <cellStyle name="_ROP Summary 6_Gross 2 2" xfId="14771"/>
    <cellStyle name="_ROP Summary 6_Gross 3" xfId="14772"/>
    <cellStyle name="_ROP Summary 7" xfId="14773"/>
    <cellStyle name="_ROP Summary 7 2" xfId="14774"/>
    <cellStyle name="_ROP Summary 7 2 2" xfId="14775"/>
    <cellStyle name="_ROP Summary 7 2 2 2" xfId="14776"/>
    <cellStyle name="_ROP Summary 7 2 3" xfId="14777"/>
    <cellStyle name="_ROP Summary 7 2 3 2" xfId="14778"/>
    <cellStyle name="_ROP Summary 7 2_Gross" xfId="14779"/>
    <cellStyle name="_ROP Summary 7 2_Gross 2" xfId="14780"/>
    <cellStyle name="_ROP Summary 7 2_Gross 2 2" xfId="14781"/>
    <cellStyle name="_ROP Summary 7 2_Gross 3" xfId="14782"/>
    <cellStyle name="_ROP Summary 7 3" xfId="14783"/>
    <cellStyle name="_ROP Summary 7 3 2" xfId="14784"/>
    <cellStyle name="_ROP Summary 7 4" xfId="14785"/>
    <cellStyle name="_ROP Summary 7 4 2" xfId="14786"/>
    <cellStyle name="_ROP Summary 7_Gross" xfId="14787"/>
    <cellStyle name="_ROP Summary 7_Gross 2" xfId="14788"/>
    <cellStyle name="_ROP Summary 7_Gross 2 2" xfId="14789"/>
    <cellStyle name="_ROP Summary 7_Gross 3" xfId="14790"/>
    <cellStyle name="_ROP Summary 8" xfId="14791"/>
    <cellStyle name="_ROP Summary 8 2" xfId="14792"/>
    <cellStyle name="_ROP Summary 8 2 2" xfId="14793"/>
    <cellStyle name="_ROP Summary 8 2 2 2" xfId="14794"/>
    <cellStyle name="_ROP Summary 8 2 3" xfId="14795"/>
    <cellStyle name="_ROP Summary 8 2 3 2" xfId="14796"/>
    <cellStyle name="_ROP Summary 8 2_Gross" xfId="14797"/>
    <cellStyle name="_ROP Summary 8 2_Gross 2" xfId="14798"/>
    <cellStyle name="_ROP Summary 8 2_Gross 2 2" xfId="14799"/>
    <cellStyle name="_ROP Summary 8 2_Gross 3" xfId="14800"/>
    <cellStyle name="_ROP Summary 8 3" xfId="14801"/>
    <cellStyle name="_ROP Summary 8 3 2" xfId="14802"/>
    <cellStyle name="_ROP Summary 8 4" xfId="14803"/>
    <cellStyle name="_ROP Summary 8 4 2" xfId="14804"/>
    <cellStyle name="_ROP Summary 8_Gross" xfId="14805"/>
    <cellStyle name="_ROP Summary 8_Gross 2" xfId="14806"/>
    <cellStyle name="_ROP Summary 8_Gross 2 2" xfId="14807"/>
    <cellStyle name="_ROP Summary 8_Gross 3" xfId="14808"/>
    <cellStyle name="_ROP Summary 9" xfId="14809"/>
    <cellStyle name="_ROP Summary 9 2" xfId="14810"/>
    <cellStyle name="_ROP Summary 9 2 2" xfId="14811"/>
    <cellStyle name="_ROP Summary 9 2 2 2" xfId="14812"/>
    <cellStyle name="_ROP Summary 9 2 3" xfId="14813"/>
    <cellStyle name="_ROP Summary 9 2 3 2" xfId="14814"/>
    <cellStyle name="_ROP Summary 9 2_Gross" xfId="14815"/>
    <cellStyle name="_ROP Summary 9 2_Gross 2" xfId="14816"/>
    <cellStyle name="_ROP Summary 9 2_Gross 2 2" xfId="14817"/>
    <cellStyle name="_ROP Summary 9 2_Gross 3" xfId="14818"/>
    <cellStyle name="_ROP Summary 9 3" xfId="14819"/>
    <cellStyle name="_ROP Summary 9 3 2" xfId="14820"/>
    <cellStyle name="_ROP Summary 9 4" xfId="14821"/>
    <cellStyle name="_ROP Summary 9 4 2" xfId="14822"/>
    <cellStyle name="_ROP Summary 9 5" xfId="14823"/>
    <cellStyle name="_ROP Summary 9 5 2" xfId="14824"/>
    <cellStyle name="_ROP Summary 9_Gross" xfId="14825"/>
    <cellStyle name="_ROP Summary 9_Gross 2" xfId="14826"/>
    <cellStyle name="_ROP Summary 9_Gross 2 2" xfId="14827"/>
    <cellStyle name="_ROP Summary 9_Gross 3" xfId="14828"/>
    <cellStyle name="_ROP Summary_001. Test" xfId="14829"/>
    <cellStyle name="_ROP Summary_001. Test 2" xfId="14830"/>
    <cellStyle name="_ROP Summary_001. Test 2 2" xfId="14831"/>
    <cellStyle name="_ROP Summary_001. Test 3" xfId="14832"/>
    <cellStyle name="_ROP Summary_001. Test_Gross" xfId="14833"/>
    <cellStyle name="_ROP Summary_001. Test_Gross 2" xfId="14834"/>
    <cellStyle name="_ROP Summary_001. Test_Gross 2 2" xfId="14835"/>
    <cellStyle name="_ROP Summary_001. Test_Gross 3" xfId="14836"/>
    <cellStyle name="_ROP Summary_Gross" xfId="14837"/>
    <cellStyle name="_ROP Summary_Gross 2" xfId="14838"/>
    <cellStyle name="_ROP Summary_Gross 2 2" xfId="14839"/>
    <cellStyle name="_ROP Summary_Gross 2 2 2" xfId="14840"/>
    <cellStyle name="_ROP Summary_Gross 2 3" xfId="14841"/>
    <cellStyle name="_ROP Summary_Gross 2 3 2" xfId="14842"/>
    <cellStyle name="_ROP Summary_Gross 2_Gross" xfId="14843"/>
    <cellStyle name="_ROP Summary_Gross 2_Gross 2" xfId="14844"/>
    <cellStyle name="_ROP Summary_Gross 2_Gross 2 2" xfId="14845"/>
    <cellStyle name="_ROP Summary_Gross 2_Gross 3" xfId="14846"/>
    <cellStyle name="_ROP Summary_Gross 3" xfId="14847"/>
    <cellStyle name="_ROP Summary_Gross 3 2" xfId="14848"/>
    <cellStyle name="_ROP Summary_Gross 4" xfId="14849"/>
    <cellStyle name="_ROP Summary_Gross 4 2" xfId="14850"/>
    <cellStyle name="_ROP Summary_Gross_1" xfId="14851"/>
    <cellStyle name="_ROP Summary_Gross_1 2" xfId="14852"/>
    <cellStyle name="_ROP Summary_Gross_1 2 2" xfId="14853"/>
    <cellStyle name="_ROP Summary_Gross_1 3" xfId="14854"/>
    <cellStyle name="_ROP Summary_Gross_Gross" xfId="14855"/>
    <cellStyle name="_ROP Summary_Gross_Gross 2" xfId="14856"/>
    <cellStyle name="_ROP Summary_Gross_Gross 2 2" xfId="14857"/>
    <cellStyle name="_ROP Summary_Gross_Gross 3" xfId="14858"/>
    <cellStyle name="_ROP Summary_R0" xfId="14859"/>
    <cellStyle name="_ROP Summary_R0 2" xfId="14860"/>
    <cellStyle name="_ROP Summary_R0 2 2" xfId="14861"/>
    <cellStyle name="_ROP Summary_R0 2 2 2" xfId="14862"/>
    <cellStyle name="_ROP Summary_R0 2 3" xfId="14863"/>
    <cellStyle name="_ROP Summary_R0 2 3 2" xfId="14864"/>
    <cellStyle name="_ROP Summary_R0 3" xfId="14865"/>
    <cellStyle name="_ROP Summary_R0 3 2" xfId="14866"/>
    <cellStyle name="_ROP Summary_R0 4" xfId="14867"/>
    <cellStyle name="_ROP Summary_R0 4 2" xfId="14868"/>
    <cellStyle name="_ROP Summary_R0_1" xfId="14869"/>
    <cellStyle name="_ROP Summary_R0_1 2" xfId="14870"/>
    <cellStyle name="_ROP Summary_R0_1 2 2" xfId="14871"/>
    <cellStyle name="_ROP Summary_R0_1 3" xfId="14872"/>
    <cellStyle name="_ROP Summary_R0_1 3 2" xfId="14873"/>
    <cellStyle name="_Sample change log v0 2" xfId="14874"/>
    <cellStyle name="_Sample change log v0 2 2" xfId="14875"/>
    <cellStyle name="_Sample change log v0 2 2 2" xfId="14876"/>
    <cellStyle name="_Sample change log v0 2 3" xfId="14877"/>
    <cellStyle name="_Sample change log v0 2_20110317 Guarantee Data sheet with CDS Expected Losses" xfId="14878"/>
    <cellStyle name="_Sample change log v0 2_20110317 Guarantee Data sheet with CDS Expected Losses 2" xfId="14879"/>
    <cellStyle name="_Sample change log v0 2_20110317 Guarantee Data sheet with CDS Expected Losses 2 2" xfId="14880"/>
    <cellStyle name="_Sample change log v0 2_20110317 Guarantee Data sheet with CDS Expected Losses 3" xfId="14881"/>
    <cellStyle name="_STAFF" xfId="14882"/>
    <cellStyle name="_STAFF 10" xfId="14883"/>
    <cellStyle name="_STAFF 10 2" xfId="14884"/>
    <cellStyle name="_STAFF 10 2 2" xfId="14885"/>
    <cellStyle name="_STAFF 10 3" xfId="14886"/>
    <cellStyle name="_STAFF 10 3 2" xfId="14887"/>
    <cellStyle name="_STAFF 10 4" xfId="14888"/>
    <cellStyle name="_STAFF 10_Gross" xfId="14889"/>
    <cellStyle name="_STAFF 10_Gross 2" xfId="14890"/>
    <cellStyle name="_STAFF 11" xfId="14891"/>
    <cellStyle name="_STAFF 11 2" xfId="14892"/>
    <cellStyle name="_STAFF 11 2 2" xfId="14893"/>
    <cellStyle name="_STAFF 11 3" xfId="14894"/>
    <cellStyle name="_STAFF 11_Gross" xfId="14895"/>
    <cellStyle name="_STAFF 11_Gross 2" xfId="14896"/>
    <cellStyle name="_STAFF 12" xfId="14897"/>
    <cellStyle name="_STAFF 12 2" xfId="14898"/>
    <cellStyle name="_STAFF 12 2 2" xfId="14899"/>
    <cellStyle name="_STAFF 12 3" xfId="14900"/>
    <cellStyle name="_STAFF 12_Gross" xfId="14901"/>
    <cellStyle name="_STAFF 12_Gross 2" xfId="14902"/>
    <cellStyle name="_STAFF 13" xfId="14903"/>
    <cellStyle name="_STAFF 13 2" xfId="14904"/>
    <cellStyle name="_STAFF 13 2 2" xfId="14905"/>
    <cellStyle name="_STAFF 13 3" xfId="14906"/>
    <cellStyle name="_STAFF 13_Gross" xfId="14907"/>
    <cellStyle name="_STAFF 13_Gross 2" xfId="14908"/>
    <cellStyle name="_STAFF 14" xfId="14909"/>
    <cellStyle name="_STAFF 14 2" xfId="14910"/>
    <cellStyle name="_STAFF 14 2 2" xfId="14911"/>
    <cellStyle name="_STAFF 14 3" xfId="14912"/>
    <cellStyle name="_STAFF 14_Gross" xfId="14913"/>
    <cellStyle name="_STAFF 14_Gross 2" xfId="14914"/>
    <cellStyle name="_STAFF 15" xfId="14915"/>
    <cellStyle name="_STAFF 15 2" xfId="14916"/>
    <cellStyle name="_STAFF 15 2 2" xfId="14917"/>
    <cellStyle name="_STAFF 15 3" xfId="14918"/>
    <cellStyle name="_STAFF 15_Gross" xfId="14919"/>
    <cellStyle name="_STAFF 15_Gross 2" xfId="14920"/>
    <cellStyle name="_STAFF 16" xfId="14921"/>
    <cellStyle name="_STAFF 16 2" xfId="14922"/>
    <cellStyle name="_STAFF 16 2 2" xfId="14923"/>
    <cellStyle name="_STAFF 16 3" xfId="14924"/>
    <cellStyle name="_STAFF 16_Gross" xfId="14925"/>
    <cellStyle name="_STAFF 16_Gross 2" xfId="14926"/>
    <cellStyle name="_STAFF 17" xfId="14927"/>
    <cellStyle name="_STAFF 17 2" xfId="14928"/>
    <cellStyle name="_STAFF 17 2 2" xfId="14929"/>
    <cellStyle name="_STAFF 17 3" xfId="14930"/>
    <cellStyle name="_STAFF 18" xfId="14931"/>
    <cellStyle name="_STAFF 18 2" xfId="14932"/>
    <cellStyle name="_STAFF 18 2 2" xfId="14933"/>
    <cellStyle name="_STAFF 18 3" xfId="14934"/>
    <cellStyle name="_STAFF 19" xfId="14935"/>
    <cellStyle name="_STAFF 19 2" xfId="14936"/>
    <cellStyle name="_STAFF 19 2 2" xfId="14937"/>
    <cellStyle name="_STAFF 19 3" xfId="14938"/>
    <cellStyle name="_STAFF 2" xfId="14939"/>
    <cellStyle name="_STAFF 2 2" xfId="14940"/>
    <cellStyle name="_STAFF 2 2 2" xfId="14941"/>
    <cellStyle name="_STAFF 2 2 2 2" xfId="14942"/>
    <cellStyle name="_STAFF 2 2 3" xfId="14943"/>
    <cellStyle name="_STAFF 2 3" xfId="14944"/>
    <cellStyle name="_STAFF 2 3 2" xfId="14945"/>
    <cellStyle name="_STAFF 2 3 2 2" xfId="14946"/>
    <cellStyle name="_STAFF 2 3 3" xfId="14947"/>
    <cellStyle name="_STAFF 2 3 3 2" xfId="14948"/>
    <cellStyle name="_STAFF 2 3 4" xfId="14949"/>
    <cellStyle name="_STAFF 2 3_Gross" xfId="14950"/>
    <cellStyle name="_STAFF 2 3_Gross 2" xfId="14951"/>
    <cellStyle name="_STAFF 2 4" xfId="14952"/>
    <cellStyle name="_STAFF 2 4 2" xfId="14953"/>
    <cellStyle name="_STAFF 2 4 2 2" xfId="14954"/>
    <cellStyle name="_STAFF 2 4 3" xfId="14955"/>
    <cellStyle name="_STAFF 2 4 3 2" xfId="14956"/>
    <cellStyle name="_STAFF 2 4_Gross" xfId="14957"/>
    <cellStyle name="_STAFF 2 4_Gross 2" xfId="14958"/>
    <cellStyle name="_STAFF 2 5" xfId="14959"/>
    <cellStyle name="_STAFF 2 5 2" xfId="14960"/>
    <cellStyle name="_STAFF 2 5 2 2" xfId="14961"/>
    <cellStyle name="_STAFF 2 5 3" xfId="14962"/>
    <cellStyle name="_STAFF 2 5 3 2" xfId="14963"/>
    <cellStyle name="_STAFF 2 5 4" xfId="14964"/>
    <cellStyle name="_STAFF 2 5 4 2" xfId="14965"/>
    <cellStyle name="_STAFF 2 5_Gross" xfId="14966"/>
    <cellStyle name="_STAFF 2 5_Gross 2" xfId="14967"/>
    <cellStyle name="_STAFF 2 6" xfId="14968"/>
    <cellStyle name="_STAFF 2 6 2" xfId="14969"/>
    <cellStyle name="_STAFF 2 7" xfId="14970"/>
    <cellStyle name="_STAFF 2 7 2" xfId="14971"/>
    <cellStyle name="_STAFF 2 8" xfId="14972"/>
    <cellStyle name="_STAFF 2 8 2" xfId="14973"/>
    <cellStyle name="_STAFF 2 9" xfId="14974"/>
    <cellStyle name="_STAFF 2 9 2" xfId="14975"/>
    <cellStyle name="_STAFF 2_August 2014 IMBE" xfId="14976"/>
    <cellStyle name="_STAFF 2_August 2014 IMBE 2" xfId="14977"/>
    <cellStyle name="_STAFF 2_August 2014 IMBE 2 2" xfId="14978"/>
    <cellStyle name="_STAFF 2_Gross" xfId="14979"/>
    <cellStyle name="_STAFF 2_Gross 2" xfId="14980"/>
    <cellStyle name="_STAFF 20" xfId="14981"/>
    <cellStyle name="_STAFF 20 2" xfId="14982"/>
    <cellStyle name="_STAFF 20 2 2" xfId="14983"/>
    <cellStyle name="_STAFF 20 3" xfId="14984"/>
    <cellStyle name="_STAFF 21" xfId="14985"/>
    <cellStyle name="_STAFF 21 2" xfId="14986"/>
    <cellStyle name="_STAFF 22" xfId="14987"/>
    <cellStyle name="_STAFF 22 2" xfId="14988"/>
    <cellStyle name="_STAFF 23" xfId="14989"/>
    <cellStyle name="_STAFF 23 2" xfId="14990"/>
    <cellStyle name="_STAFF 3" xfId="14991"/>
    <cellStyle name="_STAFF 3 2" xfId="14992"/>
    <cellStyle name="_STAFF 3 2 2" xfId="14993"/>
    <cellStyle name="_STAFF 4" xfId="14994"/>
    <cellStyle name="_STAFF 4 2" xfId="14995"/>
    <cellStyle name="_STAFF 4 2 2" xfId="14996"/>
    <cellStyle name="_STAFF 4 3" xfId="14997"/>
    <cellStyle name="_STAFF 4 3 2" xfId="14998"/>
    <cellStyle name="_STAFF 4_Gross" xfId="14999"/>
    <cellStyle name="_STAFF 4_Gross 2" xfId="15000"/>
    <cellStyle name="_STAFF 5" xfId="15001"/>
    <cellStyle name="_STAFF 5 2" xfId="15002"/>
    <cellStyle name="_STAFF 5 2 2" xfId="15003"/>
    <cellStyle name="_STAFF 5 3" xfId="15004"/>
    <cellStyle name="_STAFF 5 3 2" xfId="15005"/>
    <cellStyle name="_STAFF 5_Gross" xfId="15006"/>
    <cellStyle name="_STAFF 5_Gross 2" xfId="15007"/>
    <cellStyle name="_STAFF 6" xfId="15008"/>
    <cellStyle name="_STAFF 6 2" xfId="15009"/>
    <cellStyle name="_STAFF 6 2 2" xfId="15010"/>
    <cellStyle name="_STAFF 6 3" xfId="15011"/>
    <cellStyle name="_STAFF 6 3 2" xfId="15012"/>
    <cellStyle name="_STAFF 6 4" xfId="15013"/>
    <cellStyle name="_STAFF 7" xfId="15014"/>
    <cellStyle name="_STAFF 7 2" xfId="15015"/>
    <cellStyle name="_STAFF 7 2 2" xfId="15016"/>
    <cellStyle name="_STAFF 7 3" xfId="15017"/>
    <cellStyle name="_STAFF 7 3 2" xfId="15018"/>
    <cellStyle name="_STAFF 7 4" xfId="15019"/>
    <cellStyle name="_STAFF 7 4 2" xfId="15020"/>
    <cellStyle name="_STAFF 7_Gross" xfId="15021"/>
    <cellStyle name="_STAFF 7_Gross 2" xfId="15022"/>
    <cellStyle name="_STAFF 8" xfId="15023"/>
    <cellStyle name="_STAFF 8 2" xfId="15024"/>
    <cellStyle name="_STAFF 8 2 2" xfId="15025"/>
    <cellStyle name="_STAFF 8 3" xfId="15026"/>
    <cellStyle name="_STAFF 8_Gross" xfId="15027"/>
    <cellStyle name="_STAFF 8_Gross 2" xfId="15028"/>
    <cellStyle name="_STAFF 9" xfId="15029"/>
    <cellStyle name="_STAFF 9 2" xfId="15030"/>
    <cellStyle name="_STAFF 9 2 2" xfId="15031"/>
    <cellStyle name="_STAFF 9 3" xfId="15032"/>
    <cellStyle name="_STAFF 9_Gross" xfId="15033"/>
    <cellStyle name="_STAFF 9_Gross 2" xfId="15034"/>
    <cellStyle name="_STAFF_July 2014 IMBE" xfId="15035"/>
    <cellStyle name="_STAFF_July 2014 IMBE 2" xfId="15036"/>
    <cellStyle name="_STAFF_July 2014 IMBE 2 2" xfId="15037"/>
    <cellStyle name="_STAFF_July 2014 IMBE 3" xfId="15038"/>
    <cellStyle name="_STAFF_July 2014 IMBE 3 2" xfId="15039"/>
    <cellStyle name="_STAFF_R0 Caseloads" xfId="15040"/>
    <cellStyle name="_STAFF_R0 Caseloads 2" xfId="15041"/>
    <cellStyle name="_STAFF_WCMG updates 1415p3" xfId="15042"/>
    <cellStyle name="_STAFF_WCMG updates 1415p3 2" xfId="15043"/>
    <cellStyle name="_STAFF_WCMG updates 1415p3 2 2" xfId="15044"/>
    <cellStyle name="_Sub debt extension discount table 31 1 11 v2" xfId="15045"/>
    <cellStyle name="_Sub debt extension discount table 31 1 11 v2 2" xfId="15046"/>
    <cellStyle name="_Sub debt extension discount table 31 1 11 v2 2 2" xfId="15047"/>
    <cellStyle name="_Sub debt extension discount table 31 1 11 v2 3" xfId="15048"/>
    <cellStyle name="_sub debt int" xfId="15049"/>
    <cellStyle name="_sub debt int 2" xfId="15050"/>
    <cellStyle name="_sub debt int 2 2" xfId="15051"/>
    <cellStyle name="_sub debt int 3" xfId="15052"/>
    <cellStyle name="_sub debt int_20110317 Guarantee Data sheet with CDS Expected Losses" xfId="15053"/>
    <cellStyle name="_sub debt int_20110317 Guarantee Data sheet with CDS Expected Losses 2" xfId="15054"/>
    <cellStyle name="_sub debt int_20110317 Guarantee Data sheet with CDS Expected Losses 2 2" xfId="15055"/>
    <cellStyle name="_sub debt int_20110317 Guarantee Data sheet with CDS Expected Losses 3" xfId="15056"/>
    <cellStyle name="_Summer 2011 long-term working age" xfId="15057"/>
    <cellStyle name="_TableHead" xfId="15058"/>
    <cellStyle name="_TableHead 2" xfId="15059"/>
    <cellStyle name="_TableHead 2 2" xfId="15060"/>
    <cellStyle name="_TableHead 2 3" xfId="15061"/>
    <cellStyle name="_TableHead 3" xfId="15062"/>
    <cellStyle name="_TableHead 4" xfId="15063"/>
    <cellStyle name="_Tailor Analysis 1.11 (1 Dec take up rates)" xfId="15064"/>
    <cellStyle name="_Tailor Analysis 1.11 (1 Dec take up rates) 2" xfId="15065"/>
    <cellStyle name="_Tailor Analysis 1.11 (1 Dec take up rates) 2 2" xfId="15066"/>
    <cellStyle name="_Tailor Analysis 1.11 (1 Dec take up rates) 3" xfId="15067"/>
    <cellStyle name="_Telekit book P2 WD6 Ruth Owen draft" xfId="15068"/>
    <cellStyle name="_Telekit book P2 WD6 Ruth Owen draft 10" xfId="15069"/>
    <cellStyle name="_Telekit book P2 WD6 Ruth Owen draft 10 2" xfId="15070"/>
    <cellStyle name="_Telekit book P2 WD6 Ruth Owen draft 10 2 2" xfId="15071"/>
    <cellStyle name="_Telekit book P2 WD6 Ruth Owen draft 10 3" xfId="15072"/>
    <cellStyle name="_Telekit book P2 WD6 Ruth Owen draft 10 3 2" xfId="15073"/>
    <cellStyle name="_Telekit book P2 WD6 Ruth Owen draft 10 4" xfId="15074"/>
    <cellStyle name="_Telekit book P2 WD6 Ruth Owen draft 10_Gross" xfId="15075"/>
    <cellStyle name="_Telekit book P2 WD6 Ruth Owen draft 10_Gross 2" xfId="15076"/>
    <cellStyle name="_Telekit book P2 WD6 Ruth Owen draft 11" xfId="15077"/>
    <cellStyle name="_Telekit book P2 WD6 Ruth Owen draft 11 2" xfId="15078"/>
    <cellStyle name="_Telekit book P2 WD6 Ruth Owen draft 11 2 2" xfId="15079"/>
    <cellStyle name="_Telekit book P2 WD6 Ruth Owen draft 11 3" xfId="15080"/>
    <cellStyle name="_Telekit book P2 WD6 Ruth Owen draft 11_Gross" xfId="15081"/>
    <cellStyle name="_Telekit book P2 WD6 Ruth Owen draft 11_Gross 2" xfId="15082"/>
    <cellStyle name="_Telekit book P2 WD6 Ruth Owen draft 12" xfId="15083"/>
    <cellStyle name="_Telekit book P2 WD6 Ruth Owen draft 12 2" xfId="15084"/>
    <cellStyle name="_Telekit book P2 WD6 Ruth Owen draft 12 2 2" xfId="15085"/>
    <cellStyle name="_Telekit book P2 WD6 Ruth Owen draft 12 3" xfId="15086"/>
    <cellStyle name="_Telekit book P2 WD6 Ruth Owen draft 12_Gross" xfId="15087"/>
    <cellStyle name="_Telekit book P2 WD6 Ruth Owen draft 12_Gross 2" xfId="15088"/>
    <cellStyle name="_Telekit book P2 WD6 Ruth Owen draft 13" xfId="15089"/>
    <cellStyle name="_Telekit book P2 WD6 Ruth Owen draft 13 2" xfId="15090"/>
    <cellStyle name="_Telekit book P2 WD6 Ruth Owen draft 13 2 2" xfId="15091"/>
    <cellStyle name="_Telekit book P2 WD6 Ruth Owen draft 13 3" xfId="15092"/>
    <cellStyle name="_Telekit book P2 WD6 Ruth Owen draft 13_Gross" xfId="15093"/>
    <cellStyle name="_Telekit book P2 WD6 Ruth Owen draft 13_Gross 2" xfId="15094"/>
    <cellStyle name="_Telekit book P2 WD6 Ruth Owen draft 14" xfId="15095"/>
    <cellStyle name="_Telekit book P2 WD6 Ruth Owen draft 14 2" xfId="15096"/>
    <cellStyle name="_Telekit book P2 WD6 Ruth Owen draft 14 2 2" xfId="15097"/>
    <cellStyle name="_Telekit book P2 WD6 Ruth Owen draft 14 3" xfId="15098"/>
    <cellStyle name="_Telekit book P2 WD6 Ruth Owen draft 14_Gross" xfId="15099"/>
    <cellStyle name="_Telekit book P2 WD6 Ruth Owen draft 14_Gross 2" xfId="15100"/>
    <cellStyle name="_Telekit book P2 WD6 Ruth Owen draft 15" xfId="15101"/>
    <cellStyle name="_Telekit book P2 WD6 Ruth Owen draft 15 2" xfId="15102"/>
    <cellStyle name="_Telekit book P2 WD6 Ruth Owen draft 15 2 2" xfId="15103"/>
    <cellStyle name="_Telekit book P2 WD6 Ruth Owen draft 15 3" xfId="15104"/>
    <cellStyle name="_Telekit book P2 WD6 Ruth Owen draft 15_Gross" xfId="15105"/>
    <cellStyle name="_Telekit book P2 WD6 Ruth Owen draft 15_Gross 2" xfId="15106"/>
    <cellStyle name="_Telekit book P2 WD6 Ruth Owen draft 16" xfId="15107"/>
    <cellStyle name="_Telekit book P2 WD6 Ruth Owen draft 16 2" xfId="15108"/>
    <cellStyle name="_Telekit book P2 WD6 Ruth Owen draft 16 2 2" xfId="15109"/>
    <cellStyle name="_Telekit book P2 WD6 Ruth Owen draft 16 3" xfId="15110"/>
    <cellStyle name="_Telekit book P2 WD6 Ruth Owen draft 16_Gross" xfId="15111"/>
    <cellStyle name="_Telekit book P2 WD6 Ruth Owen draft 16_Gross 2" xfId="15112"/>
    <cellStyle name="_Telekit book P2 WD6 Ruth Owen draft 17" xfId="15113"/>
    <cellStyle name="_Telekit book P2 WD6 Ruth Owen draft 17 2" xfId="15114"/>
    <cellStyle name="_Telekit book P2 WD6 Ruth Owen draft 17 2 2" xfId="15115"/>
    <cellStyle name="_Telekit book P2 WD6 Ruth Owen draft 17 3" xfId="15116"/>
    <cellStyle name="_Telekit book P2 WD6 Ruth Owen draft 18" xfId="15117"/>
    <cellStyle name="_Telekit book P2 WD6 Ruth Owen draft 18 2" xfId="15118"/>
    <cellStyle name="_Telekit book P2 WD6 Ruth Owen draft 18 2 2" xfId="15119"/>
    <cellStyle name="_Telekit book P2 WD6 Ruth Owen draft 18 3" xfId="15120"/>
    <cellStyle name="_Telekit book P2 WD6 Ruth Owen draft 19" xfId="15121"/>
    <cellStyle name="_Telekit book P2 WD6 Ruth Owen draft 19 2" xfId="15122"/>
    <cellStyle name="_Telekit book P2 WD6 Ruth Owen draft 19 2 2" xfId="15123"/>
    <cellStyle name="_Telekit book P2 WD6 Ruth Owen draft 19 3" xfId="15124"/>
    <cellStyle name="_Telekit book P2 WD6 Ruth Owen draft 2" xfId="15125"/>
    <cellStyle name="_Telekit book P2 WD6 Ruth Owen draft 2 2" xfId="15126"/>
    <cellStyle name="_Telekit book P2 WD6 Ruth Owen draft 2 2 2" xfId="15127"/>
    <cellStyle name="_Telekit book P2 WD6 Ruth Owen draft 2 2 2 2" xfId="15128"/>
    <cellStyle name="_Telekit book P2 WD6 Ruth Owen draft 2 2 3" xfId="15129"/>
    <cellStyle name="_Telekit book P2 WD6 Ruth Owen draft 2 3" xfId="15130"/>
    <cellStyle name="_Telekit book P2 WD6 Ruth Owen draft 2 3 2" xfId="15131"/>
    <cellStyle name="_Telekit book P2 WD6 Ruth Owen draft 2 3 2 2" xfId="15132"/>
    <cellStyle name="_Telekit book P2 WD6 Ruth Owen draft 2 3 3" xfId="15133"/>
    <cellStyle name="_Telekit book P2 WD6 Ruth Owen draft 2 3 3 2" xfId="15134"/>
    <cellStyle name="_Telekit book P2 WD6 Ruth Owen draft 2 3 4" xfId="15135"/>
    <cellStyle name="_Telekit book P2 WD6 Ruth Owen draft 2 3_Gross" xfId="15136"/>
    <cellStyle name="_Telekit book P2 WD6 Ruth Owen draft 2 3_Gross 2" xfId="15137"/>
    <cellStyle name="_Telekit book P2 WD6 Ruth Owen draft 2 4" xfId="15138"/>
    <cellStyle name="_Telekit book P2 WD6 Ruth Owen draft 2 4 2" xfId="15139"/>
    <cellStyle name="_Telekit book P2 WD6 Ruth Owen draft 2 4 2 2" xfId="15140"/>
    <cellStyle name="_Telekit book P2 WD6 Ruth Owen draft 2 4 3" xfId="15141"/>
    <cellStyle name="_Telekit book P2 WD6 Ruth Owen draft 2 4 3 2" xfId="15142"/>
    <cellStyle name="_Telekit book P2 WD6 Ruth Owen draft 2 4_Gross" xfId="15143"/>
    <cellStyle name="_Telekit book P2 WD6 Ruth Owen draft 2 4_Gross 2" xfId="15144"/>
    <cellStyle name="_Telekit book P2 WD6 Ruth Owen draft 2 5" xfId="15145"/>
    <cellStyle name="_Telekit book P2 WD6 Ruth Owen draft 2 5 2" xfId="15146"/>
    <cellStyle name="_Telekit book P2 WD6 Ruth Owen draft 2 5 2 2" xfId="15147"/>
    <cellStyle name="_Telekit book P2 WD6 Ruth Owen draft 2 5 3" xfId="15148"/>
    <cellStyle name="_Telekit book P2 WD6 Ruth Owen draft 2 5 3 2" xfId="15149"/>
    <cellStyle name="_Telekit book P2 WD6 Ruth Owen draft 2 5 4" xfId="15150"/>
    <cellStyle name="_Telekit book P2 WD6 Ruth Owen draft 2 5 4 2" xfId="15151"/>
    <cellStyle name="_Telekit book P2 WD6 Ruth Owen draft 2 5_Gross" xfId="15152"/>
    <cellStyle name="_Telekit book P2 WD6 Ruth Owen draft 2 5_Gross 2" xfId="15153"/>
    <cellStyle name="_Telekit book P2 WD6 Ruth Owen draft 2 6" xfId="15154"/>
    <cellStyle name="_Telekit book P2 WD6 Ruth Owen draft 2 6 2" xfId="15155"/>
    <cellStyle name="_Telekit book P2 WD6 Ruth Owen draft 2 7" xfId="15156"/>
    <cellStyle name="_Telekit book P2 WD6 Ruth Owen draft 2 7 2" xfId="15157"/>
    <cellStyle name="_Telekit book P2 WD6 Ruth Owen draft 2 8" xfId="15158"/>
    <cellStyle name="_Telekit book P2 WD6 Ruth Owen draft 2 8 2" xfId="15159"/>
    <cellStyle name="_Telekit book P2 WD6 Ruth Owen draft 2 9" xfId="15160"/>
    <cellStyle name="_Telekit book P2 WD6 Ruth Owen draft 2 9 2" xfId="15161"/>
    <cellStyle name="_Telekit book P2 WD6 Ruth Owen draft 2_August 2014 IMBE" xfId="15162"/>
    <cellStyle name="_Telekit book P2 WD6 Ruth Owen draft 2_August 2014 IMBE 2" xfId="15163"/>
    <cellStyle name="_Telekit book P2 WD6 Ruth Owen draft 2_August 2014 IMBE 2 2" xfId="15164"/>
    <cellStyle name="_Telekit book P2 WD6 Ruth Owen draft 2_Gross" xfId="15165"/>
    <cellStyle name="_Telekit book P2 WD6 Ruth Owen draft 2_Gross 2" xfId="15166"/>
    <cellStyle name="_Telekit book P2 WD6 Ruth Owen draft 20" xfId="15167"/>
    <cellStyle name="_Telekit book P2 WD6 Ruth Owen draft 20 2" xfId="15168"/>
    <cellStyle name="_Telekit book P2 WD6 Ruth Owen draft 20 2 2" xfId="15169"/>
    <cellStyle name="_Telekit book P2 WD6 Ruth Owen draft 20 3" xfId="15170"/>
    <cellStyle name="_Telekit book P2 WD6 Ruth Owen draft 21" xfId="15171"/>
    <cellStyle name="_Telekit book P2 WD6 Ruth Owen draft 21 2" xfId="15172"/>
    <cellStyle name="_Telekit book P2 WD6 Ruth Owen draft 22" xfId="15173"/>
    <cellStyle name="_Telekit book P2 WD6 Ruth Owen draft 22 2" xfId="15174"/>
    <cellStyle name="_Telekit book P2 WD6 Ruth Owen draft 23" xfId="15175"/>
    <cellStyle name="_Telekit book P2 WD6 Ruth Owen draft 23 2" xfId="15176"/>
    <cellStyle name="_Telekit book P2 WD6 Ruth Owen draft 3" xfId="15177"/>
    <cellStyle name="_Telekit book P2 WD6 Ruth Owen draft 3 2" xfId="15178"/>
    <cellStyle name="_Telekit book P2 WD6 Ruth Owen draft 3 2 2" xfId="15179"/>
    <cellStyle name="_Telekit book P2 WD6 Ruth Owen draft 4" xfId="15180"/>
    <cellStyle name="_Telekit book P2 WD6 Ruth Owen draft 4 2" xfId="15181"/>
    <cellStyle name="_Telekit book P2 WD6 Ruth Owen draft 4 2 2" xfId="15182"/>
    <cellStyle name="_Telekit book P2 WD6 Ruth Owen draft 4 3" xfId="15183"/>
    <cellStyle name="_Telekit book P2 WD6 Ruth Owen draft 4 3 2" xfId="15184"/>
    <cellStyle name="_Telekit book P2 WD6 Ruth Owen draft 4_Gross" xfId="15185"/>
    <cellStyle name="_Telekit book P2 WD6 Ruth Owen draft 4_Gross 2" xfId="15186"/>
    <cellStyle name="_Telekit book P2 WD6 Ruth Owen draft 5" xfId="15187"/>
    <cellStyle name="_Telekit book P2 WD6 Ruth Owen draft 5 2" xfId="15188"/>
    <cellStyle name="_Telekit book P2 WD6 Ruth Owen draft 5 2 2" xfId="15189"/>
    <cellStyle name="_Telekit book P2 WD6 Ruth Owen draft 5 3" xfId="15190"/>
    <cellStyle name="_Telekit book P2 WD6 Ruth Owen draft 5 3 2" xfId="15191"/>
    <cellStyle name="_Telekit book P2 WD6 Ruth Owen draft 5_Gross" xfId="15192"/>
    <cellStyle name="_Telekit book P2 WD6 Ruth Owen draft 5_Gross 2" xfId="15193"/>
    <cellStyle name="_Telekit book P2 WD6 Ruth Owen draft 6" xfId="15194"/>
    <cellStyle name="_Telekit book P2 WD6 Ruth Owen draft 6 2" xfId="15195"/>
    <cellStyle name="_Telekit book P2 WD6 Ruth Owen draft 6 2 2" xfId="15196"/>
    <cellStyle name="_Telekit book P2 WD6 Ruth Owen draft 6 3" xfId="15197"/>
    <cellStyle name="_Telekit book P2 WD6 Ruth Owen draft 6 3 2" xfId="15198"/>
    <cellStyle name="_Telekit book P2 WD6 Ruth Owen draft 6 4" xfId="15199"/>
    <cellStyle name="_Telekit book P2 WD6 Ruth Owen draft 7" xfId="15200"/>
    <cellStyle name="_Telekit book P2 WD6 Ruth Owen draft 7 2" xfId="15201"/>
    <cellStyle name="_Telekit book P2 WD6 Ruth Owen draft 7 2 2" xfId="15202"/>
    <cellStyle name="_Telekit book P2 WD6 Ruth Owen draft 7 3" xfId="15203"/>
    <cellStyle name="_Telekit book P2 WD6 Ruth Owen draft 7 3 2" xfId="15204"/>
    <cellStyle name="_Telekit book P2 WD6 Ruth Owen draft 7 4" xfId="15205"/>
    <cellStyle name="_Telekit book P2 WD6 Ruth Owen draft 7 4 2" xfId="15206"/>
    <cellStyle name="_Telekit book P2 WD6 Ruth Owen draft 7_Gross" xfId="15207"/>
    <cellStyle name="_Telekit book P2 WD6 Ruth Owen draft 7_Gross 2" xfId="15208"/>
    <cellStyle name="_Telekit book P2 WD6 Ruth Owen draft 8" xfId="15209"/>
    <cellStyle name="_Telekit book P2 WD6 Ruth Owen draft 8 2" xfId="15210"/>
    <cellStyle name="_Telekit book P2 WD6 Ruth Owen draft 8 2 2" xfId="15211"/>
    <cellStyle name="_Telekit book P2 WD6 Ruth Owen draft 8 3" xfId="15212"/>
    <cellStyle name="_Telekit book P2 WD6 Ruth Owen draft 8_Gross" xfId="15213"/>
    <cellStyle name="_Telekit book P2 WD6 Ruth Owen draft 8_Gross 2" xfId="15214"/>
    <cellStyle name="_Telekit book P2 WD6 Ruth Owen draft 9" xfId="15215"/>
    <cellStyle name="_Telekit book P2 WD6 Ruth Owen draft 9 2" xfId="15216"/>
    <cellStyle name="_Telekit book P2 WD6 Ruth Owen draft 9 2 2" xfId="15217"/>
    <cellStyle name="_Telekit book P2 WD6 Ruth Owen draft 9 3" xfId="15218"/>
    <cellStyle name="_Telekit book P2 WD6 Ruth Owen draft 9_Gross" xfId="15219"/>
    <cellStyle name="_Telekit book P2 WD6 Ruth Owen draft 9_Gross 2" xfId="15220"/>
    <cellStyle name="_Telekit book P2 WD6 Ruth Owen draft_July 2014 IMBE" xfId="15221"/>
    <cellStyle name="_Telekit book P2 WD6 Ruth Owen draft_July 2014 IMBE 2" xfId="15222"/>
    <cellStyle name="_Telekit book P2 WD6 Ruth Owen draft_July 2014 IMBE 2 2" xfId="15223"/>
    <cellStyle name="_Telekit book P2 WD6 Ruth Owen draft_July 2014 IMBE 3" xfId="15224"/>
    <cellStyle name="_Telekit book P2 WD6 Ruth Owen draft_July 2014 IMBE 3 2" xfId="15225"/>
    <cellStyle name="_Telekit book P2 WD6 Ruth Owen draft_R0 Caseloads" xfId="15226"/>
    <cellStyle name="_Telekit book P2 WD6 Ruth Owen draft_R0 Caseloads 2" xfId="15227"/>
    <cellStyle name="_Telekit book P2 WD6 Ruth Owen draft_WCMG updates 1415p3" xfId="15228"/>
    <cellStyle name="_Telekit book P2 WD6 Ruth Owen draft_WCMG updates 1415p3 2" xfId="15229"/>
    <cellStyle name="_Telekit book P2 WD6 Ruth Owen draft_WCMG updates 1415p3 2 2" xfId="15230"/>
    <cellStyle name="_WD6 OPPC Narrative" xfId="15231"/>
    <cellStyle name="_WD6 OPPC Narrative 10" xfId="15232"/>
    <cellStyle name="_WD6 OPPC Narrative 10 2" xfId="15233"/>
    <cellStyle name="_WD6 OPPC Narrative 10 2 2" xfId="15234"/>
    <cellStyle name="_WD6 OPPC Narrative 10 2 2 2" xfId="15235"/>
    <cellStyle name="_WD6 OPPC Narrative 10 2 3" xfId="15236"/>
    <cellStyle name="_WD6 OPPC Narrative 10 2 3 2" xfId="15237"/>
    <cellStyle name="_WD6 OPPC Narrative 10 2_Gross" xfId="15238"/>
    <cellStyle name="_WD6 OPPC Narrative 10 2_Gross 2" xfId="15239"/>
    <cellStyle name="_WD6 OPPC Narrative 10 2_Gross 2 2" xfId="15240"/>
    <cellStyle name="_WD6 OPPC Narrative 10 2_Gross 3" xfId="15241"/>
    <cellStyle name="_WD6 OPPC Narrative 10 3" xfId="15242"/>
    <cellStyle name="_WD6 OPPC Narrative 10 3 2" xfId="15243"/>
    <cellStyle name="_WD6 OPPC Narrative 10 4" xfId="15244"/>
    <cellStyle name="_WD6 OPPC Narrative 10 4 2" xfId="15245"/>
    <cellStyle name="_WD6 OPPC Narrative 10 5" xfId="15246"/>
    <cellStyle name="_WD6 OPPC Narrative 10 5 2" xfId="15247"/>
    <cellStyle name="_WD6 OPPC Narrative 10_Gross" xfId="15248"/>
    <cellStyle name="_WD6 OPPC Narrative 10_Gross 2" xfId="15249"/>
    <cellStyle name="_WD6 OPPC Narrative 10_Gross 2 2" xfId="15250"/>
    <cellStyle name="_WD6 OPPC Narrative 10_Gross 3" xfId="15251"/>
    <cellStyle name="_WD6 OPPC Narrative 11" xfId="15252"/>
    <cellStyle name="_WD6 OPPC Narrative 11 2" xfId="15253"/>
    <cellStyle name="_WD6 OPPC Narrative 11 2 2" xfId="15254"/>
    <cellStyle name="_WD6 OPPC Narrative 11 2 2 2" xfId="15255"/>
    <cellStyle name="_WD6 OPPC Narrative 11 3" xfId="15256"/>
    <cellStyle name="_WD6 OPPC Narrative 11 3 2" xfId="15257"/>
    <cellStyle name="_WD6 OPPC Narrative 11 4" xfId="15258"/>
    <cellStyle name="_WD6 OPPC Narrative 11 4 2" xfId="15259"/>
    <cellStyle name="_WD6 OPPC Narrative 11 5" xfId="15260"/>
    <cellStyle name="_WD6 OPPC Narrative 11 5 2" xfId="15261"/>
    <cellStyle name="_WD6 OPPC Narrative 11_Gross" xfId="15262"/>
    <cellStyle name="_WD6 OPPC Narrative 11_Gross 2" xfId="15263"/>
    <cellStyle name="_WD6 OPPC Narrative 11_Gross 2 2" xfId="15264"/>
    <cellStyle name="_WD6 OPPC Narrative 11_Gross 3" xfId="15265"/>
    <cellStyle name="_WD6 OPPC Narrative 12" xfId="15266"/>
    <cellStyle name="_WD6 OPPC Narrative 12 2" xfId="15267"/>
    <cellStyle name="_WD6 OPPC Narrative 12 2 2" xfId="15268"/>
    <cellStyle name="_WD6 OPPC Narrative 12 2 2 2" xfId="15269"/>
    <cellStyle name="_WD6 OPPC Narrative 12 3" xfId="15270"/>
    <cellStyle name="_WD6 OPPC Narrative 12 3 2" xfId="15271"/>
    <cellStyle name="_WD6 OPPC Narrative 12 4" xfId="15272"/>
    <cellStyle name="_WD6 OPPC Narrative 12 4 2" xfId="15273"/>
    <cellStyle name="_WD6 OPPC Narrative 12_Gross" xfId="15274"/>
    <cellStyle name="_WD6 OPPC Narrative 12_Gross 2" xfId="15275"/>
    <cellStyle name="_WD6 OPPC Narrative 12_Gross 2 2" xfId="15276"/>
    <cellStyle name="_WD6 OPPC Narrative 12_Gross 3" xfId="15277"/>
    <cellStyle name="_WD6 OPPC Narrative 13" xfId="15278"/>
    <cellStyle name="_WD6 OPPC Narrative 13 2" xfId="15279"/>
    <cellStyle name="_WD6 OPPC Narrative 13 2 2" xfId="15280"/>
    <cellStyle name="_WD6 OPPC Narrative 13 3" xfId="15281"/>
    <cellStyle name="_WD6 OPPC Narrative 13 3 2" xfId="15282"/>
    <cellStyle name="_WD6 OPPC Narrative 13_Gross" xfId="15283"/>
    <cellStyle name="_WD6 OPPC Narrative 13_Gross 2" xfId="15284"/>
    <cellStyle name="_WD6 OPPC Narrative 13_Gross 2 2" xfId="15285"/>
    <cellStyle name="_WD6 OPPC Narrative 13_Gross 3" xfId="15286"/>
    <cellStyle name="_WD6 OPPC Narrative 14" xfId="15287"/>
    <cellStyle name="_WD6 OPPC Narrative 14 2" xfId="15288"/>
    <cellStyle name="_WD6 OPPC Narrative 14 2 2" xfId="15289"/>
    <cellStyle name="_WD6 OPPC Narrative 14 2 2 2" xfId="15290"/>
    <cellStyle name="_WD6 OPPC Narrative 14 3" xfId="15291"/>
    <cellStyle name="_WD6 OPPC Narrative 14 3 2" xfId="15292"/>
    <cellStyle name="_WD6 OPPC Narrative 14_Gross" xfId="15293"/>
    <cellStyle name="_WD6 OPPC Narrative 14_Gross 2" xfId="15294"/>
    <cellStyle name="_WD6 OPPC Narrative 14_Gross 2 2" xfId="15295"/>
    <cellStyle name="_WD6 OPPC Narrative 14_Gross 3" xfId="15296"/>
    <cellStyle name="_WD6 OPPC Narrative 15" xfId="15297"/>
    <cellStyle name="_WD6 OPPC Narrative 15 2" xfId="15298"/>
    <cellStyle name="_WD6 OPPC Narrative 15 2 2" xfId="15299"/>
    <cellStyle name="_WD6 OPPC Narrative 15 3" xfId="15300"/>
    <cellStyle name="_WD6 OPPC Narrative 15 3 2" xfId="15301"/>
    <cellStyle name="_WD6 OPPC Narrative 15_Gross" xfId="15302"/>
    <cellStyle name="_WD6 OPPC Narrative 15_Gross 2" xfId="15303"/>
    <cellStyle name="_WD6 OPPC Narrative 15_Gross 2 2" xfId="15304"/>
    <cellStyle name="_WD6 OPPC Narrative 15_Gross 3" xfId="15305"/>
    <cellStyle name="_WD6 OPPC Narrative 16" xfId="15306"/>
    <cellStyle name="_WD6 OPPC Narrative 16 2" xfId="15307"/>
    <cellStyle name="_WD6 OPPC Narrative 16 2 2" xfId="15308"/>
    <cellStyle name="_WD6 OPPC Narrative 16 3" xfId="15309"/>
    <cellStyle name="_WD6 OPPC Narrative 16_Gross" xfId="15310"/>
    <cellStyle name="_WD6 OPPC Narrative 16_Gross 2" xfId="15311"/>
    <cellStyle name="_WD6 OPPC Narrative 16_Gross 2 2" xfId="15312"/>
    <cellStyle name="_WD6 OPPC Narrative 16_Gross 3" xfId="15313"/>
    <cellStyle name="_WD6 OPPC Narrative 17" xfId="15314"/>
    <cellStyle name="_WD6 OPPC Narrative 17 2" xfId="15315"/>
    <cellStyle name="_WD6 OPPC Narrative 17 2 2" xfId="15316"/>
    <cellStyle name="_WD6 OPPC Narrative 17 3" xfId="15317"/>
    <cellStyle name="_WD6 OPPC Narrative 17_Gross" xfId="15318"/>
    <cellStyle name="_WD6 OPPC Narrative 17_Gross 2" xfId="15319"/>
    <cellStyle name="_WD6 OPPC Narrative 17_Gross 2 2" xfId="15320"/>
    <cellStyle name="_WD6 OPPC Narrative 17_Gross 3" xfId="15321"/>
    <cellStyle name="_WD6 OPPC Narrative 18" xfId="15322"/>
    <cellStyle name="_WD6 OPPC Narrative 18 2" xfId="15323"/>
    <cellStyle name="_WD6 OPPC Narrative 18 2 2" xfId="15324"/>
    <cellStyle name="_WD6 OPPC Narrative 18 3" xfId="15325"/>
    <cellStyle name="_WD6 OPPC Narrative 19" xfId="15326"/>
    <cellStyle name="_WD6 OPPC Narrative 19 2" xfId="15327"/>
    <cellStyle name="_WD6 OPPC Narrative 19 2 2" xfId="15328"/>
    <cellStyle name="_WD6 OPPC Narrative 19 3" xfId="15329"/>
    <cellStyle name="_WD6 OPPC Narrative 2" xfId="15330"/>
    <cellStyle name="_WD6 OPPC Narrative 2 10" xfId="15331"/>
    <cellStyle name="_WD6 OPPC Narrative 2 10 2" xfId="15332"/>
    <cellStyle name="_WD6 OPPC Narrative 2 11" xfId="15333"/>
    <cellStyle name="_WD6 OPPC Narrative 2 11 2" xfId="15334"/>
    <cellStyle name="_WD6 OPPC Narrative 2 12" xfId="15335"/>
    <cellStyle name="_WD6 OPPC Narrative 2 12 2" xfId="15336"/>
    <cellStyle name="_WD6 OPPC Narrative 2 13" xfId="15337"/>
    <cellStyle name="_WD6 OPPC Narrative 2 2" xfId="15338"/>
    <cellStyle name="_WD6 OPPC Narrative 2 2 2" xfId="15339"/>
    <cellStyle name="_WD6 OPPC Narrative 2 2 2 2" xfId="15340"/>
    <cellStyle name="_WD6 OPPC Narrative 2 2 2 2 2" xfId="15341"/>
    <cellStyle name="_WD6 OPPC Narrative 2 2 3" xfId="15342"/>
    <cellStyle name="_WD6 OPPC Narrative 2 2 3 2" xfId="15343"/>
    <cellStyle name="_WD6 OPPC Narrative 2 2 3 2 2" xfId="15344"/>
    <cellStyle name="_WD6 OPPC Narrative 2 2 3 3" xfId="15345"/>
    <cellStyle name="_WD6 OPPC Narrative 2 2 4" xfId="15346"/>
    <cellStyle name="_WD6 OPPC Narrative 2 2 4 2" xfId="15347"/>
    <cellStyle name="_WD6 OPPC Narrative 2 2 5" xfId="15348"/>
    <cellStyle name="_WD6 OPPC Narrative 2 2 5 2" xfId="15349"/>
    <cellStyle name="_WD6 OPPC Narrative 2 2_Gross" xfId="15350"/>
    <cellStyle name="_WD6 OPPC Narrative 2 2_Gross 2" xfId="15351"/>
    <cellStyle name="_WD6 OPPC Narrative 2 2_Gross 2 2" xfId="15352"/>
    <cellStyle name="_WD6 OPPC Narrative 2 2_Gross 3" xfId="15353"/>
    <cellStyle name="_WD6 OPPC Narrative 2 3" xfId="15354"/>
    <cellStyle name="_WD6 OPPC Narrative 2 3 2" xfId="15355"/>
    <cellStyle name="_WD6 OPPC Narrative 2 3 2 2" xfId="15356"/>
    <cellStyle name="_WD6 OPPC Narrative 2 3 2 2 2" xfId="15357"/>
    <cellStyle name="_WD6 OPPC Narrative 2 3 2 3" xfId="15358"/>
    <cellStyle name="_WD6 OPPC Narrative 2 3 2 3 2" xfId="15359"/>
    <cellStyle name="_WD6 OPPC Narrative 2 3 3" xfId="15360"/>
    <cellStyle name="_WD6 OPPC Narrative 2 3 3 2" xfId="15361"/>
    <cellStyle name="_WD6 OPPC Narrative 2 3 4" xfId="15362"/>
    <cellStyle name="_WD6 OPPC Narrative 2 3 4 2" xfId="15363"/>
    <cellStyle name="_WD6 OPPC Narrative 2 3_Gross" xfId="15364"/>
    <cellStyle name="_WD6 OPPC Narrative 2 3_Gross 2" xfId="15365"/>
    <cellStyle name="_WD6 OPPC Narrative 2 3_Gross 2 2" xfId="15366"/>
    <cellStyle name="_WD6 OPPC Narrative 2 3_Gross 3" xfId="15367"/>
    <cellStyle name="_WD6 OPPC Narrative 2 4" xfId="15368"/>
    <cellStyle name="_WD6 OPPC Narrative 2 4 2" xfId="15369"/>
    <cellStyle name="_WD6 OPPC Narrative 2 4 2 2" xfId="15370"/>
    <cellStyle name="_WD6 OPPC Narrative 2 4 3" xfId="15371"/>
    <cellStyle name="_WD6 OPPC Narrative 2 4 3 2" xfId="15372"/>
    <cellStyle name="_WD6 OPPC Narrative 2 4 4" xfId="15373"/>
    <cellStyle name="_WD6 OPPC Narrative 2 4 4 2" xfId="15374"/>
    <cellStyle name="_WD6 OPPC Narrative 2 5" xfId="15375"/>
    <cellStyle name="_WD6 OPPC Narrative 2 5 2" xfId="15376"/>
    <cellStyle name="_WD6 OPPC Narrative 2 5 2 2" xfId="15377"/>
    <cellStyle name="_WD6 OPPC Narrative 2 5 2 2 2" xfId="15378"/>
    <cellStyle name="_WD6 OPPC Narrative 2 5 3" xfId="15379"/>
    <cellStyle name="_WD6 OPPC Narrative 2 5 3 2" xfId="15380"/>
    <cellStyle name="_WD6 OPPC Narrative 2 6" xfId="15381"/>
    <cellStyle name="_WD6 OPPC Narrative 2 6 2" xfId="15382"/>
    <cellStyle name="_WD6 OPPC Narrative 2 6 2 2" xfId="15383"/>
    <cellStyle name="_WD6 OPPC Narrative 2 6 3" xfId="15384"/>
    <cellStyle name="_WD6 OPPC Narrative 2 6 3 2" xfId="15385"/>
    <cellStyle name="_WD6 OPPC Narrative 2 7" xfId="15386"/>
    <cellStyle name="_WD6 OPPC Narrative 2 7 2" xfId="15387"/>
    <cellStyle name="_WD6 OPPC Narrative 2 7 2 2" xfId="15388"/>
    <cellStyle name="_WD6 OPPC Narrative 2 7 3" xfId="15389"/>
    <cellStyle name="_WD6 OPPC Narrative 2 8" xfId="15390"/>
    <cellStyle name="_WD6 OPPC Narrative 2 8 2" xfId="15391"/>
    <cellStyle name="_WD6 OPPC Narrative 2 9" xfId="15392"/>
    <cellStyle name="_WD6 OPPC Narrative 2 9 2" xfId="15393"/>
    <cellStyle name="_WD6 OPPC Narrative 2_Gross" xfId="15394"/>
    <cellStyle name="_WD6 OPPC Narrative 2_Gross 2" xfId="15395"/>
    <cellStyle name="_WD6 OPPC Narrative 2_Gross 2 2" xfId="15396"/>
    <cellStyle name="_WD6 OPPC Narrative 2_Gross 3" xfId="15397"/>
    <cellStyle name="_WD6 OPPC Narrative 20" xfId="15398"/>
    <cellStyle name="_WD6 OPPC Narrative 20 2" xfId="15399"/>
    <cellStyle name="_WD6 OPPC Narrative 20 2 2" xfId="15400"/>
    <cellStyle name="_WD6 OPPC Narrative 20 3" xfId="15401"/>
    <cellStyle name="_WD6 OPPC Narrative 21" xfId="15402"/>
    <cellStyle name="_WD6 OPPC Narrative 21 2" xfId="15403"/>
    <cellStyle name="_WD6 OPPC Narrative 21 2 2" xfId="15404"/>
    <cellStyle name="_WD6 OPPC Narrative 21 3" xfId="15405"/>
    <cellStyle name="_WD6 OPPC Narrative 22" xfId="15406"/>
    <cellStyle name="_WD6 OPPC Narrative 22 2" xfId="15407"/>
    <cellStyle name="_WD6 OPPC Narrative 23" xfId="15408"/>
    <cellStyle name="_WD6 OPPC Narrative 23 2" xfId="15409"/>
    <cellStyle name="_WD6 OPPC Narrative 24" xfId="15410"/>
    <cellStyle name="_WD6 OPPC Narrative 24 2" xfId="15411"/>
    <cellStyle name="_WD6 OPPC Narrative 24 2 2" xfId="15412"/>
    <cellStyle name="_WD6 OPPC Narrative 24 3" xfId="15413"/>
    <cellStyle name="_WD6 OPPC Narrative 25" xfId="15414"/>
    <cellStyle name="_WD6 OPPC Narrative 25 2" xfId="15415"/>
    <cellStyle name="_WD6 OPPC Narrative 26" xfId="15416"/>
    <cellStyle name="_WD6 OPPC Narrative 26 2" xfId="15417"/>
    <cellStyle name="_WD6 OPPC Narrative 27" xfId="15418"/>
    <cellStyle name="_WD6 OPPC Narrative 27 2" xfId="15419"/>
    <cellStyle name="_WD6 OPPC Narrative 28" xfId="15420"/>
    <cellStyle name="_WD6 OPPC Narrative 28 2" xfId="15421"/>
    <cellStyle name="_WD6 OPPC Narrative 29" xfId="15422"/>
    <cellStyle name="_WD6 OPPC Narrative 29 2" xfId="15423"/>
    <cellStyle name="_WD6 OPPC Narrative 3" xfId="15424"/>
    <cellStyle name="_WD6 OPPC Narrative 3 10" xfId="15425"/>
    <cellStyle name="_WD6 OPPC Narrative 3 10 2" xfId="15426"/>
    <cellStyle name="_WD6 OPPC Narrative 3 10 2 2" xfId="15427"/>
    <cellStyle name="_WD6 OPPC Narrative 3 11" xfId="15428"/>
    <cellStyle name="_WD6 OPPC Narrative 3 11 2" xfId="15429"/>
    <cellStyle name="_WD6 OPPC Narrative 3 11 2 2" xfId="15430"/>
    <cellStyle name="_WD6 OPPC Narrative 3 12" xfId="15431"/>
    <cellStyle name="_WD6 OPPC Narrative 3 12 2" xfId="15432"/>
    <cellStyle name="_WD6 OPPC Narrative 3 2" xfId="15433"/>
    <cellStyle name="_WD6 OPPC Narrative 3 2 2" xfId="15434"/>
    <cellStyle name="_WD6 OPPC Narrative 3 2 2 2" xfId="15435"/>
    <cellStyle name="_WD6 OPPC Narrative 3 2 2 2 2" xfId="15436"/>
    <cellStyle name="_WD6 OPPC Narrative 3 2 2 3" xfId="15437"/>
    <cellStyle name="_WD6 OPPC Narrative 3 2 2 3 2" xfId="15438"/>
    <cellStyle name="_WD6 OPPC Narrative 3 2 2_Gross" xfId="15439"/>
    <cellStyle name="_WD6 OPPC Narrative 3 2 2_Gross 2" xfId="15440"/>
    <cellStyle name="_WD6 OPPC Narrative 3 2 2_Gross 2 2" xfId="15441"/>
    <cellStyle name="_WD6 OPPC Narrative 3 2 2_Gross 3" xfId="15442"/>
    <cellStyle name="_WD6 OPPC Narrative 3 2 3" xfId="15443"/>
    <cellStyle name="_WD6 OPPC Narrative 3 2 3 2" xfId="15444"/>
    <cellStyle name="_WD6 OPPC Narrative 3 2 4" xfId="15445"/>
    <cellStyle name="_WD6 OPPC Narrative 3 2 4 2" xfId="15446"/>
    <cellStyle name="_WD6 OPPC Narrative 3 2_Gross" xfId="15447"/>
    <cellStyle name="_WD6 OPPC Narrative 3 2_Gross 2" xfId="15448"/>
    <cellStyle name="_WD6 OPPC Narrative 3 2_Gross 2 2" xfId="15449"/>
    <cellStyle name="_WD6 OPPC Narrative 3 2_Gross 3" xfId="15450"/>
    <cellStyle name="_WD6 OPPC Narrative 3 3" xfId="15451"/>
    <cellStyle name="_WD6 OPPC Narrative 3 3 2" xfId="15452"/>
    <cellStyle name="_WD6 OPPC Narrative 3 3 2 2" xfId="15453"/>
    <cellStyle name="_WD6 OPPC Narrative 3 3 2 2 2" xfId="15454"/>
    <cellStyle name="_WD6 OPPC Narrative 3 3 2 3" xfId="15455"/>
    <cellStyle name="_WD6 OPPC Narrative 3 3 2 3 2" xfId="15456"/>
    <cellStyle name="_WD6 OPPC Narrative 3 3 2_Gross" xfId="15457"/>
    <cellStyle name="_WD6 OPPC Narrative 3 3 2_Gross 2" xfId="15458"/>
    <cellStyle name="_WD6 OPPC Narrative 3 3 2_Gross 2 2" xfId="15459"/>
    <cellStyle name="_WD6 OPPC Narrative 3 3 2_Gross 3" xfId="15460"/>
    <cellStyle name="_WD6 OPPC Narrative 3 3 3" xfId="15461"/>
    <cellStyle name="_WD6 OPPC Narrative 3 3 3 2" xfId="15462"/>
    <cellStyle name="_WD6 OPPC Narrative 3 3 4" xfId="15463"/>
    <cellStyle name="_WD6 OPPC Narrative 3 3 4 2" xfId="15464"/>
    <cellStyle name="_WD6 OPPC Narrative 3 3_August 2014 IMBE" xfId="15465"/>
    <cellStyle name="_WD6 OPPC Narrative 3 3_August 2014 IMBE 2" xfId="15466"/>
    <cellStyle name="_WD6 OPPC Narrative 3 3_August 2014 IMBE 2 2" xfId="15467"/>
    <cellStyle name="_WD6 OPPC Narrative 3 3_August 2014 IMBE 2 2 2" xfId="15468"/>
    <cellStyle name="_WD6 OPPC Narrative 3 3_August 2014 IMBE 2 2 2 2" xfId="15469"/>
    <cellStyle name="_WD6 OPPC Narrative 3 3_August 2014 IMBE 2 2 3" xfId="15470"/>
    <cellStyle name="_WD6 OPPC Narrative 3 3_August 2014 IMBE 2 2_Gross" xfId="15471"/>
    <cellStyle name="_WD6 OPPC Narrative 3 3_August 2014 IMBE 2 2_Gross 2" xfId="15472"/>
    <cellStyle name="_WD6 OPPC Narrative 3 3_August 2014 IMBE 2 2_Gross 2 2" xfId="15473"/>
    <cellStyle name="_WD6 OPPC Narrative 3 3_August 2014 IMBE 2 2_Gross 3" xfId="15474"/>
    <cellStyle name="_WD6 OPPC Narrative 3 3_August 2014 IMBE 2 3" xfId="15475"/>
    <cellStyle name="_WD6 OPPC Narrative 3 3_August 2014 IMBE 2 3 2" xfId="15476"/>
    <cellStyle name="_WD6 OPPC Narrative 3 3_August 2014 IMBE 2 4" xfId="15477"/>
    <cellStyle name="_WD6 OPPC Narrative 3 3_August 2014 IMBE 2 4 2" xfId="15478"/>
    <cellStyle name="_WD6 OPPC Narrative 3 3_August 2014 IMBE 2_Gross" xfId="15479"/>
    <cellStyle name="_WD6 OPPC Narrative 3 3_August 2014 IMBE 2_Gross 2" xfId="15480"/>
    <cellStyle name="_WD6 OPPC Narrative 3 3_August 2014 IMBE 2_Gross 2 2" xfId="15481"/>
    <cellStyle name="_WD6 OPPC Narrative 3 3_August 2014 IMBE 2_Gross 3" xfId="15482"/>
    <cellStyle name="_WD6 OPPC Narrative 3 3_August 2014 IMBE 3" xfId="15483"/>
    <cellStyle name="_WD6 OPPC Narrative 3 3_August 2014 IMBE 3 2" xfId="15484"/>
    <cellStyle name="_WD6 OPPC Narrative 3 3_August 2014 IMBE 4" xfId="15485"/>
    <cellStyle name="_WD6 OPPC Narrative 3 3_August 2014 IMBE 4 2" xfId="15486"/>
    <cellStyle name="_WD6 OPPC Narrative 3 3_August 2014 IMBE 5" xfId="15487"/>
    <cellStyle name="_WD6 OPPC Narrative 3 3_August 2014 IMBE_Gross" xfId="15488"/>
    <cellStyle name="_WD6 OPPC Narrative 3 3_August 2014 IMBE_Gross 2" xfId="15489"/>
    <cellStyle name="_WD6 OPPC Narrative 3 3_August 2014 IMBE_Gross 2 2" xfId="15490"/>
    <cellStyle name="_WD6 OPPC Narrative 3 3_August 2014 IMBE_Gross 3" xfId="15491"/>
    <cellStyle name="_WD6 OPPC Narrative 3 3_Gross" xfId="15492"/>
    <cellStyle name="_WD6 OPPC Narrative 3 3_Gross 2" xfId="15493"/>
    <cellStyle name="_WD6 OPPC Narrative 3 3_Gross 2 2" xfId="15494"/>
    <cellStyle name="_WD6 OPPC Narrative 3 3_Gross 3" xfId="15495"/>
    <cellStyle name="_WD6 OPPC Narrative 3 4" xfId="15496"/>
    <cellStyle name="_WD6 OPPC Narrative 3 4 2" xfId="15497"/>
    <cellStyle name="_WD6 OPPC Narrative 3 4 2 2" xfId="15498"/>
    <cellStyle name="_WD6 OPPC Narrative 3 4 2 2 2" xfId="15499"/>
    <cellStyle name="_WD6 OPPC Narrative 3 4 2 3" xfId="15500"/>
    <cellStyle name="_WD6 OPPC Narrative 3 4 2 3 2" xfId="15501"/>
    <cellStyle name="_WD6 OPPC Narrative 3 4 2_Gross" xfId="15502"/>
    <cellStyle name="_WD6 OPPC Narrative 3 4 2_Gross 2" xfId="15503"/>
    <cellStyle name="_WD6 OPPC Narrative 3 4 2_Gross 2 2" xfId="15504"/>
    <cellStyle name="_WD6 OPPC Narrative 3 4 2_Gross 3" xfId="15505"/>
    <cellStyle name="_WD6 OPPC Narrative 3 4 3" xfId="15506"/>
    <cellStyle name="_WD6 OPPC Narrative 3 4 3 2" xfId="15507"/>
    <cellStyle name="_WD6 OPPC Narrative 3 4 4" xfId="15508"/>
    <cellStyle name="_WD6 OPPC Narrative 3 4 4 2" xfId="15509"/>
    <cellStyle name="_WD6 OPPC Narrative 3 4_Gross" xfId="15510"/>
    <cellStyle name="_WD6 OPPC Narrative 3 4_Gross 2" xfId="15511"/>
    <cellStyle name="_WD6 OPPC Narrative 3 4_Gross 2 2" xfId="15512"/>
    <cellStyle name="_WD6 OPPC Narrative 3 4_Gross 3" xfId="15513"/>
    <cellStyle name="_WD6 OPPC Narrative 3 5" xfId="15514"/>
    <cellStyle name="_WD6 OPPC Narrative 3 5 2" xfId="15515"/>
    <cellStyle name="_WD6 OPPC Narrative 3 5 2 2" xfId="15516"/>
    <cellStyle name="_WD6 OPPC Narrative 3 5 3" xfId="15517"/>
    <cellStyle name="_WD6 OPPC Narrative 3 5 3 2" xfId="15518"/>
    <cellStyle name="_WD6 OPPC Narrative 3 5 4" xfId="15519"/>
    <cellStyle name="_WD6 OPPC Narrative 3 5_Gross" xfId="15520"/>
    <cellStyle name="_WD6 OPPC Narrative 3 5_Gross 2" xfId="15521"/>
    <cellStyle name="_WD6 OPPC Narrative 3 5_Gross 2 2" xfId="15522"/>
    <cellStyle name="_WD6 OPPC Narrative 3 5_Gross 3" xfId="15523"/>
    <cellStyle name="_WD6 OPPC Narrative 3 6" xfId="15524"/>
    <cellStyle name="_WD6 OPPC Narrative 3 6 2" xfId="15525"/>
    <cellStyle name="_WD6 OPPC Narrative 3 6 2 2" xfId="15526"/>
    <cellStyle name="_WD6 OPPC Narrative 3 6 3" xfId="15527"/>
    <cellStyle name="_WD6 OPPC Narrative 3 6 3 2" xfId="15528"/>
    <cellStyle name="_WD6 OPPC Narrative 3 6 4" xfId="15529"/>
    <cellStyle name="_WD6 OPPC Narrative 3 6 4 2" xfId="15530"/>
    <cellStyle name="_WD6 OPPC Narrative 3 6 5" xfId="15531"/>
    <cellStyle name="_WD6 OPPC Narrative 3 6_Gross" xfId="15532"/>
    <cellStyle name="_WD6 OPPC Narrative 3 6_Gross 2" xfId="15533"/>
    <cellStyle name="_WD6 OPPC Narrative 3 6_Gross 2 2" xfId="15534"/>
    <cellStyle name="_WD6 OPPC Narrative 3 6_Gross 3" xfId="15535"/>
    <cellStyle name="_WD6 OPPC Narrative 3 7" xfId="15536"/>
    <cellStyle name="_WD6 OPPC Narrative 3 7 2" xfId="15537"/>
    <cellStyle name="_WD6 OPPC Narrative 3 7 2 2" xfId="15538"/>
    <cellStyle name="_WD6 OPPC Narrative 3 7 2 2 2" xfId="15539"/>
    <cellStyle name="_WD6 OPPC Narrative 3 7 3" xfId="15540"/>
    <cellStyle name="_WD6 OPPC Narrative 3 7 3 2" xfId="15541"/>
    <cellStyle name="_WD6 OPPC Narrative 3 7 4" xfId="15542"/>
    <cellStyle name="_WD6 OPPC Narrative 3 7 4 2" xfId="15543"/>
    <cellStyle name="_WD6 OPPC Narrative 3 7 5" xfId="15544"/>
    <cellStyle name="_WD6 OPPC Narrative 3 7_Gross" xfId="15545"/>
    <cellStyle name="_WD6 OPPC Narrative 3 7_Gross 2" xfId="15546"/>
    <cellStyle name="_WD6 OPPC Narrative 3 7_Gross 2 2" xfId="15547"/>
    <cellStyle name="_WD6 OPPC Narrative 3 7_Gross 3" xfId="15548"/>
    <cellStyle name="_WD6 OPPC Narrative 3 8" xfId="15549"/>
    <cellStyle name="_WD6 OPPC Narrative 3 8 2" xfId="15550"/>
    <cellStyle name="_WD6 OPPC Narrative 3 8 2 2" xfId="15551"/>
    <cellStyle name="_WD6 OPPC Narrative 3 8 3" xfId="15552"/>
    <cellStyle name="_WD6 OPPC Narrative 3 8 3 2" xfId="15553"/>
    <cellStyle name="_WD6 OPPC Narrative 3 8 4" xfId="15554"/>
    <cellStyle name="_WD6 OPPC Narrative 3 8 5" xfId="15555"/>
    <cellStyle name="_WD6 OPPC Narrative 3 8_Gross" xfId="15556"/>
    <cellStyle name="_WD6 OPPC Narrative 3 8_Gross 2" xfId="15557"/>
    <cellStyle name="_WD6 OPPC Narrative 3 8_Gross 2 2" xfId="15558"/>
    <cellStyle name="_WD6 OPPC Narrative 3 8_Gross 3" xfId="15559"/>
    <cellStyle name="_WD6 OPPC Narrative 3 9" xfId="15560"/>
    <cellStyle name="_WD6 OPPC Narrative 3 9 2" xfId="15561"/>
    <cellStyle name="_WD6 OPPC Narrative 3 9 2 2" xfId="15562"/>
    <cellStyle name="_WD6 OPPC Narrative 3 9 3" xfId="15563"/>
    <cellStyle name="_WD6 OPPC Narrative 3_August 2014 IMBE" xfId="15564"/>
    <cellStyle name="_WD6 OPPC Narrative 3_August 2014 IMBE 2" xfId="15565"/>
    <cellStyle name="_WD6 OPPC Narrative 3_August 2014 IMBE 2 2" xfId="15566"/>
    <cellStyle name="_WD6 OPPC Narrative 3_August 2014 IMBE 2 2 2" xfId="15567"/>
    <cellStyle name="_WD6 OPPC Narrative 3_August 2014 IMBE 2 3" xfId="15568"/>
    <cellStyle name="_WD6 OPPC Narrative 3_August 2014 IMBE 2 3 2" xfId="15569"/>
    <cellStyle name="_WD6 OPPC Narrative 3_August 2014 IMBE 2_Gross" xfId="15570"/>
    <cellStyle name="_WD6 OPPC Narrative 3_August 2014 IMBE 2_Gross 2" xfId="15571"/>
    <cellStyle name="_WD6 OPPC Narrative 3_August 2014 IMBE 2_Gross 2 2" xfId="15572"/>
    <cellStyle name="_WD6 OPPC Narrative 3_August 2014 IMBE 2_Gross 3" xfId="15573"/>
    <cellStyle name="_WD6 OPPC Narrative 3_August 2014 IMBE 3" xfId="15574"/>
    <cellStyle name="_WD6 OPPC Narrative 3_August 2014 IMBE 3 2" xfId="15575"/>
    <cellStyle name="_WD6 OPPC Narrative 3_August 2014 IMBE 4" xfId="15576"/>
    <cellStyle name="_WD6 OPPC Narrative 3_August 2014 IMBE 4 2" xfId="15577"/>
    <cellStyle name="_WD6 OPPC Narrative 3_August 2014 IMBE_Gross" xfId="15578"/>
    <cellStyle name="_WD6 OPPC Narrative 3_August 2014 IMBE_Gross 2" xfId="15579"/>
    <cellStyle name="_WD6 OPPC Narrative 3_August 2014 IMBE_Gross 2 2" xfId="15580"/>
    <cellStyle name="_WD6 OPPC Narrative 3_August 2014 IMBE_Gross 3" xfId="15581"/>
    <cellStyle name="_WD6 OPPC Narrative 3_Gross" xfId="15582"/>
    <cellStyle name="_WD6 OPPC Narrative 3_Gross 2" xfId="15583"/>
    <cellStyle name="_WD6 OPPC Narrative 3_Gross 2 2" xfId="15584"/>
    <cellStyle name="_WD6 OPPC Narrative 3_Gross 3" xfId="15585"/>
    <cellStyle name="_WD6 OPPC Narrative 30" xfId="15586"/>
    <cellStyle name="_WD6 OPPC Narrative 4" xfId="15587"/>
    <cellStyle name="_WD6 OPPC Narrative 4 2" xfId="15588"/>
    <cellStyle name="_WD6 OPPC Narrative 4 2 2" xfId="15589"/>
    <cellStyle name="_WD6 OPPC Narrative 4 2 2 2" xfId="15590"/>
    <cellStyle name="_WD6 OPPC Narrative 4 2 2 2 2" xfId="15591"/>
    <cellStyle name="_WD6 OPPC Narrative 4 2 3" xfId="15592"/>
    <cellStyle name="_WD6 OPPC Narrative 4 2 3 2" xfId="15593"/>
    <cellStyle name="_WD6 OPPC Narrative 4 2_Gross" xfId="15594"/>
    <cellStyle name="_WD6 OPPC Narrative 4 2_Gross 2" xfId="15595"/>
    <cellStyle name="_WD6 OPPC Narrative 4 2_Gross 2 2" xfId="15596"/>
    <cellStyle name="_WD6 OPPC Narrative 4 2_Gross 3" xfId="15597"/>
    <cellStyle name="_WD6 OPPC Narrative 4 3" xfId="15598"/>
    <cellStyle name="_WD6 OPPC Narrative 4 3 2" xfId="15599"/>
    <cellStyle name="_WD6 OPPC Narrative 4 3 2 2" xfId="15600"/>
    <cellStyle name="_WD6 OPPC Narrative 4 4" xfId="15601"/>
    <cellStyle name="_WD6 OPPC Narrative 4 4 2" xfId="15602"/>
    <cellStyle name="_WD6 OPPC Narrative 4 5" xfId="15603"/>
    <cellStyle name="_WD6 OPPC Narrative 4 5 2" xfId="15604"/>
    <cellStyle name="_WD6 OPPC Narrative 4 6" xfId="15605"/>
    <cellStyle name="_WD6 OPPC Narrative 4 6 2" xfId="15606"/>
    <cellStyle name="_WD6 OPPC Narrative 4_August 2014 IMBE" xfId="15607"/>
    <cellStyle name="_WD6 OPPC Narrative 4_August 2014 IMBE 2" xfId="15608"/>
    <cellStyle name="_WD6 OPPC Narrative 4_August 2014 IMBE 2 2" xfId="15609"/>
    <cellStyle name="_WD6 OPPC Narrative 4_August 2014 IMBE 2 2 2" xfId="15610"/>
    <cellStyle name="_WD6 OPPC Narrative 4_August 2014 IMBE 2 2 2 2" xfId="15611"/>
    <cellStyle name="_WD6 OPPC Narrative 4_August 2014 IMBE 2 2 3" xfId="15612"/>
    <cellStyle name="_WD6 OPPC Narrative 4_August 2014 IMBE 2 2_Gross" xfId="15613"/>
    <cellStyle name="_WD6 OPPC Narrative 4_August 2014 IMBE 2 2_Gross 2" xfId="15614"/>
    <cellStyle name="_WD6 OPPC Narrative 4_August 2014 IMBE 2 2_Gross 2 2" xfId="15615"/>
    <cellStyle name="_WD6 OPPC Narrative 4_August 2014 IMBE 2 2_Gross 3" xfId="15616"/>
    <cellStyle name="_WD6 OPPC Narrative 4_August 2014 IMBE 2 3" xfId="15617"/>
    <cellStyle name="_WD6 OPPC Narrative 4_August 2014 IMBE 2 3 2" xfId="15618"/>
    <cellStyle name="_WD6 OPPC Narrative 4_August 2014 IMBE 2 4" xfId="15619"/>
    <cellStyle name="_WD6 OPPC Narrative 4_August 2014 IMBE 2 4 2" xfId="15620"/>
    <cellStyle name="_WD6 OPPC Narrative 4_August 2014 IMBE 2_Gross" xfId="15621"/>
    <cellStyle name="_WD6 OPPC Narrative 4_August 2014 IMBE 2_Gross 2" xfId="15622"/>
    <cellStyle name="_WD6 OPPC Narrative 4_August 2014 IMBE 2_Gross 2 2" xfId="15623"/>
    <cellStyle name="_WD6 OPPC Narrative 4_August 2014 IMBE 2_Gross 3" xfId="15624"/>
    <cellStyle name="_WD6 OPPC Narrative 4_August 2014 IMBE 3" xfId="15625"/>
    <cellStyle name="_WD6 OPPC Narrative 4_August 2014 IMBE 3 2" xfId="15626"/>
    <cellStyle name="_WD6 OPPC Narrative 4_August 2014 IMBE 4" xfId="15627"/>
    <cellStyle name="_WD6 OPPC Narrative 4_August 2014 IMBE 4 2" xfId="15628"/>
    <cellStyle name="_WD6 OPPC Narrative 4_August 2014 IMBE 5" xfId="15629"/>
    <cellStyle name="_WD6 OPPC Narrative 4_August 2014 IMBE_Gross" xfId="15630"/>
    <cellStyle name="_WD6 OPPC Narrative 4_August 2014 IMBE_Gross 2" xfId="15631"/>
    <cellStyle name="_WD6 OPPC Narrative 4_August 2014 IMBE_Gross 2 2" xfId="15632"/>
    <cellStyle name="_WD6 OPPC Narrative 4_August 2014 IMBE_Gross 3" xfId="15633"/>
    <cellStyle name="_WD6 OPPC Narrative 4_Gross" xfId="15634"/>
    <cellStyle name="_WD6 OPPC Narrative 4_Gross 2" xfId="15635"/>
    <cellStyle name="_WD6 OPPC Narrative 4_Gross 2 2" xfId="15636"/>
    <cellStyle name="_WD6 OPPC Narrative 4_Gross 3" xfId="15637"/>
    <cellStyle name="_WD6 OPPC Narrative 5" xfId="15638"/>
    <cellStyle name="_WD6 OPPC Narrative 5 2" xfId="15639"/>
    <cellStyle name="_WD6 OPPC Narrative 5 2 2" xfId="15640"/>
    <cellStyle name="_WD6 OPPC Narrative 5 2 2 2" xfId="15641"/>
    <cellStyle name="_WD6 OPPC Narrative 5 2 3" xfId="15642"/>
    <cellStyle name="_WD6 OPPC Narrative 5 2 3 2" xfId="15643"/>
    <cellStyle name="_WD6 OPPC Narrative 5 2 4" xfId="15644"/>
    <cellStyle name="_WD6 OPPC Narrative 5 2 4 2" xfId="15645"/>
    <cellStyle name="_WD6 OPPC Narrative 5 2_Gross" xfId="15646"/>
    <cellStyle name="_WD6 OPPC Narrative 5 2_Gross 2" xfId="15647"/>
    <cellStyle name="_WD6 OPPC Narrative 5 2_Gross 2 2" xfId="15648"/>
    <cellStyle name="_WD6 OPPC Narrative 5 2_Gross 3" xfId="15649"/>
    <cellStyle name="_WD6 OPPC Narrative 5 3" xfId="15650"/>
    <cellStyle name="_WD6 OPPC Narrative 5 3 2" xfId="15651"/>
    <cellStyle name="_WD6 OPPC Narrative 5 3 2 2" xfId="15652"/>
    <cellStyle name="_WD6 OPPC Narrative 5 3 3" xfId="15653"/>
    <cellStyle name="_WD6 OPPC Narrative 5 3 3 2" xfId="15654"/>
    <cellStyle name="_WD6 OPPC Narrative 5 4" xfId="15655"/>
    <cellStyle name="_WD6 OPPC Narrative 5 4 2" xfId="15656"/>
    <cellStyle name="_WD6 OPPC Narrative 5 5" xfId="15657"/>
    <cellStyle name="_WD6 OPPC Narrative 5 5 2" xfId="15658"/>
    <cellStyle name="_WD6 OPPC Narrative 5 6" xfId="15659"/>
    <cellStyle name="_WD6 OPPC Narrative 5_Gross" xfId="15660"/>
    <cellStyle name="_WD6 OPPC Narrative 5_Gross 2" xfId="15661"/>
    <cellStyle name="_WD6 OPPC Narrative 5_Gross 2 2" xfId="15662"/>
    <cellStyle name="_WD6 OPPC Narrative 5_Gross 3" xfId="15663"/>
    <cellStyle name="_WD6 OPPC Narrative 6" xfId="15664"/>
    <cellStyle name="_WD6 OPPC Narrative 6 2" xfId="15665"/>
    <cellStyle name="_WD6 OPPC Narrative 6 2 2" xfId="15666"/>
    <cellStyle name="_WD6 OPPC Narrative 6 2 2 2" xfId="15667"/>
    <cellStyle name="_WD6 OPPC Narrative 6 2 3" xfId="15668"/>
    <cellStyle name="_WD6 OPPC Narrative 6 2 3 2" xfId="15669"/>
    <cellStyle name="_WD6 OPPC Narrative 6 2_Gross" xfId="15670"/>
    <cellStyle name="_WD6 OPPC Narrative 6 2_Gross 2" xfId="15671"/>
    <cellStyle name="_WD6 OPPC Narrative 6 2_Gross 2 2" xfId="15672"/>
    <cellStyle name="_WD6 OPPC Narrative 6 2_Gross 3" xfId="15673"/>
    <cellStyle name="_WD6 OPPC Narrative 6 3" xfId="15674"/>
    <cellStyle name="_WD6 OPPC Narrative 6 3 2" xfId="15675"/>
    <cellStyle name="_WD6 OPPC Narrative 6 3 2 2" xfId="15676"/>
    <cellStyle name="_WD6 OPPC Narrative 6 3 3" xfId="15677"/>
    <cellStyle name="_WD6 OPPC Narrative 6 3 3 2" xfId="15678"/>
    <cellStyle name="_WD6 OPPC Narrative 6 4" xfId="15679"/>
    <cellStyle name="_WD6 OPPC Narrative 6 4 2" xfId="15680"/>
    <cellStyle name="_WD6 OPPC Narrative 6 5" xfId="15681"/>
    <cellStyle name="_WD6 OPPC Narrative 6 5 2" xfId="15682"/>
    <cellStyle name="_WD6 OPPC Narrative 6 6" xfId="15683"/>
    <cellStyle name="_WD6 OPPC Narrative 6_Gross" xfId="15684"/>
    <cellStyle name="_WD6 OPPC Narrative 6_Gross 2" xfId="15685"/>
    <cellStyle name="_WD6 OPPC Narrative 6_Gross 2 2" xfId="15686"/>
    <cellStyle name="_WD6 OPPC Narrative 6_Gross 3" xfId="15687"/>
    <cellStyle name="_WD6 OPPC Narrative 7" xfId="15688"/>
    <cellStyle name="_WD6 OPPC Narrative 7 2" xfId="15689"/>
    <cellStyle name="_WD6 OPPC Narrative 7 2 2" xfId="15690"/>
    <cellStyle name="_WD6 OPPC Narrative 7 2 2 2" xfId="15691"/>
    <cellStyle name="_WD6 OPPC Narrative 7 2 3" xfId="15692"/>
    <cellStyle name="_WD6 OPPC Narrative 7 2 3 2" xfId="15693"/>
    <cellStyle name="_WD6 OPPC Narrative 7 2_Gross" xfId="15694"/>
    <cellStyle name="_WD6 OPPC Narrative 7 2_Gross 2" xfId="15695"/>
    <cellStyle name="_WD6 OPPC Narrative 7 2_Gross 2 2" xfId="15696"/>
    <cellStyle name="_WD6 OPPC Narrative 7 2_Gross 3" xfId="15697"/>
    <cellStyle name="_WD6 OPPC Narrative 7 3" xfId="15698"/>
    <cellStyle name="_WD6 OPPC Narrative 7 3 2" xfId="15699"/>
    <cellStyle name="_WD6 OPPC Narrative 7 4" xfId="15700"/>
    <cellStyle name="_WD6 OPPC Narrative 7 4 2" xfId="15701"/>
    <cellStyle name="_WD6 OPPC Narrative 7_Gross" xfId="15702"/>
    <cellStyle name="_WD6 OPPC Narrative 7_Gross 2" xfId="15703"/>
    <cellStyle name="_WD6 OPPC Narrative 7_Gross 2 2" xfId="15704"/>
    <cellStyle name="_WD6 OPPC Narrative 7_Gross 3" xfId="15705"/>
    <cellStyle name="_WD6 OPPC Narrative 8" xfId="15706"/>
    <cellStyle name="_WD6 OPPC Narrative 8 2" xfId="15707"/>
    <cellStyle name="_WD6 OPPC Narrative 8 2 2" xfId="15708"/>
    <cellStyle name="_WD6 OPPC Narrative 8 2 2 2" xfId="15709"/>
    <cellStyle name="_WD6 OPPC Narrative 8 2 3" xfId="15710"/>
    <cellStyle name="_WD6 OPPC Narrative 8 2 3 2" xfId="15711"/>
    <cellStyle name="_WD6 OPPC Narrative 8 2_Gross" xfId="15712"/>
    <cellStyle name="_WD6 OPPC Narrative 8 2_Gross 2" xfId="15713"/>
    <cellStyle name="_WD6 OPPC Narrative 8 2_Gross 2 2" xfId="15714"/>
    <cellStyle name="_WD6 OPPC Narrative 8 2_Gross 3" xfId="15715"/>
    <cellStyle name="_WD6 OPPC Narrative 8 3" xfId="15716"/>
    <cellStyle name="_WD6 OPPC Narrative 8 3 2" xfId="15717"/>
    <cellStyle name="_WD6 OPPC Narrative 8 4" xfId="15718"/>
    <cellStyle name="_WD6 OPPC Narrative 8 4 2" xfId="15719"/>
    <cellStyle name="_WD6 OPPC Narrative 8_Gross" xfId="15720"/>
    <cellStyle name="_WD6 OPPC Narrative 8_Gross 2" xfId="15721"/>
    <cellStyle name="_WD6 OPPC Narrative 8_Gross 2 2" xfId="15722"/>
    <cellStyle name="_WD6 OPPC Narrative 8_Gross 3" xfId="15723"/>
    <cellStyle name="_WD6 OPPC Narrative 9" xfId="15724"/>
    <cellStyle name="_WD6 OPPC Narrative 9 2" xfId="15725"/>
    <cellStyle name="_WD6 OPPC Narrative 9 2 2" xfId="15726"/>
    <cellStyle name="_WD6 OPPC Narrative 9 2 2 2" xfId="15727"/>
    <cellStyle name="_WD6 OPPC Narrative 9 2 3" xfId="15728"/>
    <cellStyle name="_WD6 OPPC Narrative 9 2 3 2" xfId="15729"/>
    <cellStyle name="_WD6 OPPC Narrative 9 2_Gross" xfId="15730"/>
    <cellStyle name="_WD6 OPPC Narrative 9 2_Gross 2" xfId="15731"/>
    <cellStyle name="_WD6 OPPC Narrative 9 2_Gross 2 2" xfId="15732"/>
    <cellStyle name="_WD6 OPPC Narrative 9 2_Gross 3" xfId="15733"/>
    <cellStyle name="_WD6 OPPC Narrative 9 3" xfId="15734"/>
    <cellStyle name="_WD6 OPPC Narrative 9 3 2" xfId="15735"/>
    <cellStyle name="_WD6 OPPC Narrative 9 4" xfId="15736"/>
    <cellStyle name="_WD6 OPPC Narrative 9 4 2" xfId="15737"/>
    <cellStyle name="_WD6 OPPC Narrative 9 5" xfId="15738"/>
    <cellStyle name="_WD6 OPPC Narrative 9 5 2" xfId="15739"/>
    <cellStyle name="_WD6 OPPC Narrative 9_Gross" xfId="15740"/>
    <cellStyle name="_WD6 OPPC Narrative 9_Gross 2" xfId="15741"/>
    <cellStyle name="_WD6 OPPC Narrative 9_Gross 2 2" xfId="15742"/>
    <cellStyle name="_WD6 OPPC Narrative 9_Gross 3" xfId="15743"/>
    <cellStyle name="_WD6 OPPC Narrative_001. Test" xfId="15744"/>
    <cellStyle name="_WD6 OPPC Narrative_001. Test 2" xfId="15745"/>
    <cellStyle name="_WD6 OPPC Narrative_001. Test 2 2" xfId="15746"/>
    <cellStyle name="_WD6 OPPC Narrative_001. Test 3" xfId="15747"/>
    <cellStyle name="_WD6 OPPC Narrative_001. Test_Gross" xfId="15748"/>
    <cellStyle name="_WD6 OPPC Narrative_001. Test_Gross 2" xfId="15749"/>
    <cellStyle name="_WD6 OPPC Narrative_001. Test_Gross 2 2" xfId="15750"/>
    <cellStyle name="_WD6 OPPC Narrative_001. Test_Gross 3" xfId="15751"/>
    <cellStyle name="_WD6 OPPC Narrative_Gross" xfId="15752"/>
    <cellStyle name="_WD6 OPPC Narrative_Gross 2" xfId="15753"/>
    <cellStyle name="_WD6 OPPC Narrative_Gross 2 2" xfId="15754"/>
    <cellStyle name="_WD6 OPPC Narrative_Gross 2 2 2" xfId="15755"/>
    <cellStyle name="_WD6 OPPC Narrative_Gross 2 3" xfId="15756"/>
    <cellStyle name="_WD6 OPPC Narrative_Gross 2 3 2" xfId="15757"/>
    <cellStyle name="_WD6 OPPC Narrative_Gross 2_Gross" xfId="15758"/>
    <cellStyle name="_WD6 OPPC Narrative_Gross 2_Gross 2" xfId="15759"/>
    <cellStyle name="_WD6 OPPC Narrative_Gross 2_Gross 2 2" xfId="15760"/>
    <cellStyle name="_WD6 OPPC Narrative_Gross 2_Gross 3" xfId="15761"/>
    <cellStyle name="_WD6 OPPC Narrative_Gross 3" xfId="15762"/>
    <cellStyle name="_WD6 OPPC Narrative_Gross 3 2" xfId="15763"/>
    <cellStyle name="_WD6 OPPC Narrative_Gross 4" xfId="15764"/>
    <cellStyle name="_WD6 OPPC Narrative_Gross 4 2" xfId="15765"/>
    <cellStyle name="_WD6 OPPC Narrative_Gross_1" xfId="15766"/>
    <cellStyle name="_WD6 OPPC Narrative_Gross_1 2" xfId="15767"/>
    <cellStyle name="_WD6 OPPC Narrative_Gross_1 2 2" xfId="15768"/>
    <cellStyle name="_WD6 OPPC Narrative_Gross_1 3" xfId="15769"/>
    <cellStyle name="_WD6 OPPC Narrative_Gross_Gross" xfId="15770"/>
    <cellStyle name="_WD6 OPPC Narrative_Gross_Gross 2" xfId="15771"/>
    <cellStyle name="_WD6 OPPC Narrative_Gross_Gross 2 2" xfId="15772"/>
    <cellStyle name="_WD6 OPPC Narrative_Gross_Gross 3" xfId="15773"/>
    <cellStyle name="_WD6 OPPC Narrative_R0" xfId="15774"/>
    <cellStyle name="_WD6 OPPC Narrative_R0 2" xfId="15775"/>
    <cellStyle name="_WD6 OPPC Narrative_R0 2 2" xfId="15776"/>
    <cellStyle name="_WD6 OPPC Narrative_R0 2 2 2" xfId="15777"/>
    <cellStyle name="_WD6 OPPC Narrative_R0 2 3" xfId="15778"/>
    <cellStyle name="_WD6 OPPC Narrative_R0 2 3 2" xfId="15779"/>
    <cellStyle name="_WD6 OPPC Narrative_R0 3" xfId="15780"/>
    <cellStyle name="_WD6 OPPC Narrative_R0 3 2" xfId="15781"/>
    <cellStyle name="_WD6 OPPC Narrative_R0 4" xfId="15782"/>
    <cellStyle name="_WD6 OPPC Narrative_R0 4 2" xfId="15783"/>
    <cellStyle name="_WD6 OPPC Narrative_R0_1" xfId="15784"/>
    <cellStyle name="_WD6 OPPC Narrative_R0_1 2" xfId="15785"/>
    <cellStyle name="_WD6 OPPC Narrative_R0_1 2 2" xfId="15786"/>
    <cellStyle name="_WD6 OPPC Narrative_R0_1 3" xfId="15787"/>
    <cellStyle name="_WD6 OPPC Narrative_R0_1 3 2" xfId="15788"/>
    <cellStyle name="_WD6 Report DEL P" xfId="15789"/>
    <cellStyle name="_WD6 Report DEL P 10" xfId="15790"/>
    <cellStyle name="_WD6 Report DEL P 10 2" xfId="15791"/>
    <cellStyle name="_WD6 Report DEL P 10 2 2" xfId="15792"/>
    <cellStyle name="_WD6 Report DEL P 10 2 2 2" xfId="15793"/>
    <cellStyle name="_WD6 Report DEL P 10 2 3" xfId="15794"/>
    <cellStyle name="_WD6 Report DEL P 10 2 3 2" xfId="15795"/>
    <cellStyle name="_WD6 Report DEL P 10 2_Gross" xfId="15796"/>
    <cellStyle name="_WD6 Report DEL P 10 2_Gross 2" xfId="15797"/>
    <cellStyle name="_WD6 Report DEL P 10 2_Gross 2 2" xfId="15798"/>
    <cellStyle name="_WD6 Report DEL P 10 2_Gross 3" xfId="15799"/>
    <cellStyle name="_WD6 Report DEL P 10 3" xfId="15800"/>
    <cellStyle name="_WD6 Report DEL P 10 3 2" xfId="15801"/>
    <cellStyle name="_WD6 Report DEL P 10 4" xfId="15802"/>
    <cellStyle name="_WD6 Report DEL P 10 4 2" xfId="15803"/>
    <cellStyle name="_WD6 Report DEL P 10 5" xfId="15804"/>
    <cellStyle name="_WD6 Report DEL P 10 5 2" xfId="15805"/>
    <cellStyle name="_WD6 Report DEL P 10_Gross" xfId="15806"/>
    <cellStyle name="_WD6 Report DEL P 10_Gross 2" xfId="15807"/>
    <cellStyle name="_WD6 Report DEL P 10_Gross 2 2" xfId="15808"/>
    <cellStyle name="_WD6 Report DEL P 10_Gross 3" xfId="15809"/>
    <cellStyle name="_WD6 Report DEL P 11" xfId="15810"/>
    <cellStyle name="_WD6 Report DEL P 11 2" xfId="15811"/>
    <cellStyle name="_WD6 Report DEL P 11 2 2" xfId="15812"/>
    <cellStyle name="_WD6 Report DEL P 11 2 2 2" xfId="15813"/>
    <cellStyle name="_WD6 Report DEL P 11 3" xfId="15814"/>
    <cellStyle name="_WD6 Report DEL P 11 3 2" xfId="15815"/>
    <cellStyle name="_WD6 Report DEL P 11 4" xfId="15816"/>
    <cellStyle name="_WD6 Report DEL P 11 4 2" xfId="15817"/>
    <cellStyle name="_WD6 Report DEL P 11 5" xfId="15818"/>
    <cellStyle name="_WD6 Report DEL P 11 5 2" xfId="15819"/>
    <cellStyle name="_WD6 Report DEL P 11_Gross" xfId="15820"/>
    <cellStyle name="_WD6 Report DEL P 11_Gross 2" xfId="15821"/>
    <cellStyle name="_WD6 Report DEL P 11_Gross 2 2" xfId="15822"/>
    <cellStyle name="_WD6 Report DEL P 11_Gross 3" xfId="15823"/>
    <cellStyle name="_WD6 Report DEL P 12" xfId="15824"/>
    <cellStyle name="_WD6 Report DEL P 12 2" xfId="15825"/>
    <cellStyle name="_WD6 Report DEL P 12 2 2" xfId="15826"/>
    <cellStyle name="_WD6 Report DEL P 12 2 2 2" xfId="15827"/>
    <cellStyle name="_WD6 Report DEL P 12 3" xfId="15828"/>
    <cellStyle name="_WD6 Report DEL P 12 3 2" xfId="15829"/>
    <cellStyle name="_WD6 Report DEL P 12 4" xfId="15830"/>
    <cellStyle name="_WD6 Report DEL P 12 4 2" xfId="15831"/>
    <cellStyle name="_WD6 Report DEL P 12_Gross" xfId="15832"/>
    <cellStyle name="_WD6 Report DEL P 12_Gross 2" xfId="15833"/>
    <cellStyle name="_WD6 Report DEL P 12_Gross 2 2" xfId="15834"/>
    <cellStyle name="_WD6 Report DEL P 12_Gross 3" xfId="15835"/>
    <cellStyle name="_WD6 Report DEL P 13" xfId="15836"/>
    <cellStyle name="_WD6 Report DEL P 13 2" xfId="15837"/>
    <cellStyle name="_WD6 Report DEL P 13 2 2" xfId="15838"/>
    <cellStyle name="_WD6 Report DEL P 13 3" xfId="15839"/>
    <cellStyle name="_WD6 Report DEL P 13 3 2" xfId="15840"/>
    <cellStyle name="_WD6 Report DEL P 13_Gross" xfId="15841"/>
    <cellStyle name="_WD6 Report DEL P 13_Gross 2" xfId="15842"/>
    <cellStyle name="_WD6 Report DEL P 13_Gross 2 2" xfId="15843"/>
    <cellStyle name="_WD6 Report DEL P 13_Gross 3" xfId="15844"/>
    <cellStyle name="_WD6 Report DEL P 14" xfId="15845"/>
    <cellStyle name="_WD6 Report DEL P 14 2" xfId="15846"/>
    <cellStyle name="_WD6 Report DEL P 14 2 2" xfId="15847"/>
    <cellStyle name="_WD6 Report DEL P 14 2 2 2" xfId="15848"/>
    <cellStyle name="_WD6 Report DEL P 14 3" xfId="15849"/>
    <cellStyle name="_WD6 Report DEL P 14 3 2" xfId="15850"/>
    <cellStyle name="_WD6 Report DEL P 14_Gross" xfId="15851"/>
    <cellStyle name="_WD6 Report DEL P 14_Gross 2" xfId="15852"/>
    <cellStyle name="_WD6 Report DEL P 14_Gross 2 2" xfId="15853"/>
    <cellStyle name="_WD6 Report DEL P 14_Gross 3" xfId="15854"/>
    <cellStyle name="_WD6 Report DEL P 15" xfId="15855"/>
    <cellStyle name="_WD6 Report DEL P 15 2" xfId="15856"/>
    <cellStyle name="_WD6 Report DEL P 15 2 2" xfId="15857"/>
    <cellStyle name="_WD6 Report DEL P 15 3" xfId="15858"/>
    <cellStyle name="_WD6 Report DEL P 15 3 2" xfId="15859"/>
    <cellStyle name="_WD6 Report DEL P 15_Gross" xfId="15860"/>
    <cellStyle name="_WD6 Report DEL P 15_Gross 2" xfId="15861"/>
    <cellStyle name="_WD6 Report DEL P 15_Gross 2 2" xfId="15862"/>
    <cellStyle name="_WD6 Report DEL P 15_Gross 3" xfId="15863"/>
    <cellStyle name="_WD6 Report DEL P 16" xfId="15864"/>
    <cellStyle name="_WD6 Report DEL P 16 2" xfId="15865"/>
    <cellStyle name="_WD6 Report DEL P 16 2 2" xfId="15866"/>
    <cellStyle name="_WD6 Report DEL P 16 3" xfId="15867"/>
    <cellStyle name="_WD6 Report DEL P 16_Gross" xfId="15868"/>
    <cellStyle name="_WD6 Report DEL P 16_Gross 2" xfId="15869"/>
    <cellStyle name="_WD6 Report DEL P 16_Gross 2 2" xfId="15870"/>
    <cellStyle name="_WD6 Report DEL P 16_Gross 3" xfId="15871"/>
    <cellStyle name="_WD6 Report DEL P 17" xfId="15872"/>
    <cellStyle name="_WD6 Report DEL P 17 2" xfId="15873"/>
    <cellStyle name="_WD6 Report DEL P 17 2 2" xfId="15874"/>
    <cellStyle name="_WD6 Report DEL P 17 3" xfId="15875"/>
    <cellStyle name="_WD6 Report DEL P 17_Gross" xfId="15876"/>
    <cellStyle name="_WD6 Report DEL P 17_Gross 2" xfId="15877"/>
    <cellStyle name="_WD6 Report DEL P 17_Gross 2 2" xfId="15878"/>
    <cellStyle name="_WD6 Report DEL P 17_Gross 3" xfId="15879"/>
    <cellStyle name="_WD6 Report DEL P 18" xfId="15880"/>
    <cellStyle name="_WD6 Report DEL P 18 2" xfId="15881"/>
    <cellStyle name="_WD6 Report DEL P 18 2 2" xfId="15882"/>
    <cellStyle name="_WD6 Report DEL P 18 3" xfId="15883"/>
    <cellStyle name="_WD6 Report DEL P 19" xfId="15884"/>
    <cellStyle name="_WD6 Report DEL P 19 2" xfId="15885"/>
    <cellStyle name="_WD6 Report DEL P 19 2 2" xfId="15886"/>
    <cellStyle name="_WD6 Report DEL P 19 3" xfId="15887"/>
    <cellStyle name="_WD6 Report DEL P 2" xfId="15888"/>
    <cellStyle name="_WD6 Report DEL P 2 10" xfId="15889"/>
    <cellStyle name="_WD6 Report DEL P 2 10 2" xfId="15890"/>
    <cellStyle name="_WD6 Report DEL P 2 11" xfId="15891"/>
    <cellStyle name="_WD6 Report DEL P 2 11 2" xfId="15892"/>
    <cellStyle name="_WD6 Report DEL P 2 12" xfId="15893"/>
    <cellStyle name="_WD6 Report DEL P 2 12 2" xfId="15894"/>
    <cellStyle name="_WD6 Report DEL P 2 13" xfId="15895"/>
    <cellStyle name="_WD6 Report DEL P 2 2" xfId="15896"/>
    <cellStyle name="_WD6 Report DEL P 2 2 2" xfId="15897"/>
    <cellStyle name="_WD6 Report DEL P 2 2 2 2" xfId="15898"/>
    <cellStyle name="_WD6 Report DEL P 2 2 2 2 2" xfId="15899"/>
    <cellStyle name="_WD6 Report DEL P 2 2 3" xfId="15900"/>
    <cellStyle name="_WD6 Report DEL P 2 2 3 2" xfId="15901"/>
    <cellStyle name="_WD6 Report DEL P 2 2 3 2 2" xfId="15902"/>
    <cellStyle name="_WD6 Report DEL P 2 2 3 3" xfId="15903"/>
    <cellStyle name="_WD6 Report DEL P 2 2 4" xfId="15904"/>
    <cellStyle name="_WD6 Report DEL P 2 2 4 2" xfId="15905"/>
    <cellStyle name="_WD6 Report DEL P 2 2 5" xfId="15906"/>
    <cellStyle name="_WD6 Report DEL P 2 2 5 2" xfId="15907"/>
    <cellStyle name="_WD6 Report DEL P 2 2_Gross" xfId="15908"/>
    <cellStyle name="_WD6 Report DEL P 2 2_Gross 2" xfId="15909"/>
    <cellStyle name="_WD6 Report DEL P 2 2_Gross 2 2" xfId="15910"/>
    <cellStyle name="_WD6 Report DEL P 2 2_Gross 3" xfId="15911"/>
    <cellStyle name="_WD6 Report DEL P 2 3" xfId="15912"/>
    <cellStyle name="_WD6 Report DEL P 2 3 2" xfId="15913"/>
    <cellStyle name="_WD6 Report DEL P 2 3 2 2" xfId="15914"/>
    <cellStyle name="_WD6 Report DEL P 2 3 2 2 2" xfId="15915"/>
    <cellStyle name="_WD6 Report DEL P 2 3 2 3" xfId="15916"/>
    <cellStyle name="_WD6 Report DEL P 2 3 2 3 2" xfId="15917"/>
    <cellStyle name="_WD6 Report DEL P 2 3 3" xfId="15918"/>
    <cellStyle name="_WD6 Report DEL P 2 3 3 2" xfId="15919"/>
    <cellStyle name="_WD6 Report DEL P 2 3 4" xfId="15920"/>
    <cellStyle name="_WD6 Report DEL P 2 3 4 2" xfId="15921"/>
    <cellStyle name="_WD6 Report DEL P 2 3_Gross" xfId="15922"/>
    <cellStyle name="_WD6 Report DEL P 2 3_Gross 2" xfId="15923"/>
    <cellStyle name="_WD6 Report DEL P 2 3_Gross 2 2" xfId="15924"/>
    <cellStyle name="_WD6 Report DEL P 2 3_Gross 3" xfId="15925"/>
    <cellStyle name="_WD6 Report DEL P 2 4" xfId="15926"/>
    <cellStyle name="_WD6 Report DEL P 2 4 2" xfId="15927"/>
    <cellStyle name="_WD6 Report DEL P 2 4 2 2" xfId="15928"/>
    <cellStyle name="_WD6 Report DEL P 2 4 3" xfId="15929"/>
    <cellStyle name="_WD6 Report DEL P 2 4 3 2" xfId="15930"/>
    <cellStyle name="_WD6 Report DEL P 2 4 4" xfId="15931"/>
    <cellStyle name="_WD6 Report DEL P 2 4 4 2" xfId="15932"/>
    <cellStyle name="_WD6 Report DEL P 2 5" xfId="15933"/>
    <cellStyle name="_WD6 Report DEL P 2 5 2" xfId="15934"/>
    <cellStyle name="_WD6 Report DEL P 2 5 2 2" xfId="15935"/>
    <cellStyle name="_WD6 Report DEL P 2 5 2 2 2" xfId="15936"/>
    <cellStyle name="_WD6 Report DEL P 2 5 3" xfId="15937"/>
    <cellStyle name="_WD6 Report DEL P 2 5 3 2" xfId="15938"/>
    <cellStyle name="_WD6 Report DEL P 2 6" xfId="15939"/>
    <cellStyle name="_WD6 Report DEL P 2 6 2" xfId="15940"/>
    <cellStyle name="_WD6 Report DEL P 2 6 2 2" xfId="15941"/>
    <cellStyle name="_WD6 Report DEL P 2 6 3" xfId="15942"/>
    <cellStyle name="_WD6 Report DEL P 2 6 3 2" xfId="15943"/>
    <cellStyle name="_WD6 Report DEL P 2 7" xfId="15944"/>
    <cellStyle name="_WD6 Report DEL P 2 7 2" xfId="15945"/>
    <cellStyle name="_WD6 Report DEL P 2 7 2 2" xfId="15946"/>
    <cellStyle name="_WD6 Report DEL P 2 7 3" xfId="15947"/>
    <cellStyle name="_WD6 Report DEL P 2 8" xfId="15948"/>
    <cellStyle name="_WD6 Report DEL P 2 8 2" xfId="15949"/>
    <cellStyle name="_WD6 Report DEL P 2 9" xfId="15950"/>
    <cellStyle name="_WD6 Report DEL P 2 9 2" xfId="15951"/>
    <cellStyle name="_WD6 Report DEL P 2_Gross" xfId="15952"/>
    <cellStyle name="_WD6 Report DEL P 2_Gross 2" xfId="15953"/>
    <cellStyle name="_WD6 Report DEL P 2_Gross 2 2" xfId="15954"/>
    <cellStyle name="_WD6 Report DEL P 2_Gross 3" xfId="15955"/>
    <cellStyle name="_WD6 Report DEL P 20" xfId="15956"/>
    <cellStyle name="_WD6 Report DEL P 20 2" xfId="15957"/>
    <cellStyle name="_WD6 Report DEL P 20 2 2" xfId="15958"/>
    <cellStyle name="_WD6 Report DEL P 20 3" xfId="15959"/>
    <cellStyle name="_WD6 Report DEL P 21" xfId="15960"/>
    <cellStyle name="_WD6 Report DEL P 21 2" xfId="15961"/>
    <cellStyle name="_WD6 Report DEL P 21 2 2" xfId="15962"/>
    <cellStyle name="_WD6 Report DEL P 21 3" xfId="15963"/>
    <cellStyle name="_WD6 Report DEL P 22" xfId="15964"/>
    <cellStyle name="_WD6 Report DEL P 22 2" xfId="15965"/>
    <cellStyle name="_WD6 Report DEL P 23" xfId="15966"/>
    <cellStyle name="_WD6 Report DEL P 23 2" xfId="15967"/>
    <cellStyle name="_WD6 Report DEL P 24" xfId="15968"/>
    <cellStyle name="_WD6 Report DEL P 24 2" xfId="15969"/>
    <cellStyle name="_WD6 Report DEL P 24 2 2" xfId="15970"/>
    <cellStyle name="_WD6 Report DEL P 24 3" xfId="15971"/>
    <cellStyle name="_WD6 Report DEL P 25" xfId="15972"/>
    <cellStyle name="_WD6 Report DEL P 25 2" xfId="15973"/>
    <cellStyle name="_WD6 Report DEL P 26" xfId="15974"/>
    <cellStyle name="_WD6 Report DEL P 26 2" xfId="15975"/>
    <cellStyle name="_WD6 Report DEL P 27" xfId="15976"/>
    <cellStyle name="_WD6 Report DEL P 27 2" xfId="15977"/>
    <cellStyle name="_WD6 Report DEL P 28" xfId="15978"/>
    <cellStyle name="_WD6 Report DEL P 28 2" xfId="15979"/>
    <cellStyle name="_WD6 Report DEL P 29" xfId="15980"/>
    <cellStyle name="_WD6 Report DEL P 29 2" xfId="15981"/>
    <cellStyle name="_WD6 Report DEL P 3" xfId="15982"/>
    <cellStyle name="_WD6 Report DEL P 3 10" xfId="15983"/>
    <cellStyle name="_WD6 Report DEL P 3 10 2" xfId="15984"/>
    <cellStyle name="_WD6 Report DEL P 3 10 2 2" xfId="15985"/>
    <cellStyle name="_WD6 Report DEL P 3 11" xfId="15986"/>
    <cellStyle name="_WD6 Report DEL P 3 11 2" xfId="15987"/>
    <cellStyle name="_WD6 Report DEL P 3 11 2 2" xfId="15988"/>
    <cellStyle name="_WD6 Report DEL P 3 12" xfId="15989"/>
    <cellStyle name="_WD6 Report DEL P 3 12 2" xfId="15990"/>
    <cellStyle name="_WD6 Report DEL P 3 2" xfId="15991"/>
    <cellStyle name="_WD6 Report DEL P 3 2 2" xfId="15992"/>
    <cellStyle name="_WD6 Report DEL P 3 2 2 2" xfId="15993"/>
    <cellStyle name="_WD6 Report DEL P 3 2 2 2 2" xfId="15994"/>
    <cellStyle name="_WD6 Report DEL P 3 2 2 3" xfId="15995"/>
    <cellStyle name="_WD6 Report DEL P 3 2 2 3 2" xfId="15996"/>
    <cellStyle name="_WD6 Report DEL P 3 2 2_Gross" xfId="15997"/>
    <cellStyle name="_WD6 Report DEL P 3 2 2_Gross 2" xfId="15998"/>
    <cellStyle name="_WD6 Report DEL P 3 2 2_Gross 2 2" xfId="15999"/>
    <cellStyle name="_WD6 Report DEL P 3 2 2_Gross 3" xfId="16000"/>
    <cellStyle name="_WD6 Report DEL P 3 2 3" xfId="16001"/>
    <cellStyle name="_WD6 Report DEL P 3 2 3 2" xfId="16002"/>
    <cellStyle name="_WD6 Report DEL P 3 2 4" xfId="16003"/>
    <cellStyle name="_WD6 Report DEL P 3 2 4 2" xfId="16004"/>
    <cellStyle name="_WD6 Report DEL P 3 2_Gross" xfId="16005"/>
    <cellStyle name="_WD6 Report DEL P 3 2_Gross 2" xfId="16006"/>
    <cellStyle name="_WD6 Report DEL P 3 2_Gross 2 2" xfId="16007"/>
    <cellStyle name="_WD6 Report DEL P 3 2_Gross 3" xfId="16008"/>
    <cellStyle name="_WD6 Report DEL P 3 3" xfId="16009"/>
    <cellStyle name="_WD6 Report DEL P 3 3 2" xfId="16010"/>
    <cellStyle name="_WD6 Report DEL P 3 3 2 2" xfId="16011"/>
    <cellStyle name="_WD6 Report DEL P 3 3 2 2 2" xfId="16012"/>
    <cellStyle name="_WD6 Report DEL P 3 3 2 3" xfId="16013"/>
    <cellStyle name="_WD6 Report DEL P 3 3 2 3 2" xfId="16014"/>
    <cellStyle name="_WD6 Report DEL P 3 3 2_Gross" xfId="16015"/>
    <cellStyle name="_WD6 Report DEL P 3 3 2_Gross 2" xfId="16016"/>
    <cellStyle name="_WD6 Report DEL P 3 3 2_Gross 2 2" xfId="16017"/>
    <cellStyle name="_WD6 Report DEL P 3 3 2_Gross 3" xfId="16018"/>
    <cellStyle name="_WD6 Report DEL P 3 3 3" xfId="16019"/>
    <cellStyle name="_WD6 Report DEL P 3 3 3 2" xfId="16020"/>
    <cellStyle name="_WD6 Report DEL P 3 3 4" xfId="16021"/>
    <cellStyle name="_WD6 Report DEL P 3 3 4 2" xfId="16022"/>
    <cellStyle name="_WD6 Report DEL P 3 3_August 2014 IMBE" xfId="16023"/>
    <cellStyle name="_WD6 Report DEL P 3 3_August 2014 IMBE 2" xfId="16024"/>
    <cellStyle name="_WD6 Report DEL P 3 3_August 2014 IMBE 2 2" xfId="16025"/>
    <cellStyle name="_WD6 Report DEL P 3 3_August 2014 IMBE 2 2 2" xfId="16026"/>
    <cellStyle name="_WD6 Report DEL P 3 3_August 2014 IMBE 2 2 2 2" xfId="16027"/>
    <cellStyle name="_WD6 Report DEL P 3 3_August 2014 IMBE 2 2 3" xfId="16028"/>
    <cellStyle name="_WD6 Report DEL P 3 3_August 2014 IMBE 2 2_Gross" xfId="16029"/>
    <cellStyle name="_WD6 Report DEL P 3 3_August 2014 IMBE 2 2_Gross 2" xfId="16030"/>
    <cellStyle name="_WD6 Report DEL P 3 3_August 2014 IMBE 2 2_Gross 2 2" xfId="16031"/>
    <cellStyle name="_WD6 Report DEL P 3 3_August 2014 IMBE 2 2_Gross 3" xfId="16032"/>
    <cellStyle name="_WD6 Report DEL P 3 3_August 2014 IMBE 2 3" xfId="16033"/>
    <cellStyle name="_WD6 Report DEL P 3 3_August 2014 IMBE 2 3 2" xfId="16034"/>
    <cellStyle name="_WD6 Report DEL P 3 3_August 2014 IMBE 2 4" xfId="16035"/>
    <cellStyle name="_WD6 Report DEL P 3 3_August 2014 IMBE 2 4 2" xfId="16036"/>
    <cellStyle name="_WD6 Report DEL P 3 3_August 2014 IMBE 2_Gross" xfId="16037"/>
    <cellStyle name="_WD6 Report DEL P 3 3_August 2014 IMBE 2_Gross 2" xfId="16038"/>
    <cellStyle name="_WD6 Report DEL P 3 3_August 2014 IMBE 2_Gross 2 2" xfId="16039"/>
    <cellStyle name="_WD6 Report DEL P 3 3_August 2014 IMBE 2_Gross 3" xfId="16040"/>
    <cellStyle name="_WD6 Report DEL P 3 3_August 2014 IMBE 3" xfId="16041"/>
    <cellStyle name="_WD6 Report DEL P 3 3_August 2014 IMBE 3 2" xfId="16042"/>
    <cellStyle name="_WD6 Report DEL P 3 3_August 2014 IMBE 4" xfId="16043"/>
    <cellStyle name="_WD6 Report DEL P 3 3_August 2014 IMBE 4 2" xfId="16044"/>
    <cellStyle name="_WD6 Report DEL P 3 3_August 2014 IMBE 5" xfId="16045"/>
    <cellStyle name="_WD6 Report DEL P 3 3_August 2014 IMBE_Gross" xfId="16046"/>
    <cellStyle name="_WD6 Report DEL P 3 3_August 2014 IMBE_Gross 2" xfId="16047"/>
    <cellStyle name="_WD6 Report DEL P 3 3_August 2014 IMBE_Gross 2 2" xfId="16048"/>
    <cellStyle name="_WD6 Report DEL P 3 3_August 2014 IMBE_Gross 3" xfId="16049"/>
    <cellStyle name="_WD6 Report DEL P 3 3_Gross" xfId="16050"/>
    <cellStyle name="_WD6 Report DEL P 3 3_Gross 2" xfId="16051"/>
    <cellStyle name="_WD6 Report DEL P 3 3_Gross 2 2" xfId="16052"/>
    <cellStyle name="_WD6 Report DEL P 3 3_Gross 3" xfId="16053"/>
    <cellStyle name="_WD6 Report DEL P 3 4" xfId="16054"/>
    <cellStyle name="_WD6 Report DEL P 3 4 2" xfId="16055"/>
    <cellStyle name="_WD6 Report DEL P 3 4 2 2" xfId="16056"/>
    <cellStyle name="_WD6 Report DEL P 3 4 2 2 2" xfId="16057"/>
    <cellStyle name="_WD6 Report DEL P 3 4 2 3" xfId="16058"/>
    <cellStyle name="_WD6 Report DEL P 3 4 2 3 2" xfId="16059"/>
    <cellStyle name="_WD6 Report DEL P 3 4 2_Gross" xfId="16060"/>
    <cellStyle name="_WD6 Report DEL P 3 4 2_Gross 2" xfId="16061"/>
    <cellStyle name="_WD6 Report DEL P 3 4 2_Gross 2 2" xfId="16062"/>
    <cellStyle name="_WD6 Report DEL P 3 4 2_Gross 3" xfId="16063"/>
    <cellStyle name="_WD6 Report DEL P 3 4 3" xfId="16064"/>
    <cellStyle name="_WD6 Report DEL P 3 4 3 2" xfId="16065"/>
    <cellStyle name="_WD6 Report DEL P 3 4 4" xfId="16066"/>
    <cellStyle name="_WD6 Report DEL P 3 4 4 2" xfId="16067"/>
    <cellStyle name="_WD6 Report DEL P 3 4_Gross" xfId="16068"/>
    <cellStyle name="_WD6 Report DEL P 3 4_Gross 2" xfId="16069"/>
    <cellStyle name="_WD6 Report DEL P 3 4_Gross 2 2" xfId="16070"/>
    <cellStyle name="_WD6 Report DEL P 3 4_Gross 3" xfId="16071"/>
    <cellStyle name="_WD6 Report DEL P 3 5" xfId="16072"/>
    <cellStyle name="_WD6 Report DEL P 3 5 2" xfId="16073"/>
    <cellStyle name="_WD6 Report DEL P 3 5 2 2" xfId="16074"/>
    <cellStyle name="_WD6 Report DEL P 3 5 3" xfId="16075"/>
    <cellStyle name="_WD6 Report DEL P 3 5 3 2" xfId="16076"/>
    <cellStyle name="_WD6 Report DEL P 3 5 4" xfId="16077"/>
    <cellStyle name="_WD6 Report DEL P 3 5_Gross" xfId="16078"/>
    <cellStyle name="_WD6 Report DEL P 3 5_Gross 2" xfId="16079"/>
    <cellStyle name="_WD6 Report DEL P 3 5_Gross 2 2" xfId="16080"/>
    <cellStyle name="_WD6 Report DEL P 3 5_Gross 3" xfId="16081"/>
    <cellStyle name="_WD6 Report DEL P 3 6" xfId="16082"/>
    <cellStyle name="_WD6 Report DEL P 3 6 2" xfId="16083"/>
    <cellStyle name="_WD6 Report DEL P 3 6 2 2" xfId="16084"/>
    <cellStyle name="_WD6 Report DEL P 3 6 3" xfId="16085"/>
    <cellStyle name="_WD6 Report DEL P 3 6 3 2" xfId="16086"/>
    <cellStyle name="_WD6 Report DEL P 3 6 4" xfId="16087"/>
    <cellStyle name="_WD6 Report DEL P 3 6 4 2" xfId="16088"/>
    <cellStyle name="_WD6 Report DEL P 3 6 5" xfId="16089"/>
    <cellStyle name="_WD6 Report DEL P 3 6_Gross" xfId="16090"/>
    <cellStyle name="_WD6 Report DEL P 3 6_Gross 2" xfId="16091"/>
    <cellStyle name="_WD6 Report DEL P 3 6_Gross 2 2" xfId="16092"/>
    <cellStyle name="_WD6 Report DEL P 3 6_Gross 3" xfId="16093"/>
    <cellStyle name="_WD6 Report DEL P 3 7" xfId="16094"/>
    <cellStyle name="_WD6 Report DEL P 3 7 2" xfId="16095"/>
    <cellStyle name="_WD6 Report DEL P 3 7 2 2" xfId="16096"/>
    <cellStyle name="_WD6 Report DEL P 3 7 2 2 2" xfId="16097"/>
    <cellStyle name="_WD6 Report DEL P 3 7 3" xfId="16098"/>
    <cellStyle name="_WD6 Report DEL P 3 7 3 2" xfId="16099"/>
    <cellStyle name="_WD6 Report DEL P 3 7 4" xfId="16100"/>
    <cellStyle name="_WD6 Report DEL P 3 7 4 2" xfId="16101"/>
    <cellStyle name="_WD6 Report DEL P 3 7 5" xfId="16102"/>
    <cellStyle name="_WD6 Report DEL P 3 7_Gross" xfId="16103"/>
    <cellStyle name="_WD6 Report DEL P 3 7_Gross 2" xfId="16104"/>
    <cellStyle name="_WD6 Report DEL P 3 7_Gross 2 2" xfId="16105"/>
    <cellStyle name="_WD6 Report DEL P 3 7_Gross 3" xfId="16106"/>
    <cellStyle name="_WD6 Report DEL P 3 8" xfId="16107"/>
    <cellStyle name="_WD6 Report DEL P 3 8 2" xfId="16108"/>
    <cellStyle name="_WD6 Report DEL P 3 8 2 2" xfId="16109"/>
    <cellStyle name="_WD6 Report DEL P 3 8 3" xfId="16110"/>
    <cellStyle name="_WD6 Report DEL P 3 8 3 2" xfId="16111"/>
    <cellStyle name="_WD6 Report DEL P 3 8 4" xfId="16112"/>
    <cellStyle name="_WD6 Report DEL P 3 8 5" xfId="16113"/>
    <cellStyle name="_WD6 Report DEL P 3 8_Gross" xfId="16114"/>
    <cellStyle name="_WD6 Report DEL P 3 8_Gross 2" xfId="16115"/>
    <cellStyle name="_WD6 Report DEL P 3 8_Gross 2 2" xfId="16116"/>
    <cellStyle name="_WD6 Report DEL P 3 8_Gross 3" xfId="16117"/>
    <cellStyle name="_WD6 Report DEL P 3 9" xfId="16118"/>
    <cellStyle name="_WD6 Report DEL P 3 9 2" xfId="16119"/>
    <cellStyle name="_WD6 Report DEL P 3 9 2 2" xfId="16120"/>
    <cellStyle name="_WD6 Report DEL P 3 9 3" xfId="16121"/>
    <cellStyle name="_WD6 Report DEL P 3_August 2014 IMBE" xfId="16122"/>
    <cellStyle name="_WD6 Report DEL P 3_August 2014 IMBE 2" xfId="16123"/>
    <cellStyle name="_WD6 Report DEL P 3_August 2014 IMBE 2 2" xfId="16124"/>
    <cellStyle name="_WD6 Report DEL P 3_August 2014 IMBE 2 2 2" xfId="16125"/>
    <cellStyle name="_WD6 Report DEL P 3_August 2014 IMBE 2 3" xfId="16126"/>
    <cellStyle name="_WD6 Report DEL P 3_August 2014 IMBE 2 3 2" xfId="16127"/>
    <cellStyle name="_WD6 Report DEL P 3_August 2014 IMBE 2_Gross" xfId="16128"/>
    <cellStyle name="_WD6 Report DEL P 3_August 2014 IMBE 2_Gross 2" xfId="16129"/>
    <cellStyle name="_WD6 Report DEL P 3_August 2014 IMBE 2_Gross 2 2" xfId="16130"/>
    <cellStyle name="_WD6 Report DEL P 3_August 2014 IMBE 2_Gross 3" xfId="16131"/>
    <cellStyle name="_WD6 Report DEL P 3_August 2014 IMBE 3" xfId="16132"/>
    <cellStyle name="_WD6 Report DEL P 3_August 2014 IMBE 3 2" xfId="16133"/>
    <cellStyle name="_WD6 Report DEL P 3_August 2014 IMBE 4" xfId="16134"/>
    <cellStyle name="_WD6 Report DEL P 3_August 2014 IMBE 4 2" xfId="16135"/>
    <cellStyle name="_WD6 Report DEL P 3_August 2014 IMBE_Gross" xfId="16136"/>
    <cellStyle name="_WD6 Report DEL P 3_August 2014 IMBE_Gross 2" xfId="16137"/>
    <cellStyle name="_WD6 Report DEL P 3_August 2014 IMBE_Gross 2 2" xfId="16138"/>
    <cellStyle name="_WD6 Report DEL P 3_August 2014 IMBE_Gross 3" xfId="16139"/>
    <cellStyle name="_WD6 Report DEL P 3_Gross" xfId="16140"/>
    <cellStyle name="_WD6 Report DEL P 3_Gross 2" xfId="16141"/>
    <cellStyle name="_WD6 Report DEL P 3_Gross 2 2" xfId="16142"/>
    <cellStyle name="_WD6 Report DEL P 3_Gross 3" xfId="16143"/>
    <cellStyle name="_WD6 Report DEL P 30" xfId="16144"/>
    <cellStyle name="_WD6 Report DEL P 4" xfId="16145"/>
    <cellStyle name="_WD6 Report DEL P 4 2" xfId="16146"/>
    <cellStyle name="_WD6 Report DEL P 4 2 2" xfId="16147"/>
    <cellStyle name="_WD6 Report DEL P 4 2 2 2" xfId="16148"/>
    <cellStyle name="_WD6 Report DEL P 4 2 2 2 2" xfId="16149"/>
    <cellStyle name="_WD6 Report DEL P 4 2 3" xfId="16150"/>
    <cellStyle name="_WD6 Report DEL P 4 2 3 2" xfId="16151"/>
    <cellStyle name="_WD6 Report DEL P 4 2_Gross" xfId="16152"/>
    <cellStyle name="_WD6 Report DEL P 4 2_Gross 2" xfId="16153"/>
    <cellStyle name="_WD6 Report DEL P 4 2_Gross 2 2" xfId="16154"/>
    <cellStyle name="_WD6 Report DEL P 4 2_Gross 3" xfId="16155"/>
    <cellStyle name="_WD6 Report DEL P 4 3" xfId="16156"/>
    <cellStyle name="_WD6 Report DEL P 4 3 2" xfId="16157"/>
    <cellStyle name="_WD6 Report DEL P 4 3 2 2" xfId="16158"/>
    <cellStyle name="_WD6 Report DEL P 4 4" xfId="16159"/>
    <cellStyle name="_WD6 Report DEL P 4 4 2" xfId="16160"/>
    <cellStyle name="_WD6 Report DEL P 4 5" xfId="16161"/>
    <cellStyle name="_WD6 Report DEL P 4 5 2" xfId="16162"/>
    <cellStyle name="_WD6 Report DEL P 4 6" xfId="16163"/>
    <cellStyle name="_WD6 Report DEL P 4 6 2" xfId="16164"/>
    <cellStyle name="_WD6 Report DEL P 4_August 2014 IMBE" xfId="16165"/>
    <cellStyle name="_WD6 Report DEL P 4_August 2014 IMBE 2" xfId="16166"/>
    <cellStyle name="_WD6 Report DEL P 4_August 2014 IMBE 2 2" xfId="16167"/>
    <cellStyle name="_WD6 Report DEL P 4_August 2014 IMBE 2 2 2" xfId="16168"/>
    <cellStyle name="_WD6 Report DEL P 4_August 2014 IMBE 2 2 2 2" xfId="16169"/>
    <cellStyle name="_WD6 Report DEL P 4_August 2014 IMBE 2 2 3" xfId="16170"/>
    <cellStyle name="_WD6 Report DEL P 4_August 2014 IMBE 2 2_Gross" xfId="16171"/>
    <cellStyle name="_WD6 Report DEL P 4_August 2014 IMBE 2 2_Gross 2" xfId="16172"/>
    <cellStyle name="_WD6 Report DEL P 4_August 2014 IMBE 2 2_Gross 2 2" xfId="16173"/>
    <cellStyle name="_WD6 Report DEL P 4_August 2014 IMBE 2 2_Gross 3" xfId="16174"/>
    <cellStyle name="_WD6 Report DEL P 4_August 2014 IMBE 2 3" xfId="16175"/>
    <cellStyle name="_WD6 Report DEL P 4_August 2014 IMBE 2 3 2" xfId="16176"/>
    <cellStyle name="_WD6 Report DEL P 4_August 2014 IMBE 2 4" xfId="16177"/>
    <cellStyle name="_WD6 Report DEL P 4_August 2014 IMBE 2 4 2" xfId="16178"/>
    <cellStyle name="_WD6 Report DEL P 4_August 2014 IMBE 2_Gross" xfId="16179"/>
    <cellStyle name="_WD6 Report DEL P 4_August 2014 IMBE 2_Gross 2" xfId="16180"/>
    <cellStyle name="_WD6 Report DEL P 4_August 2014 IMBE 2_Gross 2 2" xfId="16181"/>
    <cellStyle name="_WD6 Report DEL P 4_August 2014 IMBE 2_Gross 3" xfId="16182"/>
    <cellStyle name="_WD6 Report DEL P 4_August 2014 IMBE 3" xfId="16183"/>
    <cellStyle name="_WD6 Report DEL P 4_August 2014 IMBE 3 2" xfId="16184"/>
    <cellStyle name="_WD6 Report DEL P 4_August 2014 IMBE 4" xfId="16185"/>
    <cellStyle name="_WD6 Report DEL P 4_August 2014 IMBE 4 2" xfId="16186"/>
    <cellStyle name="_WD6 Report DEL P 4_August 2014 IMBE 5" xfId="16187"/>
    <cellStyle name="_WD6 Report DEL P 4_August 2014 IMBE_Gross" xfId="16188"/>
    <cellStyle name="_WD6 Report DEL P 4_August 2014 IMBE_Gross 2" xfId="16189"/>
    <cellStyle name="_WD6 Report DEL P 4_August 2014 IMBE_Gross 2 2" xfId="16190"/>
    <cellStyle name="_WD6 Report DEL P 4_August 2014 IMBE_Gross 3" xfId="16191"/>
    <cellStyle name="_WD6 Report DEL P 4_Gross" xfId="16192"/>
    <cellStyle name="_WD6 Report DEL P 4_Gross 2" xfId="16193"/>
    <cellStyle name="_WD6 Report DEL P 4_Gross 2 2" xfId="16194"/>
    <cellStyle name="_WD6 Report DEL P 4_Gross 3" xfId="16195"/>
    <cellStyle name="_WD6 Report DEL P 5" xfId="16196"/>
    <cellStyle name="_WD6 Report DEL P 5 2" xfId="16197"/>
    <cellStyle name="_WD6 Report DEL P 5 2 2" xfId="16198"/>
    <cellStyle name="_WD6 Report DEL P 5 2 2 2" xfId="16199"/>
    <cellStyle name="_WD6 Report DEL P 5 2 3" xfId="16200"/>
    <cellStyle name="_WD6 Report DEL P 5 2 3 2" xfId="16201"/>
    <cellStyle name="_WD6 Report DEL P 5 2 4" xfId="16202"/>
    <cellStyle name="_WD6 Report DEL P 5 2 4 2" xfId="16203"/>
    <cellStyle name="_WD6 Report DEL P 5 2_Gross" xfId="16204"/>
    <cellStyle name="_WD6 Report DEL P 5 2_Gross 2" xfId="16205"/>
    <cellStyle name="_WD6 Report DEL P 5 2_Gross 2 2" xfId="16206"/>
    <cellStyle name="_WD6 Report DEL P 5 2_Gross 3" xfId="16207"/>
    <cellStyle name="_WD6 Report DEL P 5 3" xfId="16208"/>
    <cellStyle name="_WD6 Report DEL P 5 3 2" xfId="16209"/>
    <cellStyle name="_WD6 Report DEL P 5 3 2 2" xfId="16210"/>
    <cellStyle name="_WD6 Report DEL P 5 3 3" xfId="16211"/>
    <cellStyle name="_WD6 Report DEL P 5 3 3 2" xfId="16212"/>
    <cellStyle name="_WD6 Report DEL P 5 4" xfId="16213"/>
    <cellStyle name="_WD6 Report DEL P 5 4 2" xfId="16214"/>
    <cellStyle name="_WD6 Report DEL P 5 5" xfId="16215"/>
    <cellStyle name="_WD6 Report DEL P 5 5 2" xfId="16216"/>
    <cellStyle name="_WD6 Report DEL P 5 6" xfId="16217"/>
    <cellStyle name="_WD6 Report DEL P 5_Gross" xfId="16218"/>
    <cellStyle name="_WD6 Report DEL P 5_Gross 2" xfId="16219"/>
    <cellStyle name="_WD6 Report DEL P 5_Gross 2 2" xfId="16220"/>
    <cellStyle name="_WD6 Report DEL P 5_Gross 3" xfId="16221"/>
    <cellStyle name="_WD6 Report DEL P 6" xfId="16222"/>
    <cellStyle name="_WD6 Report DEL P 6 2" xfId="16223"/>
    <cellStyle name="_WD6 Report DEL P 6 2 2" xfId="16224"/>
    <cellStyle name="_WD6 Report DEL P 6 2 2 2" xfId="16225"/>
    <cellStyle name="_WD6 Report DEL P 6 2 3" xfId="16226"/>
    <cellStyle name="_WD6 Report DEL P 6 2 3 2" xfId="16227"/>
    <cellStyle name="_WD6 Report DEL P 6 2_Gross" xfId="16228"/>
    <cellStyle name="_WD6 Report DEL P 6 2_Gross 2" xfId="16229"/>
    <cellStyle name="_WD6 Report DEL P 6 2_Gross 2 2" xfId="16230"/>
    <cellStyle name="_WD6 Report DEL P 6 2_Gross 3" xfId="16231"/>
    <cellStyle name="_WD6 Report DEL P 6 3" xfId="16232"/>
    <cellStyle name="_WD6 Report DEL P 6 3 2" xfId="16233"/>
    <cellStyle name="_WD6 Report DEL P 6 3 2 2" xfId="16234"/>
    <cellStyle name="_WD6 Report DEL P 6 3 3" xfId="16235"/>
    <cellStyle name="_WD6 Report DEL P 6 3 3 2" xfId="16236"/>
    <cellStyle name="_WD6 Report DEL P 6 4" xfId="16237"/>
    <cellStyle name="_WD6 Report DEL P 6 4 2" xfId="16238"/>
    <cellStyle name="_WD6 Report DEL P 6 5" xfId="16239"/>
    <cellStyle name="_WD6 Report DEL P 6 5 2" xfId="16240"/>
    <cellStyle name="_WD6 Report DEL P 6 6" xfId="16241"/>
    <cellStyle name="_WD6 Report DEL P 6_Gross" xfId="16242"/>
    <cellStyle name="_WD6 Report DEL P 6_Gross 2" xfId="16243"/>
    <cellStyle name="_WD6 Report DEL P 6_Gross 2 2" xfId="16244"/>
    <cellStyle name="_WD6 Report DEL P 6_Gross 3" xfId="16245"/>
    <cellStyle name="_WD6 Report DEL P 7" xfId="16246"/>
    <cellStyle name="_WD6 Report DEL P 7 2" xfId="16247"/>
    <cellStyle name="_WD6 Report DEL P 7 2 2" xfId="16248"/>
    <cellStyle name="_WD6 Report DEL P 7 2 2 2" xfId="16249"/>
    <cellStyle name="_WD6 Report DEL P 7 2 3" xfId="16250"/>
    <cellStyle name="_WD6 Report DEL P 7 2 3 2" xfId="16251"/>
    <cellStyle name="_WD6 Report DEL P 7 2_Gross" xfId="16252"/>
    <cellStyle name="_WD6 Report DEL P 7 2_Gross 2" xfId="16253"/>
    <cellStyle name="_WD6 Report DEL P 7 2_Gross 2 2" xfId="16254"/>
    <cellStyle name="_WD6 Report DEL P 7 2_Gross 3" xfId="16255"/>
    <cellStyle name="_WD6 Report DEL P 7 3" xfId="16256"/>
    <cellStyle name="_WD6 Report DEL P 7 3 2" xfId="16257"/>
    <cellStyle name="_WD6 Report DEL P 7 4" xfId="16258"/>
    <cellStyle name="_WD6 Report DEL P 7 4 2" xfId="16259"/>
    <cellStyle name="_WD6 Report DEL P 7_Gross" xfId="16260"/>
    <cellStyle name="_WD6 Report DEL P 7_Gross 2" xfId="16261"/>
    <cellStyle name="_WD6 Report DEL P 7_Gross 2 2" xfId="16262"/>
    <cellStyle name="_WD6 Report DEL P 7_Gross 3" xfId="16263"/>
    <cellStyle name="_WD6 Report DEL P 8" xfId="16264"/>
    <cellStyle name="_WD6 Report DEL P 8 2" xfId="16265"/>
    <cellStyle name="_WD6 Report DEL P 8 2 2" xfId="16266"/>
    <cellStyle name="_WD6 Report DEL P 8 2 2 2" xfId="16267"/>
    <cellStyle name="_WD6 Report DEL P 8 2 3" xfId="16268"/>
    <cellStyle name="_WD6 Report DEL P 8 2 3 2" xfId="16269"/>
    <cellStyle name="_WD6 Report DEL P 8 2_Gross" xfId="16270"/>
    <cellStyle name="_WD6 Report DEL P 8 2_Gross 2" xfId="16271"/>
    <cellStyle name="_WD6 Report DEL P 8 2_Gross 2 2" xfId="16272"/>
    <cellStyle name="_WD6 Report DEL P 8 2_Gross 3" xfId="16273"/>
    <cellStyle name="_WD6 Report DEL P 8 3" xfId="16274"/>
    <cellStyle name="_WD6 Report DEL P 8 3 2" xfId="16275"/>
    <cellStyle name="_WD6 Report DEL P 8 4" xfId="16276"/>
    <cellStyle name="_WD6 Report DEL P 8 4 2" xfId="16277"/>
    <cellStyle name="_WD6 Report DEL P 8_Gross" xfId="16278"/>
    <cellStyle name="_WD6 Report DEL P 8_Gross 2" xfId="16279"/>
    <cellStyle name="_WD6 Report DEL P 8_Gross 2 2" xfId="16280"/>
    <cellStyle name="_WD6 Report DEL P 8_Gross 3" xfId="16281"/>
    <cellStyle name="_WD6 Report DEL P 9" xfId="16282"/>
    <cellStyle name="_WD6 Report DEL P 9 2" xfId="16283"/>
    <cellStyle name="_WD6 Report DEL P 9 2 2" xfId="16284"/>
    <cellStyle name="_WD6 Report DEL P 9 2 2 2" xfId="16285"/>
    <cellStyle name="_WD6 Report DEL P 9 2 3" xfId="16286"/>
    <cellStyle name="_WD6 Report DEL P 9 2 3 2" xfId="16287"/>
    <cellStyle name="_WD6 Report DEL P 9 2_Gross" xfId="16288"/>
    <cellStyle name="_WD6 Report DEL P 9 2_Gross 2" xfId="16289"/>
    <cellStyle name="_WD6 Report DEL P 9 2_Gross 2 2" xfId="16290"/>
    <cellStyle name="_WD6 Report DEL P 9 2_Gross 3" xfId="16291"/>
    <cellStyle name="_WD6 Report DEL P 9 3" xfId="16292"/>
    <cellStyle name="_WD6 Report DEL P 9 3 2" xfId="16293"/>
    <cellStyle name="_WD6 Report DEL P 9 4" xfId="16294"/>
    <cellStyle name="_WD6 Report DEL P 9 4 2" xfId="16295"/>
    <cellStyle name="_WD6 Report DEL P 9 5" xfId="16296"/>
    <cellStyle name="_WD6 Report DEL P 9 5 2" xfId="16297"/>
    <cellStyle name="_WD6 Report DEL P 9_Gross" xfId="16298"/>
    <cellStyle name="_WD6 Report DEL P 9_Gross 2" xfId="16299"/>
    <cellStyle name="_WD6 Report DEL P 9_Gross 2 2" xfId="16300"/>
    <cellStyle name="_WD6 Report DEL P 9_Gross 3" xfId="16301"/>
    <cellStyle name="_WD6 Report DEL P_001. Test" xfId="16302"/>
    <cellStyle name="_WD6 Report DEL P_001. Test 2" xfId="16303"/>
    <cellStyle name="_WD6 Report DEL P_001. Test 2 2" xfId="16304"/>
    <cellStyle name="_WD6 Report DEL P_001. Test 3" xfId="16305"/>
    <cellStyle name="_WD6 Report DEL P_001. Test_Gross" xfId="16306"/>
    <cellStyle name="_WD6 Report DEL P_001. Test_Gross 2" xfId="16307"/>
    <cellStyle name="_WD6 Report DEL P_001. Test_Gross 2 2" xfId="16308"/>
    <cellStyle name="_WD6 Report DEL P_001. Test_Gross 3" xfId="16309"/>
    <cellStyle name="_WD6 Report DEL P_Gross" xfId="16310"/>
    <cellStyle name="_WD6 Report DEL P_Gross 2" xfId="16311"/>
    <cellStyle name="_WD6 Report DEL P_Gross 2 2" xfId="16312"/>
    <cellStyle name="_WD6 Report DEL P_Gross 2 2 2" xfId="16313"/>
    <cellStyle name="_WD6 Report DEL P_Gross 2 3" xfId="16314"/>
    <cellStyle name="_WD6 Report DEL P_Gross 2 3 2" xfId="16315"/>
    <cellStyle name="_WD6 Report DEL P_Gross 2_Gross" xfId="16316"/>
    <cellStyle name="_WD6 Report DEL P_Gross 2_Gross 2" xfId="16317"/>
    <cellStyle name="_WD6 Report DEL P_Gross 2_Gross 2 2" xfId="16318"/>
    <cellStyle name="_WD6 Report DEL P_Gross 2_Gross 3" xfId="16319"/>
    <cellStyle name="_WD6 Report DEL P_Gross 3" xfId="16320"/>
    <cellStyle name="_WD6 Report DEL P_Gross 3 2" xfId="16321"/>
    <cellStyle name="_WD6 Report DEL P_Gross 4" xfId="16322"/>
    <cellStyle name="_WD6 Report DEL P_Gross 4 2" xfId="16323"/>
    <cellStyle name="_WD6 Report DEL P_Gross_1" xfId="16324"/>
    <cellStyle name="_WD6 Report DEL P_Gross_1 2" xfId="16325"/>
    <cellStyle name="_WD6 Report DEL P_Gross_1 2 2" xfId="16326"/>
    <cellStyle name="_WD6 Report DEL P_Gross_1 3" xfId="16327"/>
    <cellStyle name="_WD6 Report DEL P_Gross_Gross" xfId="16328"/>
    <cellStyle name="_WD6 Report DEL P_Gross_Gross 2" xfId="16329"/>
    <cellStyle name="_WD6 Report DEL P_Gross_Gross 2 2" xfId="16330"/>
    <cellStyle name="_WD6 Report DEL P_Gross_Gross 3" xfId="16331"/>
    <cellStyle name="_WD6 Report DEL P_R0" xfId="16332"/>
    <cellStyle name="_WD6 Report DEL P_R0 2" xfId="16333"/>
    <cellStyle name="_WD6 Report DEL P_R0 2 2" xfId="16334"/>
    <cellStyle name="_WD6 Report DEL P_R0 2 2 2" xfId="16335"/>
    <cellStyle name="_WD6 Report DEL P_R0 2 3" xfId="16336"/>
    <cellStyle name="_WD6 Report DEL P_R0 2 3 2" xfId="16337"/>
    <cellStyle name="_WD6 Report DEL P_R0 3" xfId="16338"/>
    <cellStyle name="_WD6 Report DEL P_R0 3 2" xfId="16339"/>
    <cellStyle name="_WD6 Report DEL P_R0 4" xfId="16340"/>
    <cellStyle name="_WD6 Report DEL P_R0 4 2" xfId="16341"/>
    <cellStyle name="_WD6 Report DEL P_R0_1" xfId="16342"/>
    <cellStyle name="_WD6 Report DEL P_R0_1 2" xfId="16343"/>
    <cellStyle name="_WD6 Report DEL P_R0_1 2 2" xfId="16344"/>
    <cellStyle name="_WD6 Report DEL P_R0_1 3" xfId="16345"/>
    <cellStyle name="_WD6 Report DEL P_R0_1 3 2" xfId="16346"/>
    <cellStyle name="_WD7 Templates for FRCT" xfId="16347"/>
    <cellStyle name="_WD7 Templates for FRCT 10" xfId="16348"/>
    <cellStyle name="_WD7 Templates for FRCT 10 2" xfId="16349"/>
    <cellStyle name="_WD7 Templates for FRCT 10 2 2" xfId="16350"/>
    <cellStyle name="_WD7 Templates for FRCT 10 2 2 2" xfId="16351"/>
    <cellStyle name="_WD7 Templates for FRCT 10 2 3" xfId="16352"/>
    <cellStyle name="_WD7 Templates for FRCT 10 2 3 2" xfId="16353"/>
    <cellStyle name="_WD7 Templates for FRCT 10 2_Gross" xfId="16354"/>
    <cellStyle name="_WD7 Templates for FRCT 10 2_Gross 2" xfId="16355"/>
    <cellStyle name="_WD7 Templates for FRCT 10 2_Gross 2 2" xfId="16356"/>
    <cellStyle name="_WD7 Templates for FRCT 10 2_Gross 3" xfId="16357"/>
    <cellStyle name="_WD7 Templates for FRCT 10 3" xfId="16358"/>
    <cellStyle name="_WD7 Templates for FRCT 10 3 2" xfId="16359"/>
    <cellStyle name="_WD7 Templates for FRCT 10 4" xfId="16360"/>
    <cellStyle name="_WD7 Templates for FRCT 10 4 2" xfId="16361"/>
    <cellStyle name="_WD7 Templates for FRCT 10 5" xfId="16362"/>
    <cellStyle name="_WD7 Templates for FRCT 10 5 2" xfId="16363"/>
    <cellStyle name="_WD7 Templates for FRCT 10_Gross" xfId="16364"/>
    <cellStyle name="_WD7 Templates for FRCT 10_Gross 2" xfId="16365"/>
    <cellStyle name="_WD7 Templates for FRCT 10_Gross 2 2" xfId="16366"/>
    <cellStyle name="_WD7 Templates for FRCT 10_Gross 3" xfId="16367"/>
    <cellStyle name="_WD7 Templates for FRCT 11" xfId="16368"/>
    <cellStyle name="_WD7 Templates for FRCT 11 2" xfId="16369"/>
    <cellStyle name="_WD7 Templates for FRCT 11 2 2" xfId="16370"/>
    <cellStyle name="_WD7 Templates for FRCT 11 2 2 2" xfId="16371"/>
    <cellStyle name="_WD7 Templates for FRCT 11 3" xfId="16372"/>
    <cellStyle name="_WD7 Templates for FRCT 11 3 2" xfId="16373"/>
    <cellStyle name="_WD7 Templates for FRCT 11 4" xfId="16374"/>
    <cellStyle name="_WD7 Templates for FRCT 11 4 2" xfId="16375"/>
    <cellStyle name="_WD7 Templates for FRCT 11 5" xfId="16376"/>
    <cellStyle name="_WD7 Templates for FRCT 11 5 2" xfId="16377"/>
    <cellStyle name="_WD7 Templates for FRCT 11_Gross" xfId="16378"/>
    <cellStyle name="_WD7 Templates for FRCT 11_Gross 2" xfId="16379"/>
    <cellStyle name="_WD7 Templates for FRCT 11_Gross 2 2" xfId="16380"/>
    <cellStyle name="_WD7 Templates for FRCT 11_Gross 3" xfId="16381"/>
    <cellStyle name="_WD7 Templates for FRCT 12" xfId="16382"/>
    <cellStyle name="_WD7 Templates for FRCT 12 2" xfId="16383"/>
    <cellStyle name="_WD7 Templates for FRCT 12 2 2" xfId="16384"/>
    <cellStyle name="_WD7 Templates for FRCT 12 2 2 2" xfId="16385"/>
    <cellStyle name="_WD7 Templates for FRCT 12 3" xfId="16386"/>
    <cellStyle name="_WD7 Templates for FRCT 12 3 2" xfId="16387"/>
    <cellStyle name="_WD7 Templates for FRCT 12 4" xfId="16388"/>
    <cellStyle name="_WD7 Templates for FRCT 12 4 2" xfId="16389"/>
    <cellStyle name="_WD7 Templates for FRCT 12_Gross" xfId="16390"/>
    <cellStyle name="_WD7 Templates for FRCT 12_Gross 2" xfId="16391"/>
    <cellStyle name="_WD7 Templates for FRCT 12_Gross 2 2" xfId="16392"/>
    <cellStyle name="_WD7 Templates for FRCT 12_Gross 3" xfId="16393"/>
    <cellStyle name="_WD7 Templates for FRCT 13" xfId="16394"/>
    <cellStyle name="_WD7 Templates for FRCT 13 2" xfId="16395"/>
    <cellStyle name="_WD7 Templates for FRCT 13 2 2" xfId="16396"/>
    <cellStyle name="_WD7 Templates for FRCT 13 3" xfId="16397"/>
    <cellStyle name="_WD7 Templates for FRCT 13 3 2" xfId="16398"/>
    <cellStyle name="_WD7 Templates for FRCT 13_Gross" xfId="16399"/>
    <cellStyle name="_WD7 Templates for FRCT 13_Gross 2" xfId="16400"/>
    <cellStyle name="_WD7 Templates for FRCT 13_Gross 2 2" xfId="16401"/>
    <cellStyle name="_WD7 Templates for FRCT 13_Gross 3" xfId="16402"/>
    <cellStyle name="_WD7 Templates for FRCT 14" xfId="16403"/>
    <cellStyle name="_WD7 Templates for FRCT 14 2" xfId="16404"/>
    <cellStyle name="_WD7 Templates for FRCT 14 2 2" xfId="16405"/>
    <cellStyle name="_WD7 Templates for FRCT 14 2 2 2" xfId="16406"/>
    <cellStyle name="_WD7 Templates for FRCT 14 3" xfId="16407"/>
    <cellStyle name="_WD7 Templates for FRCT 14 3 2" xfId="16408"/>
    <cellStyle name="_WD7 Templates for FRCT 14_Gross" xfId="16409"/>
    <cellStyle name="_WD7 Templates for FRCT 14_Gross 2" xfId="16410"/>
    <cellStyle name="_WD7 Templates for FRCT 14_Gross 2 2" xfId="16411"/>
    <cellStyle name="_WD7 Templates for FRCT 14_Gross 3" xfId="16412"/>
    <cellStyle name="_WD7 Templates for FRCT 15" xfId="16413"/>
    <cellStyle name="_WD7 Templates for FRCT 15 2" xfId="16414"/>
    <cellStyle name="_WD7 Templates for FRCT 15 2 2" xfId="16415"/>
    <cellStyle name="_WD7 Templates for FRCT 15 3" xfId="16416"/>
    <cellStyle name="_WD7 Templates for FRCT 15 3 2" xfId="16417"/>
    <cellStyle name="_WD7 Templates for FRCT 15_Gross" xfId="16418"/>
    <cellStyle name="_WD7 Templates for FRCT 15_Gross 2" xfId="16419"/>
    <cellStyle name="_WD7 Templates for FRCT 15_Gross 2 2" xfId="16420"/>
    <cellStyle name="_WD7 Templates for FRCT 15_Gross 3" xfId="16421"/>
    <cellStyle name="_WD7 Templates for FRCT 16" xfId="16422"/>
    <cellStyle name="_WD7 Templates for FRCT 16 2" xfId="16423"/>
    <cellStyle name="_WD7 Templates for FRCT 16 2 2" xfId="16424"/>
    <cellStyle name="_WD7 Templates for FRCT 16 3" xfId="16425"/>
    <cellStyle name="_WD7 Templates for FRCT 16_Gross" xfId="16426"/>
    <cellStyle name="_WD7 Templates for FRCT 16_Gross 2" xfId="16427"/>
    <cellStyle name="_WD7 Templates for FRCT 16_Gross 2 2" xfId="16428"/>
    <cellStyle name="_WD7 Templates for FRCT 16_Gross 3" xfId="16429"/>
    <cellStyle name="_WD7 Templates for FRCT 17" xfId="16430"/>
    <cellStyle name="_WD7 Templates for FRCT 17 2" xfId="16431"/>
    <cellStyle name="_WD7 Templates for FRCT 17 2 2" xfId="16432"/>
    <cellStyle name="_WD7 Templates for FRCT 17 3" xfId="16433"/>
    <cellStyle name="_WD7 Templates for FRCT 17_Gross" xfId="16434"/>
    <cellStyle name="_WD7 Templates for FRCT 17_Gross 2" xfId="16435"/>
    <cellStyle name="_WD7 Templates for FRCT 17_Gross 2 2" xfId="16436"/>
    <cellStyle name="_WD7 Templates for FRCT 17_Gross 3" xfId="16437"/>
    <cellStyle name="_WD7 Templates for FRCT 18" xfId="16438"/>
    <cellStyle name="_WD7 Templates for FRCT 18 2" xfId="16439"/>
    <cellStyle name="_WD7 Templates for FRCT 18 2 2" xfId="16440"/>
    <cellStyle name="_WD7 Templates for FRCT 18 3" xfId="16441"/>
    <cellStyle name="_WD7 Templates for FRCT 19" xfId="16442"/>
    <cellStyle name="_WD7 Templates for FRCT 19 2" xfId="16443"/>
    <cellStyle name="_WD7 Templates for FRCT 19 2 2" xfId="16444"/>
    <cellStyle name="_WD7 Templates for FRCT 19 3" xfId="16445"/>
    <cellStyle name="_WD7 Templates for FRCT 2" xfId="16446"/>
    <cellStyle name="_WD7 Templates for FRCT 2 10" xfId="16447"/>
    <cellStyle name="_WD7 Templates for FRCT 2 10 2" xfId="16448"/>
    <cellStyle name="_WD7 Templates for FRCT 2 11" xfId="16449"/>
    <cellStyle name="_WD7 Templates for FRCT 2 11 2" xfId="16450"/>
    <cellStyle name="_WD7 Templates for FRCT 2 12" xfId="16451"/>
    <cellStyle name="_WD7 Templates for FRCT 2 12 2" xfId="16452"/>
    <cellStyle name="_WD7 Templates for FRCT 2 13" xfId="16453"/>
    <cellStyle name="_WD7 Templates for FRCT 2 2" xfId="16454"/>
    <cellStyle name="_WD7 Templates for FRCT 2 2 2" xfId="16455"/>
    <cellStyle name="_WD7 Templates for FRCT 2 2 2 2" xfId="16456"/>
    <cellStyle name="_WD7 Templates for FRCT 2 2 2 2 2" xfId="16457"/>
    <cellStyle name="_WD7 Templates for FRCT 2 2 3" xfId="16458"/>
    <cellStyle name="_WD7 Templates for FRCT 2 2 3 2" xfId="16459"/>
    <cellStyle name="_WD7 Templates for FRCT 2 2 3 2 2" xfId="16460"/>
    <cellStyle name="_WD7 Templates for FRCT 2 2 3 3" xfId="16461"/>
    <cellStyle name="_WD7 Templates for FRCT 2 2 4" xfId="16462"/>
    <cellStyle name="_WD7 Templates for FRCT 2 2 4 2" xfId="16463"/>
    <cellStyle name="_WD7 Templates for FRCT 2 2 5" xfId="16464"/>
    <cellStyle name="_WD7 Templates for FRCT 2 2 5 2" xfId="16465"/>
    <cellStyle name="_WD7 Templates for FRCT 2 2_Gross" xfId="16466"/>
    <cellStyle name="_WD7 Templates for FRCT 2 2_Gross 2" xfId="16467"/>
    <cellStyle name="_WD7 Templates for FRCT 2 2_Gross 2 2" xfId="16468"/>
    <cellStyle name="_WD7 Templates for FRCT 2 2_Gross 3" xfId="16469"/>
    <cellStyle name="_WD7 Templates for FRCT 2 3" xfId="16470"/>
    <cellStyle name="_WD7 Templates for FRCT 2 3 2" xfId="16471"/>
    <cellStyle name="_WD7 Templates for FRCT 2 3 2 2" xfId="16472"/>
    <cellStyle name="_WD7 Templates for FRCT 2 3 2 2 2" xfId="16473"/>
    <cellStyle name="_WD7 Templates for FRCT 2 3 2 3" xfId="16474"/>
    <cellStyle name="_WD7 Templates for FRCT 2 3 2 3 2" xfId="16475"/>
    <cellStyle name="_WD7 Templates for FRCT 2 3 3" xfId="16476"/>
    <cellStyle name="_WD7 Templates for FRCT 2 3 3 2" xfId="16477"/>
    <cellStyle name="_WD7 Templates for FRCT 2 3 4" xfId="16478"/>
    <cellStyle name="_WD7 Templates for FRCT 2 3 4 2" xfId="16479"/>
    <cellStyle name="_WD7 Templates for FRCT 2 3_Gross" xfId="16480"/>
    <cellStyle name="_WD7 Templates for FRCT 2 3_Gross 2" xfId="16481"/>
    <cellStyle name="_WD7 Templates for FRCT 2 3_Gross 2 2" xfId="16482"/>
    <cellStyle name="_WD7 Templates for FRCT 2 3_Gross 3" xfId="16483"/>
    <cellStyle name="_WD7 Templates for FRCT 2 4" xfId="16484"/>
    <cellStyle name="_WD7 Templates for FRCT 2 4 2" xfId="16485"/>
    <cellStyle name="_WD7 Templates for FRCT 2 4 2 2" xfId="16486"/>
    <cellStyle name="_WD7 Templates for FRCT 2 4 3" xfId="16487"/>
    <cellStyle name="_WD7 Templates for FRCT 2 4 3 2" xfId="16488"/>
    <cellStyle name="_WD7 Templates for FRCT 2 4 4" xfId="16489"/>
    <cellStyle name="_WD7 Templates for FRCT 2 4 4 2" xfId="16490"/>
    <cellStyle name="_WD7 Templates for FRCT 2 5" xfId="16491"/>
    <cellStyle name="_WD7 Templates for FRCT 2 5 2" xfId="16492"/>
    <cellStyle name="_WD7 Templates for FRCT 2 5 2 2" xfId="16493"/>
    <cellStyle name="_WD7 Templates for FRCT 2 5 2 2 2" xfId="16494"/>
    <cellStyle name="_WD7 Templates for FRCT 2 5 3" xfId="16495"/>
    <cellStyle name="_WD7 Templates for FRCT 2 5 3 2" xfId="16496"/>
    <cellStyle name="_WD7 Templates for FRCT 2 6" xfId="16497"/>
    <cellStyle name="_WD7 Templates for FRCT 2 6 2" xfId="16498"/>
    <cellStyle name="_WD7 Templates for FRCT 2 6 2 2" xfId="16499"/>
    <cellStyle name="_WD7 Templates for FRCT 2 6 3" xfId="16500"/>
    <cellStyle name="_WD7 Templates for FRCT 2 6 3 2" xfId="16501"/>
    <cellStyle name="_WD7 Templates for FRCT 2 7" xfId="16502"/>
    <cellStyle name="_WD7 Templates for FRCT 2 7 2" xfId="16503"/>
    <cellStyle name="_WD7 Templates for FRCT 2 7 2 2" xfId="16504"/>
    <cellStyle name="_WD7 Templates for FRCT 2 7 3" xfId="16505"/>
    <cellStyle name="_WD7 Templates for FRCT 2 8" xfId="16506"/>
    <cellStyle name="_WD7 Templates for FRCT 2 8 2" xfId="16507"/>
    <cellStyle name="_WD7 Templates for FRCT 2 9" xfId="16508"/>
    <cellStyle name="_WD7 Templates for FRCT 2 9 2" xfId="16509"/>
    <cellStyle name="_WD7 Templates for FRCT 2_Gross" xfId="16510"/>
    <cellStyle name="_WD7 Templates for FRCT 2_Gross 2" xfId="16511"/>
    <cellStyle name="_WD7 Templates for FRCT 2_Gross 2 2" xfId="16512"/>
    <cellStyle name="_WD7 Templates for FRCT 2_Gross 3" xfId="16513"/>
    <cellStyle name="_WD7 Templates for FRCT 20" xfId="16514"/>
    <cellStyle name="_WD7 Templates for FRCT 20 2" xfId="16515"/>
    <cellStyle name="_WD7 Templates for FRCT 20 2 2" xfId="16516"/>
    <cellStyle name="_WD7 Templates for FRCT 20 3" xfId="16517"/>
    <cellStyle name="_WD7 Templates for FRCT 21" xfId="16518"/>
    <cellStyle name="_WD7 Templates for FRCT 21 2" xfId="16519"/>
    <cellStyle name="_WD7 Templates for FRCT 21 2 2" xfId="16520"/>
    <cellStyle name="_WD7 Templates for FRCT 21 3" xfId="16521"/>
    <cellStyle name="_WD7 Templates for FRCT 22" xfId="16522"/>
    <cellStyle name="_WD7 Templates for FRCT 22 2" xfId="16523"/>
    <cellStyle name="_WD7 Templates for FRCT 23" xfId="16524"/>
    <cellStyle name="_WD7 Templates for FRCT 23 2" xfId="16525"/>
    <cellStyle name="_WD7 Templates for FRCT 24" xfId="16526"/>
    <cellStyle name="_WD7 Templates for FRCT 24 2" xfId="16527"/>
    <cellStyle name="_WD7 Templates for FRCT 24 2 2" xfId="16528"/>
    <cellStyle name="_WD7 Templates for FRCT 24 3" xfId="16529"/>
    <cellStyle name="_WD7 Templates for FRCT 25" xfId="16530"/>
    <cellStyle name="_WD7 Templates for FRCT 25 2" xfId="16531"/>
    <cellStyle name="_WD7 Templates for FRCT 26" xfId="16532"/>
    <cellStyle name="_WD7 Templates for FRCT 26 2" xfId="16533"/>
    <cellStyle name="_WD7 Templates for FRCT 27" xfId="16534"/>
    <cellStyle name="_WD7 Templates for FRCT 27 2" xfId="16535"/>
    <cellStyle name="_WD7 Templates for FRCT 28" xfId="16536"/>
    <cellStyle name="_WD7 Templates for FRCT 28 2" xfId="16537"/>
    <cellStyle name="_WD7 Templates for FRCT 29" xfId="16538"/>
    <cellStyle name="_WD7 Templates for FRCT 29 2" xfId="16539"/>
    <cellStyle name="_WD7 Templates for FRCT 3" xfId="16540"/>
    <cellStyle name="_WD7 Templates for FRCT 3 10" xfId="16541"/>
    <cellStyle name="_WD7 Templates for FRCT 3 10 2" xfId="16542"/>
    <cellStyle name="_WD7 Templates for FRCT 3 10 2 2" xfId="16543"/>
    <cellStyle name="_WD7 Templates for FRCT 3 11" xfId="16544"/>
    <cellStyle name="_WD7 Templates for FRCT 3 11 2" xfId="16545"/>
    <cellStyle name="_WD7 Templates for FRCT 3 11 2 2" xfId="16546"/>
    <cellStyle name="_WD7 Templates for FRCT 3 12" xfId="16547"/>
    <cellStyle name="_WD7 Templates for FRCT 3 12 2" xfId="16548"/>
    <cellStyle name="_WD7 Templates for FRCT 3 2" xfId="16549"/>
    <cellStyle name="_WD7 Templates for FRCT 3 2 2" xfId="16550"/>
    <cellStyle name="_WD7 Templates for FRCT 3 2 2 2" xfId="16551"/>
    <cellStyle name="_WD7 Templates for FRCT 3 2 2 2 2" xfId="16552"/>
    <cellStyle name="_WD7 Templates for FRCT 3 2 2 3" xfId="16553"/>
    <cellStyle name="_WD7 Templates for FRCT 3 2 2 3 2" xfId="16554"/>
    <cellStyle name="_WD7 Templates for FRCT 3 2 2_Gross" xfId="16555"/>
    <cellStyle name="_WD7 Templates for FRCT 3 2 2_Gross 2" xfId="16556"/>
    <cellStyle name="_WD7 Templates for FRCT 3 2 2_Gross 2 2" xfId="16557"/>
    <cellStyle name="_WD7 Templates for FRCT 3 2 2_Gross 3" xfId="16558"/>
    <cellStyle name="_WD7 Templates for FRCT 3 2 3" xfId="16559"/>
    <cellStyle name="_WD7 Templates for FRCT 3 2 3 2" xfId="16560"/>
    <cellStyle name="_WD7 Templates for FRCT 3 2 4" xfId="16561"/>
    <cellStyle name="_WD7 Templates for FRCT 3 2 4 2" xfId="16562"/>
    <cellStyle name="_WD7 Templates for FRCT 3 2_Gross" xfId="16563"/>
    <cellStyle name="_WD7 Templates for FRCT 3 2_Gross 2" xfId="16564"/>
    <cellStyle name="_WD7 Templates for FRCT 3 2_Gross 2 2" xfId="16565"/>
    <cellStyle name="_WD7 Templates for FRCT 3 2_Gross 3" xfId="16566"/>
    <cellStyle name="_WD7 Templates for FRCT 3 3" xfId="16567"/>
    <cellStyle name="_WD7 Templates for FRCT 3 3 2" xfId="16568"/>
    <cellStyle name="_WD7 Templates for FRCT 3 3 2 2" xfId="16569"/>
    <cellStyle name="_WD7 Templates for FRCT 3 3 2 2 2" xfId="16570"/>
    <cellStyle name="_WD7 Templates for FRCT 3 3 2 3" xfId="16571"/>
    <cellStyle name="_WD7 Templates for FRCT 3 3 2 3 2" xfId="16572"/>
    <cellStyle name="_WD7 Templates for FRCT 3 3 2_Gross" xfId="16573"/>
    <cellStyle name="_WD7 Templates for FRCT 3 3 2_Gross 2" xfId="16574"/>
    <cellStyle name="_WD7 Templates for FRCT 3 3 2_Gross 2 2" xfId="16575"/>
    <cellStyle name="_WD7 Templates for FRCT 3 3 2_Gross 3" xfId="16576"/>
    <cellStyle name="_WD7 Templates for FRCT 3 3 3" xfId="16577"/>
    <cellStyle name="_WD7 Templates for FRCT 3 3 3 2" xfId="16578"/>
    <cellStyle name="_WD7 Templates for FRCT 3 3 4" xfId="16579"/>
    <cellStyle name="_WD7 Templates for FRCT 3 3 4 2" xfId="16580"/>
    <cellStyle name="_WD7 Templates for FRCT 3 3_August 2014 IMBE" xfId="16581"/>
    <cellStyle name="_WD7 Templates for FRCT 3 3_August 2014 IMBE 2" xfId="16582"/>
    <cellStyle name="_WD7 Templates for FRCT 3 3_August 2014 IMBE 2 2" xfId="16583"/>
    <cellStyle name="_WD7 Templates for FRCT 3 3_August 2014 IMBE 2 2 2" xfId="16584"/>
    <cellStyle name="_WD7 Templates for FRCT 3 3_August 2014 IMBE 2 2 2 2" xfId="16585"/>
    <cellStyle name="_WD7 Templates for FRCT 3 3_August 2014 IMBE 2 2 3" xfId="16586"/>
    <cellStyle name="_WD7 Templates for FRCT 3 3_August 2014 IMBE 2 2_Gross" xfId="16587"/>
    <cellStyle name="_WD7 Templates for FRCT 3 3_August 2014 IMBE 2 2_Gross 2" xfId="16588"/>
    <cellStyle name="_WD7 Templates for FRCT 3 3_August 2014 IMBE 2 2_Gross 2 2" xfId="16589"/>
    <cellStyle name="_WD7 Templates for FRCT 3 3_August 2014 IMBE 2 2_Gross 3" xfId="16590"/>
    <cellStyle name="_WD7 Templates for FRCT 3 3_August 2014 IMBE 2 3" xfId="16591"/>
    <cellStyle name="_WD7 Templates for FRCT 3 3_August 2014 IMBE 2 3 2" xfId="16592"/>
    <cellStyle name="_WD7 Templates for FRCT 3 3_August 2014 IMBE 2 4" xfId="16593"/>
    <cellStyle name="_WD7 Templates for FRCT 3 3_August 2014 IMBE 2 4 2" xfId="16594"/>
    <cellStyle name="_WD7 Templates for FRCT 3 3_August 2014 IMBE 2_Gross" xfId="16595"/>
    <cellStyle name="_WD7 Templates for FRCT 3 3_August 2014 IMBE 2_Gross 2" xfId="16596"/>
    <cellStyle name="_WD7 Templates for FRCT 3 3_August 2014 IMBE 2_Gross 2 2" xfId="16597"/>
    <cellStyle name="_WD7 Templates for FRCT 3 3_August 2014 IMBE 2_Gross 3" xfId="16598"/>
    <cellStyle name="_WD7 Templates for FRCT 3 3_August 2014 IMBE 3" xfId="16599"/>
    <cellStyle name="_WD7 Templates for FRCT 3 3_August 2014 IMBE 3 2" xfId="16600"/>
    <cellStyle name="_WD7 Templates for FRCT 3 3_August 2014 IMBE 4" xfId="16601"/>
    <cellStyle name="_WD7 Templates for FRCT 3 3_August 2014 IMBE 4 2" xfId="16602"/>
    <cellStyle name="_WD7 Templates for FRCT 3 3_August 2014 IMBE 5" xfId="16603"/>
    <cellStyle name="_WD7 Templates for FRCT 3 3_August 2014 IMBE_Gross" xfId="16604"/>
    <cellStyle name="_WD7 Templates for FRCT 3 3_August 2014 IMBE_Gross 2" xfId="16605"/>
    <cellStyle name="_WD7 Templates for FRCT 3 3_August 2014 IMBE_Gross 2 2" xfId="16606"/>
    <cellStyle name="_WD7 Templates for FRCT 3 3_August 2014 IMBE_Gross 3" xfId="16607"/>
    <cellStyle name="_WD7 Templates for FRCT 3 3_Gross" xfId="16608"/>
    <cellStyle name="_WD7 Templates for FRCT 3 3_Gross 2" xfId="16609"/>
    <cellStyle name="_WD7 Templates for FRCT 3 3_Gross 2 2" xfId="16610"/>
    <cellStyle name="_WD7 Templates for FRCT 3 3_Gross 3" xfId="16611"/>
    <cellStyle name="_WD7 Templates for FRCT 3 4" xfId="16612"/>
    <cellStyle name="_WD7 Templates for FRCT 3 4 2" xfId="16613"/>
    <cellStyle name="_WD7 Templates for FRCT 3 4 2 2" xfId="16614"/>
    <cellStyle name="_WD7 Templates for FRCT 3 4 2 2 2" xfId="16615"/>
    <cellStyle name="_WD7 Templates for FRCT 3 4 2 3" xfId="16616"/>
    <cellStyle name="_WD7 Templates for FRCT 3 4 2 3 2" xfId="16617"/>
    <cellStyle name="_WD7 Templates for FRCT 3 4 2_Gross" xfId="16618"/>
    <cellStyle name="_WD7 Templates for FRCT 3 4 2_Gross 2" xfId="16619"/>
    <cellStyle name="_WD7 Templates for FRCT 3 4 2_Gross 2 2" xfId="16620"/>
    <cellStyle name="_WD7 Templates for FRCT 3 4 2_Gross 3" xfId="16621"/>
    <cellStyle name="_WD7 Templates for FRCT 3 4 3" xfId="16622"/>
    <cellStyle name="_WD7 Templates for FRCT 3 4 3 2" xfId="16623"/>
    <cellStyle name="_WD7 Templates for FRCT 3 4 4" xfId="16624"/>
    <cellStyle name="_WD7 Templates for FRCT 3 4 4 2" xfId="16625"/>
    <cellStyle name="_WD7 Templates for FRCT 3 4_Gross" xfId="16626"/>
    <cellStyle name="_WD7 Templates for FRCT 3 4_Gross 2" xfId="16627"/>
    <cellStyle name="_WD7 Templates for FRCT 3 4_Gross 2 2" xfId="16628"/>
    <cellStyle name="_WD7 Templates for FRCT 3 4_Gross 3" xfId="16629"/>
    <cellStyle name="_WD7 Templates for FRCT 3 5" xfId="16630"/>
    <cellStyle name="_WD7 Templates for FRCT 3 5 2" xfId="16631"/>
    <cellStyle name="_WD7 Templates for FRCT 3 5 2 2" xfId="16632"/>
    <cellStyle name="_WD7 Templates for FRCT 3 5 3" xfId="16633"/>
    <cellStyle name="_WD7 Templates for FRCT 3 5 3 2" xfId="16634"/>
    <cellStyle name="_WD7 Templates for FRCT 3 5 4" xfId="16635"/>
    <cellStyle name="_WD7 Templates for FRCT 3 5_Gross" xfId="16636"/>
    <cellStyle name="_WD7 Templates for FRCT 3 5_Gross 2" xfId="16637"/>
    <cellStyle name="_WD7 Templates for FRCT 3 5_Gross 2 2" xfId="16638"/>
    <cellStyle name="_WD7 Templates for FRCT 3 5_Gross 3" xfId="16639"/>
    <cellStyle name="_WD7 Templates for FRCT 3 6" xfId="16640"/>
    <cellStyle name="_WD7 Templates for FRCT 3 6 2" xfId="16641"/>
    <cellStyle name="_WD7 Templates for FRCT 3 6 2 2" xfId="16642"/>
    <cellStyle name="_WD7 Templates for FRCT 3 6 3" xfId="16643"/>
    <cellStyle name="_WD7 Templates for FRCT 3 6 3 2" xfId="16644"/>
    <cellStyle name="_WD7 Templates for FRCT 3 6 4" xfId="16645"/>
    <cellStyle name="_WD7 Templates for FRCT 3 6 4 2" xfId="16646"/>
    <cellStyle name="_WD7 Templates for FRCT 3 6 5" xfId="16647"/>
    <cellStyle name="_WD7 Templates for FRCT 3 6_Gross" xfId="16648"/>
    <cellStyle name="_WD7 Templates for FRCT 3 6_Gross 2" xfId="16649"/>
    <cellStyle name="_WD7 Templates for FRCT 3 6_Gross 2 2" xfId="16650"/>
    <cellStyle name="_WD7 Templates for FRCT 3 6_Gross 3" xfId="16651"/>
    <cellStyle name="_WD7 Templates for FRCT 3 7" xfId="16652"/>
    <cellStyle name="_WD7 Templates for FRCT 3 7 2" xfId="16653"/>
    <cellStyle name="_WD7 Templates for FRCT 3 7 2 2" xfId="16654"/>
    <cellStyle name="_WD7 Templates for FRCT 3 7 2 2 2" xfId="16655"/>
    <cellStyle name="_WD7 Templates for FRCT 3 7 3" xfId="16656"/>
    <cellStyle name="_WD7 Templates for FRCT 3 7 3 2" xfId="16657"/>
    <cellStyle name="_WD7 Templates for FRCT 3 7 4" xfId="16658"/>
    <cellStyle name="_WD7 Templates for FRCT 3 7 4 2" xfId="16659"/>
    <cellStyle name="_WD7 Templates for FRCT 3 7 5" xfId="16660"/>
    <cellStyle name="_WD7 Templates for FRCT 3 7_Gross" xfId="16661"/>
    <cellStyle name="_WD7 Templates for FRCT 3 7_Gross 2" xfId="16662"/>
    <cellStyle name="_WD7 Templates for FRCT 3 7_Gross 2 2" xfId="16663"/>
    <cellStyle name="_WD7 Templates for FRCT 3 7_Gross 3" xfId="16664"/>
    <cellStyle name="_WD7 Templates for FRCT 3 8" xfId="16665"/>
    <cellStyle name="_WD7 Templates for FRCT 3 8 2" xfId="16666"/>
    <cellStyle name="_WD7 Templates for FRCT 3 8 2 2" xfId="16667"/>
    <cellStyle name="_WD7 Templates for FRCT 3 8 3" xfId="16668"/>
    <cellStyle name="_WD7 Templates for FRCT 3 8 3 2" xfId="16669"/>
    <cellStyle name="_WD7 Templates for FRCT 3 8 4" xfId="16670"/>
    <cellStyle name="_WD7 Templates for FRCT 3 8 5" xfId="16671"/>
    <cellStyle name="_WD7 Templates for FRCT 3 8_Gross" xfId="16672"/>
    <cellStyle name="_WD7 Templates for FRCT 3 8_Gross 2" xfId="16673"/>
    <cellStyle name="_WD7 Templates for FRCT 3 8_Gross 2 2" xfId="16674"/>
    <cellStyle name="_WD7 Templates for FRCT 3 8_Gross 3" xfId="16675"/>
    <cellStyle name="_WD7 Templates for FRCT 3 9" xfId="16676"/>
    <cellStyle name="_WD7 Templates for FRCT 3 9 2" xfId="16677"/>
    <cellStyle name="_WD7 Templates for FRCT 3 9 2 2" xfId="16678"/>
    <cellStyle name="_WD7 Templates for FRCT 3 9 3" xfId="16679"/>
    <cellStyle name="_WD7 Templates for FRCT 3_August 2014 IMBE" xfId="16680"/>
    <cellStyle name="_WD7 Templates for FRCT 3_August 2014 IMBE 2" xfId="16681"/>
    <cellStyle name="_WD7 Templates for FRCT 3_August 2014 IMBE 2 2" xfId="16682"/>
    <cellStyle name="_WD7 Templates for FRCT 3_August 2014 IMBE 2 2 2" xfId="16683"/>
    <cellStyle name="_WD7 Templates for FRCT 3_August 2014 IMBE 2 3" xfId="16684"/>
    <cellStyle name="_WD7 Templates for FRCT 3_August 2014 IMBE 2 3 2" xfId="16685"/>
    <cellStyle name="_WD7 Templates for FRCT 3_August 2014 IMBE 2_Gross" xfId="16686"/>
    <cellStyle name="_WD7 Templates for FRCT 3_August 2014 IMBE 2_Gross 2" xfId="16687"/>
    <cellStyle name="_WD7 Templates for FRCT 3_August 2014 IMBE 2_Gross 2 2" xfId="16688"/>
    <cellStyle name="_WD7 Templates for FRCT 3_August 2014 IMBE 2_Gross 3" xfId="16689"/>
    <cellStyle name="_WD7 Templates for FRCT 3_August 2014 IMBE 3" xfId="16690"/>
    <cellStyle name="_WD7 Templates for FRCT 3_August 2014 IMBE 3 2" xfId="16691"/>
    <cellStyle name="_WD7 Templates for FRCT 3_August 2014 IMBE 4" xfId="16692"/>
    <cellStyle name="_WD7 Templates for FRCT 3_August 2014 IMBE 4 2" xfId="16693"/>
    <cellStyle name="_WD7 Templates for FRCT 3_August 2014 IMBE_Gross" xfId="16694"/>
    <cellStyle name="_WD7 Templates for FRCT 3_August 2014 IMBE_Gross 2" xfId="16695"/>
    <cellStyle name="_WD7 Templates for FRCT 3_August 2014 IMBE_Gross 2 2" xfId="16696"/>
    <cellStyle name="_WD7 Templates for FRCT 3_August 2014 IMBE_Gross 3" xfId="16697"/>
    <cellStyle name="_WD7 Templates for FRCT 3_Gross" xfId="16698"/>
    <cellStyle name="_WD7 Templates for FRCT 3_Gross 2" xfId="16699"/>
    <cellStyle name="_WD7 Templates for FRCT 3_Gross 2 2" xfId="16700"/>
    <cellStyle name="_WD7 Templates for FRCT 3_Gross 3" xfId="16701"/>
    <cellStyle name="_WD7 Templates for FRCT 30" xfId="16702"/>
    <cellStyle name="_WD7 Templates for FRCT 4" xfId="16703"/>
    <cellStyle name="_WD7 Templates for FRCT 4 2" xfId="16704"/>
    <cellStyle name="_WD7 Templates for FRCT 4 2 2" xfId="16705"/>
    <cellStyle name="_WD7 Templates for FRCT 4 2 2 2" xfId="16706"/>
    <cellStyle name="_WD7 Templates for FRCT 4 2 2 2 2" xfId="16707"/>
    <cellStyle name="_WD7 Templates for FRCT 4 2 3" xfId="16708"/>
    <cellStyle name="_WD7 Templates for FRCT 4 2 3 2" xfId="16709"/>
    <cellStyle name="_WD7 Templates for FRCT 4 2_Gross" xfId="16710"/>
    <cellStyle name="_WD7 Templates for FRCT 4 2_Gross 2" xfId="16711"/>
    <cellStyle name="_WD7 Templates for FRCT 4 2_Gross 2 2" xfId="16712"/>
    <cellStyle name="_WD7 Templates for FRCT 4 2_Gross 3" xfId="16713"/>
    <cellStyle name="_WD7 Templates for FRCT 4 3" xfId="16714"/>
    <cellStyle name="_WD7 Templates for FRCT 4 3 2" xfId="16715"/>
    <cellStyle name="_WD7 Templates for FRCT 4 3 2 2" xfId="16716"/>
    <cellStyle name="_WD7 Templates for FRCT 4 4" xfId="16717"/>
    <cellStyle name="_WD7 Templates for FRCT 4 4 2" xfId="16718"/>
    <cellStyle name="_WD7 Templates for FRCT 4 5" xfId="16719"/>
    <cellStyle name="_WD7 Templates for FRCT 4 5 2" xfId="16720"/>
    <cellStyle name="_WD7 Templates for FRCT 4 6" xfId="16721"/>
    <cellStyle name="_WD7 Templates for FRCT 4 6 2" xfId="16722"/>
    <cellStyle name="_WD7 Templates for FRCT 4_August 2014 IMBE" xfId="16723"/>
    <cellStyle name="_WD7 Templates for FRCT 4_August 2014 IMBE 2" xfId="16724"/>
    <cellStyle name="_WD7 Templates for FRCT 4_August 2014 IMBE 2 2" xfId="16725"/>
    <cellStyle name="_WD7 Templates for FRCT 4_August 2014 IMBE 2 2 2" xfId="16726"/>
    <cellStyle name="_WD7 Templates for FRCT 4_August 2014 IMBE 2 2 2 2" xfId="16727"/>
    <cellStyle name="_WD7 Templates for FRCT 4_August 2014 IMBE 2 2 3" xfId="16728"/>
    <cellStyle name="_WD7 Templates for FRCT 4_August 2014 IMBE 2 2_Gross" xfId="16729"/>
    <cellStyle name="_WD7 Templates for FRCT 4_August 2014 IMBE 2 2_Gross 2" xfId="16730"/>
    <cellStyle name="_WD7 Templates for FRCT 4_August 2014 IMBE 2 2_Gross 2 2" xfId="16731"/>
    <cellStyle name="_WD7 Templates for FRCT 4_August 2014 IMBE 2 2_Gross 3" xfId="16732"/>
    <cellStyle name="_WD7 Templates for FRCT 4_August 2014 IMBE 2 3" xfId="16733"/>
    <cellStyle name="_WD7 Templates for FRCT 4_August 2014 IMBE 2 3 2" xfId="16734"/>
    <cellStyle name="_WD7 Templates for FRCT 4_August 2014 IMBE 2 4" xfId="16735"/>
    <cellStyle name="_WD7 Templates for FRCT 4_August 2014 IMBE 2 4 2" xfId="16736"/>
    <cellStyle name="_WD7 Templates for FRCT 4_August 2014 IMBE 2_Gross" xfId="16737"/>
    <cellStyle name="_WD7 Templates for FRCT 4_August 2014 IMBE 2_Gross 2" xfId="16738"/>
    <cellStyle name="_WD7 Templates for FRCT 4_August 2014 IMBE 2_Gross 2 2" xfId="16739"/>
    <cellStyle name="_WD7 Templates for FRCT 4_August 2014 IMBE 2_Gross 3" xfId="16740"/>
    <cellStyle name="_WD7 Templates for FRCT 4_August 2014 IMBE 3" xfId="16741"/>
    <cellStyle name="_WD7 Templates for FRCT 4_August 2014 IMBE 3 2" xfId="16742"/>
    <cellStyle name="_WD7 Templates for FRCT 4_August 2014 IMBE 4" xfId="16743"/>
    <cellStyle name="_WD7 Templates for FRCT 4_August 2014 IMBE 4 2" xfId="16744"/>
    <cellStyle name="_WD7 Templates for FRCT 4_August 2014 IMBE 5" xfId="16745"/>
    <cellStyle name="_WD7 Templates for FRCT 4_August 2014 IMBE_Gross" xfId="16746"/>
    <cellStyle name="_WD7 Templates for FRCT 4_August 2014 IMBE_Gross 2" xfId="16747"/>
    <cellStyle name="_WD7 Templates for FRCT 4_August 2014 IMBE_Gross 2 2" xfId="16748"/>
    <cellStyle name="_WD7 Templates for FRCT 4_August 2014 IMBE_Gross 3" xfId="16749"/>
    <cellStyle name="_WD7 Templates for FRCT 4_Gross" xfId="16750"/>
    <cellStyle name="_WD7 Templates for FRCT 4_Gross 2" xfId="16751"/>
    <cellStyle name="_WD7 Templates for FRCT 4_Gross 2 2" xfId="16752"/>
    <cellStyle name="_WD7 Templates for FRCT 4_Gross 3" xfId="16753"/>
    <cellStyle name="_WD7 Templates for FRCT 5" xfId="16754"/>
    <cellStyle name="_WD7 Templates for FRCT 5 2" xfId="16755"/>
    <cellStyle name="_WD7 Templates for FRCT 5 2 2" xfId="16756"/>
    <cellStyle name="_WD7 Templates for FRCT 5 2 2 2" xfId="16757"/>
    <cellStyle name="_WD7 Templates for FRCT 5 2 3" xfId="16758"/>
    <cellStyle name="_WD7 Templates for FRCT 5 2 3 2" xfId="16759"/>
    <cellStyle name="_WD7 Templates for FRCT 5 2 4" xfId="16760"/>
    <cellStyle name="_WD7 Templates for FRCT 5 2 4 2" xfId="16761"/>
    <cellStyle name="_WD7 Templates for FRCT 5 2_Gross" xfId="16762"/>
    <cellStyle name="_WD7 Templates for FRCT 5 2_Gross 2" xfId="16763"/>
    <cellStyle name="_WD7 Templates for FRCT 5 2_Gross 2 2" xfId="16764"/>
    <cellStyle name="_WD7 Templates for FRCT 5 2_Gross 3" xfId="16765"/>
    <cellStyle name="_WD7 Templates for FRCT 5 3" xfId="16766"/>
    <cellStyle name="_WD7 Templates for FRCT 5 3 2" xfId="16767"/>
    <cellStyle name="_WD7 Templates for FRCT 5 3 2 2" xfId="16768"/>
    <cellStyle name="_WD7 Templates for FRCT 5 3 3" xfId="16769"/>
    <cellStyle name="_WD7 Templates for FRCT 5 3 3 2" xfId="16770"/>
    <cellStyle name="_WD7 Templates for FRCT 5 4" xfId="16771"/>
    <cellStyle name="_WD7 Templates for FRCT 5 4 2" xfId="16772"/>
    <cellStyle name="_WD7 Templates for FRCT 5 5" xfId="16773"/>
    <cellStyle name="_WD7 Templates for FRCT 5 5 2" xfId="16774"/>
    <cellStyle name="_WD7 Templates for FRCT 5 6" xfId="16775"/>
    <cellStyle name="_WD7 Templates for FRCT 5_Gross" xfId="16776"/>
    <cellStyle name="_WD7 Templates for FRCT 5_Gross 2" xfId="16777"/>
    <cellStyle name="_WD7 Templates for FRCT 5_Gross 2 2" xfId="16778"/>
    <cellStyle name="_WD7 Templates for FRCT 5_Gross 3" xfId="16779"/>
    <cellStyle name="_WD7 Templates for FRCT 6" xfId="16780"/>
    <cellStyle name="_WD7 Templates for FRCT 6 2" xfId="16781"/>
    <cellStyle name="_WD7 Templates for FRCT 6 2 2" xfId="16782"/>
    <cellStyle name="_WD7 Templates for FRCT 6 2 2 2" xfId="16783"/>
    <cellStyle name="_WD7 Templates for FRCT 6 2 3" xfId="16784"/>
    <cellStyle name="_WD7 Templates for FRCT 6 2 3 2" xfId="16785"/>
    <cellStyle name="_WD7 Templates for FRCT 6 2_Gross" xfId="16786"/>
    <cellStyle name="_WD7 Templates for FRCT 6 2_Gross 2" xfId="16787"/>
    <cellStyle name="_WD7 Templates for FRCT 6 2_Gross 2 2" xfId="16788"/>
    <cellStyle name="_WD7 Templates for FRCT 6 2_Gross 3" xfId="16789"/>
    <cellStyle name="_WD7 Templates for FRCT 6 3" xfId="16790"/>
    <cellStyle name="_WD7 Templates for FRCT 6 3 2" xfId="16791"/>
    <cellStyle name="_WD7 Templates for FRCT 6 3 2 2" xfId="16792"/>
    <cellStyle name="_WD7 Templates for FRCT 6 3 3" xfId="16793"/>
    <cellStyle name="_WD7 Templates for FRCT 6 3 3 2" xfId="16794"/>
    <cellStyle name="_WD7 Templates for FRCT 6 4" xfId="16795"/>
    <cellStyle name="_WD7 Templates for FRCT 6 4 2" xfId="16796"/>
    <cellStyle name="_WD7 Templates for FRCT 6 5" xfId="16797"/>
    <cellStyle name="_WD7 Templates for FRCT 6 5 2" xfId="16798"/>
    <cellStyle name="_WD7 Templates for FRCT 6 6" xfId="16799"/>
    <cellStyle name="_WD7 Templates for FRCT 6_Gross" xfId="16800"/>
    <cellStyle name="_WD7 Templates for FRCT 6_Gross 2" xfId="16801"/>
    <cellStyle name="_WD7 Templates for FRCT 6_Gross 2 2" xfId="16802"/>
    <cellStyle name="_WD7 Templates for FRCT 6_Gross 3" xfId="16803"/>
    <cellStyle name="_WD7 Templates for FRCT 7" xfId="16804"/>
    <cellStyle name="_WD7 Templates for FRCT 7 2" xfId="16805"/>
    <cellStyle name="_WD7 Templates for FRCT 7 2 2" xfId="16806"/>
    <cellStyle name="_WD7 Templates for FRCT 7 2 2 2" xfId="16807"/>
    <cellStyle name="_WD7 Templates for FRCT 7 2 3" xfId="16808"/>
    <cellStyle name="_WD7 Templates for FRCT 7 2 3 2" xfId="16809"/>
    <cellStyle name="_WD7 Templates for FRCT 7 2_Gross" xfId="16810"/>
    <cellStyle name="_WD7 Templates for FRCT 7 2_Gross 2" xfId="16811"/>
    <cellStyle name="_WD7 Templates for FRCT 7 2_Gross 2 2" xfId="16812"/>
    <cellStyle name="_WD7 Templates for FRCT 7 2_Gross 3" xfId="16813"/>
    <cellStyle name="_WD7 Templates for FRCT 7 3" xfId="16814"/>
    <cellStyle name="_WD7 Templates for FRCT 7 3 2" xfId="16815"/>
    <cellStyle name="_WD7 Templates for FRCT 7 4" xfId="16816"/>
    <cellStyle name="_WD7 Templates for FRCT 7 4 2" xfId="16817"/>
    <cellStyle name="_WD7 Templates for FRCT 7_Gross" xfId="16818"/>
    <cellStyle name="_WD7 Templates for FRCT 7_Gross 2" xfId="16819"/>
    <cellStyle name="_WD7 Templates for FRCT 7_Gross 2 2" xfId="16820"/>
    <cellStyle name="_WD7 Templates for FRCT 7_Gross 3" xfId="16821"/>
    <cellStyle name="_WD7 Templates for FRCT 8" xfId="16822"/>
    <cellStyle name="_WD7 Templates for FRCT 8 2" xfId="16823"/>
    <cellStyle name="_WD7 Templates for FRCT 8 2 2" xfId="16824"/>
    <cellStyle name="_WD7 Templates for FRCT 8 2 2 2" xfId="16825"/>
    <cellStyle name="_WD7 Templates for FRCT 8 2 3" xfId="16826"/>
    <cellStyle name="_WD7 Templates for FRCT 8 2 3 2" xfId="16827"/>
    <cellStyle name="_WD7 Templates for FRCT 8 2_Gross" xfId="16828"/>
    <cellStyle name="_WD7 Templates for FRCT 8 2_Gross 2" xfId="16829"/>
    <cellStyle name="_WD7 Templates for FRCT 8 2_Gross 2 2" xfId="16830"/>
    <cellStyle name="_WD7 Templates for FRCT 8 2_Gross 3" xfId="16831"/>
    <cellStyle name="_WD7 Templates for FRCT 8 3" xfId="16832"/>
    <cellStyle name="_WD7 Templates for FRCT 8 3 2" xfId="16833"/>
    <cellStyle name="_WD7 Templates for FRCT 8 4" xfId="16834"/>
    <cellStyle name="_WD7 Templates for FRCT 8 4 2" xfId="16835"/>
    <cellStyle name="_WD7 Templates for FRCT 8_Gross" xfId="16836"/>
    <cellStyle name="_WD7 Templates for FRCT 8_Gross 2" xfId="16837"/>
    <cellStyle name="_WD7 Templates for FRCT 8_Gross 2 2" xfId="16838"/>
    <cellStyle name="_WD7 Templates for FRCT 8_Gross 3" xfId="16839"/>
    <cellStyle name="_WD7 Templates for FRCT 9" xfId="16840"/>
    <cellStyle name="_WD7 Templates for FRCT 9 2" xfId="16841"/>
    <cellStyle name="_WD7 Templates for FRCT 9 2 2" xfId="16842"/>
    <cellStyle name="_WD7 Templates for FRCT 9 2 2 2" xfId="16843"/>
    <cellStyle name="_WD7 Templates for FRCT 9 2 3" xfId="16844"/>
    <cellStyle name="_WD7 Templates for FRCT 9 2 3 2" xfId="16845"/>
    <cellStyle name="_WD7 Templates for FRCT 9 2_Gross" xfId="16846"/>
    <cellStyle name="_WD7 Templates for FRCT 9 2_Gross 2" xfId="16847"/>
    <cellStyle name="_WD7 Templates for FRCT 9 2_Gross 2 2" xfId="16848"/>
    <cellStyle name="_WD7 Templates for FRCT 9 2_Gross 3" xfId="16849"/>
    <cellStyle name="_WD7 Templates for FRCT 9 3" xfId="16850"/>
    <cellStyle name="_WD7 Templates for FRCT 9 3 2" xfId="16851"/>
    <cellStyle name="_WD7 Templates for FRCT 9 4" xfId="16852"/>
    <cellStyle name="_WD7 Templates for FRCT 9 4 2" xfId="16853"/>
    <cellStyle name="_WD7 Templates for FRCT 9 5" xfId="16854"/>
    <cellStyle name="_WD7 Templates for FRCT 9 5 2" xfId="16855"/>
    <cellStyle name="_WD7 Templates for FRCT 9_Gross" xfId="16856"/>
    <cellStyle name="_WD7 Templates for FRCT 9_Gross 2" xfId="16857"/>
    <cellStyle name="_WD7 Templates for FRCT 9_Gross 2 2" xfId="16858"/>
    <cellStyle name="_WD7 Templates for FRCT 9_Gross 3" xfId="16859"/>
    <cellStyle name="_WD7 Templates for FRCT_001. Test" xfId="16860"/>
    <cellStyle name="_WD7 Templates for FRCT_001. Test 2" xfId="16861"/>
    <cellStyle name="_WD7 Templates for FRCT_001. Test 2 2" xfId="16862"/>
    <cellStyle name="_WD7 Templates for FRCT_001. Test 3" xfId="16863"/>
    <cellStyle name="_WD7 Templates for FRCT_001. Test_Gross" xfId="16864"/>
    <cellStyle name="_WD7 Templates for FRCT_001. Test_Gross 2" xfId="16865"/>
    <cellStyle name="_WD7 Templates for FRCT_001. Test_Gross 2 2" xfId="16866"/>
    <cellStyle name="_WD7 Templates for FRCT_001. Test_Gross 3" xfId="16867"/>
    <cellStyle name="_WD7 Templates for FRCT_Gross" xfId="16868"/>
    <cellStyle name="_WD7 Templates for FRCT_Gross 2" xfId="16869"/>
    <cellStyle name="_WD7 Templates for FRCT_Gross 2 2" xfId="16870"/>
    <cellStyle name="_WD7 Templates for FRCT_Gross 2 2 2" xfId="16871"/>
    <cellStyle name="_WD7 Templates for FRCT_Gross 2 3" xfId="16872"/>
    <cellStyle name="_WD7 Templates for FRCT_Gross 2 3 2" xfId="16873"/>
    <cellStyle name="_WD7 Templates for FRCT_Gross 2_Gross" xfId="16874"/>
    <cellStyle name="_WD7 Templates for FRCT_Gross 2_Gross 2" xfId="16875"/>
    <cellStyle name="_WD7 Templates for FRCT_Gross 2_Gross 2 2" xfId="16876"/>
    <cellStyle name="_WD7 Templates for FRCT_Gross 2_Gross 3" xfId="16877"/>
    <cellStyle name="_WD7 Templates for FRCT_Gross 3" xfId="16878"/>
    <cellStyle name="_WD7 Templates for FRCT_Gross 3 2" xfId="16879"/>
    <cellStyle name="_WD7 Templates for FRCT_Gross 4" xfId="16880"/>
    <cellStyle name="_WD7 Templates for FRCT_Gross 4 2" xfId="16881"/>
    <cellStyle name="_WD7 Templates for FRCT_Gross_1" xfId="16882"/>
    <cellStyle name="_WD7 Templates for FRCT_Gross_1 2" xfId="16883"/>
    <cellStyle name="_WD7 Templates for FRCT_Gross_1 2 2" xfId="16884"/>
    <cellStyle name="_WD7 Templates for FRCT_Gross_1 3" xfId="16885"/>
    <cellStyle name="_WD7 Templates for FRCT_Gross_Gross" xfId="16886"/>
    <cellStyle name="_WD7 Templates for FRCT_Gross_Gross 2" xfId="16887"/>
    <cellStyle name="_WD7 Templates for FRCT_Gross_Gross 2 2" xfId="16888"/>
    <cellStyle name="_WD7 Templates for FRCT_Gross_Gross 3" xfId="16889"/>
    <cellStyle name="_WD7 Templates for FRCT_R0" xfId="16890"/>
    <cellStyle name="_WD7 Templates for FRCT_R0 2" xfId="16891"/>
    <cellStyle name="_WD7 Templates for FRCT_R0 2 2" xfId="16892"/>
    <cellStyle name="_WD7 Templates for FRCT_R0 2 2 2" xfId="16893"/>
    <cellStyle name="_WD7 Templates for FRCT_R0 2 3" xfId="16894"/>
    <cellStyle name="_WD7 Templates for FRCT_R0 2 3 2" xfId="16895"/>
    <cellStyle name="_WD7 Templates for FRCT_R0 3" xfId="16896"/>
    <cellStyle name="_WD7 Templates for FRCT_R0 3 2" xfId="16897"/>
    <cellStyle name="_WD7 Templates for FRCT_R0 4" xfId="16898"/>
    <cellStyle name="_WD7 Templates for FRCT_R0 4 2" xfId="16899"/>
    <cellStyle name="_WD7 Templates for FRCT_R0_1" xfId="16900"/>
    <cellStyle name="_WD7 Templates for FRCT_R0_1 2" xfId="16901"/>
    <cellStyle name="_WD7 Templates for FRCT_R0_1 2 2" xfId="16902"/>
    <cellStyle name="_WD7 Templates for FRCT_R0_1 3" xfId="16903"/>
    <cellStyle name="_WD7 Templates for FRCT_R0_1 3 2" xfId="16904"/>
    <cellStyle name="_White Paper 170409 for HMT for PB_29.04.09" xfId="16905"/>
    <cellStyle name="_White Paper 170409 for HMT for PB_29.04.09 2" xfId="16906"/>
    <cellStyle name="_White Paper 170409 for HMT for PB_29.04.09 2 2" xfId="16907"/>
    <cellStyle name="_White Paper 170409 for HMT for PB_29.04.09 2 2 2" xfId="16908"/>
    <cellStyle name="_White Paper 170409 for HMT for PB_29.04.09 2 2 3" xfId="16909"/>
    <cellStyle name="_White Paper 170409 for HMT for PB_29.04.09 2 2 4" xfId="16910"/>
    <cellStyle name="_White Paper 170409 for HMT for PB_29.04.09 2 3" xfId="16911"/>
    <cellStyle name="_White Paper 170409 for HMT for PB_29.04.09 2 3 2" xfId="16912"/>
    <cellStyle name="_White Paper 170409 for HMT for PB_29.04.09 2_Gross" xfId="16913"/>
    <cellStyle name="_White Paper 170409 for HMT for PB_29.04.09 2_Gross 2" xfId="16914"/>
    <cellStyle name="_White Paper 170409 for HMT for PB_29.04.09 2_Gross 2 2" xfId="16915"/>
    <cellStyle name="_White Paper 170409 for HMT for PB_29.04.09 2_Gross 3" xfId="16916"/>
    <cellStyle name="_White Paper 170409 for HMT for PB_29.04.09 3" xfId="16917"/>
    <cellStyle name="_White Paper 170409 for HMT for PB_29.04.09 3 2" xfId="16918"/>
    <cellStyle name="_White Paper 170409 for HMT for PB_29.04.09 3 3" xfId="16919"/>
    <cellStyle name="_White Paper 170409 for HMT for PB_29.04.09 3 4" xfId="16920"/>
    <cellStyle name="_White Paper 170409 for HMT for PB_29.04.09 4" xfId="16921"/>
    <cellStyle name="_White Paper 170409 for HMT for PB_29.04.09 4 2" xfId="16922"/>
    <cellStyle name="_White Paper 170409 for HMT for PB_29.04.09_Gross" xfId="16923"/>
    <cellStyle name="_White Paper 170409 for HMT for PB_29.04.09_Gross 2" xfId="16924"/>
    <cellStyle name="_White Paper 170409 for HMT for PB_29.04.09_Gross 2 2" xfId="16925"/>
    <cellStyle name="_White Paper 170409 for HMT for PB_29.04.09_Gross 3" xfId="16926"/>
    <cellStyle name="_Winter 2011 LTP table" xfId="16927"/>
    <cellStyle name="_WWEG Perf Agreement v3" xfId="16928"/>
    <cellStyle name="_WWEG Perf Agreement v3 10" xfId="16929"/>
    <cellStyle name="_WWEG Perf Agreement v3 10 2" xfId="16930"/>
    <cellStyle name="_WWEG Perf Agreement v3 10 2 2" xfId="16931"/>
    <cellStyle name="_WWEG Perf Agreement v3 10 3" xfId="16932"/>
    <cellStyle name="_WWEG Perf Agreement v3 11" xfId="16933"/>
    <cellStyle name="_WWEG Perf Agreement v3 11 2" xfId="16934"/>
    <cellStyle name="_WWEG Perf Agreement v3 11 2 2" xfId="16935"/>
    <cellStyle name="_WWEG Perf Agreement v3 11 3" xfId="16936"/>
    <cellStyle name="_WWEG Perf Agreement v3 12" xfId="16937"/>
    <cellStyle name="_WWEG Perf Agreement v3 12 2" xfId="16938"/>
    <cellStyle name="_WWEG Perf Agreement v3 13" xfId="16939"/>
    <cellStyle name="_WWEG Perf Agreement v3 13 2" xfId="16940"/>
    <cellStyle name="_WWEG Perf Agreement v3 14" xfId="16941"/>
    <cellStyle name="_WWEG Perf Agreement v3 14 2" xfId="16942"/>
    <cellStyle name="_WWEG Perf Agreement v3 2" xfId="16943"/>
    <cellStyle name="_WWEG Perf Agreement v3 2 2" xfId="16944"/>
    <cellStyle name="_WWEG Perf Agreement v3 2 2 2" xfId="16945"/>
    <cellStyle name="_WWEG Perf Agreement v3 2 2 2 2" xfId="16946"/>
    <cellStyle name="_WWEG Perf Agreement v3 2 2 2 3" xfId="16947"/>
    <cellStyle name="_WWEG Perf Agreement v3 2 2 2 4" xfId="16948"/>
    <cellStyle name="_WWEG Perf Agreement v3 2 3" xfId="16949"/>
    <cellStyle name="_WWEG Perf Agreement v3 2 3 2" xfId="16950"/>
    <cellStyle name="_WWEG Perf Agreement v3 2 3 3" xfId="16951"/>
    <cellStyle name="_WWEG Perf Agreement v3 2 3 4" xfId="16952"/>
    <cellStyle name="_WWEG Perf Agreement v3 2_Gross" xfId="16953"/>
    <cellStyle name="_WWEG Perf Agreement v3 2_Gross 2" xfId="16954"/>
    <cellStyle name="_WWEG Perf Agreement v3 2_Gross 2 2" xfId="16955"/>
    <cellStyle name="_WWEG Perf Agreement v3 2_Gross 3" xfId="16956"/>
    <cellStyle name="_WWEG Perf Agreement v3 3" xfId="16957"/>
    <cellStyle name="_WWEG Perf Agreement v3 3 2" xfId="16958"/>
    <cellStyle name="_WWEG Perf Agreement v3 3 2 2" xfId="16959"/>
    <cellStyle name="_WWEG Perf Agreement v3 3 2 2 2" xfId="16960"/>
    <cellStyle name="_WWEG Perf Agreement v3 3 2 2 3" xfId="16961"/>
    <cellStyle name="_WWEG Perf Agreement v3 3 2 2 4" xfId="16962"/>
    <cellStyle name="_WWEG Perf Agreement v3 3 2 3" xfId="16963"/>
    <cellStyle name="_WWEG Perf Agreement v3 3 2 3 2" xfId="16964"/>
    <cellStyle name="_WWEG Perf Agreement v3 3 2_Gross" xfId="16965"/>
    <cellStyle name="_WWEG Perf Agreement v3 3 2_Gross 2" xfId="16966"/>
    <cellStyle name="_WWEG Perf Agreement v3 3 2_Gross 2 2" xfId="16967"/>
    <cellStyle name="_WWEG Perf Agreement v3 3 2_Gross 3" xfId="16968"/>
    <cellStyle name="_WWEG Perf Agreement v3 3 3" xfId="16969"/>
    <cellStyle name="_WWEG Perf Agreement v3 3 3 2" xfId="16970"/>
    <cellStyle name="_WWEG Perf Agreement v3 3 3 3" xfId="16971"/>
    <cellStyle name="_WWEG Perf Agreement v3 3 3 4" xfId="16972"/>
    <cellStyle name="_WWEG Perf Agreement v3 3 4" xfId="16973"/>
    <cellStyle name="_WWEG Perf Agreement v3 3 4 2" xfId="16974"/>
    <cellStyle name="_WWEG Perf Agreement v3 3 5" xfId="16975"/>
    <cellStyle name="_WWEG Perf Agreement v3 3 5 2" xfId="16976"/>
    <cellStyle name="_WWEG Perf Agreement v3 3_Gross" xfId="16977"/>
    <cellStyle name="_WWEG Perf Agreement v3 3_Gross 2" xfId="16978"/>
    <cellStyle name="_WWEG Perf Agreement v3 3_Gross 2 2" xfId="16979"/>
    <cellStyle name="_WWEG Perf Agreement v3 3_Gross 3" xfId="16980"/>
    <cellStyle name="_WWEG Perf Agreement v3 4" xfId="16981"/>
    <cellStyle name="_WWEG Perf Agreement v3 4 2" xfId="16982"/>
    <cellStyle name="_WWEG Perf Agreement v3 4 2 2" xfId="16983"/>
    <cellStyle name="_WWEG Perf Agreement v3 4 2 2 2" xfId="16984"/>
    <cellStyle name="_WWEG Perf Agreement v3 4 2 2 3" xfId="16985"/>
    <cellStyle name="_WWEG Perf Agreement v3 4 2 2 4" xfId="16986"/>
    <cellStyle name="_WWEG Perf Agreement v3 4 3" xfId="16987"/>
    <cellStyle name="_WWEG Perf Agreement v3 4 3 2" xfId="16988"/>
    <cellStyle name="_WWEG Perf Agreement v3 4 3 3" xfId="16989"/>
    <cellStyle name="_WWEG Perf Agreement v3 4 3 4" xfId="16990"/>
    <cellStyle name="_WWEG Perf Agreement v3 4_Gross" xfId="16991"/>
    <cellStyle name="_WWEG Perf Agreement v3 4_Gross 2" xfId="16992"/>
    <cellStyle name="_WWEG Perf Agreement v3 4_Gross 2 2" xfId="16993"/>
    <cellStyle name="_WWEG Perf Agreement v3 4_Gross 3" xfId="16994"/>
    <cellStyle name="_WWEG Perf Agreement v3 5" xfId="16995"/>
    <cellStyle name="_WWEG Perf Agreement v3 5 2" xfId="16996"/>
    <cellStyle name="_WWEG Perf Agreement v3 5 2 2" xfId="16997"/>
    <cellStyle name="_WWEG Perf Agreement v3 5 2 3" xfId="16998"/>
    <cellStyle name="_WWEG Perf Agreement v3 5 2 4" xfId="16999"/>
    <cellStyle name="_WWEG Perf Agreement v3 5 3" xfId="17000"/>
    <cellStyle name="_WWEG Perf Agreement v3 5 3 2" xfId="17001"/>
    <cellStyle name="_WWEG Perf Agreement v3 5_Gross" xfId="17002"/>
    <cellStyle name="_WWEG Perf Agreement v3 5_Gross 2" xfId="17003"/>
    <cellStyle name="_WWEG Perf Agreement v3 5_Gross 2 2" xfId="17004"/>
    <cellStyle name="_WWEG Perf Agreement v3 5_Gross 3" xfId="17005"/>
    <cellStyle name="_WWEG Perf Agreement v3 6" xfId="17006"/>
    <cellStyle name="_WWEG Perf Agreement v3 6 2" xfId="17007"/>
    <cellStyle name="_WWEG Perf Agreement v3 6 2 2" xfId="17008"/>
    <cellStyle name="_WWEG Perf Agreement v3 6 3" xfId="17009"/>
    <cellStyle name="_WWEG Perf Agreement v3 6 4" xfId="17010"/>
    <cellStyle name="_WWEG Perf Agreement v3 6 5" xfId="17011"/>
    <cellStyle name="_WWEG Perf Agreement v3 6_Gross" xfId="17012"/>
    <cellStyle name="_WWEG Perf Agreement v3 6_Gross 2" xfId="17013"/>
    <cellStyle name="_WWEG Perf Agreement v3 6_Gross 2 2" xfId="17014"/>
    <cellStyle name="_WWEG Perf Agreement v3 6_Gross 3" xfId="17015"/>
    <cellStyle name="_WWEG Perf Agreement v3 7" xfId="17016"/>
    <cellStyle name="_WWEG Perf Agreement v3 7 2" xfId="17017"/>
    <cellStyle name="_WWEG Perf Agreement v3 7 2 2" xfId="17018"/>
    <cellStyle name="_WWEG Perf Agreement v3 7 3" xfId="17019"/>
    <cellStyle name="_WWEG Perf Agreement v3 7_Gross" xfId="17020"/>
    <cellStyle name="_WWEG Perf Agreement v3 7_Gross 2" xfId="17021"/>
    <cellStyle name="_WWEG Perf Agreement v3 7_Gross 2 2" xfId="17022"/>
    <cellStyle name="_WWEG Perf Agreement v3 7_Gross 3" xfId="17023"/>
    <cellStyle name="_WWEG Perf Agreement v3 8" xfId="17024"/>
    <cellStyle name="_WWEG Perf Agreement v3 8 2" xfId="17025"/>
    <cellStyle name="_WWEG Perf Agreement v3 8 2 2" xfId="17026"/>
    <cellStyle name="_WWEG Perf Agreement v3 8 3" xfId="17027"/>
    <cellStyle name="_WWEG Perf Agreement v3 9" xfId="17028"/>
    <cellStyle name="_WWEG Perf Agreement v3 9 2" xfId="17029"/>
    <cellStyle name="_WWEG Perf Agreement v3 9 2 2" xfId="17030"/>
    <cellStyle name="_WWEG Perf Agreement v3 9 3" xfId="17031"/>
    <cellStyle name="_WWEG Perf Agreement v3_Gross" xfId="17032"/>
    <cellStyle name="_WWEG Perf Agreement v3_Gross 2" xfId="17033"/>
    <cellStyle name="_WWEG Perf Agreement v3_Gross 2 2" xfId="17034"/>
    <cellStyle name="_WWEG Perf Agreement v3_Gross 3" xfId="17035"/>
    <cellStyle name="0,0_x000d__x000a_NA_x000d__x000a_" xfId="17036"/>
    <cellStyle name="0,0_x000d__x000a_NA_x000d__x000a_ 2" xfId="17037"/>
    <cellStyle name="0,0_x000d__x000a_NA_x000d__x000a_ 2 2" xfId="17038"/>
    <cellStyle name="0,0_x000d__x000a_NA_x000d__x000a_ 2 2 2" xfId="17039"/>
    <cellStyle name="0,0_x000d__x000a_NA_x000d__x000a_ 2 2 3" xfId="17040"/>
    <cellStyle name="0,0_x000d__x000a_NA_x000d__x000a_ 2 2 3 2" xfId="17041"/>
    <cellStyle name="0,0_x000d__x000a_NA_x000d__x000a_ 2 3" xfId="17042"/>
    <cellStyle name="0,0_x000d__x000a_NA_x000d__x000a_ 2 3 2" xfId="17043"/>
    <cellStyle name="0,0_x000d__x000a_NA_x000d__x000a_ 2 3 2 2" xfId="17044"/>
    <cellStyle name="0,0_x000d__x000a_NA_x000d__x000a_ 2 4" xfId="17045"/>
    <cellStyle name="0,0_x000d__x000a_NA_x000d__x000a_ 2 4 2" xfId="17046"/>
    <cellStyle name="0,0_x000d__x000a_NA_x000d__x000a_ 2 5" xfId="17047"/>
    <cellStyle name="0,0_x000d__x000a_NA_x000d__x000a_ 2 5 2" xfId="17048"/>
    <cellStyle name="0,0_x000d__x000a_NA_x000d__x000a_ 3" xfId="17049"/>
    <cellStyle name="0,0_x000d__x000a_NA_x000d__x000a_ 3 2" xfId="17050"/>
    <cellStyle name="0,0_x000d__x000a_NA_x000d__x000a_ 3 3" xfId="17051"/>
    <cellStyle name="0,0_x000d__x000a_NA_x000d__x000a_ 3 3 2" xfId="17052"/>
    <cellStyle name="0,0_x000d__x000a_NA_x000d__x000a_ 4" xfId="17053"/>
    <cellStyle name="0,0_x000d__x000a_NA_x000d__x000a_ 4 2" xfId="17054"/>
    <cellStyle name="0,0_x000d__x000a_NA_x000d__x000a_ 4 2 2" xfId="17055"/>
    <cellStyle name="0,0_x000d__x000a_NA_x000d__x000a_ 5" xfId="17056"/>
    <cellStyle name="0,0_x000d__x000a_NA_x000d__x000a_ 5 2" xfId="17057"/>
    <cellStyle name="0,0_x000d__x000a_NA_x000d__x000a_ 6" xfId="17058"/>
    <cellStyle name="0,0_x000d__x000a_NA_x000d__x000a_ 6 2" xfId="17059"/>
    <cellStyle name="0,0_x000d__x000a_NA_x000d__x000a__August 2014 IMBE" xfId="17060"/>
    <cellStyle name="1dp" xfId="17061"/>
    <cellStyle name="1dp 2" xfId="17062"/>
    <cellStyle name="1dp 2 2" xfId="17063"/>
    <cellStyle name="1dp 2 2 2" xfId="17064"/>
    <cellStyle name="1dp 2 3" xfId="17065"/>
    <cellStyle name="1dp 3" xfId="17066"/>
    <cellStyle name="1dp 3 2" xfId="17067"/>
    <cellStyle name="1dp 4" xfId="17068"/>
    <cellStyle name="1dp 4 2" xfId="17069"/>
    <cellStyle name="20% - Accent1 10" xfId="17070"/>
    <cellStyle name="20% - Accent1 10 2" xfId="17071"/>
    <cellStyle name="20% - Accent1 2" xfId="17072"/>
    <cellStyle name="20% - Accent1 2 2" xfId="17073"/>
    <cellStyle name="20% - Accent1 2 2 2" xfId="17074"/>
    <cellStyle name="20% - Accent1 2 2 2 2" xfId="17075"/>
    <cellStyle name="20% - Accent1 2 2 2 2 2" xfId="17076"/>
    <cellStyle name="20% - Accent1 2 2 2 3" xfId="17077"/>
    <cellStyle name="20% - Accent1 2 2 2 3 2" xfId="17078"/>
    <cellStyle name="20% - Accent1 2 2 3" xfId="17079"/>
    <cellStyle name="20% - Accent1 2 2 4" xfId="17080"/>
    <cellStyle name="20% - Accent1 2 2 4 2" xfId="17081"/>
    <cellStyle name="20% - Accent1 2 3" xfId="17082"/>
    <cellStyle name="20% - Accent1 2 3 2" xfId="17083"/>
    <cellStyle name="20% - Accent1 2 3 2 2" xfId="17084"/>
    <cellStyle name="20% - Accent1 2 3 3" xfId="17085"/>
    <cellStyle name="20% - Accent1 2 3 3 2" xfId="17086"/>
    <cellStyle name="20% - Accent1 2 3 4" xfId="17087"/>
    <cellStyle name="20% - Accent1 2 3 4 2" xfId="17088"/>
    <cellStyle name="20% - Accent1 2 3 5" xfId="17089"/>
    <cellStyle name="20% - Accent1 2 4" xfId="17090"/>
    <cellStyle name="20% - Accent1 2 4 2" xfId="17091"/>
    <cellStyle name="20% - Accent1 2 4 2 2" xfId="17092"/>
    <cellStyle name="20% - Accent1 2 5" xfId="17093"/>
    <cellStyle name="20% - Accent1 2 5 2" xfId="17094"/>
    <cellStyle name="20% - Accent1 2 5 3" xfId="17095"/>
    <cellStyle name="20% - Accent1 2 5 4" xfId="17096"/>
    <cellStyle name="20% - Accent1 2 6" xfId="17097"/>
    <cellStyle name="20% - Accent1 2_BB" xfId="17098"/>
    <cellStyle name="20% - Accent1 3" xfId="17099"/>
    <cellStyle name="20% - Accent1 3 10" xfId="17100"/>
    <cellStyle name="20% - Accent1 3 11" xfId="17101"/>
    <cellStyle name="20% - Accent1 3 2" xfId="17102"/>
    <cellStyle name="20% - Accent1 3 2 2" xfId="17103"/>
    <cellStyle name="20% - Accent1 3 2 2 2" xfId="17104"/>
    <cellStyle name="20% - Accent1 3 2 2 2 2" xfId="17105"/>
    <cellStyle name="20% - Accent1 3 2 2 3" xfId="17106"/>
    <cellStyle name="20% - Accent1 3 2 3" xfId="17107"/>
    <cellStyle name="20% - Accent1 3 2 3 2" xfId="17108"/>
    <cellStyle name="20% - Accent1 3 2 4" xfId="17109"/>
    <cellStyle name="20% - Accent1 3 2 4 2" xfId="17110"/>
    <cellStyle name="20% - Accent1 3 2 5" xfId="17111"/>
    <cellStyle name="20% - Accent1 3 2 5 2" xfId="17112"/>
    <cellStyle name="20% - Accent1 3 2 6" xfId="17113"/>
    <cellStyle name="20% - Accent1 3 2 6 2" xfId="17114"/>
    <cellStyle name="20% - Accent1 3 2_Gross" xfId="17115"/>
    <cellStyle name="20% - Accent1 3 3" xfId="17116"/>
    <cellStyle name="20% - Accent1 3 3 2" xfId="17117"/>
    <cellStyle name="20% - Accent1 3 3 3" xfId="17118"/>
    <cellStyle name="20% - Accent1 3 3 4" xfId="17119"/>
    <cellStyle name="20% - Accent1 3 4" xfId="17120"/>
    <cellStyle name="20% - Accent1 3 5" xfId="17121"/>
    <cellStyle name="20% - Accent1 3 6" xfId="17122"/>
    <cellStyle name="20% - Accent1 3 7" xfId="17123"/>
    <cellStyle name="20% - Accent1 3 8" xfId="17124"/>
    <cellStyle name="20% - Accent1 3 9" xfId="17125"/>
    <cellStyle name="20% - Accent1 4" xfId="17126"/>
    <cellStyle name="20% - Accent1 4 2" xfId="17127"/>
    <cellStyle name="20% - Accent1 4 2 2" xfId="17128"/>
    <cellStyle name="20% - Accent1 4 2 2 2" xfId="17129"/>
    <cellStyle name="20% - Accent1 4 2 3" xfId="17130"/>
    <cellStyle name="20% - Accent1 4 3" xfId="17131"/>
    <cellStyle name="20% - Accent1 4 3 2" xfId="17132"/>
    <cellStyle name="20% - Accent1 4 4" xfId="17133"/>
    <cellStyle name="20% - Accent1 4 4 2" xfId="17134"/>
    <cellStyle name="20% - Accent1 5" xfId="17135"/>
    <cellStyle name="20% - Accent1 5 2" xfId="17136"/>
    <cellStyle name="20% - Accent1 5 2 2" xfId="17137"/>
    <cellStyle name="20% - Accent1 6" xfId="17138"/>
    <cellStyle name="20% - Accent1 6 2" xfId="17139"/>
    <cellStyle name="20% - Accent1 6 2 2" xfId="17140"/>
    <cellStyle name="20% - Accent1 7" xfId="17141"/>
    <cellStyle name="20% - Accent1 7 2" xfId="17142"/>
    <cellStyle name="20% - Accent1 7 3" xfId="17143"/>
    <cellStyle name="20% - Accent1 7 4" xfId="17144"/>
    <cellStyle name="20% - Accent1 8" xfId="17145"/>
    <cellStyle name="20% - Accent1 8 2" xfId="17146"/>
    <cellStyle name="20% - Accent1 8 3" xfId="17147"/>
    <cellStyle name="20% - Accent1 8 4" xfId="17148"/>
    <cellStyle name="20% - Accent1 9" xfId="17149"/>
    <cellStyle name="20% - Accent1 9 2" xfId="17150"/>
    <cellStyle name="20% - Accent1 9 3" xfId="17151"/>
    <cellStyle name="20% - Accent2 10" xfId="17152"/>
    <cellStyle name="20% - Accent2 10 2" xfId="17153"/>
    <cellStyle name="20% - Accent2 2" xfId="17154"/>
    <cellStyle name="20% - Accent2 2 2" xfId="17155"/>
    <cellStyle name="20% - Accent2 2 2 2" xfId="17156"/>
    <cellStyle name="20% - Accent2 2 2 2 2" xfId="17157"/>
    <cellStyle name="20% - Accent2 2 2 2 2 2" xfId="17158"/>
    <cellStyle name="20% - Accent2 2 2 2 3" xfId="17159"/>
    <cellStyle name="20% - Accent2 2 2 2 3 2" xfId="17160"/>
    <cellStyle name="20% - Accent2 2 2 3" xfId="17161"/>
    <cellStyle name="20% - Accent2 2 2 4" xfId="17162"/>
    <cellStyle name="20% - Accent2 2 2 4 2" xfId="17163"/>
    <cellStyle name="20% - Accent2 2 3" xfId="17164"/>
    <cellStyle name="20% - Accent2 2 3 2" xfId="17165"/>
    <cellStyle name="20% - Accent2 2 3 2 2" xfId="17166"/>
    <cellStyle name="20% - Accent2 2 3 3" xfId="17167"/>
    <cellStyle name="20% - Accent2 2 3 3 2" xfId="17168"/>
    <cellStyle name="20% - Accent2 2 3 4" xfId="17169"/>
    <cellStyle name="20% - Accent2 2 3 4 2" xfId="17170"/>
    <cellStyle name="20% - Accent2 2 3 5" xfId="17171"/>
    <cellStyle name="20% - Accent2 2 4" xfId="17172"/>
    <cellStyle name="20% - Accent2 2 4 2" xfId="17173"/>
    <cellStyle name="20% - Accent2 2 4 2 2" xfId="17174"/>
    <cellStyle name="20% - Accent2 2 5" xfId="17175"/>
    <cellStyle name="20% - Accent2 2 5 2" xfId="17176"/>
    <cellStyle name="20% - Accent2 2 5 3" xfId="17177"/>
    <cellStyle name="20% - Accent2 2 5 4" xfId="17178"/>
    <cellStyle name="20% - Accent2 2 6" xfId="17179"/>
    <cellStyle name="20% - Accent2 2_BB" xfId="17180"/>
    <cellStyle name="20% - Accent2 3" xfId="17181"/>
    <cellStyle name="20% - Accent2 3 10" xfId="17182"/>
    <cellStyle name="20% - Accent2 3 11" xfId="17183"/>
    <cellStyle name="20% - Accent2 3 2" xfId="17184"/>
    <cellStyle name="20% - Accent2 3 2 2" xfId="17185"/>
    <cellStyle name="20% - Accent2 3 2 2 2" xfId="17186"/>
    <cellStyle name="20% - Accent2 3 2 2 2 2" xfId="17187"/>
    <cellStyle name="20% - Accent2 3 2 2 3" xfId="17188"/>
    <cellStyle name="20% - Accent2 3 2 3" xfId="17189"/>
    <cellStyle name="20% - Accent2 3 2 3 2" xfId="17190"/>
    <cellStyle name="20% - Accent2 3 2 4" xfId="17191"/>
    <cellStyle name="20% - Accent2 3 2 4 2" xfId="17192"/>
    <cellStyle name="20% - Accent2 3 2 5" xfId="17193"/>
    <cellStyle name="20% - Accent2 3 2 5 2" xfId="17194"/>
    <cellStyle name="20% - Accent2 3 2 6" xfId="17195"/>
    <cellStyle name="20% - Accent2 3 2 6 2" xfId="17196"/>
    <cellStyle name="20% - Accent2 3 2_Gross" xfId="17197"/>
    <cellStyle name="20% - Accent2 3 3" xfId="17198"/>
    <cellStyle name="20% - Accent2 3 3 2" xfId="17199"/>
    <cellStyle name="20% - Accent2 3 3 3" xfId="17200"/>
    <cellStyle name="20% - Accent2 3 3 4" xfId="17201"/>
    <cellStyle name="20% - Accent2 3 4" xfId="17202"/>
    <cellStyle name="20% - Accent2 3 5" xfId="17203"/>
    <cellStyle name="20% - Accent2 3 6" xfId="17204"/>
    <cellStyle name="20% - Accent2 3 7" xfId="17205"/>
    <cellStyle name="20% - Accent2 3 8" xfId="17206"/>
    <cellStyle name="20% - Accent2 3 9" xfId="17207"/>
    <cellStyle name="20% - Accent2 4" xfId="17208"/>
    <cellStyle name="20% - Accent2 4 2" xfId="17209"/>
    <cellStyle name="20% - Accent2 4 2 2" xfId="17210"/>
    <cellStyle name="20% - Accent2 4 2 2 2" xfId="17211"/>
    <cellStyle name="20% - Accent2 4 2 3" xfId="17212"/>
    <cellStyle name="20% - Accent2 4 3" xfId="17213"/>
    <cellStyle name="20% - Accent2 4 3 2" xfId="17214"/>
    <cellStyle name="20% - Accent2 4 4" xfId="17215"/>
    <cellStyle name="20% - Accent2 4 4 2" xfId="17216"/>
    <cellStyle name="20% - Accent2 5" xfId="17217"/>
    <cellStyle name="20% - Accent2 5 2" xfId="17218"/>
    <cellStyle name="20% - Accent2 5 2 2" xfId="17219"/>
    <cellStyle name="20% - Accent2 6" xfId="17220"/>
    <cellStyle name="20% - Accent2 6 2" xfId="17221"/>
    <cellStyle name="20% - Accent2 6 2 2" xfId="17222"/>
    <cellStyle name="20% - Accent2 7" xfId="17223"/>
    <cellStyle name="20% - Accent2 7 2" xfId="17224"/>
    <cellStyle name="20% - Accent2 7 3" xfId="17225"/>
    <cellStyle name="20% - Accent2 7 4" xfId="17226"/>
    <cellStyle name="20% - Accent2 8" xfId="17227"/>
    <cellStyle name="20% - Accent2 8 2" xfId="17228"/>
    <cellStyle name="20% - Accent2 8 3" xfId="17229"/>
    <cellStyle name="20% - Accent2 8 4" xfId="17230"/>
    <cellStyle name="20% - Accent2 9" xfId="17231"/>
    <cellStyle name="20% - Accent2 9 2" xfId="17232"/>
    <cellStyle name="20% - Accent2 9 3" xfId="17233"/>
    <cellStyle name="20% - Accent3 10" xfId="17234"/>
    <cellStyle name="20% - Accent3 10 2" xfId="17235"/>
    <cellStyle name="20% - Accent3 2" xfId="17236"/>
    <cellStyle name="20% - Accent3 2 2" xfId="17237"/>
    <cellStyle name="20% - Accent3 2 2 2" xfId="17238"/>
    <cellStyle name="20% - Accent3 2 2 2 2" xfId="17239"/>
    <cellStyle name="20% - Accent3 2 2 2 2 2" xfId="17240"/>
    <cellStyle name="20% - Accent3 2 2 2 3" xfId="17241"/>
    <cellStyle name="20% - Accent3 2 2 2 3 2" xfId="17242"/>
    <cellStyle name="20% - Accent3 2 2 3" xfId="17243"/>
    <cellStyle name="20% - Accent3 2 2 4" xfId="17244"/>
    <cellStyle name="20% - Accent3 2 2 4 2" xfId="17245"/>
    <cellStyle name="20% - Accent3 2 3" xfId="17246"/>
    <cellStyle name="20% - Accent3 2 3 2" xfId="17247"/>
    <cellStyle name="20% - Accent3 2 3 2 2" xfId="17248"/>
    <cellStyle name="20% - Accent3 2 3 3" xfId="17249"/>
    <cellStyle name="20% - Accent3 2 3 3 2" xfId="17250"/>
    <cellStyle name="20% - Accent3 2 3 4" xfId="17251"/>
    <cellStyle name="20% - Accent3 2 3 4 2" xfId="17252"/>
    <cellStyle name="20% - Accent3 2 3 5" xfId="17253"/>
    <cellStyle name="20% - Accent3 2 4" xfId="17254"/>
    <cellStyle name="20% - Accent3 2 4 2" xfId="17255"/>
    <cellStyle name="20% - Accent3 2 4 2 2" xfId="17256"/>
    <cellStyle name="20% - Accent3 2 5" xfId="17257"/>
    <cellStyle name="20% - Accent3 2 5 2" xfId="17258"/>
    <cellStyle name="20% - Accent3 2 5 3" xfId="17259"/>
    <cellStyle name="20% - Accent3 2 5 4" xfId="17260"/>
    <cellStyle name="20% - Accent3 2 6" xfId="17261"/>
    <cellStyle name="20% - Accent3 2_BB" xfId="17262"/>
    <cellStyle name="20% - Accent3 3" xfId="17263"/>
    <cellStyle name="20% - Accent3 3 10" xfId="17264"/>
    <cellStyle name="20% - Accent3 3 11" xfId="17265"/>
    <cellStyle name="20% - Accent3 3 2" xfId="17266"/>
    <cellStyle name="20% - Accent3 3 2 2" xfId="17267"/>
    <cellStyle name="20% - Accent3 3 2 2 2" xfId="17268"/>
    <cellStyle name="20% - Accent3 3 2 2 2 2" xfId="17269"/>
    <cellStyle name="20% - Accent3 3 2 2 3" xfId="17270"/>
    <cellStyle name="20% - Accent3 3 2 3" xfId="17271"/>
    <cellStyle name="20% - Accent3 3 2 3 2" xfId="17272"/>
    <cellStyle name="20% - Accent3 3 2 4" xfId="17273"/>
    <cellStyle name="20% - Accent3 3 2 4 2" xfId="17274"/>
    <cellStyle name="20% - Accent3 3 2 5" xfId="17275"/>
    <cellStyle name="20% - Accent3 3 2 5 2" xfId="17276"/>
    <cellStyle name="20% - Accent3 3 2 6" xfId="17277"/>
    <cellStyle name="20% - Accent3 3 2 6 2" xfId="17278"/>
    <cellStyle name="20% - Accent3 3 2_Gross" xfId="17279"/>
    <cellStyle name="20% - Accent3 3 3" xfId="17280"/>
    <cellStyle name="20% - Accent3 3 3 2" xfId="17281"/>
    <cellStyle name="20% - Accent3 3 3 3" xfId="17282"/>
    <cellStyle name="20% - Accent3 3 3 4" xfId="17283"/>
    <cellStyle name="20% - Accent3 3 4" xfId="17284"/>
    <cellStyle name="20% - Accent3 3 5" xfId="17285"/>
    <cellStyle name="20% - Accent3 3 6" xfId="17286"/>
    <cellStyle name="20% - Accent3 3 7" xfId="17287"/>
    <cellStyle name="20% - Accent3 3 8" xfId="17288"/>
    <cellStyle name="20% - Accent3 3 9" xfId="17289"/>
    <cellStyle name="20% - Accent3 4" xfId="17290"/>
    <cellStyle name="20% - Accent3 4 2" xfId="17291"/>
    <cellStyle name="20% - Accent3 4 2 2" xfId="17292"/>
    <cellStyle name="20% - Accent3 4 2 2 2" xfId="17293"/>
    <cellStyle name="20% - Accent3 4 2 3" xfId="17294"/>
    <cellStyle name="20% - Accent3 4 3" xfId="17295"/>
    <cellStyle name="20% - Accent3 4 3 2" xfId="17296"/>
    <cellStyle name="20% - Accent3 4 4" xfId="17297"/>
    <cellStyle name="20% - Accent3 4 4 2" xfId="17298"/>
    <cellStyle name="20% - Accent3 5" xfId="17299"/>
    <cellStyle name="20% - Accent3 5 2" xfId="17300"/>
    <cellStyle name="20% - Accent3 5 2 2" xfId="17301"/>
    <cellStyle name="20% - Accent3 6" xfId="17302"/>
    <cellStyle name="20% - Accent3 6 2" xfId="17303"/>
    <cellStyle name="20% - Accent3 6 2 2" xfId="17304"/>
    <cellStyle name="20% - Accent3 7" xfId="17305"/>
    <cellStyle name="20% - Accent3 7 2" xfId="17306"/>
    <cellStyle name="20% - Accent3 7 3" xfId="17307"/>
    <cellStyle name="20% - Accent3 7 4" xfId="17308"/>
    <cellStyle name="20% - Accent3 8" xfId="17309"/>
    <cellStyle name="20% - Accent3 8 2" xfId="17310"/>
    <cellStyle name="20% - Accent3 8 3" xfId="17311"/>
    <cellStyle name="20% - Accent3 8 4" xfId="17312"/>
    <cellStyle name="20% - Accent3 9" xfId="17313"/>
    <cellStyle name="20% - Accent3 9 2" xfId="17314"/>
    <cellStyle name="20% - Accent3 9 3" xfId="17315"/>
    <cellStyle name="20% - Accent4 10" xfId="17316"/>
    <cellStyle name="20% - Accent4 10 2" xfId="17317"/>
    <cellStyle name="20% - Accent4 2" xfId="17318"/>
    <cellStyle name="20% - Accent4 2 2" xfId="17319"/>
    <cellStyle name="20% - Accent4 2 2 2" xfId="17320"/>
    <cellStyle name="20% - Accent4 2 2 2 2" xfId="17321"/>
    <cellStyle name="20% - Accent4 2 2 2 2 2" xfId="17322"/>
    <cellStyle name="20% - Accent4 2 2 2 3" xfId="17323"/>
    <cellStyle name="20% - Accent4 2 2 2 3 2" xfId="17324"/>
    <cellStyle name="20% - Accent4 2 2 3" xfId="17325"/>
    <cellStyle name="20% - Accent4 2 2 4" xfId="17326"/>
    <cellStyle name="20% - Accent4 2 2 4 2" xfId="17327"/>
    <cellStyle name="20% - Accent4 2 3" xfId="17328"/>
    <cellStyle name="20% - Accent4 2 3 2" xfId="17329"/>
    <cellStyle name="20% - Accent4 2 3 2 2" xfId="17330"/>
    <cellStyle name="20% - Accent4 2 3 3" xfId="17331"/>
    <cellStyle name="20% - Accent4 2 3 3 2" xfId="17332"/>
    <cellStyle name="20% - Accent4 2 3 4" xfId="17333"/>
    <cellStyle name="20% - Accent4 2 3 4 2" xfId="17334"/>
    <cellStyle name="20% - Accent4 2 3 5" xfId="17335"/>
    <cellStyle name="20% - Accent4 2 4" xfId="17336"/>
    <cellStyle name="20% - Accent4 2 4 2" xfId="17337"/>
    <cellStyle name="20% - Accent4 2 4 2 2" xfId="17338"/>
    <cellStyle name="20% - Accent4 2 5" xfId="17339"/>
    <cellStyle name="20% - Accent4 2 5 2" xfId="17340"/>
    <cellStyle name="20% - Accent4 2 5 3" xfId="17341"/>
    <cellStyle name="20% - Accent4 2 5 4" xfId="17342"/>
    <cellStyle name="20% - Accent4 2 6" xfId="17343"/>
    <cellStyle name="20% - Accent4 2_BB" xfId="17344"/>
    <cellStyle name="20% - Accent4 3" xfId="17345"/>
    <cellStyle name="20% - Accent4 3 10" xfId="17346"/>
    <cellStyle name="20% - Accent4 3 11" xfId="17347"/>
    <cellStyle name="20% - Accent4 3 2" xfId="17348"/>
    <cellStyle name="20% - Accent4 3 2 2" xfId="17349"/>
    <cellStyle name="20% - Accent4 3 2 2 2" xfId="17350"/>
    <cellStyle name="20% - Accent4 3 2 2 2 2" xfId="17351"/>
    <cellStyle name="20% - Accent4 3 2 2 3" xfId="17352"/>
    <cellStyle name="20% - Accent4 3 2 3" xfId="17353"/>
    <cellStyle name="20% - Accent4 3 2 3 2" xfId="17354"/>
    <cellStyle name="20% - Accent4 3 2 4" xfId="17355"/>
    <cellStyle name="20% - Accent4 3 2 4 2" xfId="17356"/>
    <cellStyle name="20% - Accent4 3 2 5" xfId="17357"/>
    <cellStyle name="20% - Accent4 3 2 5 2" xfId="17358"/>
    <cellStyle name="20% - Accent4 3 2 6" xfId="17359"/>
    <cellStyle name="20% - Accent4 3 2 6 2" xfId="17360"/>
    <cellStyle name="20% - Accent4 3 2_Gross" xfId="17361"/>
    <cellStyle name="20% - Accent4 3 3" xfId="17362"/>
    <cellStyle name="20% - Accent4 3 3 2" xfId="17363"/>
    <cellStyle name="20% - Accent4 3 3 3" xfId="17364"/>
    <cellStyle name="20% - Accent4 3 3 4" xfId="17365"/>
    <cellStyle name="20% - Accent4 3 4" xfId="17366"/>
    <cellStyle name="20% - Accent4 3 5" xfId="17367"/>
    <cellStyle name="20% - Accent4 3 6" xfId="17368"/>
    <cellStyle name="20% - Accent4 3 7" xfId="17369"/>
    <cellStyle name="20% - Accent4 3 8" xfId="17370"/>
    <cellStyle name="20% - Accent4 3 9" xfId="17371"/>
    <cellStyle name="20% - Accent4 4" xfId="17372"/>
    <cellStyle name="20% - Accent4 4 2" xfId="17373"/>
    <cellStyle name="20% - Accent4 4 2 2" xfId="17374"/>
    <cellStyle name="20% - Accent4 4 2 2 2" xfId="17375"/>
    <cellStyle name="20% - Accent4 4 2 3" xfId="17376"/>
    <cellStyle name="20% - Accent4 4 3" xfId="17377"/>
    <cellStyle name="20% - Accent4 4 3 2" xfId="17378"/>
    <cellStyle name="20% - Accent4 4 4" xfId="17379"/>
    <cellStyle name="20% - Accent4 4 4 2" xfId="17380"/>
    <cellStyle name="20% - Accent4 5" xfId="17381"/>
    <cellStyle name="20% - Accent4 5 2" xfId="17382"/>
    <cellStyle name="20% - Accent4 5 2 2" xfId="17383"/>
    <cellStyle name="20% - Accent4 6" xfId="17384"/>
    <cellStyle name="20% - Accent4 6 2" xfId="17385"/>
    <cellStyle name="20% - Accent4 6 2 2" xfId="17386"/>
    <cellStyle name="20% - Accent4 7" xfId="17387"/>
    <cellStyle name="20% - Accent4 7 2" xfId="17388"/>
    <cellStyle name="20% - Accent4 7 3" xfId="17389"/>
    <cellStyle name="20% - Accent4 7 4" xfId="17390"/>
    <cellStyle name="20% - Accent4 8" xfId="17391"/>
    <cellStyle name="20% - Accent4 8 2" xfId="17392"/>
    <cellStyle name="20% - Accent4 8 3" xfId="17393"/>
    <cellStyle name="20% - Accent4 8 4" xfId="17394"/>
    <cellStyle name="20% - Accent4 9" xfId="17395"/>
    <cellStyle name="20% - Accent4 9 2" xfId="17396"/>
    <cellStyle name="20% - Accent4 9 3" xfId="17397"/>
    <cellStyle name="20% - Accent5 10" xfId="17398"/>
    <cellStyle name="20% - Accent5 10 2" xfId="17399"/>
    <cellStyle name="20% - Accent5 2" xfId="17400"/>
    <cellStyle name="20% - Accent5 2 2" xfId="17401"/>
    <cellStyle name="20% - Accent5 2 2 2" xfId="17402"/>
    <cellStyle name="20% - Accent5 2 2 2 2" xfId="17403"/>
    <cellStyle name="20% - Accent5 2 2 2 2 2" xfId="17404"/>
    <cellStyle name="20% - Accent5 2 2 2 3" xfId="17405"/>
    <cellStyle name="20% - Accent5 2 2 2 3 2" xfId="17406"/>
    <cellStyle name="20% - Accent5 2 2 3" xfId="17407"/>
    <cellStyle name="20% - Accent5 2 2 4" xfId="17408"/>
    <cellStyle name="20% - Accent5 2 2 4 2" xfId="17409"/>
    <cellStyle name="20% - Accent5 2 3" xfId="17410"/>
    <cellStyle name="20% - Accent5 2 3 2" xfId="17411"/>
    <cellStyle name="20% - Accent5 2 3 2 2" xfId="17412"/>
    <cellStyle name="20% - Accent5 2 3 3" xfId="17413"/>
    <cellStyle name="20% - Accent5 2 3 3 2" xfId="17414"/>
    <cellStyle name="20% - Accent5 2 3 4" xfId="17415"/>
    <cellStyle name="20% - Accent5 2 3 4 2" xfId="17416"/>
    <cellStyle name="20% - Accent5 2 3 5" xfId="17417"/>
    <cellStyle name="20% - Accent5 2 4" xfId="17418"/>
    <cellStyle name="20% - Accent5 2 4 2" xfId="17419"/>
    <cellStyle name="20% - Accent5 2 4 2 2" xfId="17420"/>
    <cellStyle name="20% - Accent5 2 5" xfId="17421"/>
    <cellStyle name="20% - Accent5 2 5 2" xfId="17422"/>
    <cellStyle name="20% - Accent5 2 5 3" xfId="17423"/>
    <cellStyle name="20% - Accent5 2 5 4" xfId="17424"/>
    <cellStyle name="20% - Accent5 2 6" xfId="17425"/>
    <cellStyle name="20% - Accent5 2_BB" xfId="17426"/>
    <cellStyle name="20% - Accent5 3" xfId="17427"/>
    <cellStyle name="20% - Accent5 3 10" xfId="17428"/>
    <cellStyle name="20% - Accent5 3 11" xfId="17429"/>
    <cellStyle name="20% - Accent5 3 2" xfId="17430"/>
    <cellStyle name="20% - Accent5 3 2 2" xfId="17431"/>
    <cellStyle name="20% - Accent5 3 2 2 2" xfId="17432"/>
    <cellStyle name="20% - Accent5 3 2 2 2 2" xfId="17433"/>
    <cellStyle name="20% - Accent5 3 2 2 3" xfId="17434"/>
    <cellStyle name="20% - Accent5 3 2 3" xfId="17435"/>
    <cellStyle name="20% - Accent5 3 2 3 2" xfId="17436"/>
    <cellStyle name="20% - Accent5 3 2 4" xfId="17437"/>
    <cellStyle name="20% - Accent5 3 2 4 2" xfId="17438"/>
    <cellStyle name="20% - Accent5 3 2 5" xfId="17439"/>
    <cellStyle name="20% - Accent5 3 2 5 2" xfId="17440"/>
    <cellStyle name="20% - Accent5 3 2 6" xfId="17441"/>
    <cellStyle name="20% - Accent5 3 2 6 2" xfId="17442"/>
    <cellStyle name="20% - Accent5 3 2_Gross" xfId="17443"/>
    <cellStyle name="20% - Accent5 3 3" xfId="17444"/>
    <cellStyle name="20% - Accent5 3 3 2" xfId="17445"/>
    <cellStyle name="20% - Accent5 3 3 3" xfId="17446"/>
    <cellStyle name="20% - Accent5 3 3 4" xfId="17447"/>
    <cellStyle name="20% - Accent5 3 4" xfId="17448"/>
    <cellStyle name="20% - Accent5 3 5" xfId="17449"/>
    <cellStyle name="20% - Accent5 3 6" xfId="17450"/>
    <cellStyle name="20% - Accent5 3 7" xfId="17451"/>
    <cellStyle name="20% - Accent5 3 8" xfId="17452"/>
    <cellStyle name="20% - Accent5 3 9" xfId="17453"/>
    <cellStyle name="20% - Accent5 4" xfId="17454"/>
    <cellStyle name="20% - Accent5 4 2" xfId="17455"/>
    <cellStyle name="20% - Accent5 4 2 2" xfId="17456"/>
    <cellStyle name="20% - Accent5 4 2 2 2" xfId="17457"/>
    <cellStyle name="20% - Accent5 4 2 3" xfId="17458"/>
    <cellStyle name="20% - Accent5 4 3" xfId="17459"/>
    <cellStyle name="20% - Accent5 4 3 2" xfId="17460"/>
    <cellStyle name="20% - Accent5 4 4" xfId="17461"/>
    <cellStyle name="20% - Accent5 4 4 2" xfId="17462"/>
    <cellStyle name="20% - Accent5 5" xfId="17463"/>
    <cellStyle name="20% - Accent5 5 2" xfId="17464"/>
    <cellStyle name="20% - Accent5 5 2 2" xfId="17465"/>
    <cellStyle name="20% - Accent5 6" xfId="17466"/>
    <cellStyle name="20% - Accent5 6 2" xfId="17467"/>
    <cellStyle name="20% - Accent5 6 2 2" xfId="17468"/>
    <cellStyle name="20% - Accent5 7" xfId="17469"/>
    <cellStyle name="20% - Accent5 7 2" xfId="17470"/>
    <cellStyle name="20% - Accent5 7 3" xfId="17471"/>
    <cellStyle name="20% - Accent5 7 4" xfId="17472"/>
    <cellStyle name="20% - Accent5 8" xfId="17473"/>
    <cellStyle name="20% - Accent5 8 2" xfId="17474"/>
    <cellStyle name="20% - Accent5 8 3" xfId="17475"/>
    <cellStyle name="20% - Accent5 8 4" xfId="17476"/>
    <cellStyle name="20% - Accent5 9" xfId="17477"/>
    <cellStyle name="20% - Accent5 9 2" xfId="17478"/>
    <cellStyle name="20% - Accent5 9 3" xfId="17479"/>
    <cellStyle name="20% - Accent6 10" xfId="17480"/>
    <cellStyle name="20% - Accent6 10 2" xfId="17481"/>
    <cellStyle name="20% - Accent6 2" xfId="17482"/>
    <cellStyle name="20% - Accent6 2 2" xfId="17483"/>
    <cellStyle name="20% - Accent6 2 2 2" xfId="17484"/>
    <cellStyle name="20% - Accent6 2 2 2 2" xfId="17485"/>
    <cellStyle name="20% - Accent6 2 2 2 2 2" xfId="17486"/>
    <cellStyle name="20% - Accent6 2 2 2 3" xfId="17487"/>
    <cellStyle name="20% - Accent6 2 2 2 3 2" xfId="17488"/>
    <cellStyle name="20% - Accent6 2 2 3" xfId="17489"/>
    <cellStyle name="20% - Accent6 2 2 4" xfId="17490"/>
    <cellStyle name="20% - Accent6 2 2 4 2" xfId="17491"/>
    <cellStyle name="20% - Accent6 2 3" xfId="17492"/>
    <cellStyle name="20% - Accent6 2 3 2" xfId="17493"/>
    <cellStyle name="20% - Accent6 2 3 2 2" xfId="17494"/>
    <cellStyle name="20% - Accent6 2 3 3" xfId="17495"/>
    <cellStyle name="20% - Accent6 2 3 3 2" xfId="17496"/>
    <cellStyle name="20% - Accent6 2 3 4" xfId="17497"/>
    <cellStyle name="20% - Accent6 2 3 4 2" xfId="17498"/>
    <cellStyle name="20% - Accent6 2 3 5" xfId="17499"/>
    <cellStyle name="20% - Accent6 2 4" xfId="17500"/>
    <cellStyle name="20% - Accent6 2 4 2" xfId="17501"/>
    <cellStyle name="20% - Accent6 2 4 2 2" xfId="17502"/>
    <cellStyle name="20% - Accent6 2 5" xfId="17503"/>
    <cellStyle name="20% - Accent6 2 5 2" xfId="17504"/>
    <cellStyle name="20% - Accent6 2 5 3" xfId="17505"/>
    <cellStyle name="20% - Accent6 2 5 4" xfId="17506"/>
    <cellStyle name="20% - Accent6 2 6" xfId="17507"/>
    <cellStyle name="20% - Accent6 2_BB" xfId="17508"/>
    <cellStyle name="20% - Accent6 3" xfId="17509"/>
    <cellStyle name="20% - Accent6 3 10" xfId="17510"/>
    <cellStyle name="20% - Accent6 3 11" xfId="17511"/>
    <cellStyle name="20% - Accent6 3 2" xfId="17512"/>
    <cellStyle name="20% - Accent6 3 2 2" xfId="17513"/>
    <cellStyle name="20% - Accent6 3 2 2 2" xfId="17514"/>
    <cellStyle name="20% - Accent6 3 2 2 2 2" xfId="17515"/>
    <cellStyle name="20% - Accent6 3 2 2 3" xfId="17516"/>
    <cellStyle name="20% - Accent6 3 2 3" xfId="17517"/>
    <cellStyle name="20% - Accent6 3 2 3 2" xfId="17518"/>
    <cellStyle name="20% - Accent6 3 2 4" xfId="17519"/>
    <cellStyle name="20% - Accent6 3 2 4 2" xfId="17520"/>
    <cellStyle name="20% - Accent6 3 2 5" xfId="17521"/>
    <cellStyle name="20% - Accent6 3 2 5 2" xfId="17522"/>
    <cellStyle name="20% - Accent6 3 2 6" xfId="17523"/>
    <cellStyle name="20% - Accent6 3 2 6 2" xfId="17524"/>
    <cellStyle name="20% - Accent6 3 2_Gross" xfId="17525"/>
    <cellStyle name="20% - Accent6 3 3" xfId="17526"/>
    <cellStyle name="20% - Accent6 3 3 2" xfId="17527"/>
    <cellStyle name="20% - Accent6 3 3 3" xfId="17528"/>
    <cellStyle name="20% - Accent6 3 3 4" xfId="17529"/>
    <cellStyle name="20% - Accent6 3 4" xfId="17530"/>
    <cellStyle name="20% - Accent6 3 5" xfId="17531"/>
    <cellStyle name="20% - Accent6 3 6" xfId="17532"/>
    <cellStyle name="20% - Accent6 3 7" xfId="17533"/>
    <cellStyle name="20% - Accent6 3 8" xfId="17534"/>
    <cellStyle name="20% - Accent6 3 9" xfId="17535"/>
    <cellStyle name="20% - Accent6 4" xfId="17536"/>
    <cellStyle name="20% - Accent6 4 2" xfId="17537"/>
    <cellStyle name="20% - Accent6 4 2 2" xfId="17538"/>
    <cellStyle name="20% - Accent6 4 3" xfId="17539"/>
    <cellStyle name="20% - Accent6 4 3 2" xfId="17540"/>
    <cellStyle name="20% - Accent6 4 4" xfId="17541"/>
    <cellStyle name="20% - Accent6 5" xfId="17542"/>
    <cellStyle name="20% - Accent6 5 2" xfId="17543"/>
    <cellStyle name="20% - Accent6 5 2 2" xfId="17544"/>
    <cellStyle name="20% - Accent6 5 3" xfId="17545"/>
    <cellStyle name="20% - Accent6 5 3 2" xfId="17546"/>
    <cellStyle name="20% - Accent6 6" xfId="17547"/>
    <cellStyle name="20% - Accent6 6 2" xfId="17548"/>
    <cellStyle name="20% - Accent6 6 2 2" xfId="17549"/>
    <cellStyle name="20% - Accent6 7" xfId="17550"/>
    <cellStyle name="20% - Accent6 7 2" xfId="17551"/>
    <cellStyle name="20% - Accent6 7 3" xfId="17552"/>
    <cellStyle name="20% - Accent6 7 4" xfId="17553"/>
    <cellStyle name="20% - Accent6 8" xfId="17554"/>
    <cellStyle name="20% - Accent6 8 2" xfId="17555"/>
    <cellStyle name="20% - Accent6 8 3" xfId="17556"/>
    <cellStyle name="20% - Accent6 8 4" xfId="17557"/>
    <cellStyle name="20% - Accent6 9" xfId="17558"/>
    <cellStyle name="20% - Accent6 9 2" xfId="17559"/>
    <cellStyle name="20% - Accent6 9 3" xfId="17560"/>
    <cellStyle name="3dp" xfId="17561"/>
    <cellStyle name="3dp 2" xfId="17562"/>
    <cellStyle name="3dp 2 2" xfId="17563"/>
    <cellStyle name="3dp 2 2 2" xfId="17564"/>
    <cellStyle name="3dp 2 3" xfId="17565"/>
    <cellStyle name="3dp 3" xfId="17566"/>
    <cellStyle name="3dp 3 2" xfId="17567"/>
    <cellStyle name="3dp 4" xfId="17568"/>
    <cellStyle name="3dp 4 2" xfId="17569"/>
    <cellStyle name="40% - Accent1 10" xfId="17570"/>
    <cellStyle name="40% - Accent1 10 2" xfId="17571"/>
    <cellStyle name="40% - Accent1 2" xfId="17572"/>
    <cellStyle name="40% - Accent1 2 2" xfId="17573"/>
    <cellStyle name="40% - Accent1 2 2 2" xfId="17574"/>
    <cellStyle name="40% - Accent1 2 2 2 2" xfId="17575"/>
    <cellStyle name="40% - Accent1 2 2 2 2 2" xfId="17576"/>
    <cellStyle name="40% - Accent1 2 2 2 3" xfId="17577"/>
    <cellStyle name="40% - Accent1 2 2 2 3 2" xfId="17578"/>
    <cellStyle name="40% - Accent1 2 2 3" xfId="17579"/>
    <cellStyle name="40% - Accent1 2 2 4" xfId="17580"/>
    <cellStyle name="40% - Accent1 2 2 4 2" xfId="17581"/>
    <cellStyle name="40% - Accent1 2 3" xfId="17582"/>
    <cellStyle name="40% - Accent1 2 3 2" xfId="17583"/>
    <cellStyle name="40% - Accent1 2 3 2 2" xfId="17584"/>
    <cellStyle name="40% - Accent1 2 3 3" xfId="17585"/>
    <cellStyle name="40% - Accent1 2 3 3 2" xfId="17586"/>
    <cellStyle name="40% - Accent1 2 3 4" xfId="17587"/>
    <cellStyle name="40% - Accent1 2 3 4 2" xfId="17588"/>
    <cellStyle name="40% - Accent1 2 3 5" xfId="17589"/>
    <cellStyle name="40% - Accent1 2 4" xfId="17590"/>
    <cellStyle name="40% - Accent1 2 4 2" xfId="17591"/>
    <cellStyle name="40% - Accent1 2 4 2 2" xfId="17592"/>
    <cellStyle name="40% - Accent1 2 5" xfId="17593"/>
    <cellStyle name="40% - Accent1 2 5 2" xfId="17594"/>
    <cellStyle name="40% - Accent1 2 5 3" xfId="17595"/>
    <cellStyle name="40% - Accent1 2 5 4" xfId="17596"/>
    <cellStyle name="40% - Accent1 2 6" xfId="17597"/>
    <cellStyle name="40% - Accent1 2_BB" xfId="17598"/>
    <cellStyle name="40% - Accent1 3" xfId="17599"/>
    <cellStyle name="40% - Accent1 3 10" xfId="17600"/>
    <cellStyle name="40% - Accent1 3 11" xfId="17601"/>
    <cellStyle name="40% - Accent1 3 2" xfId="17602"/>
    <cellStyle name="40% - Accent1 3 2 2" xfId="17603"/>
    <cellStyle name="40% - Accent1 3 2 2 2" xfId="17604"/>
    <cellStyle name="40% - Accent1 3 2 2 2 2" xfId="17605"/>
    <cellStyle name="40% - Accent1 3 2 2 3" xfId="17606"/>
    <cellStyle name="40% - Accent1 3 2 3" xfId="17607"/>
    <cellStyle name="40% - Accent1 3 2 3 2" xfId="17608"/>
    <cellStyle name="40% - Accent1 3 2 4" xfId="17609"/>
    <cellStyle name="40% - Accent1 3 2 4 2" xfId="17610"/>
    <cellStyle name="40% - Accent1 3 2 5" xfId="17611"/>
    <cellStyle name="40% - Accent1 3 2 5 2" xfId="17612"/>
    <cellStyle name="40% - Accent1 3 2 6" xfId="17613"/>
    <cellStyle name="40% - Accent1 3 2 6 2" xfId="17614"/>
    <cellStyle name="40% - Accent1 3 2_Gross" xfId="17615"/>
    <cellStyle name="40% - Accent1 3 3" xfId="17616"/>
    <cellStyle name="40% - Accent1 3 3 2" xfId="17617"/>
    <cellStyle name="40% - Accent1 3 3 3" xfId="17618"/>
    <cellStyle name="40% - Accent1 3 3 4" xfId="17619"/>
    <cellStyle name="40% - Accent1 3 4" xfId="17620"/>
    <cellStyle name="40% - Accent1 3 5" xfId="17621"/>
    <cellStyle name="40% - Accent1 3 6" xfId="17622"/>
    <cellStyle name="40% - Accent1 3 7" xfId="17623"/>
    <cellStyle name="40% - Accent1 3 8" xfId="17624"/>
    <cellStyle name="40% - Accent1 3 9" xfId="17625"/>
    <cellStyle name="40% - Accent1 4" xfId="17626"/>
    <cellStyle name="40% - Accent1 4 2" xfId="17627"/>
    <cellStyle name="40% - Accent1 4 2 2" xfId="17628"/>
    <cellStyle name="40% - Accent1 4 2 2 2" xfId="17629"/>
    <cellStyle name="40% - Accent1 4 2 3" xfId="17630"/>
    <cellStyle name="40% - Accent1 4 3" xfId="17631"/>
    <cellStyle name="40% - Accent1 4 3 2" xfId="17632"/>
    <cellStyle name="40% - Accent1 4 4" xfId="17633"/>
    <cellStyle name="40% - Accent1 4 4 2" xfId="17634"/>
    <cellStyle name="40% - Accent1 5" xfId="17635"/>
    <cellStyle name="40% - Accent1 5 2" xfId="17636"/>
    <cellStyle name="40% - Accent1 5 2 2" xfId="17637"/>
    <cellStyle name="40% - Accent1 6" xfId="17638"/>
    <cellStyle name="40% - Accent1 6 2" xfId="17639"/>
    <cellStyle name="40% - Accent1 6 2 2" xfId="17640"/>
    <cellStyle name="40% - Accent1 7" xfId="17641"/>
    <cellStyle name="40% - Accent1 7 2" xfId="17642"/>
    <cellStyle name="40% - Accent1 7 3" xfId="17643"/>
    <cellStyle name="40% - Accent1 7 4" xfId="17644"/>
    <cellStyle name="40% - Accent1 8" xfId="17645"/>
    <cellStyle name="40% - Accent1 8 2" xfId="17646"/>
    <cellStyle name="40% - Accent1 8 3" xfId="17647"/>
    <cellStyle name="40% - Accent1 8 4" xfId="17648"/>
    <cellStyle name="40% - Accent1 9" xfId="17649"/>
    <cellStyle name="40% - Accent1 9 2" xfId="17650"/>
    <cellStyle name="40% - Accent1 9 3" xfId="17651"/>
    <cellStyle name="40% - Accent2 10" xfId="17652"/>
    <cellStyle name="40% - Accent2 10 2" xfId="17653"/>
    <cellStyle name="40% - Accent2 2" xfId="17654"/>
    <cellStyle name="40% - Accent2 2 2" xfId="17655"/>
    <cellStyle name="40% - Accent2 2 2 2" xfId="17656"/>
    <cellStyle name="40% - Accent2 2 2 2 2" xfId="17657"/>
    <cellStyle name="40% - Accent2 2 2 2 2 2" xfId="17658"/>
    <cellStyle name="40% - Accent2 2 2 2 3" xfId="17659"/>
    <cellStyle name="40% - Accent2 2 2 2 3 2" xfId="17660"/>
    <cellStyle name="40% - Accent2 2 2 3" xfId="17661"/>
    <cellStyle name="40% - Accent2 2 2 4" xfId="17662"/>
    <cellStyle name="40% - Accent2 2 2 4 2" xfId="17663"/>
    <cellStyle name="40% - Accent2 2 3" xfId="17664"/>
    <cellStyle name="40% - Accent2 2 3 2" xfId="17665"/>
    <cellStyle name="40% - Accent2 2 3 2 2" xfId="17666"/>
    <cellStyle name="40% - Accent2 2 3 3" xfId="17667"/>
    <cellStyle name="40% - Accent2 2 3 3 2" xfId="17668"/>
    <cellStyle name="40% - Accent2 2 3 4" xfId="17669"/>
    <cellStyle name="40% - Accent2 2 3 4 2" xfId="17670"/>
    <cellStyle name="40% - Accent2 2 3 5" xfId="17671"/>
    <cellStyle name="40% - Accent2 2 4" xfId="17672"/>
    <cellStyle name="40% - Accent2 2 4 2" xfId="17673"/>
    <cellStyle name="40% - Accent2 2 4 2 2" xfId="17674"/>
    <cellStyle name="40% - Accent2 2 5" xfId="17675"/>
    <cellStyle name="40% - Accent2 2 5 2" xfId="17676"/>
    <cellStyle name="40% - Accent2 2 5 3" xfId="17677"/>
    <cellStyle name="40% - Accent2 2 5 4" xfId="17678"/>
    <cellStyle name="40% - Accent2 2 6" xfId="17679"/>
    <cellStyle name="40% - Accent2 2_BB" xfId="17680"/>
    <cellStyle name="40% - Accent2 3" xfId="17681"/>
    <cellStyle name="40% - Accent2 3 10" xfId="17682"/>
    <cellStyle name="40% - Accent2 3 11" xfId="17683"/>
    <cellStyle name="40% - Accent2 3 2" xfId="17684"/>
    <cellStyle name="40% - Accent2 3 2 2" xfId="17685"/>
    <cellStyle name="40% - Accent2 3 2 2 2" xfId="17686"/>
    <cellStyle name="40% - Accent2 3 2 2 2 2" xfId="17687"/>
    <cellStyle name="40% - Accent2 3 2 2 3" xfId="17688"/>
    <cellStyle name="40% - Accent2 3 2 3" xfId="17689"/>
    <cellStyle name="40% - Accent2 3 2 3 2" xfId="17690"/>
    <cellStyle name="40% - Accent2 3 2 4" xfId="17691"/>
    <cellStyle name="40% - Accent2 3 2 4 2" xfId="17692"/>
    <cellStyle name="40% - Accent2 3 2 5" xfId="17693"/>
    <cellStyle name="40% - Accent2 3 2 5 2" xfId="17694"/>
    <cellStyle name="40% - Accent2 3 2 6" xfId="17695"/>
    <cellStyle name="40% - Accent2 3 2 6 2" xfId="17696"/>
    <cellStyle name="40% - Accent2 3 2_Gross" xfId="17697"/>
    <cellStyle name="40% - Accent2 3 3" xfId="17698"/>
    <cellStyle name="40% - Accent2 3 3 2" xfId="17699"/>
    <cellStyle name="40% - Accent2 3 3 3" xfId="17700"/>
    <cellStyle name="40% - Accent2 3 3 4" xfId="17701"/>
    <cellStyle name="40% - Accent2 3 4" xfId="17702"/>
    <cellStyle name="40% - Accent2 3 5" xfId="17703"/>
    <cellStyle name="40% - Accent2 3 6" xfId="17704"/>
    <cellStyle name="40% - Accent2 3 7" xfId="17705"/>
    <cellStyle name="40% - Accent2 3 8" xfId="17706"/>
    <cellStyle name="40% - Accent2 3 9" xfId="17707"/>
    <cellStyle name="40% - Accent2 4" xfId="17708"/>
    <cellStyle name="40% - Accent2 4 2" xfId="17709"/>
    <cellStyle name="40% - Accent2 4 2 2" xfId="17710"/>
    <cellStyle name="40% - Accent2 4 3" xfId="17711"/>
    <cellStyle name="40% - Accent2 4 3 2" xfId="17712"/>
    <cellStyle name="40% - Accent2 4 4" xfId="17713"/>
    <cellStyle name="40% - Accent2 5" xfId="17714"/>
    <cellStyle name="40% - Accent2 5 2" xfId="17715"/>
    <cellStyle name="40% - Accent2 5 2 2" xfId="17716"/>
    <cellStyle name="40% - Accent2 5 3" xfId="17717"/>
    <cellStyle name="40% - Accent2 5 3 2" xfId="17718"/>
    <cellStyle name="40% - Accent2 6" xfId="17719"/>
    <cellStyle name="40% - Accent2 6 2" xfId="17720"/>
    <cellStyle name="40% - Accent2 6 2 2" xfId="17721"/>
    <cellStyle name="40% - Accent2 7" xfId="17722"/>
    <cellStyle name="40% - Accent2 7 2" xfId="17723"/>
    <cellStyle name="40% - Accent2 7 3" xfId="17724"/>
    <cellStyle name="40% - Accent2 7 4" xfId="17725"/>
    <cellStyle name="40% - Accent2 8" xfId="17726"/>
    <cellStyle name="40% - Accent2 8 2" xfId="17727"/>
    <cellStyle name="40% - Accent2 8 3" xfId="17728"/>
    <cellStyle name="40% - Accent2 8 4" xfId="17729"/>
    <cellStyle name="40% - Accent2 9" xfId="17730"/>
    <cellStyle name="40% - Accent2 9 2" xfId="17731"/>
    <cellStyle name="40% - Accent2 9 3" xfId="17732"/>
    <cellStyle name="40% - Accent3 10" xfId="17733"/>
    <cellStyle name="40% - Accent3 10 2" xfId="17734"/>
    <cellStyle name="40% - Accent3 2" xfId="17735"/>
    <cellStyle name="40% - Accent3 2 2" xfId="17736"/>
    <cellStyle name="40% - Accent3 2 2 2" xfId="17737"/>
    <cellStyle name="40% - Accent3 2 2 2 2" xfId="17738"/>
    <cellStyle name="40% - Accent3 2 2 2 2 2" xfId="17739"/>
    <cellStyle name="40% - Accent3 2 2 2 3" xfId="17740"/>
    <cellStyle name="40% - Accent3 2 2 2 3 2" xfId="17741"/>
    <cellStyle name="40% - Accent3 2 2 3" xfId="17742"/>
    <cellStyle name="40% - Accent3 2 2 4" xfId="17743"/>
    <cellStyle name="40% - Accent3 2 2 4 2" xfId="17744"/>
    <cellStyle name="40% - Accent3 2 3" xfId="17745"/>
    <cellStyle name="40% - Accent3 2 3 2" xfId="17746"/>
    <cellStyle name="40% - Accent3 2 3 2 2" xfId="17747"/>
    <cellStyle name="40% - Accent3 2 3 3" xfId="17748"/>
    <cellStyle name="40% - Accent3 2 3 3 2" xfId="17749"/>
    <cellStyle name="40% - Accent3 2 3 4" xfId="17750"/>
    <cellStyle name="40% - Accent3 2 3 4 2" xfId="17751"/>
    <cellStyle name="40% - Accent3 2 3 5" xfId="17752"/>
    <cellStyle name="40% - Accent3 2 4" xfId="17753"/>
    <cellStyle name="40% - Accent3 2 4 2" xfId="17754"/>
    <cellStyle name="40% - Accent3 2 4 2 2" xfId="17755"/>
    <cellStyle name="40% - Accent3 2 5" xfId="17756"/>
    <cellStyle name="40% - Accent3 2 5 2" xfId="17757"/>
    <cellStyle name="40% - Accent3 2 5 3" xfId="17758"/>
    <cellStyle name="40% - Accent3 2 5 4" xfId="17759"/>
    <cellStyle name="40% - Accent3 2 6" xfId="17760"/>
    <cellStyle name="40% - Accent3 2_BB" xfId="17761"/>
    <cellStyle name="40% - Accent3 3" xfId="17762"/>
    <cellStyle name="40% - Accent3 3 10" xfId="17763"/>
    <cellStyle name="40% - Accent3 3 11" xfId="17764"/>
    <cellStyle name="40% - Accent3 3 2" xfId="17765"/>
    <cellStyle name="40% - Accent3 3 2 2" xfId="17766"/>
    <cellStyle name="40% - Accent3 3 2 2 2" xfId="17767"/>
    <cellStyle name="40% - Accent3 3 2 2 2 2" xfId="17768"/>
    <cellStyle name="40% - Accent3 3 2 2 3" xfId="17769"/>
    <cellStyle name="40% - Accent3 3 2 3" xfId="17770"/>
    <cellStyle name="40% - Accent3 3 2 3 2" xfId="17771"/>
    <cellStyle name="40% - Accent3 3 2 4" xfId="17772"/>
    <cellStyle name="40% - Accent3 3 2 4 2" xfId="17773"/>
    <cellStyle name="40% - Accent3 3 2 5" xfId="17774"/>
    <cellStyle name="40% - Accent3 3 2 5 2" xfId="17775"/>
    <cellStyle name="40% - Accent3 3 2 6" xfId="17776"/>
    <cellStyle name="40% - Accent3 3 2 6 2" xfId="17777"/>
    <cellStyle name="40% - Accent3 3 2_Gross" xfId="17778"/>
    <cellStyle name="40% - Accent3 3 3" xfId="17779"/>
    <cellStyle name="40% - Accent3 3 3 2" xfId="17780"/>
    <cellStyle name="40% - Accent3 3 3 3" xfId="17781"/>
    <cellStyle name="40% - Accent3 3 3 4" xfId="17782"/>
    <cellStyle name="40% - Accent3 3 4" xfId="17783"/>
    <cellStyle name="40% - Accent3 3 5" xfId="17784"/>
    <cellStyle name="40% - Accent3 3 6" xfId="17785"/>
    <cellStyle name="40% - Accent3 3 7" xfId="17786"/>
    <cellStyle name="40% - Accent3 3 8" xfId="17787"/>
    <cellStyle name="40% - Accent3 3 9" xfId="17788"/>
    <cellStyle name="40% - Accent3 4" xfId="17789"/>
    <cellStyle name="40% - Accent3 4 2" xfId="17790"/>
    <cellStyle name="40% - Accent3 4 2 2" xfId="17791"/>
    <cellStyle name="40% - Accent3 4 2 2 2" xfId="17792"/>
    <cellStyle name="40% - Accent3 4 2 3" xfId="17793"/>
    <cellStyle name="40% - Accent3 4 3" xfId="17794"/>
    <cellStyle name="40% - Accent3 4 3 2" xfId="17795"/>
    <cellStyle name="40% - Accent3 4 4" xfId="17796"/>
    <cellStyle name="40% - Accent3 4 4 2" xfId="17797"/>
    <cellStyle name="40% - Accent3 5" xfId="17798"/>
    <cellStyle name="40% - Accent3 5 2" xfId="17799"/>
    <cellStyle name="40% - Accent3 5 2 2" xfId="17800"/>
    <cellStyle name="40% - Accent3 6" xfId="17801"/>
    <cellStyle name="40% - Accent3 6 2" xfId="17802"/>
    <cellStyle name="40% - Accent3 6 2 2" xfId="17803"/>
    <cellStyle name="40% - Accent3 7" xfId="17804"/>
    <cellStyle name="40% - Accent3 7 2" xfId="17805"/>
    <cellStyle name="40% - Accent3 7 3" xfId="17806"/>
    <cellStyle name="40% - Accent3 7 4" xfId="17807"/>
    <cellStyle name="40% - Accent3 8" xfId="17808"/>
    <cellStyle name="40% - Accent3 8 2" xfId="17809"/>
    <cellStyle name="40% - Accent3 8 3" xfId="17810"/>
    <cellStyle name="40% - Accent3 8 4" xfId="17811"/>
    <cellStyle name="40% - Accent3 9" xfId="17812"/>
    <cellStyle name="40% - Accent3 9 2" xfId="17813"/>
    <cellStyle name="40% - Accent3 9 3" xfId="17814"/>
    <cellStyle name="40% - Accent4 10" xfId="17815"/>
    <cellStyle name="40% - Accent4 10 2" xfId="17816"/>
    <cellStyle name="40% - Accent4 2" xfId="17817"/>
    <cellStyle name="40% - Accent4 2 2" xfId="17818"/>
    <cellStyle name="40% - Accent4 2 2 2" xfId="17819"/>
    <cellStyle name="40% - Accent4 2 2 2 2" xfId="17820"/>
    <cellStyle name="40% - Accent4 2 2 2 2 2" xfId="17821"/>
    <cellStyle name="40% - Accent4 2 2 2 3" xfId="17822"/>
    <cellStyle name="40% - Accent4 2 2 2 3 2" xfId="17823"/>
    <cellStyle name="40% - Accent4 2 2 3" xfId="17824"/>
    <cellStyle name="40% - Accent4 2 2 4" xfId="17825"/>
    <cellStyle name="40% - Accent4 2 2 4 2" xfId="17826"/>
    <cellStyle name="40% - Accent4 2 3" xfId="17827"/>
    <cellStyle name="40% - Accent4 2 3 2" xfId="17828"/>
    <cellStyle name="40% - Accent4 2 3 2 2" xfId="17829"/>
    <cellStyle name="40% - Accent4 2 3 3" xfId="17830"/>
    <cellStyle name="40% - Accent4 2 3 3 2" xfId="17831"/>
    <cellStyle name="40% - Accent4 2 3 4" xfId="17832"/>
    <cellStyle name="40% - Accent4 2 3 4 2" xfId="17833"/>
    <cellStyle name="40% - Accent4 2 3 5" xfId="17834"/>
    <cellStyle name="40% - Accent4 2 4" xfId="17835"/>
    <cellStyle name="40% - Accent4 2 4 2" xfId="17836"/>
    <cellStyle name="40% - Accent4 2 4 2 2" xfId="17837"/>
    <cellStyle name="40% - Accent4 2 5" xfId="17838"/>
    <cellStyle name="40% - Accent4 2 5 2" xfId="17839"/>
    <cellStyle name="40% - Accent4 2 5 3" xfId="17840"/>
    <cellStyle name="40% - Accent4 2 5 4" xfId="17841"/>
    <cellStyle name="40% - Accent4 2 6" xfId="17842"/>
    <cellStyle name="40% - Accent4 2_BB" xfId="17843"/>
    <cellStyle name="40% - Accent4 3" xfId="17844"/>
    <cellStyle name="40% - Accent4 3 10" xfId="17845"/>
    <cellStyle name="40% - Accent4 3 11" xfId="17846"/>
    <cellStyle name="40% - Accent4 3 2" xfId="17847"/>
    <cellStyle name="40% - Accent4 3 2 2" xfId="17848"/>
    <cellStyle name="40% - Accent4 3 2 2 2" xfId="17849"/>
    <cellStyle name="40% - Accent4 3 2 2 2 2" xfId="17850"/>
    <cellStyle name="40% - Accent4 3 2 2 3" xfId="17851"/>
    <cellStyle name="40% - Accent4 3 2 3" xfId="17852"/>
    <cellStyle name="40% - Accent4 3 2 3 2" xfId="17853"/>
    <cellStyle name="40% - Accent4 3 2 4" xfId="17854"/>
    <cellStyle name="40% - Accent4 3 2 4 2" xfId="17855"/>
    <cellStyle name="40% - Accent4 3 2 5" xfId="17856"/>
    <cellStyle name="40% - Accent4 3 2 5 2" xfId="17857"/>
    <cellStyle name="40% - Accent4 3 2 6" xfId="17858"/>
    <cellStyle name="40% - Accent4 3 2 6 2" xfId="17859"/>
    <cellStyle name="40% - Accent4 3 2_Gross" xfId="17860"/>
    <cellStyle name="40% - Accent4 3 3" xfId="17861"/>
    <cellStyle name="40% - Accent4 3 3 2" xfId="17862"/>
    <cellStyle name="40% - Accent4 3 3 3" xfId="17863"/>
    <cellStyle name="40% - Accent4 3 3 4" xfId="17864"/>
    <cellStyle name="40% - Accent4 3 4" xfId="17865"/>
    <cellStyle name="40% - Accent4 3 5" xfId="17866"/>
    <cellStyle name="40% - Accent4 3 6" xfId="17867"/>
    <cellStyle name="40% - Accent4 3 7" xfId="17868"/>
    <cellStyle name="40% - Accent4 3 8" xfId="17869"/>
    <cellStyle name="40% - Accent4 3 9" xfId="17870"/>
    <cellStyle name="40% - Accent4 4" xfId="17871"/>
    <cellStyle name="40% - Accent4 4 2" xfId="17872"/>
    <cellStyle name="40% - Accent4 4 2 2" xfId="17873"/>
    <cellStyle name="40% - Accent4 4 3" xfId="17874"/>
    <cellStyle name="40% - Accent4 4 3 2" xfId="17875"/>
    <cellStyle name="40% - Accent4 4 4" xfId="17876"/>
    <cellStyle name="40% - Accent4 5" xfId="17877"/>
    <cellStyle name="40% - Accent4 5 2" xfId="17878"/>
    <cellStyle name="40% - Accent4 5 2 2" xfId="17879"/>
    <cellStyle name="40% - Accent4 5 3" xfId="17880"/>
    <cellStyle name="40% - Accent4 5 3 2" xfId="17881"/>
    <cellStyle name="40% - Accent4 6" xfId="17882"/>
    <cellStyle name="40% - Accent4 6 2" xfId="17883"/>
    <cellStyle name="40% - Accent4 6 2 2" xfId="17884"/>
    <cellStyle name="40% - Accent4 7" xfId="17885"/>
    <cellStyle name="40% - Accent4 7 2" xfId="17886"/>
    <cellStyle name="40% - Accent4 7 3" xfId="17887"/>
    <cellStyle name="40% - Accent4 7 4" xfId="17888"/>
    <cellStyle name="40% - Accent4 8" xfId="17889"/>
    <cellStyle name="40% - Accent4 8 2" xfId="17890"/>
    <cellStyle name="40% - Accent4 8 3" xfId="17891"/>
    <cellStyle name="40% - Accent4 8 4" xfId="17892"/>
    <cellStyle name="40% - Accent4 9" xfId="17893"/>
    <cellStyle name="40% - Accent4 9 2" xfId="17894"/>
    <cellStyle name="40% - Accent4 9 3" xfId="17895"/>
    <cellStyle name="40% - Accent5 10" xfId="17896"/>
    <cellStyle name="40% - Accent5 10 2" xfId="17897"/>
    <cellStyle name="40% - Accent5 2" xfId="17898"/>
    <cellStyle name="40% - Accent5 2 2" xfId="17899"/>
    <cellStyle name="40% - Accent5 2 2 2" xfId="17900"/>
    <cellStyle name="40% - Accent5 2 2 2 2" xfId="17901"/>
    <cellStyle name="40% - Accent5 2 2 2 2 2" xfId="17902"/>
    <cellStyle name="40% - Accent5 2 2 2 3" xfId="17903"/>
    <cellStyle name="40% - Accent5 2 2 2 3 2" xfId="17904"/>
    <cellStyle name="40% - Accent5 2 2 3" xfId="17905"/>
    <cellStyle name="40% - Accent5 2 2 4" xfId="17906"/>
    <cellStyle name="40% - Accent5 2 2 4 2" xfId="17907"/>
    <cellStyle name="40% - Accent5 2 3" xfId="17908"/>
    <cellStyle name="40% - Accent5 2 3 2" xfId="17909"/>
    <cellStyle name="40% - Accent5 2 3 2 2" xfId="17910"/>
    <cellStyle name="40% - Accent5 2 3 3" xfId="17911"/>
    <cellStyle name="40% - Accent5 2 3 3 2" xfId="17912"/>
    <cellStyle name="40% - Accent5 2 3 4" xfId="17913"/>
    <cellStyle name="40% - Accent5 2 3 4 2" xfId="17914"/>
    <cellStyle name="40% - Accent5 2 3 5" xfId="17915"/>
    <cellStyle name="40% - Accent5 2 4" xfId="17916"/>
    <cellStyle name="40% - Accent5 2 4 2" xfId="17917"/>
    <cellStyle name="40% - Accent5 2 4 2 2" xfId="17918"/>
    <cellStyle name="40% - Accent5 2 5" xfId="17919"/>
    <cellStyle name="40% - Accent5 2 5 2" xfId="17920"/>
    <cellStyle name="40% - Accent5 2 5 3" xfId="17921"/>
    <cellStyle name="40% - Accent5 2 5 4" xfId="17922"/>
    <cellStyle name="40% - Accent5 2 6" xfId="17923"/>
    <cellStyle name="40% - Accent5 2_BB" xfId="17924"/>
    <cellStyle name="40% - Accent5 3" xfId="17925"/>
    <cellStyle name="40% - Accent5 3 10" xfId="17926"/>
    <cellStyle name="40% - Accent5 3 11" xfId="17927"/>
    <cellStyle name="40% - Accent5 3 2" xfId="17928"/>
    <cellStyle name="40% - Accent5 3 2 2" xfId="17929"/>
    <cellStyle name="40% - Accent5 3 2 2 2" xfId="17930"/>
    <cellStyle name="40% - Accent5 3 2 2 2 2" xfId="17931"/>
    <cellStyle name="40% - Accent5 3 2 2 3" xfId="17932"/>
    <cellStyle name="40% - Accent5 3 2 3" xfId="17933"/>
    <cellStyle name="40% - Accent5 3 2 3 2" xfId="17934"/>
    <cellStyle name="40% - Accent5 3 2 4" xfId="17935"/>
    <cellStyle name="40% - Accent5 3 2 4 2" xfId="17936"/>
    <cellStyle name="40% - Accent5 3 2 5" xfId="17937"/>
    <cellStyle name="40% - Accent5 3 2 5 2" xfId="17938"/>
    <cellStyle name="40% - Accent5 3 2 6" xfId="17939"/>
    <cellStyle name="40% - Accent5 3 2 6 2" xfId="17940"/>
    <cellStyle name="40% - Accent5 3 2_Gross" xfId="17941"/>
    <cellStyle name="40% - Accent5 3 3" xfId="17942"/>
    <cellStyle name="40% - Accent5 3 3 2" xfId="17943"/>
    <cellStyle name="40% - Accent5 3 3 3" xfId="17944"/>
    <cellStyle name="40% - Accent5 3 3 4" xfId="17945"/>
    <cellStyle name="40% - Accent5 3 4" xfId="17946"/>
    <cellStyle name="40% - Accent5 3 5" xfId="17947"/>
    <cellStyle name="40% - Accent5 3 6" xfId="17948"/>
    <cellStyle name="40% - Accent5 3 7" xfId="17949"/>
    <cellStyle name="40% - Accent5 3 8" xfId="17950"/>
    <cellStyle name="40% - Accent5 3 9" xfId="17951"/>
    <cellStyle name="40% - Accent5 4" xfId="17952"/>
    <cellStyle name="40% - Accent5 4 2" xfId="17953"/>
    <cellStyle name="40% - Accent5 4 2 2" xfId="17954"/>
    <cellStyle name="40% - Accent5 4 2 2 2" xfId="17955"/>
    <cellStyle name="40% - Accent5 4 2 3" xfId="17956"/>
    <cellStyle name="40% - Accent5 4 3" xfId="17957"/>
    <cellStyle name="40% - Accent5 4 3 2" xfId="17958"/>
    <cellStyle name="40% - Accent5 4 4" xfId="17959"/>
    <cellStyle name="40% - Accent5 4 4 2" xfId="17960"/>
    <cellStyle name="40% - Accent5 5" xfId="17961"/>
    <cellStyle name="40% - Accent5 5 2" xfId="17962"/>
    <cellStyle name="40% - Accent5 5 2 2" xfId="17963"/>
    <cellStyle name="40% - Accent5 6" xfId="17964"/>
    <cellStyle name="40% - Accent5 6 2" xfId="17965"/>
    <cellStyle name="40% - Accent5 6 2 2" xfId="17966"/>
    <cellStyle name="40% - Accent5 7" xfId="17967"/>
    <cellStyle name="40% - Accent5 7 2" xfId="17968"/>
    <cellStyle name="40% - Accent5 7 3" xfId="17969"/>
    <cellStyle name="40% - Accent5 7 4" xfId="17970"/>
    <cellStyle name="40% - Accent5 8" xfId="17971"/>
    <cellStyle name="40% - Accent5 8 2" xfId="17972"/>
    <cellStyle name="40% - Accent5 8 3" xfId="17973"/>
    <cellStyle name="40% - Accent5 8 4" xfId="17974"/>
    <cellStyle name="40% - Accent5 9" xfId="17975"/>
    <cellStyle name="40% - Accent5 9 2" xfId="17976"/>
    <cellStyle name="40% - Accent5 9 3" xfId="17977"/>
    <cellStyle name="40% - Accent6 10" xfId="17978"/>
    <cellStyle name="40% - Accent6 10 2" xfId="17979"/>
    <cellStyle name="40% - Accent6 2" xfId="17980"/>
    <cellStyle name="40% - Accent6 2 2" xfId="17981"/>
    <cellStyle name="40% - Accent6 2 2 2" xfId="17982"/>
    <cellStyle name="40% - Accent6 2 2 2 2" xfId="17983"/>
    <cellStyle name="40% - Accent6 2 2 2 2 2" xfId="17984"/>
    <cellStyle name="40% - Accent6 2 2 2 3" xfId="17985"/>
    <cellStyle name="40% - Accent6 2 2 2 3 2" xfId="17986"/>
    <cellStyle name="40% - Accent6 2 2 3" xfId="17987"/>
    <cellStyle name="40% - Accent6 2 2 4" xfId="17988"/>
    <cellStyle name="40% - Accent6 2 2 4 2" xfId="17989"/>
    <cellStyle name="40% - Accent6 2 3" xfId="17990"/>
    <cellStyle name="40% - Accent6 2 3 2" xfId="17991"/>
    <cellStyle name="40% - Accent6 2 3 2 2" xfId="17992"/>
    <cellStyle name="40% - Accent6 2 3 3" xfId="17993"/>
    <cellStyle name="40% - Accent6 2 3 3 2" xfId="17994"/>
    <cellStyle name="40% - Accent6 2 3 4" xfId="17995"/>
    <cellStyle name="40% - Accent6 2 3 4 2" xfId="17996"/>
    <cellStyle name="40% - Accent6 2 3 5" xfId="17997"/>
    <cellStyle name="40% - Accent6 2 4" xfId="17998"/>
    <cellStyle name="40% - Accent6 2 4 2" xfId="17999"/>
    <cellStyle name="40% - Accent6 2 4 2 2" xfId="18000"/>
    <cellStyle name="40% - Accent6 2 5" xfId="18001"/>
    <cellStyle name="40% - Accent6 2 5 2" xfId="18002"/>
    <cellStyle name="40% - Accent6 2 5 3" xfId="18003"/>
    <cellStyle name="40% - Accent6 2 5 4" xfId="18004"/>
    <cellStyle name="40% - Accent6 2 6" xfId="18005"/>
    <cellStyle name="40% - Accent6 2_BB" xfId="18006"/>
    <cellStyle name="40% - Accent6 3" xfId="18007"/>
    <cellStyle name="40% - Accent6 3 10" xfId="18008"/>
    <cellStyle name="40% - Accent6 3 11" xfId="18009"/>
    <cellStyle name="40% - Accent6 3 2" xfId="18010"/>
    <cellStyle name="40% - Accent6 3 2 2" xfId="18011"/>
    <cellStyle name="40% - Accent6 3 2 2 2" xfId="18012"/>
    <cellStyle name="40% - Accent6 3 2 2 2 2" xfId="18013"/>
    <cellStyle name="40% - Accent6 3 2 2 3" xfId="18014"/>
    <cellStyle name="40% - Accent6 3 2 3" xfId="18015"/>
    <cellStyle name="40% - Accent6 3 2 3 2" xfId="18016"/>
    <cellStyle name="40% - Accent6 3 2 4" xfId="18017"/>
    <cellStyle name="40% - Accent6 3 2 4 2" xfId="18018"/>
    <cellStyle name="40% - Accent6 3 2 5" xfId="18019"/>
    <cellStyle name="40% - Accent6 3 2 5 2" xfId="18020"/>
    <cellStyle name="40% - Accent6 3 2 6" xfId="18021"/>
    <cellStyle name="40% - Accent6 3 2 6 2" xfId="18022"/>
    <cellStyle name="40% - Accent6 3 2_Gross" xfId="18023"/>
    <cellStyle name="40% - Accent6 3 3" xfId="18024"/>
    <cellStyle name="40% - Accent6 3 3 2" xfId="18025"/>
    <cellStyle name="40% - Accent6 3 3 3" xfId="18026"/>
    <cellStyle name="40% - Accent6 3 3 4" xfId="18027"/>
    <cellStyle name="40% - Accent6 3 4" xfId="18028"/>
    <cellStyle name="40% - Accent6 3 5" xfId="18029"/>
    <cellStyle name="40% - Accent6 3 6" xfId="18030"/>
    <cellStyle name="40% - Accent6 3 7" xfId="18031"/>
    <cellStyle name="40% - Accent6 3 8" xfId="18032"/>
    <cellStyle name="40% - Accent6 3 9" xfId="18033"/>
    <cellStyle name="40% - Accent6 4" xfId="18034"/>
    <cellStyle name="40% - Accent6 4 2" xfId="18035"/>
    <cellStyle name="40% - Accent6 4 2 2" xfId="18036"/>
    <cellStyle name="40% - Accent6 4 2 2 2" xfId="18037"/>
    <cellStyle name="40% - Accent6 4 2 3" xfId="18038"/>
    <cellStyle name="40% - Accent6 4 3" xfId="18039"/>
    <cellStyle name="40% - Accent6 4 3 2" xfId="18040"/>
    <cellStyle name="40% - Accent6 4 4" xfId="18041"/>
    <cellStyle name="40% - Accent6 4 4 2" xfId="18042"/>
    <cellStyle name="40% - Accent6 5" xfId="18043"/>
    <cellStyle name="40% - Accent6 5 2" xfId="18044"/>
    <cellStyle name="40% - Accent6 5 2 2" xfId="18045"/>
    <cellStyle name="40% - Accent6 6" xfId="18046"/>
    <cellStyle name="40% - Accent6 6 2" xfId="18047"/>
    <cellStyle name="40% - Accent6 6 2 2" xfId="18048"/>
    <cellStyle name="40% - Accent6 7" xfId="18049"/>
    <cellStyle name="40% - Accent6 7 2" xfId="18050"/>
    <cellStyle name="40% - Accent6 7 3" xfId="18051"/>
    <cellStyle name="40% - Accent6 7 4" xfId="18052"/>
    <cellStyle name="40% - Accent6 8" xfId="18053"/>
    <cellStyle name="40% - Accent6 8 2" xfId="18054"/>
    <cellStyle name="40% - Accent6 8 3" xfId="18055"/>
    <cellStyle name="40% - Accent6 8 4" xfId="18056"/>
    <cellStyle name="40% - Accent6 9" xfId="18057"/>
    <cellStyle name="40% - Accent6 9 2" xfId="18058"/>
    <cellStyle name="40% - Accent6 9 3" xfId="18059"/>
    <cellStyle name="4dp" xfId="18060"/>
    <cellStyle name="4dp 2" xfId="18061"/>
    <cellStyle name="4dp 2 2" xfId="18062"/>
    <cellStyle name="4dp 2 2 2" xfId="18063"/>
    <cellStyle name="4dp 2 3" xfId="18064"/>
    <cellStyle name="4dp 3" xfId="18065"/>
    <cellStyle name="4dp 3 2" xfId="18066"/>
    <cellStyle name="4dp 4" xfId="18067"/>
    <cellStyle name="4dp 4 2" xfId="18068"/>
    <cellStyle name="60% - Accent1 10" xfId="18069"/>
    <cellStyle name="60% - Accent1 10 2" xfId="18070"/>
    <cellStyle name="60% - Accent1 2" xfId="18071"/>
    <cellStyle name="60% - Accent1 2 2" xfId="18072"/>
    <cellStyle name="60% - Accent1 2 2 2" xfId="18073"/>
    <cellStyle name="60% - Accent1 2 2 2 2" xfId="18074"/>
    <cellStyle name="60% - Accent1 2 2 2 2 2" xfId="18075"/>
    <cellStyle name="60% - Accent1 2 2 3" xfId="18076"/>
    <cellStyle name="60% - Accent1 2 2 4" xfId="18077"/>
    <cellStyle name="60% - Accent1 2 2 4 2" xfId="18078"/>
    <cellStyle name="60% - Accent1 2 3" xfId="18079"/>
    <cellStyle name="60% - Accent1 2 3 2" xfId="18080"/>
    <cellStyle name="60% - Accent1 2 3 2 2" xfId="18081"/>
    <cellStyle name="60% - Accent1 2 3 3" xfId="18082"/>
    <cellStyle name="60% - Accent1 2 3 3 2" xfId="18083"/>
    <cellStyle name="60% - Accent1 2 3 4" xfId="18084"/>
    <cellStyle name="60% - Accent1 2 3 4 2" xfId="18085"/>
    <cellStyle name="60% - Accent1 2 3 5" xfId="18086"/>
    <cellStyle name="60% - Accent1 2 4" xfId="18087"/>
    <cellStyle name="60% - Accent1 2 4 2" xfId="18088"/>
    <cellStyle name="60% - Accent1 2 4 2 2" xfId="18089"/>
    <cellStyle name="60% - Accent1 2 5" xfId="18090"/>
    <cellStyle name="60% - Accent1 2 5 2" xfId="18091"/>
    <cellStyle name="60% - Accent1 2 5 3" xfId="18092"/>
    <cellStyle name="60% - Accent1 2 5 4" xfId="18093"/>
    <cellStyle name="60% - Accent1 2 6" xfId="18094"/>
    <cellStyle name="60% - Accent1 2_BB" xfId="18095"/>
    <cellStyle name="60% - Accent1 3" xfId="18096"/>
    <cellStyle name="60% - Accent1 3 2" xfId="18097"/>
    <cellStyle name="60% - Accent1 3 2 2" xfId="18098"/>
    <cellStyle name="60% - Accent1 3 2 2 2" xfId="18099"/>
    <cellStyle name="60% - Accent1 3 2 3" xfId="18100"/>
    <cellStyle name="60% - Accent1 3 2 3 2" xfId="18101"/>
    <cellStyle name="60% - Accent1 3 2 4" xfId="18102"/>
    <cellStyle name="60% - Accent1 3 3" xfId="18103"/>
    <cellStyle name="60% - Accent1 3 3 2" xfId="18104"/>
    <cellStyle name="60% - Accent1 3 3 3" xfId="18105"/>
    <cellStyle name="60% - Accent1 3 3 4" xfId="18106"/>
    <cellStyle name="60% - Accent1 3 4" xfId="18107"/>
    <cellStyle name="60% - Accent1 3 5" xfId="18108"/>
    <cellStyle name="60% - Accent1 3 6" xfId="18109"/>
    <cellStyle name="60% - Accent1 3 7" xfId="18110"/>
    <cellStyle name="60% - Accent1 4" xfId="18111"/>
    <cellStyle name="60% - Accent1 4 2" xfId="18112"/>
    <cellStyle name="60% - Accent1 4 2 2" xfId="18113"/>
    <cellStyle name="60% - Accent1 4 3" xfId="18114"/>
    <cellStyle name="60% - Accent1 4 3 2" xfId="18115"/>
    <cellStyle name="60% - Accent1 4 4" xfId="18116"/>
    <cellStyle name="60% - Accent1 4 4 2" xfId="18117"/>
    <cellStyle name="60% - Accent1 5" xfId="18118"/>
    <cellStyle name="60% - Accent1 5 2" xfId="18119"/>
    <cellStyle name="60% - Accent1 5 2 2" xfId="18120"/>
    <cellStyle name="60% - Accent1 6" xfId="18121"/>
    <cellStyle name="60% - Accent1 6 2" xfId="18122"/>
    <cellStyle name="60% - Accent1 6 2 2" xfId="18123"/>
    <cellStyle name="60% - Accent1 7" xfId="18124"/>
    <cellStyle name="60% - Accent1 7 2" xfId="18125"/>
    <cellStyle name="60% - Accent1 7 3" xfId="18126"/>
    <cellStyle name="60% - Accent1 7 4" xfId="18127"/>
    <cellStyle name="60% - Accent1 8" xfId="18128"/>
    <cellStyle name="60% - Accent1 8 2" xfId="18129"/>
    <cellStyle name="60% - Accent1 8 3" xfId="18130"/>
    <cellStyle name="60% - Accent1 8 4" xfId="18131"/>
    <cellStyle name="60% - Accent1 9" xfId="18132"/>
    <cellStyle name="60% - Accent1 9 2" xfId="18133"/>
    <cellStyle name="60% - Accent1 9 3" xfId="18134"/>
    <cellStyle name="60% - Accent2 10" xfId="18135"/>
    <cellStyle name="60% - Accent2 10 2" xfId="18136"/>
    <cellStyle name="60% - Accent2 2" xfId="18137"/>
    <cellStyle name="60% - Accent2 2 2" xfId="18138"/>
    <cellStyle name="60% - Accent2 2 2 2" xfId="18139"/>
    <cellStyle name="60% - Accent2 2 2 2 2" xfId="18140"/>
    <cellStyle name="60% - Accent2 2 2 2 2 2" xfId="18141"/>
    <cellStyle name="60% - Accent2 2 2 3" xfId="18142"/>
    <cellStyle name="60% - Accent2 2 2 4" xfId="18143"/>
    <cellStyle name="60% - Accent2 2 2 4 2" xfId="18144"/>
    <cellStyle name="60% - Accent2 2 3" xfId="18145"/>
    <cellStyle name="60% - Accent2 2 3 2" xfId="18146"/>
    <cellStyle name="60% - Accent2 2 3 2 2" xfId="18147"/>
    <cellStyle name="60% - Accent2 2 3 3" xfId="18148"/>
    <cellStyle name="60% - Accent2 2 3 3 2" xfId="18149"/>
    <cellStyle name="60% - Accent2 2 3 4" xfId="18150"/>
    <cellStyle name="60% - Accent2 2 3 4 2" xfId="18151"/>
    <cellStyle name="60% - Accent2 2 3 5" xfId="18152"/>
    <cellStyle name="60% - Accent2 2 4" xfId="18153"/>
    <cellStyle name="60% - Accent2 2 4 2" xfId="18154"/>
    <cellStyle name="60% - Accent2 2 4 2 2" xfId="18155"/>
    <cellStyle name="60% - Accent2 2 5" xfId="18156"/>
    <cellStyle name="60% - Accent2 2 5 2" xfId="18157"/>
    <cellStyle name="60% - Accent2 2 5 3" xfId="18158"/>
    <cellStyle name="60% - Accent2 2 5 4" xfId="18159"/>
    <cellStyle name="60% - Accent2 2 6" xfId="18160"/>
    <cellStyle name="60% - Accent2 2_BB" xfId="18161"/>
    <cellStyle name="60% - Accent2 3" xfId="18162"/>
    <cellStyle name="60% - Accent2 3 2" xfId="18163"/>
    <cellStyle name="60% - Accent2 3 2 2" xfId="18164"/>
    <cellStyle name="60% - Accent2 3 2 2 2" xfId="18165"/>
    <cellStyle name="60% - Accent2 3 2 3" xfId="18166"/>
    <cellStyle name="60% - Accent2 3 2 3 2" xfId="18167"/>
    <cellStyle name="60% - Accent2 3 2 4" xfId="18168"/>
    <cellStyle name="60% - Accent2 3 3" xfId="18169"/>
    <cellStyle name="60% - Accent2 3 3 2" xfId="18170"/>
    <cellStyle name="60% - Accent2 3 3 3" xfId="18171"/>
    <cellStyle name="60% - Accent2 3 3 4" xfId="18172"/>
    <cellStyle name="60% - Accent2 3 4" xfId="18173"/>
    <cellStyle name="60% - Accent2 3 5" xfId="18174"/>
    <cellStyle name="60% - Accent2 3 6" xfId="18175"/>
    <cellStyle name="60% - Accent2 3 7" xfId="18176"/>
    <cellStyle name="60% - Accent2 4" xfId="18177"/>
    <cellStyle name="60% - Accent2 4 2" xfId="18178"/>
    <cellStyle name="60% - Accent2 4 2 2" xfId="18179"/>
    <cellStyle name="60% - Accent2 4 3" xfId="18180"/>
    <cellStyle name="60% - Accent2 4 3 2" xfId="18181"/>
    <cellStyle name="60% - Accent2 4 4" xfId="18182"/>
    <cellStyle name="60% - Accent2 5" xfId="18183"/>
    <cellStyle name="60% - Accent2 5 2" xfId="18184"/>
    <cellStyle name="60% - Accent2 5 2 2" xfId="18185"/>
    <cellStyle name="60% - Accent2 6" xfId="18186"/>
    <cellStyle name="60% - Accent2 6 2" xfId="18187"/>
    <cellStyle name="60% - Accent2 6 2 2" xfId="18188"/>
    <cellStyle name="60% - Accent2 7" xfId="18189"/>
    <cellStyle name="60% - Accent2 7 2" xfId="18190"/>
    <cellStyle name="60% - Accent2 7 3" xfId="18191"/>
    <cellStyle name="60% - Accent2 7 4" xfId="18192"/>
    <cellStyle name="60% - Accent2 8" xfId="18193"/>
    <cellStyle name="60% - Accent2 8 2" xfId="18194"/>
    <cellStyle name="60% - Accent2 8 3" xfId="18195"/>
    <cellStyle name="60% - Accent2 8 4" xfId="18196"/>
    <cellStyle name="60% - Accent2 9" xfId="18197"/>
    <cellStyle name="60% - Accent2 9 2" xfId="18198"/>
    <cellStyle name="60% - Accent2 9 3" xfId="18199"/>
    <cellStyle name="60% - Accent3 10" xfId="18200"/>
    <cellStyle name="60% - Accent3 10 2" xfId="18201"/>
    <cellStyle name="60% - Accent3 2" xfId="18202"/>
    <cellStyle name="60% - Accent3 2 2" xfId="18203"/>
    <cellStyle name="60% - Accent3 2 2 2" xfId="18204"/>
    <cellStyle name="60% - Accent3 2 2 2 2" xfId="18205"/>
    <cellStyle name="60% - Accent3 2 2 2 2 2" xfId="18206"/>
    <cellStyle name="60% - Accent3 2 2 3" xfId="18207"/>
    <cellStyle name="60% - Accent3 2 2 4" xfId="18208"/>
    <cellStyle name="60% - Accent3 2 2 4 2" xfId="18209"/>
    <cellStyle name="60% - Accent3 2 3" xfId="18210"/>
    <cellStyle name="60% - Accent3 2 3 2" xfId="18211"/>
    <cellStyle name="60% - Accent3 2 3 2 2" xfId="18212"/>
    <cellStyle name="60% - Accent3 2 3 3" xfId="18213"/>
    <cellStyle name="60% - Accent3 2 3 3 2" xfId="18214"/>
    <cellStyle name="60% - Accent3 2 3 4" xfId="18215"/>
    <cellStyle name="60% - Accent3 2 3 4 2" xfId="18216"/>
    <cellStyle name="60% - Accent3 2 3 5" xfId="18217"/>
    <cellStyle name="60% - Accent3 2 4" xfId="18218"/>
    <cellStyle name="60% - Accent3 2 4 2" xfId="18219"/>
    <cellStyle name="60% - Accent3 2 4 2 2" xfId="18220"/>
    <cellStyle name="60% - Accent3 2 5" xfId="18221"/>
    <cellStyle name="60% - Accent3 2 5 2" xfId="18222"/>
    <cellStyle name="60% - Accent3 2 5 3" xfId="18223"/>
    <cellStyle name="60% - Accent3 2 5 4" xfId="18224"/>
    <cellStyle name="60% - Accent3 2 6" xfId="18225"/>
    <cellStyle name="60% - Accent3 2_BB" xfId="18226"/>
    <cellStyle name="60% - Accent3 3" xfId="18227"/>
    <cellStyle name="60% - Accent3 3 2" xfId="18228"/>
    <cellStyle name="60% - Accent3 3 2 2" xfId="18229"/>
    <cellStyle name="60% - Accent3 3 2 2 2" xfId="18230"/>
    <cellStyle name="60% - Accent3 3 2 3" xfId="18231"/>
    <cellStyle name="60% - Accent3 3 2 3 2" xfId="18232"/>
    <cellStyle name="60% - Accent3 3 2 4" xfId="18233"/>
    <cellStyle name="60% - Accent3 3 3" xfId="18234"/>
    <cellStyle name="60% - Accent3 3 3 2" xfId="18235"/>
    <cellStyle name="60% - Accent3 3 3 3" xfId="18236"/>
    <cellStyle name="60% - Accent3 3 3 4" xfId="18237"/>
    <cellStyle name="60% - Accent3 3 4" xfId="18238"/>
    <cellStyle name="60% - Accent3 3 5" xfId="18239"/>
    <cellStyle name="60% - Accent3 3 6" xfId="18240"/>
    <cellStyle name="60% - Accent3 3 7" xfId="18241"/>
    <cellStyle name="60% - Accent3 4" xfId="18242"/>
    <cellStyle name="60% - Accent3 4 2" xfId="18243"/>
    <cellStyle name="60% - Accent3 4 2 2" xfId="18244"/>
    <cellStyle name="60% - Accent3 4 3" xfId="18245"/>
    <cellStyle name="60% - Accent3 4 3 2" xfId="18246"/>
    <cellStyle name="60% - Accent3 4 4" xfId="18247"/>
    <cellStyle name="60% - Accent3 4 4 2" xfId="18248"/>
    <cellStyle name="60% - Accent3 5" xfId="18249"/>
    <cellStyle name="60% - Accent3 5 2" xfId="18250"/>
    <cellStyle name="60% - Accent3 5 2 2" xfId="18251"/>
    <cellStyle name="60% - Accent3 6" xfId="18252"/>
    <cellStyle name="60% - Accent3 6 2" xfId="18253"/>
    <cellStyle name="60% - Accent3 6 2 2" xfId="18254"/>
    <cellStyle name="60% - Accent3 7" xfId="18255"/>
    <cellStyle name="60% - Accent3 7 2" xfId="18256"/>
    <cellStyle name="60% - Accent3 7 3" xfId="18257"/>
    <cellStyle name="60% - Accent3 7 4" xfId="18258"/>
    <cellStyle name="60% - Accent3 8" xfId="18259"/>
    <cellStyle name="60% - Accent3 8 2" xfId="18260"/>
    <cellStyle name="60% - Accent3 8 3" xfId="18261"/>
    <cellStyle name="60% - Accent3 8 4" xfId="18262"/>
    <cellStyle name="60% - Accent3 9" xfId="18263"/>
    <cellStyle name="60% - Accent3 9 2" xfId="18264"/>
    <cellStyle name="60% - Accent3 9 3" xfId="18265"/>
    <cellStyle name="60% - Accent4 10" xfId="18266"/>
    <cellStyle name="60% - Accent4 10 2" xfId="18267"/>
    <cellStyle name="60% - Accent4 2" xfId="18268"/>
    <cellStyle name="60% - Accent4 2 2" xfId="18269"/>
    <cellStyle name="60% - Accent4 2 2 2" xfId="18270"/>
    <cellStyle name="60% - Accent4 2 2 2 2" xfId="18271"/>
    <cellStyle name="60% - Accent4 2 2 2 2 2" xfId="18272"/>
    <cellStyle name="60% - Accent4 2 2 3" xfId="18273"/>
    <cellStyle name="60% - Accent4 2 2 4" xfId="18274"/>
    <cellStyle name="60% - Accent4 2 2 4 2" xfId="18275"/>
    <cellStyle name="60% - Accent4 2 3" xfId="18276"/>
    <cellStyle name="60% - Accent4 2 3 2" xfId="18277"/>
    <cellStyle name="60% - Accent4 2 3 2 2" xfId="18278"/>
    <cellStyle name="60% - Accent4 2 3 3" xfId="18279"/>
    <cellStyle name="60% - Accent4 2 3 3 2" xfId="18280"/>
    <cellStyle name="60% - Accent4 2 3 4" xfId="18281"/>
    <cellStyle name="60% - Accent4 2 3 4 2" xfId="18282"/>
    <cellStyle name="60% - Accent4 2 3 5" xfId="18283"/>
    <cellStyle name="60% - Accent4 2 4" xfId="18284"/>
    <cellStyle name="60% - Accent4 2 4 2" xfId="18285"/>
    <cellStyle name="60% - Accent4 2 4 2 2" xfId="18286"/>
    <cellStyle name="60% - Accent4 2 5" xfId="18287"/>
    <cellStyle name="60% - Accent4 2 5 2" xfId="18288"/>
    <cellStyle name="60% - Accent4 2 5 3" xfId="18289"/>
    <cellStyle name="60% - Accent4 2 5 4" xfId="18290"/>
    <cellStyle name="60% - Accent4 2 6" xfId="18291"/>
    <cellStyle name="60% - Accent4 2_BB" xfId="18292"/>
    <cellStyle name="60% - Accent4 3" xfId="18293"/>
    <cellStyle name="60% - Accent4 3 2" xfId="18294"/>
    <cellStyle name="60% - Accent4 3 2 2" xfId="18295"/>
    <cellStyle name="60% - Accent4 3 2 2 2" xfId="18296"/>
    <cellStyle name="60% - Accent4 3 2 3" xfId="18297"/>
    <cellStyle name="60% - Accent4 3 2 3 2" xfId="18298"/>
    <cellStyle name="60% - Accent4 3 2 4" xfId="18299"/>
    <cellStyle name="60% - Accent4 3 3" xfId="18300"/>
    <cellStyle name="60% - Accent4 3 3 2" xfId="18301"/>
    <cellStyle name="60% - Accent4 3 3 3" xfId="18302"/>
    <cellStyle name="60% - Accent4 3 3 4" xfId="18303"/>
    <cellStyle name="60% - Accent4 3 4" xfId="18304"/>
    <cellStyle name="60% - Accent4 3 5" xfId="18305"/>
    <cellStyle name="60% - Accent4 3 6" xfId="18306"/>
    <cellStyle name="60% - Accent4 3 7" xfId="18307"/>
    <cellStyle name="60% - Accent4 4" xfId="18308"/>
    <cellStyle name="60% - Accent4 4 2" xfId="18309"/>
    <cellStyle name="60% - Accent4 4 2 2" xfId="18310"/>
    <cellStyle name="60% - Accent4 4 3" xfId="18311"/>
    <cellStyle name="60% - Accent4 4 3 2" xfId="18312"/>
    <cellStyle name="60% - Accent4 4 4" xfId="18313"/>
    <cellStyle name="60% - Accent4 4 4 2" xfId="18314"/>
    <cellStyle name="60% - Accent4 5" xfId="18315"/>
    <cellStyle name="60% - Accent4 5 2" xfId="18316"/>
    <cellStyle name="60% - Accent4 5 2 2" xfId="18317"/>
    <cellStyle name="60% - Accent4 6" xfId="18318"/>
    <cellStyle name="60% - Accent4 6 2" xfId="18319"/>
    <cellStyle name="60% - Accent4 6 2 2" xfId="18320"/>
    <cellStyle name="60% - Accent4 7" xfId="18321"/>
    <cellStyle name="60% - Accent4 7 2" xfId="18322"/>
    <cellStyle name="60% - Accent4 7 3" xfId="18323"/>
    <cellStyle name="60% - Accent4 7 4" xfId="18324"/>
    <cellStyle name="60% - Accent4 8" xfId="18325"/>
    <cellStyle name="60% - Accent4 8 2" xfId="18326"/>
    <cellStyle name="60% - Accent4 8 3" xfId="18327"/>
    <cellStyle name="60% - Accent4 8 4" xfId="18328"/>
    <cellStyle name="60% - Accent4 9" xfId="18329"/>
    <cellStyle name="60% - Accent4 9 2" xfId="18330"/>
    <cellStyle name="60% - Accent4 9 3" xfId="18331"/>
    <cellStyle name="60% - Accent5 10" xfId="18332"/>
    <cellStyle name="60% - Accent5 10 2" xfId="18333"/>
    <cellStyle name="60% - Accent5 2" xfId="18334"/>
    <cellStyle name="60% - Accent5 2 2" xfId="18335"/>
    <cellStyle name="60% - Accent5 2 2 2" xfId="18336"/>
    <cellStyle name="60% - Accent5 2 2 2 2" xfId="18337"/>
    <cellStyle name="60% - Accent5 2 2 2 2 2" xfId="18338"/>
    <cellStyle name="60% - Accent5 2 2 3" xfId="18339"/>
    <cellStyle name="60% - Accent5 2 2 4" xfId="18340"/>
    <cellStyle name="60% - Accent5 2 2 4 2" xfId="18341"/>
    <cellStyle name="60% - Accent5 2 3" xfId="18342"/>
    <cellStyle name="60% - Accent5 2 3 2" xfId="18343"/>
    <cellStyle name="60% - Accent5 2 3 2 2" xfId="18344"/>
    <cellStyle name="60% - Accent5 2 3 3" xfId="18345"/>
    <cellStyle name="60% - Accent5 2 3 3 2" xfId="18346"/>
    <cellStyle name="60% - Accent5 2 3 4" xfId="18347"/>
    <cellStyle name="60% - Accent5 2 3 4 2" xfId="18348"/>
    <cellStyle name="60% - Accent5 2 3 5" xfId="18349"/>
    <cellStyle name="60% - Accent5 2 4" xfId="18350"/>
    <cellStyle name="60% - Accent5 2 4 2" xfId="18351"/>
    <cellStyle name="60% - Accent5 2 4 2 2" xfId="18352"/>
    <cellStyle name="60% - Accent5 2 5" xfId="18353"/>
    <cellStyle name="60% - Accent5 2 5 2" xfId="18354"/>
    <cellStyle name="60% - Accent5 2 5 3" xfId="18355"/>
    <cellStyle name="60% - Accent5 2 5 4" xfId="18356"/>
    <cellStyle name="60% - Accent5 2 6" xfId="18357"/>
    <cellStyle name="60% - Accent5 2_BB" xfId="18358"/>
    <cellStyle name="60% - Accent5 3" xfId="18359"/>
    <cellStyle name="60% - Accent5 3 2" xfId="18360"/>
    <cellStyle name="60% - Accent5 3 2 2" xfId="18361"/>
    <cellStyle name="60% - Accent5 3 2 2 2" xfId="18362"/>
    <cellStyle name="60% - Accent5 3 2 3" xfId="18363"/>
    <cellStyle name="60% - Accent5 3 2 3 2" xfId="18364"/>
    <cellStyle name="60% - Accent5 3 2 4" xfId="18365"/>
    <cellStyle name="60% - Accent5 3 3" xfId="18366"/>
    <cellStyle name="60% - Accent5 3 3 2" xfId="18367"/>
    <cellStyle name="60% - Accent5 3 3 3" xfId="18368"/>
    <cellStyle name="60% - Accent5 3 3 4" xfId="18369"/>
    <cellStyle name="60% - Accent5 3 4" xfId="18370"/>
    <cellStyle name="60% - Accent5 3 5" xfId="18371"/>
    <cellStyle name="60% - Accent5 3 6" xfId="18372"/>
    <cellStyle name="60% - Accent5 3 7" xfId="18373"/>
    <cellStyle name="60% - Accent5 4" xfId="18374"/>
    <cellStyle name="60% - Accent5 4 2" xfId="18375"/>
    <cellStyle name="60% - Accent5 4 2 2" xfId="18376"/>
    <cellStyle name="60% - Accent5 4 3" xfId="18377"/>
    <cellStyle name="60% - Accent5 4 3 2" xfId="18378"/>
    <cellStyle name="60% - Accent5 4 4" xfId="18379"/>
    <cellStyle name="60% - Accent5 5" xfId="18380"/>
    <cellStyle name="60% - Accent5 5 2" xfId="18381"/>
    <cellStyle name="60% - Accent5 5 2 2" xfId="18382"/>
    <cellStyle name="60% - Accent5 6" xfId="18383"/>
    <cellStyle name="60% - Accent5 6 2" xfId="18384"/>
    <cellStyle name="60% - Accent5 6 2 2" xfId="18385"/>
    <cellStyle name="60% - Accent5 7" xfId="18386"/>
    <cellStyle name="60% - Accent5 7 2" xfId="18387"/>
    <cellStyle name="60% - Accent5 7 3" xfId="18388"/>
    <cellStyle name="60% - Accent5 7 4" xfId="18389"/>
    <cellStyle name="60% - Accent5 8" xfId="18390"/>
    <cellStyle name="60% - Accent5 8 2" xfId="18391"/>
    <cellStyle name="60% - Accent5 8 3" xfId="18392"/>
    <cellStyle name="60% - Accent5 8 4" xfId="18393"/>
    <cellStyle name="60% - Accent5 9" xfId="18394"/>
    <cellStyle name="60% - Accent5 9 2" xfId="18395"/>
    <cellStyle name="60% - Accent5 9 3" xfId="18396"/>
    <cellStyle name="60% - Accent6 10" xfId="18397"/>
    <cellStyle name="60% - Accent6 10 2" xfId="18398"/>
    <cellStyle name="60% - Accent6 2" xfId="18399"/>
    <cellStyle name="60% - Accent6 2 2" xfId="18400"/>
    <cellStyle name="60% - Accent6 2 2 2" xfId="18401"/>
    <cellStyle name="60% - Accent6 2 2 2 2" xfId="18402"/>
    <cellStyle name="60% - Accent6 2 2 2 2 2" xfId="18403"/>
    <cellStyle name="60% - Accent6 2 2 3" xfId="18404"/>
    <cellStyle name="60% - Accent6 2 2 4" xfId="18405"/>
    <cellStyle name="60% - Accent6 2 2 4 2" xfId="18406"/>
    <cellStyle name="60% - Accent6 2 3" xfId="18407"/>
    <cellStyle name="60% - Accent6 2 3 2" xfId="18408"/>
    <cellStyle name="60% - Accent6 2 3 2 2" xfId="18409"/>
    <cellStyle name="60% - Accent6 2 3 3" xfId="18410"/>
    <cellStyle name="60% - Accent6 2 3 3 2" xfId="18411"/>
    <cellStyle name="60% - Accent6 2 3 4" xfId="18412"/>
    <cellStyle name="60% - Accent6 2 3 4 2" xfId="18413"/>
    <cellStyle name="60% - Accent6 2 3 5" xfId="18414"/>
    <cellStyle name="60% - Accent6 2 4" xfId="18415"/>
    <cellStyle name="60% - Accent6 2 4 2" xfId="18416"/>
    <cellStyle name="60% - Accent6 2 4 2 2" xfId="18417"/>
    <cellStyle name="60% - Accent6 2 5" xfId="18418"/>
    <cellStyle name="60% - Accent6 2 5 2" xfId="18419"/>
    <cellStyle name="60% - Accent6 2 5 3" xfId="18420"/>
    <cellStyle name="60% - Accent6 2 5 4" xfId="18421"/>
    <cellStyle name="60% - Accent6 2 6" xfId="18422"/>
    <cellStyle name="60% - Accent6 2_BB" xfId="18423"/>
    <cellStyle name="60% - Accent6 3" xfId="18424"/>
    <cellStyle name="60% - Accent6 3 2" xfId="18425"/>
    <cellStyle name="60% - Accent6 3 2 2" xfId="18426"/>
    <cellStyle name="60% - Accent6 3 2 2 2" xfId="18427"/>
    <cellStyle name="60% - Accent6 3 2 3" xfId="18428"/>
    <cellStyle name="60% - Accent6 3 2 3 2" xfId="18429"/>
    <cellStyle name="60% - Accent6 3 2 4" xfId="18430"/>
    <cellStyle name="60% - Accent6 3 3" xfId="18431"/>
    <cellStyle name="60% - Accent6 3 3 2" xfId="18432"/>
    <cellStyle name="60% - Accent6 3 3 3" xfId="18433"/>
    <cellStyle name="60% - Accent6 3 3 4" xfId="18434"/>
    <cellStyle name="60% - Accent6 3 4" xfId="18435"/>
    <cellStyle name="60% - Accent6 3 5" xfId="18436"/>
    <cellStyle name="60% - Accent6 3 6" xfId="18437"/>
    <cellStyle name="60% - Accent6 3 7" xfId="18438"/>
    <cellStyle name="60% - Accent6 4" xfId="18439"/>
    <cellStyle name="60% - Accent6 4 2" xfId="18440"/>
    <cellStyle name="60% - Accent6 4 2 2" xfId="18441"/>
    <cellStyle name="60% - Accent6 4 3" xfId="18442"/>
    <cellStyle name="60% - Accent6 4 3 2" xfId="18443"/>
    <cellStyle name="60% - Accent6 4 4" xfId="18444"/>
    <cellStyle name="60% - Accent6 4 4 2" xfId="18445"/>
    <cellStyle name="60% - Accent6 5" xfId="18446"/>
    <cellStyle name="60% - Accent6 5 2" xfId="18447"/>
    <cellStyle name="60% - Accent6 5 2 2" xfId="18448"/>
    <cellStyle name="60% - Accent6 6" xfId="18449"/>
    <cellStyle name="60% - Accent6 6 2" xfId="18450"/>
    <cellStyle name="60% - Accent6 6 2 2" xfId="18451"/>
    <cellStyle name="60% - Accent6 7" xfId="18452"/>
    <cellStyle name="60% - Accent6 7 2" xfId="18453"/>
    <cellStyle name="60% - Accent6 7 3" xfId="18454"/>
    <cellStyle name="60% - Accent6 7 4" xfId="18455"/>
    <cellStyle name="60% - Accent6 8" xfId="18456"/>
    <cellStyle name="60% - Accent6 8 2" xfId="18457"/>
    <cellStyle name="60% - Accent6 8 3" xfId="18458"/>
    <cellStyle name="60% - Accent6 8 4" xfId="18459"/>
    <cellStyle name="60% - Accent6 9" xfId="18460"/>
    <cellStyle name="60% - Accent6 9 2" xfId="18461"/>
    <cellStyle name="60% - Accent6 9 3" xfId="18462"/>
    <cellStyle name="Accent1 - 20%" xfId="18463"/>
    <cellStyle name="Accent1 - 20% 2" xfId="18464"/>
    <cellStyle name="Accent1 - 20% 2 2" xfId="18465"/>
    <cellStyle name="Accent1 - 20% 3" xfId="18466"/>
    <cellStyle name="Accent1 - 20% 3 2" xfId="18467"/>
    <cellStyle name="Accent1 - 40%" xfId="18468"/>
    <cellStyle name="Accent1 - 40% 2" xfId="18469"/>
    <cellStyle name="Accent1 - 40% 2 2" xfId="18470"/>
    <cellStyle name="Accent1 - 40% 3" xfId="18471"/>
    <cellStyle name="Accent1 - 40% 3 2" xfId="18472"/>
    <cellStyle name="Accent1 - 60%" xfId="18473"/>
    <cellStyle name="Accent1 - 60% 2" xfId="18474"/>
    <cellStyle name="Accent1 - 60% 2 2" xfId="18475"/>
    <cellStyle name="Accent1 - 60% 3" xfId="18476"/>
    <cellStyle name="Accent1 - 60% 3 2" xfId="18477"/>
    <cellStyle name="Accent1 10" xfId="18478"/>
    <cellStyle name="Accent1 10 2" xfId="18479"/>
    <cellStyle name="Accent1 10 2 2" xfId="18480"/>
    <cellStyle name="Accent1 10 3" xfId="18481"/>
    <cellStyle name="Accent1 10 3 2" xfId="18482"/>
    <cellStyle name="Accent1 10 4" xfId="18483"/>
    <cellStyle name="Accent1 10 4 2" xfId="18484"/>
    <cellStyle name="Accent1 10 5" xfId="18485"/>
    <cellStyle name="Accent1 100" xfId="18486"/>
    <cellStyle name="Accent1 101" xfId="18487"/>
    <cellStyle name="Accent1 102" xfId="18488"/>
    <cellStyle name="Accent1 103" xfId="18489"/>
    <cellStyle name="Accent1 104" xfId="18490"/>
    <cellStyle name="Accent1 105" xfId="18491"/>
    <cellStyle name="Accent1 106" xfId="18492"/>
    <cellStyle name="Accent1 107" xfId="18493"/>
    <cellStyle name="Accent1 108" xfId="18494"/>
    <cellStyle name="Accent1 109" xfId="18495"/>
    <cellStyle name="Accent1 11" xfId="18496"/>
    <cellStyle name="Accent1 11 2" xfId="18497"/>
    <cellStyle name="Accent1 11 2 2" xfId="18498"/>
    <cellStyle name="Accent1 11 3" xfId="18499"/>
    <cellStyle name="Accent1 11 3 2" xfId="18500"/>
    <cellStyle name="Accent1 11 4" xfId="18501"/>
    <cellStyle name="Accent1 11 4 2" xfId="18502"/>
    <cellStyle name="Accent1 11 5" xfId="18503"/>
    <cellStyle name="Accent1 11 5 2" xfId="18504"/>
    <cellStyle name="Accent1 110" xfId="18505"/>
    <cellStyle name="Accent1 111" xfId="18506"/>
    <cellStyle name="Accent1 112" xfId="18507"/>
    <cellStyle name="Accent1 113" xfId="18508"/>
    <cellStyle name="Accent1 114" xfId="18509"/>
    <cellStyle name="Accent1 115" xfId="18510"/>
    <cellStyle name="Accent1 116" xfId="18511"/>
    <cellStyle name="Accent1 117" xfId="18512"/>
    <cellStyle name="Accent1 118" xfId="18513"/>
    <cellStyle name="Accent1 119" xfId="18514"/>
    <cellStyle name="Accent1 12" xfId="18515"/>
    <cellStyle name="Accent1 12 2" xfId="18516"/>
    <cellStyle name="Accent1 12 2 2" xfId="18517"/>
    <cellStyle name="Accent1 12 3" xfId="18518"/>
    <cellStyle name="Accent1 12 3 2" xfId="18519"/>
    <cellStyle name="Accent1 12 4" xfId="18520"/>
    <cellStyle name="Accent1 12 4 2" xfId="18521"/>
    <cellStyle name="Accent1 12 5" xfId="18522"/>
    <cellStyle name="Accent1 12 5 2" xfId="18523"/>
    <cellStyle name="Accent1 120" xfId="18524"/>
    <cellStyle name="Accent1 121" xfId="18525"/>
    <cellStyle name="Accent1 122" xfId="18526"/>
    <cellStyle name="Accent1 123" xfId="18527"/>
    <cellStyle name="Accent1 124" xfId="18528"/>
    <cellStyle name="Accent1 125" xfId="18529"/>
    <cellStyle name="Accent1 126" xfId="18530"/>
    <cellStyle name="Accent1 127" xfId="18531"/>
    <cellStyle name="Accent1 128" xfId="18532"/>
    <cellStyle name="Accent1 129" xfId="18533"/>
    <cellStyle name="Accent1 13" xfId="18534"/>
    <cellStyle name="Accent1 13 2" xfId="18535"/>
    <cellStyle name="Accent1 13 2 2" xfId="18536"/>
    <cellStyle name="Accent1 13 3" xfId="18537"/>
    <cellStyle name="Accent1 13 3 2" xfId="18538"/>
    <cellStyle name="Accent1 13 4" xfId="18539"/>
    <cellStyle name="Accent1 13 4 2" xfId="18540"/>
    <cellStyle name="Accent1 130" xfId="18541"/>
    <cellStyle name="Accent1 131" xfId="18542"/>
    <cellStyle name="Accent1 132" xfId="18543"/>
    <cellStyle name="Accent1 133" xfId="18544"/>
    <cellStyle name="Accent1 134" xfId="18545"/>
    <cellStyle name="Accent1 135" xfId="18546"/>
    <cellStyle name="Accent1 136" xfId="18547"/>
    <cellStyle name="Accent1 137" xfId="18548"/>
    <cellStyle name="Accent1 138" xfId="18549"/>
    <cellStyle name="Accent1 139" xfId="18550"/>
    <cellStyle name="Accent1 14" xfId="18551"/>
    <cellStyle name="Accent1 14 2" xfId="18552"/>
    <cellStyle name="Accent1 14 2 2" xfId="18553"/>
    <cellStyle name="Accent1 14 3" xfId="18554"/>
    <cellStyle name="Accent1 14 3 2" xfId="18555"/>
    <cellStyle name="Accent1 140" xfId="18556"/>
    <cellStyle name="Accent1 141" xfId="18557"/>
    <cellStyle name="Accent1 142" xfId="18558"/>
    <cellStyle name="Accent1 143" xfId="18559"/>
    <cellStyle name="Accent1 144" xfId="18560"/>
    <cellStyle name="Accent1 145" xfId="18561"/>
    <cellStyle name="Accent1 146" xfId="18562"/>
    <cellStyle name="Accent1 147" xfId="18563"/>
    <cellStyle name="Accent1 148" xfId="18564"/>
    <cellStyle name="Accent1 149" xfId="18565"/>
    <cellStyle name="Accent1 15" xfId="18566"/>
    <cellStyle name="Accent1 15 2" xfId="18567"/>
    <cellStyle name="Accent1 15 2 2" xfId="18568"/>
    <cellStyle name="Accent1 15 3" xfId="18569"/>
    <cellStyle name="Accent1 15 3 2" xfId="18570"/>
    <cellStyle name="Accent1 150" xfId="18571"/>
    <cellStyle name="Accent1 151" xfId="18572"/>
    <cellStyle name="Accent1 152" xfId="18573"/>
    <cellStyle name="Accent1 153" xfId="18574"/>
    <cellStyle name="Accent1 154" xfId="18575"/>
    <cellStyle name="Accent1 155" xfId="18576"/>
    <cellStyle name="Accent1 156" xfId="18577"/>
    <cellStyle name="Accent1 157" xfId="18578"/>
    <cellStyle name="Accent1 158" xfId="18579"/>
    <cellStyle name="Accent1 159" xfId="18580"/>
    <cellStyle name="Accent1 16" xfId="18581"/>
    <cellStyle name="Accent1 16 2" xfId="18582"/>
    <cellStyle name="Accent1 16 2 2" xfId="18583"/>
    <cellStyle name="Accent1 16 3" xfId="18584"/>
    <cellStyle name="Accent1 16 3 2" xfId="18585"/>
    <cellStyle name="Accent1 160" xfId="18586"/>
    <cellStyle name="Accent1 161" xfId="18587"/>
    <cellStyle name="Accent1 162" xfId="18588"/>
    <cellStyle name="Accent1 17" xfId="18589"/>
    <cellStyle name="Accent1 17 2" xfId="18590"/>
    <cellStyle name="Accent1 17 2 2" xfId="18591"/>
    <cellStyle name="Accent1 17 2 2 2" xfId="18592"/>
    <cellStyle name="Accent1 17 3" xfId="18593"/>
    <cellStyle name="Accent1 17 3 2" xfId="18594"/>
    <cellStyle name="Accent1 18" xfId="18595"/>
    <cellStyle name="Accent1 18 2" xfId="18596"/>
    <cellStyle name="Accent1 18 3" xfId="18597"/>
    <cellStyle name="Accent1 18 4" xfId="18598"/>
    <cellStyle name="Accent1 19" xfId="18599"/>
    <cellStyle name="Accent1 19 2" xfId="18600"/>
    <cellStyle name="Accent1 19 3" xfId="18601"/>
    <cellStyle name="Accent1 19 4" xfId="18602"/>
    <cellStyle name="Accent1 2" xfId="18603"/>
    <cellStyle name="Accent1 2 2" xfId="18604"/>
    <cellStyle name="Accent1 2 2 2" xfId="18605"/>
    <cellStyle name="Accent1 2 2 2 2" xfId="18606"/>
    <cellStyle name="Accent1 2 2 2 2 2" xfId="18607"/>
    <cellStyle name="Accent1 2 2 3" xfId="18608"/>
    <cellStyle name="Accent1 2 2 4" xfId="18609"/>
    <cellStyle name="Accent1 2 2 4 2" xfId="18610"/>
    <cellStyle name="Accent1 2 3" xfId="18611"/>
    <cellStyle name="Accent1 2 3 2" xfId="18612"/>
    <cellStyle name="Accent1 2 3 2 2" xfId="18613"/>
    <cellStyle name="Accent1 2 3 3" xfId="18614"/>
    <cellStyle name="Accent1 2 3 3 2" xfId="18615"/>
    <cellStyle name="Accent1 2 3 4" xfId="18616"/>
    <cellStyle name="Accent1 2 3 4 2" xfId="18617"/>
    <cellStyle name="Accent1 2 3 5" xfId="18618"/>
    <cellStyle name="Accent1 2 4" xfId="18619"/>
    <cellStyle name="Accent1 2 4 2" xfId="18620"/>
    <cellStyle name="Accent1 2 4 2 2" xfId="18621"/>
    <cellStyle name="Accent1 2 5" xfId="18622"/>
    <cellStyle name="Accent1 2 5 2" xfId="18623"/>
    <cellStyle name="Accent1 2 5 3" xfId="18624"/>
    <cellStyle name="Accent1 2 5 4" xfId="18625"/>
    <cellStyle name="Accent1 2 6" xfId="18626"/>
    <cellStyle name="Accent1 2_BB" xfId="18627"/>
    <cellStyle name="Accent1 20" xfId="18628"/>
    <cellStyle name="Accent1 20 2" xfId="18629"/>
    <cellStyle name="Accent1 20 3" xfId="18630"/>
    <cellStyle name="Accent1 20 4" xfId="18631"/>
    <cellStyle name="Accent1 21" xfId="18632"/>
    <cellStyle name="Accent1 21 2" xfId="18633"/>
    <cellStyle name="Accent1 21 3" xfId="18634"/>
    <cellStyle name="Accent1 21 4" xfId="18635"/>
    <cellStyle name="Accent1 22" xfId="18636"/>
    <cellStyle name="Accent1 22 2" xfId="18637"/>
    <cellStyle name="Accent1 22 3" xfId="18638"/>
    <cellStyle name="Accent1 22 4" xfId="18639"/>
    <cellStyle name="Accent1 23" xfId="18640"/>
    <cellStyle name="Accent1 23 2" xfId="18641"/>
    <cellStyle name="Accent1 23 3" xfId="18642"/>
    <cellStyle name="Accent1 23 4" xfId="18643"/>
    <cellStyle name="Accent1 24" xfId="18644"/>
    <cellStyle name="Accent1 24 2" xfId="18645"/>
    <cellStyle name="Accent1 24 3" xfId="18646"/>
    <cellStyle name="Accent1 24 4" xfId="18647"/>
    <cellStyle name="Accent1 25" xfId="18648"/>
    <cellStyle name="Accent1 25 2" xfId="18649"/>
    <cellStyle name="Accent1 25 3" xfId="18650"/>
    <cellStyle name="Accent1 26" xfId="18651"/>
    <cellStyle name="Accent1 26 2" xfId="18652"/>
    <cellStyle name="Accent1 26 3" xfId="18653"/>
    <cellStyle name="Accent1 27" xfId="18654"/>
    <cellStyle name="Accent1 27 2" xfId="18655"/>
    <cellStyle name="Accent1 27 3" xfId="18656"/>
    <cellStyle name="Accent1 28" xfId="18657"/>
    <cellStyle name="Accent1 28 2" xfId="18658"/>
    <cellStyle name="Accent1 28 3" xfId="18659"/>
    <cellStyle name="Accent1 29" xfId="18660"/>
    <cellStyle name="Accent1 29 2" xfId="18661"/>
    <cellStyle name="Accent1 29 3" xfId="18662"/>
    <cellStyle name="Accent1 3" xfId="18663"/>
    <cellStyle name="Accent1 3 2" xfId="18664"/>
    <cellStyle name="Accent1 3 2 2" xfId="18665"/>
    <cellStyle name="Accent1 3 2 2 2" xfId="18666"/>
    <cellStyle name="Accent1 3 2 3" xfId="18667"/>
    <cellStyle name="Accent1 3 2 3 2" xfId="18668"/>
    <cellStyle name="Accent1 3 2 4" xfId="18669"/>
    <cellStyle name="Accent1 3 2 4 2" xfId="18670"/>
    <cellStyle name="Accent1 3 2 5" xfId="18671"/>
    <cellStyle name="Accent1 3 3" xfId="18672"/>
    <cellStyle name="Accent1 3 3 2" xfId="18673"/>
    <cellStyle name="Accent1 3 3 3" xfId="18674"/>
    <cellStyle name="Accent1 3 3 4" xfId="18675"/>
    <cellStyle name="Accent1 3 4" xfId="18676"/>
    <cellStyle name="Accent1 3 4 2" xfId="18677"/>
    <cellStyle name="Accent1 3 5" xfId="18678"/>
    <cellStyle name="Accent1 3 6" xfId="18679"/>
    <cellStyle name="Accent1 3 7" xfId="18680"/>
    <cellStyle name="Accent1 3 8" xfId="18681"/>
    <cellStyle name="Accent1 30" xfId="18682"/>
    <cellStyle name="Accent1 30 2" xfId="18683"/>
    <cellStyle name="Accent1 30 3" xfId="18684"/>
    <cellStyle name="Accent1 31" xfId="18685"/>
    <cellStyle name="Accent1 31 2" xfId="18686"/>
    <cellStyle name="Accent1 31 3" xfId="18687"/>
    <cellStyle name="Accent1 32" xfId="18688"/>
    <cellStyle name="Accent1 32 2" xfId="18689"/>
    <cellStyle name="Accent1 32 3" xfId="18690"/>
    <cellStyle name="Accent1 33" xfId="18691"/>
    <cellStyle name="Accent1 33 2" xfId="18692"/>
    <cellStyle name="Accent1 33 3" xfId="18693"/>
    <cellStyle name="Accent1 34" xfId="18694"/>
    <cellStyle name="Accent1 34 2" xfId="18695"/>
    <cellStyle name="Accent1 34 3" xfId="18696"/>
    <cellStyle name="Accent1 35" xfId="18697"/>
    <cellStyle name="Accent1 35 2" xfId="18698"/>
    <cellStyle name="Accent1 35 3" xfId="18699"/>
    <cellStyle name="Accent1 36" xfId="18700"/>
    <cellStyle name="Accent1 36 2" xfId="18701"/>
    <cellStyle name="Accent1 36 3" xfId="18702"/>
    <cellStyle name="Accent1 37" xfId="18703"/>
    <cellStyle name="Accent1 37 2" xfId="18704"/>
    <cellStyle name="Accent1 37 3" xfId="18705"/>
    <cellStyle name="Accent1 38" xfId="18706"/>
    <cellStyle name="Accent1 38 2" xfId="18707"/>
    <cellStyle name="Accent1 38 3" xfId="18708"/>
    <cellStyle name="Accent1 39" xfId="18709"/>
    <cellStyle name="Accent1 39 2" xfId="18710"/>
    <cellStyle name="Accent1 39 3" xfId="18711"/>
    <cellStyle name="Accent1 4" xfId="18712"/>
    <cellStyle name="Accent1 4 2" xfId="18713"/>
    <cellStyle name="Accent1 4 2 2" xfId="18714"/>
    <cellStyle name="Accent1 4 2 2 2" xfId="18715"/>
    <cellStyle name="Accent1 4 2 3" xfId="18716"/>
    <cellStyle name="Accent1 4 2 3 2" xfId="18717"/>
    <cellStyle name="Accent1 4 2 4" xfId="18718"/>
    <cellStyle name="Accent1 4 3" xfId="18719"/>
    <cellStyle name="Accent1 4 3 2" xfId="18720"/>
    <cellStyle name="Accent1 4 4" xfId="18721"/>
    <cellStyle name="Accent1 4 5" xfId="18722"/>
    <cellStyle name="Accent1 40" xfId="18723"/>
    <cellStyle name="Accent1 40 2" xfId="18724"/>
    <cellStyle name="Accent1 40 3" xfId="18725"/>
    <cellStyle name="Accent1 41" xfId="18726"/>
    <cellStyle name="Accent1 41 2" xfId="18727"/>
    <cellStyle name="Accent1 41 3" xfId="18728"/>
    <cellStyle name="Accent1 42" xfId="18729"/>
    <cellStyle name="Accent1 42 2" xfId="18730"/>
    <cellStyle name="Accent1 42 3" xfId="18731"/>
    <cellStyle name="Accent1 43" xfId="18732"/>
    <cellStyle name="Accent1 44" xfId="18733"/>
    <cellStyle name="Accent1 45" xfId="18734"/>
    <cellStyle name="Accent1 46" xfId="18735"/>
    <cellStyle name="Accent1 47" xfId="18736"/>
    <cellStyle name="Accent1 48" xfId="18737"/>
    <cellStyle name="Accent1 49" xfId="18738"/>
    <cellStyle name="Accent1 5" xfId="18739"/>
    <cellStyle name="Accent1 5 2" xfId="18740"/>
    <cellStyle name="Accent1 5 2 2" xfId="18741"/>
    <cellStyle name="Accent1 5 2 2 2" xfId="18742"/>
    <cellStyle name="Accent1 5 2 3" xfId="18743"/>
    <cellStyle name="Accent1 5 2 3 2" xfId="18744"/>
    <cellStyle name="Accent1 5 2 4" xfId="18745"/>
    <cellStyle name="Accent1 5 3" xfId="18746"/>
    <cellStyle name="Accent1 5 3 2" xfId="18747"/>
    <cellStyle name="Accent1 5 4" xfId="18748"/>
    <cellStyle name="Accent1 5 5" xfId="18749"/>
    <cellStyle name="Accent1 50" xfId="18750"/>
    <cellStyle name="Accent1 51" xfId="18751"/>
    <cellStyle name="Accent1 52" xfId="18752"/>
    <cellStyle name="Accent1 53" xfId="18753"/>
    <cellStyle name="Accent1 54" xfId="18754"/>
    <cellStyle name="Accent1 55" xfId="18755"/>
    <cellStyle name="Accent1 56" xfId="18756"/>
    <cellStyle name="Accent1 57" xfId="18757"/>
    <cellStyle name="Accent1 58" xfId="18758"/>
    <cellStyle name="Accent1 59" xfId="18759"/>
    <cellStyle name="Accent1 6" xfId="18760"/>
    <cellStyle name="Accent1 6 2" xfId="18761"/>
    <cellStyle name="Accent1 6 2 2" xfId="18762"/>
    <cellStyle name="Accent1 6 3" xfId="18763"/>
    <cellStyle name="Accent1 6 3 2" xfId="18764"/>
    <cellStyle name="Accent1 6 4" xfId="18765"/>
    <cellStyle name="Accent1 6 4 2" xfId="18766"/>
    <cellStyle name="Accent1 6 5" xfId="18767"/>
    <cellStyle name="Accent1 6 6" xfId="18768"/>
    <cellStyle name="Accent1 60" xfId="18769"/>
    <cellStyle name="Accent1 61" xfId="18770"/>
    <cellStyle name="Accent1 62" xfId="18771"/>
    <cellStyle name="Accent1 63" xfId="18772"/>
    <cellStyle name="Accent1 64" xfId="18773"/>
    <cellStyle name="Accent1 65" xfId="18774"/>
    <cellStyle name="Accent1 66" xfId="18775"/>
    <cellStyle name="Accent1 67" xfId="18776"/>
    <cellStyle name="Accent1 68" xfId="18777"/>
    <cellStyle name="Accent1 69" xfId="18778"/>
    <cellStyle name="Accent1 7" xfId="18779"/>
    <cellStyle name="Accent1 7 2" xfId="18780"/>
    <cellStyle name="Accent1 7 2 2" xfId="18781"/>
    <cellStyle name="Accent1 7 3" xfId="18782"/>
    <cellStyle name="Accent1 7 3 2" xfId="18783"/>
    <cellStyle name="Accent1 7 4" xfId="18784"/>
    <cellStyle name="Accent1 7 4 2" xfId="18785"/>
    <cellStyle name="Accent1 7 5" xfId="18786"/>
    <cellStyle name="Accent1 7 6" xfId="18787"/>
    <cellStyle name="Accent1 70" xfId="18788"/>
    <cellStyle name="Accent1 71" xfId="18789"/>
    <cellStyle name="Accent1 72" xfId="18790"/>
    <cellStyle name="Accent1 73" xfId="18791"/>
    <cellStyle name="Accent1 74" xfId="18792"/>
    <cellStyle name="Accent1 75" xfId="18793"/>
    <cellStyle name="Accent1 76" xfId="18794"/>
    <cellStyle name="Accent1 77" xfId="18795"/>
    <cellStyle name="Accent1 78" xfId="18796"/>
    <cellStyle name="Accent1 79" xfId="18797"/>
    <cellStyle name="Accent1 8" xfId="18798"/>
    <cellStyle name="Accent1 8 2" xfId="18799"/>
    <cellStyle name="Accent1 8 2 2" xfId="18800"/>
    <cellStyle name="Accent1 8 3" xfId="18801"/>
    <cellStyle name="Accent1 8 3 2" xfId="18802"/>
    <cellStyle name="Accent1 8 4" xfId="18803"/>
    <cellStyle name="Accent1 8 4 2" xfId="18804"/>
    <cellStyle name="Accent1 8 5" xfId="18805"/>
    <cellStyle name="Accent1 8 6" xfId="18806"/>
    <cellStyle name="Accent1 80" xfId="18807"/>
    <cellStyle name="Accent1 81" xfId="18808"/>
    <cellStyle name="Accent1 82" xfId="18809"/>
    <cellStyle name="Accent1 83" xfId="18810"/>
    <cellStyle name="Accent1 84" xfId="18811"/>
    <cellStyle name="Accent1 85" xfId="18812"/>
    <cellStyle name="Accent1 86" xfId="18813"/>
    <cellStyle name="Accent1 87" xfId="18814"/>
    <cellStyle name="Accent1 88" xfId="18815"/>
    <cellStyle name="Accent1 89" xfId="18816"/>
    <cellStyle name="Accent1 9" xfId="18817"/>
    <cellStyle name="Accent1 9 2" xfId="18818"/>
    <cellStyle name="Accent1 9 2 2" xfId="18819"/>
    <cellStyle name="Accent1 9 3" xfId="18820"/>
    <cellStyle name="Accent1 9 3 2" xfId="18821"/>
    <cellStyle name="Accent1 9 4" xfId="18822"/>
    <cellStyle name="Accent1 9 4 2" xfId="18823"/>
    <cellStyle name="Accent1 9 5" xfId="18824"/>
    <cellStyle name="Accent1 90" xfId="18825"/>
    <cellStyle name="Accent1 91" xfId="18826"/>
    <cellStyle name="Accent1 92" xfId="18827"/>
    <cellStyle name="Accent1 93" xfId="18828"/>
    <cellStyle name="Accent1 94" xfId="18829"/>
    <cellStyle name="Accent1 95" xfId="18830"/>
    <cellStyle name="Accent1 96" xfId="18831"/>
    <cellStyle name="Accent1 97" xfId="18832"/>
    <cellStyle name="Accent1 98" xfId="18833"/>
    <cellStyle name="Accent1 99" xfId="18834"/>
    <cellStyle name="Accent2 - 20%" xfId="18835"/>
    <cellStyle name="Accent2 - 20% 2" xfId="18836"/>
    <cellStyle name="Accent2 - 20% 2 2" xfId="18837"/>
    <cellStyle name="Accent2 - 20% 3" xfId="18838"/>
    <cellStyle name="Accent2 - 20% 3 2" xfId="18839"/>
    <cellStyle name="Accent2 - 40%" xfId="18840"/>
    <cellStyle name="Accent2 - 40% 2" xfId="18841"/>
    <cellStyle name="Accent2 - 40% 2 2" xfId="18842"/>
    <cellStyle name="Accent2 - 40% 3" xfId="18843"/>
    <cellStyle name="Accent2 - 40% 3 2" xfId="18844"/>
    <cellStyle name="Accent2 - 60%" xfId="18845"/>
    <cellStyle name="Accent2 - 60% 2" xfId="18846"/>
    <cellStyle name="Accent2 - 60% 2 2" xfId="18847"/>
    <cellStyle name="Accent2 - 60% 3" xfId="18848"/>
    <cellStyle name="Accent2 - 60% 3 2" xfId="18849"/>
    <cellStyle name="Accent2 10" xfId="18850"/>
    <cellStyle name="Accent2 10 2" xfId="18851"/>
    <cellStyle name="Accent2 10 2 2" xfId="18852"/>
    <cellStyle name="Accent2 10 3" xfId="18853"/>
    <cellStyle name="Accent2 10 3 2" xfId="18854"/>
    <cellStyle name="Accent2 10 4" xfId="18855"/>
    <cellStyle name="Accent2 10 4 2" xfId="18856"/>
    <cellStyle name="Accent2 10 5" xfId="18857"/>
    <cellStyle name="Accent2 100" xfId="18858"/>
    <cellStyle name="Accent2 101" xfId="18859"/>
    <cellStyle name="Accent2 102" xfId="18860"/>
    <cellStyle name="Accent2 103" xfId="18861"/>
    <cellStyle name="Accent2 104" xfId="18862"/>
    <cellStyle name="Accent2 105" xfId="18863"/>
    <cellStyle name="Accent2 106" xfId="18864"/>
    <cellStyle name="Accent2 107" xfId="18865"/>
    <cellStyle name="Accent2 108" xfId="18866"/>
    <cellStyle name="Accent2 109" xfId="18867"/>
    <cellStyle name="Accent2 11" xfId="18868"/>
    <cellStyle name="Accent2 11 2" xfId="18869"/>
    <cellStyle name="Accent2 11 2 2" xfId="18870"/>
    <cellStyle name="Accent2 11 3" xfId="18871"/>
    <cellStyle name="Accent2 11 3 2" xfId="18872"/>
    <cellStyle name="Accent2 11 4" xfId="18873"/>
    <cellStyle name="Accent2 11 4 2" xfId="18874"/>
    <cellStyle name="Accent2 110" xfId="18875"/>
    <cellStyle name="Accent2 111" xfId="18876"/>
    <cellStyle name="Accent2 112" xfId="18877"/>
    <cellStyle name="Accent2 113" xfId="18878"/>
    <cellStyle name="Accent2 114" xfId="18879"/>
    <cellStyle name="Accent2 115" xfId="18880"/>
    <cellStyle name="Accent2 116" xfId="18881"/>
    <cellStyle name="Accent2 117" xfId="18882"/>
    <cellStyle name="Accent2 118" xfId="18883"/>
    <cellStyle name="Accent2 119" xfId="18884"/>
    <cellStyle name="Accent2 12" xfId="18885"/>
    <cellStyle name="Accent2 12 2" xfId="18886"/>
    <cellStyle name="Accent2 12 2 2" xfId="18887"/>
    <cellStyle name="Accent2 12 3" xfId="18888"/>
    <cellStyle name="Accent2 12 3 2" xfId="18889"/>
    <cellStyle name="Accent2 12 4" xfId="18890"/>
    <cellStyle name="Accent2 12 4 2" xfId="18891"/>
    <cellStyle name="Accent2 120" xfId="18892"/>
    <cellStyle name="Accent2 121" xfId="18893"/>
    <cellStyle name="Accent2 122" xfId="18894"/>
    <cellStyle name="Accent2 123" xfId="18895"/>
    <cellStyle name="Accent2 124" xfId="18896"/>
    <cellStyle name="Accent2 125" xfId="18897"/>
    <cellStyle name="Accent2 126" xfId="18898"/>
    <cellStyle name="Accent2 127" xfId="18899"/>
    <cellStyle name="Accent2 128" xfId="18900"/>
    <cellStyle name="Accent2 129" xfId="18901"/>
    <cellStyle name="Accent2 13" xfId="18902"/>
    <cellStyle name="Accent2 13 2" xfId="18903"/>
    <cellStyle name="Accent2 13 2 2" xfId="18904"/>
    <cellStyle name="Accent2 13 3" xfId="18905"/>
    <cellStyle name="Accent2 13 3 2" xfId="18906"/>
    <cellStyle name="Accent2 13 4" xfId="18907"/>
    <cellStyle name="Accent2 13 4 2" xfId="18908"/>
    <cellStyle name="Accent2 130" xfId="18909"/>
    <cellStyle name="Accent2 131" xfId="18910"/>
    <cellStyle name="Accent2 132" xfId="18911"/>
    <cellStyle name="Accent2 133" xfId="18912"/>
    <cellStyle name="Accent2 134" xfId="18913"/>
    <cellStyle name="Accent2 135" xfId="18914"/>
    <cellStyle name="Accent2 136" xfId="18915"/>
    <cellStyle name="Accent2 137" xfId="18916"/>
    <cellStyle name="Accent2 138" xfId="18917"/>
    <cellStyle name="Accent2 139" xfId="18918"/>
    <cellStyle name="Accent2 14" xfId="18919"/>
    <cellStyle name="Accent2 14 2" xfId="18920"/>
    <cellStyle name="Accent2 14 2 2" xfId="18921"/>
    <cellStyle name="Accent2 14 3" xfId="18922"/>
    <cellStyle name="Accent2 14 3 2" xfId="18923"/>
    <cellStyle name="Accent2 140" xfId="18924"/>
    <cellStyle name="Accent2 141" xfId="18925"/>
    <cellStyle name="Accent2 142" xfId="18926"/>
    <cellStyle name="Accent2 143" xfId="18927"/>
    <cellStyle name="Accent2 144" xfId="18928"/>
    <cellStyle name="Accent2 145" xfId="18929"/>
    <cellStyle name="Accent2 146" xfId="18930"/>
    <cellStyle name="Accent2 147" xfId="18931"/>
    <cellStyle name="Accent2 148" xfId="18932"/>
    <cellStyle name="Accent2 149" xfId="18933"/>
    <cellStyle name="Accent2 15" xfId="18934"/>
    <cellStyle name="Accent2 15 2" xfId="18935"/>
    <cellStyle name="Accent2 15 2 2" xfId="18936"/>
    <cellStyle name="Accent2 150" xfId="18937"/>
    <cellStyle name="Accent2 151" xfId="18938"/>
    <cellStyle name="Accent2 152" xfId="18939"/>
    <cellStyle name="Accent2 153" xfId="18940"/>
    <cellStyle name="Accent2 154" xfId="18941"/>
    <cellStyle name="Accent2 155" xfId="18942"/>
    <cellStyle name="Accent2 156" xfId="18943"/>
    <cellStyle name="Accent2 157" xfId="18944"/>
    <cellStyle name="Accent2 158" xfId="18945"/>
    <cellStyle name="Accent2 159" xfId="18946"/>
    <cellStyle name="Accent2 16" xfId="18947"/>
    <cellStyle name="Accent2 16 2" xfId="18948"/>
    <cellStyle name="Accent2 16 2 2" xfId="18949"/>
    <cellStyle name="Accent2 16 3" xfId="18950"/>
    <cellStyle name="Accent2 16 3 2" xfId="18951"/>
    <cellStyle name="Accent2 160" xfId="18952"/>
    <cellStyle name="Accent2 161" xfId="18953"/>
    <cellStyle name="Accent2 162" xfId="18954"/>
    <cellStyle name="Accent2 17" xfId="18955"/>
    <cellStyle name="Accent2 17 2" xfId="18956"/>
    <cellStyle name="Accent2 17 2 2" xfId="18957"/>
    <cellStyle name="Accent2 17 2 2 2" xfId="18958"/>
    <cellStyle name="Accent2 17 3" xfId="18959"/>
    <cellStyle name="Accent2 17 3 2" xfId="18960"/>
    <cellStyle name="Accent2 18" xfId="18961"/>
    <cellStyle name="Accent2 18 2" xfId="18962"/>
    <cellStyle name="Accent2 18 3" xfId="18963"/>
    <cellStyle name="Accent2 18 4" xfId="18964"/>
    <cellStyle name="Accent2 19" xfId="18965"/>
    <cellStyle name="Accent2 19 2" xfId="18966"/>
    <cellStyle name="Accent2 19 3" xfId="18967"/>
    <cellStyle name="Accent2 19 4" xfId="18968"/>
    <cellStyle name="Accent2 2" xfId="18969"/>
    <cellStyle name="Accent2 2 2" xfId="18970"/>
    <cellStyle name="Accent2 2 2 2" xfId="18971"/>
    <cellStyle name="Accent2 2 2 2 2" xfId="18972"/>
    <cellStyle name="Accent2 2 2 2 2 2" xfId="18973"/>
    <cellStyle name="Accent2 2 2 3" xfId="18974"/>
    <cellStyle name="Accent2 2 2 4" xfId="18975"/>
    <cellStyle name="Accent2 2 2 4 2" xfId="18976"/>
    <cellStyle name="Accent2 2 3" xfId="18977"/>
    <cellStyle name="Accent2 2 3 2" xfId="18978"/>
    <cellStyle name="Accent2 2 3 2 2" xfId="18979"/>
    <cellStyle name="Accent2 2 3 3" xfId="18980"/>
    <cellStyle name="Accent2 2 3 3 2" xfId="18981"/>
    <cellStyle name="Accent2 2 3 4" xfId="18982"/>
    <cellStyle name="Accent2 2 3 4 2" xfId="18983"/>
    <cellStyle name="Accent2 2 3 5" xfId="18984"/>
    <cellStyle name="Accent2 2 4" xfId="18985"/>
    <cellStyle name="Accent2 2 4 2" xfId="18986"/>
    <cellStyle name="Accent2 2 4 2 2" xfId="18987"/>
    <cellStyle name="Accent2 2 5" xfId="18988"/>
    <cellStyle name="Accent2 2 5 2" xfId="18989"/>
    <cellStyle name="Accent2 2 5 3" xfId="18990"/>
    <cellStyle name="Accent2 2 5 4" xfId="18991"/>
    <cellStyle name="Accent2 2 6" xfId="18992"/>
    <cellStyle name="Accent2 2_BB" xfId="18993"/>
    <cellStyle name="Accent2 20" xfId="18994"/>
    <cellStyle name="Accent2 20 2" xfId="18995"/>
    <cellStyle name="Accent2 20 3" xfId="18996"/>
    <cellStyle name="Accent2 20 4" xfId="18997"/>
    <cellStyle name="Accent2 21" xfId="18998"/>
    <cellStyle name="Accent2 21 2" xfId="18999"/>
    <cellStyle name="Accent2 21 3" xfId="19000"/>
    <cellStyle name="Accent2 21 4" xfId="19001"/>
    <cellStyle name="Accent2 22" xfId="19002"/>
    <cellStyle name="Accent2 22 2" xfId="19003"/>
    <cellStyle name="Accent2 22 3" xfId="19004"/>
    <cellStyle name="Accent2 22 4" xfId="19005"/>
    <cellStyle name="Accent2 23" xfId="19006"/>
    <cellStyle name="Accent2 23 2" xfId="19007"/>
    <cellStyle name="Accent2 23 3" xfId="19008"/>
    <cellStyle name="Accent2 23 4" xfId="19009"/>
    <cellStyle name="Accent2 24" xfId="19010"/>
    <cellStyle name="Accent2 24 2" xfId="19011"/>
    <cellStyle name="Accent2 24 3" xfId="19012"/>
    <cellStyle name="Accent2 24 4" xfId="19013"/>
    <cellStyle name="Accent2 25" xfId="19014"/>
    <cellStyle name="Accent2 25 2" xfId="19015"/>
    <cellStyle name="Accent2 25 3" xfId="19016"/>
    <cellStyle name="Accent2 25 4" xfId="19017"/>
    <cellStyle name="Accent2 26" xfId="19018"/>
    <cellStyle name="Accent2 26 2" xfId="19019"/>
    <cellStyle name="Accent2 26 3" xfId="19020"/>
    <cellStyle name="Accent2 26 4" xfId="19021"/>
    <cellStyle name="Accent2 27" xfId="19022"/>
    <cellStyle name="Accent2 27 2" xfId="19023"/>
    <cellStyle name="Accent2 27 3" xfId="19024"/>
    <cellStyle name="Accent2 28" xfId="19025"/>
    <cellStyle name="Accent2 28 2" xfId="19026"/>
    <cellStyle name="Accent2 28 3" xfId="19027"/>
    <cellStyle name="Accent2 29" xfId="19028"/>
    <cellStyle name="Accent2 29 2" xfId="19029"/>
    <cellStyle name="Accent2 29 3" xfId="19030"/>
    <cellStyle name="Accent2 3" xfId="19031"/>
    <cellStyle name="Accent2 3 2" xfId="19032"/>
    <cellStyle name="Accent2 3 2 2" xfId="19033"/>
    <cellStyle name="Accent2 3 2 2 2" xfId="19034"/>
    <cellStyle name="Accent2 3 2 3" xfId="19035"/>
    <cellStyle name="Accent2 3 2 3 2" xfId="19036"/>
    <cellStyle name="Accent2 3 2 4" xfId="19037"/>
    <cellStyle name="Accent2 3 2 4 2" xfId="19038"/>
    <cellStyle name="Accent2 3 2 5" xfId="19039"/>
    <cellStyle name="Accent2 3 3" xfId="19040"/>
    <cellStyle name="Accent2 3 3 2" xfId="19041"/>
    <cellStyle name="Accent2 3 3 3" xfId="19042"/>
    <cellStyle name="Accent2 3 3 4" xfId="19043"/>
    <cellStyle name="Accent2 3 4" xfId="19044"/>
    <cellStyle name="Accent2 3 4 2" xfId="19045"/>
    <cellStyle name="Accent2 3 5" xfId="19046"/>
    <cellStyle name="Accent2 3 6" xfId="19047"/>
    <cellStyle name="Accent2 3 7" xfId="19048"/>
    <cellStyle name="Accent2 3 8" xfId="19049"/>
    <cellStyle name="Accent2 30" xfId="19050"/>
    <cellStyle name="Accent2 30 2" xfId="19051"/>
    <cellStyle name="Accent2 30 3" xfId="19052"/>
    <cellStyle name="Accent2 31" xfId="19053"/>
    <cellStyle name="Accent2 31 2" xfId="19054"/>
    <cellStyle name="Accent2 31 3" xfId="19055"/>
    <cellStyle name="Accent2 32" xfId="19056"/>
    <cellStyle name="Accent2 32 2" xfId="19057"/>
    <cellStyle name="Accent2 32 3" xfId="19058"/>
    <cellStyle name="Accent2 33" xfId="19059"/>
    <cellStyle name="Accent2 33 2" xfId="19060"/>
    <cellStyle name="Accent2 33 3" xfId="19061"/>
    <cellStyle name="Accent2 34" xfId="19062"/>
    <cellStyle name="Accent2 34 2" xfId="19063"/>
    <cellStyle name="Accent2 34 3" xfId="19064"/>
    <cellStyle name="Accent2 35" xfId="19065"/>
    <cellStyle name="Accent2 35 2" xfId="19066"/>
    <cellStyle name="Accent2 35 3" xfId="19067"/>
    <cellStyle name="Accent2 36" xfId="19068"/>
    <cellStyle name="Accent2 36 2" xfId="19069"/>
    <cellStyle name="Accent2 36 3" xfId="19070"/>
    <cellStyle name="Accent2 37" xfId="19071"/>
    <cellStyle name="Accent2 37 2" xfId="19072"/>
    <cellStyle name="Accent2 37 3" xfId="19073"/>
    <cellStyle name="Accent2 38" xfId="19074"/>
    <cellStyle name="Accent2 38 2" xfId="19075"/>
    <cellStyle name="Accent2 38 3" xfId="19076"/>
    <cellStyle name="Accent2 39" xfId="19077"/>
    <cellStyle name="Accent2 39 2" xfId="19078"/>
    <cellStyle name="Accent2 39 3" xfId="19079"/>
    <cellStyle name="Accent2 4" xfId="19080"/>
    <cellStyle name="Accent2 4 2" xfId="19081"/>
    <cellStyle name="Accent2 4 2 2" xfId="19082"/>
    <cellStyle name="Accent2 4 2 2 2" xfId="19083"/>
    <cellStyle name="Accent2 4 2 3" xfId="19084"/>
    <cellStyle name="Accent2 4 2 3 2" xfId="19085"/>
    <cellStyle name="Accent2 4 2 4" xfId="19086"/>
    <cellStyle name="Accent2 4 3" xfId="19087"/>
    <cellStyle name="Accent2 4 3 2" xfId="19088"/>
    <cellStyle name="Accent2 4 4" xfId="19089"/>
    <cellStyle name="Accent2 4 5" xfId="19090"/>
    <cellStyle name="Accent2 40" xfId="19091"/>
    <cellStyle name="Accent2 40 2" xfId="19092"/>
    <cellStyle name="Accent2 40 3" xfId="19093"/>
    <cellStyle name="Accent2 41" xfId="19094"/>
    <cellStyle name="Accent2 41 2" xfId="19095"/>
    <cellStyle name="Accent2 41 3" xfId="19096"/>
    <cellStyle name="Accent2 42" xfId="19097"/>
    <cellStyle name="Accent2 42 2" xfId="19098"/>
    <cellStyle name="Accent2 42 3" xfId="19099"/>
    <cellStyle name="Accent2 43" xfId="19100"/>
    <cellStyle name="Accent2 44" xfId="19101"/>
    <cellStyle name="Accent2 45" xfId="19102"/>
    <cellStyle name="Accent2 46" xfId="19103"/>
    <cellStyle name="Accent2 47" xfId="19104"/>
    <cellStyle name="Accent2 48" xfId="19105"/>
    <cellStyle name="Accent2 49" xfId="19106"/>
    <cellStyle name="Accent2 5" xfId="19107"/>
    <cellStyle name="Accent2 5 2" xfId="19108"/>
    <cellStyle name="Accent2 5 2 2" xfId="19109"/>
    <cellStyle name="Accent2 5 2 2 2" xfId="19110"/>
    <cellStyle name="Accent2 5 2 3" xfId="19111"/>
    <cellStyle name="Accent2 5 2 3 2" xfId="19112"/>
    <cellStyle name="Accent2 5 2 4" xfId="19113"/>
    <cellStyle name="Accent2 5 3" xfId="19114"/>
    <cellStyle name="Accent2 5 3 2" xfId="19115"/>
    <cellStyle name="Accent2 5 4" xfId="19116"/>
    <cellStyle name="Accent2 5 5" xfId="19117"/>
    <cellStyle name="Accent2 50" xfId="19118"/>
    <cellStyle name="Accent2 51" xfId="19119"/>
    <cellStyle name="Accent2 52" xfId="19120"/>
    <cellStyle name="Accent2 53" xfId="19121"/>
    <cellStyle name="Accent2 54" xfId="19122"/>
    <cellStyle name="Accent2 55" xfId="19123"/>
    <cellStyle name="Accent2 56" xfId="19124"/>
    <cellStyle name="Accent2 57" xfId="19125"/>
    <cellStyle name="Accent2 58" xfId="19126"/>
    <cellStyle name="Accent2 59" xfId="19127"/>
    <cellStyle name="Accent2 6" xfId="19128"/>
    <cellStyle name="Accent2 6 2" xfId="19129"/>
    <cellStyle name="Accent2 6 2 2" xfId="19130"/>
    <cellStyle name="Accent2 6 3" xfId="19131"/>
    <cellStyle name="Accent2 6 3 2" xfId="19132"/>
    <cellStyle name="Accent2 6 4" xfId="19133"/>
    <cellStyle name="Accent2 6 4 2" xfId="19134"/>
    <cellStyle name="Accent2 6 5" xfId="19135"/>
    <cellStyle name="Accent2 6 6" xfId="19136"/>
    <cellStyle name="Accent2 60" xfId="19137"/>
    <cellStyle name="Accent2 61" xfId="19138"/>
    <cellStyle name="Accent2 62" xfId="19139"/>
    <cellStyle name="Accent2 63" xfId="19140"/>
    <cellStyle name="Accent2 64" xfId="19141"/>
    <cellStyle name="Accent2 65" xfId="19142"/>
    <cellStyle name="Accent2 66" xfId="19143"/>
    <cellStyle name="Accent2 67" xfId="19144"/>
    <cellStyle name="Accent2 68" xfId="19145"/>
    <cellStyle name="Accent2 69" xfId="19146"/>
    <cellStyle name="Accent2 7" xfId="19147"/>
    <cellStyle name="Accent2 7 2" xfId="19148"/>
    <cellStyle name="Accent2 7 2 2" xfId="19149"/>
    <cellStyle name="Accent2 7 3" xfId="19150"/>
    <cellStyle name="Accent2 7 3 2" xfId="19151"/>
    <cellStyle name="Accent2 7 4" xfId="19152"/>
    <cellStyle name="Accent2 7 4 2" xfId="19153"/>
    <cellStyle name="Accent2 7 5" xfId="19154"/>
    <cellStyle name="Accent2 7 6" xfId="19155"/>
    <cellStyle name="Accent2 70" xfId="19156"/>
    <cellStyle name="Accent2 71" xfId="19157"/>
    <cellStyle name="Accent2 72" xfId="19158"/>
    <cellStyle name="Accent2 73" xfId="19159"/>
    <cellStyle name="Accent2 74" xfId="19160"/>
    <cellStyle name="Accent2 75" xfId="19161"/>
    <cellStyle name="Accent2 76" xfId="19162"/>
    <cellStyle name="Accent2 77" xfId="19163"/>
    <cellStyle name="Accent2 78" xfId="19164"/>
    <cellStyle name="Accent2 79" xfId="19165"/>
    <cellStyle name="Accent2 8" xfId="19166"/>
    <cellStyle name="Accent2 8 2" xfId="19167"/>
    <cellStyle name="Accent2 8 2 2" xfId="19168"/>
    <cellStyle name="Accent2 8 3" xfId="19169"/>
    <cellStyle name="Accent2 8 3 2" xfId="19170"/>
    <cellStyle name="Accent2 8 4" xfId="19171"/>
    <cellStyle name="Accent2 8 4 2" xfId="19172"/>
    <cellStyle name="Accent2 8 5" xfId="19173"/>
    <cellStyle name="Accent2 8 6" xfId="19174"/>
    <cellStyle name="Accent2 80" xfId="19175"/>
    <cellStyle name="Accent2 81" xfId="19176"/>
    <cellStyle name="Accent2 82" xfId="19177"/>
    <cellStyle name="Accent2 83" xfId="19178"/>
    <cellStyle name="Accent2 84" xfId="19179"/>
    <cellStyle name="Accent2 85" xfId="19180"/>
    <cellStyle name="Accent2 86" xfId="19181"/>
    <cellStyle name="Accent2 87" xfId="19182"/>
    <cellStyle name="Accent2 88" xfId="19183"/>
    <cellStyle name="Accent2 89" xfId="19184"/>
    <cellStyle name="Accent2 9" xfId="19185"/>
    <cellStyle name="Accent2 9 2" xfId="19186"/>
    <cellStyle name="Accent2 9 2 2" xfId="19187"/>
    <cellStyle name="Accent2 9 3" xfId="19188"/>
    <cellStyle name="Accent2 9 3 2" xfId="19189"/>
    <cellStyle name="Accent2 9 4" xfId="19190"/>
    <cellStyle name="Accent2 9 4 2" xfId="19191"/>
    <cellStyle name="Accent2 9 5" xfId="19192"/>
    <cellStyle name="Accent2 90" xfId="19193"/>
    <cellStyle name="Accent2 91" xfId="19194"/>
    <cellStyle name="Accent2 92" xfId="19195"/>
    <cellStyle name="Accent2 93" xfId="19196"/>
    <cellStyle name="Accent2 94" xfId="19197"/>
    <cellStyle name="Accent2 95" xfId="19198"/>
    <cellStyle name="Accent2 96" xfId="19199"/>
    <cellStyle name="Accent2 97" xfId="19200"/>
    <cellStyle name="Accent2 98" xfId="19201"/>
    <cellStyle name="Accent2 99" xfId="19202"/>
    <cellStyle name="Accent3 - 20%" xfId="19203"/>
    <cellStyle name="Accent3 - 20% 2" xfId="19204"/>
    <cellStyle name="Accent3 - 20% 2 2" xfId="19205"/>
    <cellStyle name="Accent3 - 20% 3" xfId="19206"/>
    <cellStyle name="Accent3 - 20% 3 2" xfId="19207"/>
    <cellStyle name="Accent3 - 40%" xfId="19208"/>
    <cellStyle name="Accent3 - 40% 2" xfId="19209"/>
    <cellStyle name="Accent3 - 40% 2 2" xfId="19210"/>
    <cellStyle name="Accent3 - 40% 3" xfId="19211"/>
    <cellStyle name="Accent3 - 40% 3 2" xfId="19212"/>
    <cellStyle name="Accent3 - 60%" xfId="19213"/>
    <cellStyle name="Accent3 - 60% 2" xfId="19214"/>
    <cellStyle name="Accent3 - 60% 2 2" xfId="19215"/>
    <cellStyle name="Accent3 - 60% 3" xfId="19216"/>
    <cellStyle name="Accent3 - 60% 3 2" xfId="19217"/>
    <cellStyle name="Accent3 10" xfId="19218"/>
    <cellStyle name="Accent3 10 2" xfId="19219"/>
    <cellStyle name="Accent3 10 2 2" xfId="19220"/>
    <cellStyle name="Accent3 10 3" xfId="19221"/>
    <cellStyle name="Accent3 10 3 2" xfId="19222"/>
    <cellStyle name="Accent3 10 4" xfId="19223"/>
    <cellStyle name="Accent3 10 4 2" xfId="19224"/>
    <cellStyle name="Accent3 10 5" xfId="19225"/>
    <cellStyle name="Accent3 100" xfId="19226"/>
    <cellStyle name="Accent3 101" xfId="19227"/>
    <cellStyle name="Accent3 102" xfId="19228"/>
    <cellStyle name="Accent3 103" xfId="19229"/>
    <cellStyle name="Accent3 104" xfId="19230"/>
    <cellStyle name="Accent3 105" xfId="19231"/>
    <cellStyle name="Accent3 106" xfId="19232"/>
    <cellStyle name="Accent3 107" xfId="19233"/>
    <cellStyle name="Accent3 108" xfId="19234"/>
    <cellStyle name="Accent3 109" xfId="19235"/>
    <cellStyle name="Accent3 11" xfId="19236"/>
    <cellStyle name="Accent3 11 2" xfId="19237"/>
    <cellStyle name="Accent3 11 2 2" xfId="19238"/>
    <cellStyle name="Accent3 11 3" xfId="19239"/>
    <cellStyle name="Accent3 11 3 2" xfId="19240"/>
    <cellStyle name="Accent3 11 4" xfId="19241"/>
    <cellStyle name="Accent3 11 4 2" xfId="19242"/>
    <cellStyle name="Accent3 110" xfId="19243"/>
    <cellStyle name="Accent3 111" xfId="19244"/>
    <cellStyle name="Accent3 112" xfId="19245"/>
    <cellStyle name="Accent3 113" xfId="19246"/>
    <cellStyle name="Accent3 114" xfId="19247"/>
    <cellStyle name="Accent3 115" xfId="19248"/>
    <cellStyle name="Accent3 116" xfId="19249"/>
    <cellStyle name="Accent3 117" xfId="19250"/>
    <cellStyle name="Accent3 118" xfId="19251"/>
    <cellStyle name="Accent3 119" xfId="19252"/>
    <cellStyle name="Accent3 12" xfId="19253"/>
    <cellStyle name="Accent3 12 2" xfId="19254"/>
    <cellStyle name="Accent3 12 2 2" xfId="19255"/>
    <cellStyle name="Accent3 12 3" xfId="19256"/>
    <cellStyle name="Accent3 12 3 2" xfId="19257"/>
    <cellStyle name="Accent3 12 4" xfId="19258"/>
    <cellStyle name="Accent3 12 4 2" xfId="19259"/>
    <cellStyle name="Accent3 120" xfId="19260"/>
    <cellStyle name="Accent3 121" xfId="19261"/>
    <cellStyle name="Accent3 122" xfId="19262"/>
    <cellStyle name="Accent3 123" xfId="19263"/>
    <cellStyle name="Accent3 124" xfId="19264"/>
    <cellStyle name="Accent3 125" xfId="19265"/>
    <cellStyle name="Accent3 126" xfId="19266"/>
    <cellStyle name="Accent3 127" xfId="19267"/>
    <cellStyle name="Accent3 128" xfId="19268"/>
    <cellStyle name="Accent3 129" xfId="19269"/>
    <cellStyle name="Accent3 13" xfId="19270"/>
    <cellStyle name="Accent3 13 2" xfId="19271"/>
    <cellStyle name="Accent3 13 2 2" xfId="19272"/>
    <cellStyle name="Accent3 13 3" xfId="19273"/>
    <cellStyle name="Accent3 13 3 2" xfId="19274"/>
    <cellStyle name="Accent3 13 4" xfId="19275"/>
    <cellStyle name="Accent3 13 4 2" xfId="19276"/>
    <cellStyle name="Accent3 130" xfId="19277"/>
    <cellStyle name="Accent3 131" xfId="19278"/>
    <cellStyle name="Accent3 132" xfId="19279"/>
    <cellStyle name="Accent3 133" xfId="19280"/>
    <cellStyle name="Accent3 134" xfId="19281"/>
    <cellStyle name="Accent3 135" xfId="19282"/>
    <cellStyle name="Accent3 136" xfId="19283"/>
    <cellStyle name="Accent3 137" xfId="19284"/>
    <cellStyle name="Accent3 138" xfId="19285"/>
    <cellStyle name="Accent3 139" xfId="19286"/>
    <cellStyle name="Accent3 14" xfId="19287"/>
    <cellStyle name="Accent3 14 2" xfId="19288"/>
    <cellStyle name="Accent3 14 2 2" xfId="19289"/>
    <cellStyle name="Accent3 14 3" xfId="19290"/>
    <cellStyle name="Accent3 14 3 2" xfId="19291"/>
    <cellStyle name="Accent3 140" xfId="19292"/>
    <cellStyle name="Accent3 141" xfId="19293"/>
    <cellStyle name="Accent3 142" xfId="19294"/>
    <cellStyle name="Accent3 143" xfId="19295"/>
    <cellStyle name="Accent3 144" xfId="19296"/>
    <cellStyle name="Accent3 145" xfId="19297"/>
    <cellStyle name="Accent3 146" xfId="19298"/>
    <cellStyle name="Accent3 147" xfId="19299"/>
    <cellStyle name="Accent3 148" xfId="19300"/>
    <cellStyle name="Accent3 149" xfId="19301"/>
    <cellStyle name="Accent3 15" xfId="19302"/>
    <cellStyle name="Accent3 15 2" xfId="19303"/>
    <cellStyle name="Accent3 15 2 2" xfId="19304"/>
    <cellStyle name="Accent3 150" xfId="19305"/>
    <cellStyle name="Accent3 151" xfId="19306"/>
    <cellStyle name="Accent3 152" xfId="19307"/>
    <cellStyle name="Accent3 153" xfId="19308"/>
    <cellStyle name="Accent3 154" xfId="19309"/>
    <cellStyle name="Accent3 155" xfId="19310"/>
    <cellStyle name="Accent3 156" xfId="19311"/>
    <cellStyle name="Accent3 157" xfId="19312"/>
    <cellStyle name="Accent3 158" xfId="19313"/>
    <cellStyle name="Accent3 159" xfId="19314"/>
    <cellStyle name="Accent3 16" xfId="19315"/>
    <cellStyle name="Accent3 16 2" xfId="19316"/>
    <cellStyle name="Accent3 16 2 2" xfId="19317"/>
    <cellStyle name="Accent3 16 3" xfId="19318"/>
    <cellStyle name="Accent3 16 3 2" xfId="19319"/>
    <cellStyle name="Accent3 160" xfId="19320"/>
    <cellStyle name="Accent3 161" xfId="19321"/>
    <cellStyle name="Accent3 162" xfId="19322"/>
    <cellStyle name="Accent3 17" xfId="19323"/>
    <cellStyle name="Accent3 17 2" xfId="19324"/>
    <cellStyle name="Accent3 17 2 2" xfId="19325"/>
    <cellStyle name="Accent3 17 2 2 2" xfId="19326"/>
    <cellStyle name="Accent3 17 3" xfId="19327"/>
    <cellStyle name="Accent3 17 3 2" xfId="19328"/>
    <cellStyle name="Accent3 18" xfId="19329"/>
    <cellStyle name="Accent3 18 2" xfId="19330"/>
    <cellStyle name="Accent3 18 3" xfId="19331"/>
    <cellStyle name="Accent3 18 4" xfId="19332"/>
    <cellStyle name="Accent3 19" xfId="19333"/>
    <cellStyle name="Accent3 19 2" xfId="19334"/>
    <cellStyle name="Accent3 19 3" xfId="19335"/>
    <cellStyle name="Accent3 19 4" xfId="19336"/>
    <cellStyle name="Accent3 2" xfId="19337"/>
    <cellStyle name="Accent3 2 2" xfId="19338"/>
    <cellStyle name="Accent3 2 2 2" xfId="19339"/>
    <cellStyle name="Accent3 2 2 2 2" xfId="19340"/>
    <cellStyle name="Accent3 2 2 2 2 2" xfId="19341"/>
    <cellStyle name="Accent3 2 2 3" xfId="19342"/>
    <cellStyle name="Accent3 2 2 4" xfId="19343"/>
    <cellStyle name="Accent3 2 2 4 2" xfId="19344"/>
    <cellStyle name="Accent3 2 3" xfId="19345"/>
    <cellStyle name="Accent3 2 3 2" xfId="19346"/>
    <cellStyle name="Accent3 2 3 2 2" xfId="19347"/>
    <cellStyle name="Accent3 2 3 3" xfId="19348"/>
    <cellStyle name="Accent3 2 3 3 2" xfId="19349"/>
    <cellStyle name="Accent3 2 3 4" xfId="19350"/>
    <cellStyle name="Accent3 2 3 4 2" xfId="19351"/>
    <cellStyle name="Accent3 2 3 5" xfId="19352"/>
    <cellStyle name="Accent3 2 4" xfId="19353"/>
    <cellStyle name="Accent3 2 4 2" xfId="19354"/>
    <cellStyle name="Accent3 2 4 2 2" xfId="19355"/>
    <cellStyle name="Accent3 2 5" xfId="19356"/>
    <cellStyle name="Accent3 2 5 2" xfId="19357"/>
    <cellStyle name="Accent3 2 5 3" xfId="19358"/>
    <cellStyle name="Accent3 2 5 4" xfId="19359"/>
    <cellStyle name="Accent3 2 6" xfId="19360"/>
    <cellStyle name="Accent3 2_BB" xfId="19361"/>
    <cellStyle name="Accent3 20" xfId="19362"/>
    <cellStyle name="Accent3 20 2" xfId="19363"/>
    <cellStyle name="Accent3 20 3" xfId="19364"/>
    <cellStyle name="Accent3 20 4" xfId="19365"/>
    <cellStyle name="Accent3 21" xfId="19366"/>
    <cellStyle name="Accent3 21 2" xfId="19367"/>
    <cellStyle name="Accent3 21 3" xfId="19368"/>
    <cellStyle name="Accent3 21 4" xfId="19369"/>
    <cellStyle name="Accent3 22" xfId="19370"/>
    <cellStyle name="Accent3 22 2" xfId="19371"/>
    <cellStyle name="Accent3 22 3" xfId="19372"/>
    <cellStyle name="Accent3 22 4" xfId="19373"/>
    <cellStyle name="Accent3 23" xfId="19374"/>
    <cellStyle name="Accent3 23 2" xfId="19375"/>
    <cellStyle name="Accent3 23 3" xfId="19376"/>
    <cellStyle name="Accent3 23 4" xfId="19377"/>
    <cellStyle name="Accent3 24" xfId="19378"/>
    <cellStyle name="Accent3 24 2" xfId="19379"/>
    <cellStyle name="Accent3 24 3" xfId="19380"/>
    <cellStyle name="Accent3 24 4" xfId="19381"/>
    <cellStyle name="Accent3 25" xfId="19382"/>
    <cellStyle name="Accent3 25 2" xfId="19383"/>
    <cellStyle name="Accent3 25 3" xfId="19384"/>
    <cellStyle name="Accent3 25 4" xfId="19385"/>
    <cellStyle name="Accent3 26" xfId="19386"/>
    <cellStyle name="Accent3 26 2" xfId="19387"/>
    <cellStyle name="Accent3 26 3" xfId="19388"/>
    <cellStyle name="Accent3 26 4" xfId="19389"/>
    <cellStyle name="Accent3 27" xfId="19390"/>
    <cellStyle name="Accent3 27 2" xfId="19391"/>
    <cellStyle name="Accent3 27 3" xfId="19392"/>
    <cellStyle name="Accent3 28" xfId="19393"/>
    <cellStyle name="Accent3 28 2" xfId="19394"/>
    <cellStyle name="Accent3 28 3" xfId="19395"/>
    <cellStyle name="Accent3 29" xfId="19396"/>
    <cellStyle name="Accent3 29 2" xfId="19397"/>
    <cellStyle name="Accent3 29 3" xfId="19398"/>
    <cellStyle name="Accent3 3" xfId="19399"/>
    <cellStyle name="Accent3 3 2" xfId="19400"/>
    <cellStyle name="Accent3 3 2 2" xfId="19401"/>
    <cellStyle name="Accent3 3 2 2 2" xfId="19402"/>
    <cellStyle name="Accent3 3 2 3" xfId="19403"/>
    <cellStyle name="Accent3 3 2 3 2" xfId="19404"/>
    <cellStyle name="Accent3 3 2 4" xfId="19405"/>
    <cellStyle name="Accent3 3 2 4 2" xfId="19406"/>
    <cellStyle name="Accent3 3 2 5" xfId="19407"/>
    <cellStyle name="Accent3 3 3" xfId="19408"/>
    <cellStyle name="Accent3 3 3 2" xfId="19409"/>
    <cellStyle name="Accent3 3 3 3" xfId="19410"/>
    <cellStyle name="Accent3 3 3 4" xfId="19411"/>
    <cellStyle name="Accent3 3 4" xfId="19412"/>
    <cellStyle name="Accent3 3 4 2" xfId="19413"/>
    <cellStyle name="Accent3 3 5" xfId="19414"/>
    <cellStyle name="Accent3 3 6" xfId="19415"/>
    <cellStyle name="Accent3 3 7" xfId="19416"/>
    <cellStyle name="Accent3 3 8" xfId="19417"/>
    <cellStyle name="Accent3 30" xfId="19418"/>
    <cellStyle name="Accent3 30 2" xfId="19419"/>
    <cellStyle name="Accent3 30 3" xfId="19420"/>
    <cellStyle name="Accent3 31" xfId="19421"/>
    <cellStyle name="Accent3 31 2" xfId="19422"/>
    <cellStyle name="Accent3 31 3" xfId="19423"/>
    <cellStyle name="Accent3 32" xfId="19424"/>
    <cellStyle name="Accent3 32 2" xfId="19425"/>
    <cellStyle name="Accent3 32 3" xfId="19426"/>
    <cellStyle name="Accent3 33" xfId="19427"/>
    <cellStyle name="Accent3 33 2" xfId="19428"/>
    <cellStyle name="Accent3 33 3" xfId="19429"/>
    <cellStyle name="Accent3 34" xfId="19430"/>
    <cellStyle name="Accent3 34 2" xfId="19431"/>
    <cellStyle name="Accent3 34 3" xfId="19432"/>
    <cellStyle name="Accent3 35" xfId="19433"/>
    <cellStyle name="Accent3 35 2" xfId="19434"/>
    <cellStyle name="Accent3 35 3" xfId="19435"/>
    <cellStyle name="Accent3 36" xfId="19436"/>
    <cellStyle name="Accent3 36 2" xfId="19437"/>
    <cellStyle name="Accent3 36 3" xfId="19438"/>
    <cellStyle name="Accent3 37" xfId="19439"/>
    <cellStyle name="Accent3 37 2" xfId="19440"/>
    <cellStyle name="Accent3 37 3" xfId="19441"/>
    <cellStyle name="Accent3 38" xfId="19442"/>
    <cellStyle name="Accent3 38 2" xfId="19443"/>
    <cellStyle name="Accent3 38 3" xfId="19444"/>
    <cellStyle name="Accent3 39" xfId="19445"/>
    <cellStyle name="Accent3 39 2" xfId="19446"/>
    <cellStyle name="Accent3 39 3" xfId="19447"/>
    <cellStyle name="Accent3 4" xfId="19448"/>
    <cellStyle name="Accent3 4 2" xfId="19449"/>
    <cellStyle name="Accent3 4 2 2" xfId="19450"/>
    <cellStyle name="Accent3 4 2 2 2" xfId="19451"/>
    <cellStyle name="Accent3 4 2 3" xfId="19452"/>
    <cellStyle name="Accent3 4 2 3 2" xfId="19453"/>
    <cellStyle name="Accent3 4 2 4" xfId="19454"/>
    <cellStyle name="Accent3 4 3" xfId="19455"/>
    <cellStyle name="Accent3 4 3 2" xfId="19456"/>
    <cellStyle name="Accent3 4 4" xfId="19457"/>
    <cellStyle name="Accent3 4 5" xfId="19458"/>
    <cellStyle name="Accent3 40" xfId="19459"/>
    <cellStyle name="Accent3 40 2" xfId="19460"/>
    <cellStyle name="Accent3 40 3" xfId="19461"/>
    <cellStyle name="Accent3 41" xfId="19462"/>
    <cellStyle name="Accent3 41 2" xfId="19463"/>
    <cellStyle name="Accent3 41 3" xfId="19464"/>
    <cellStyle name="Accent3 42" xfId="19465"/>
    <cellStyle name="Accent3 42 2" xfId="19466"/>
    <cellStyle name="Accent3 42 3" xfId="19467"/>
    <cellStyle name="Accent3 43" xfId="19468"/>
    <cellStyle name="Accent3 44" xfId="19469"/>
    <cellStyle name="Accent3 45" xfId="19470"/>
    <cellStyle name="Accent3 46" xfId="19471"/>
    <cellStyle name="Accent3 47" xfId="19472"/>
    <cellStyle name="Accent3 48" xfId="19473"/>
    <cellStyle name="Accent3 49" xfId="19474"/>
    <cellStyle name="Accent3 5" xfId="19475"/>
    <cellStyle name="Accent3 5 2" xfId="19476"/>
    <cellStyle name="Accent3 5 2 2" xfId="19477"/>
    <cellStyle name="Accent3 5 2 2 2" xfId="19478"/>
    <cellStyle name="Accent3 5 2 3" xfId="19479"/>
    <cellStyle name="Accent3 5 2 3 2" xfId="19480"/>
    <cellStyle name="Accent3 5 2 4" xfId="19481"/>
    <cellStyle name="Accent3 5 3" xfId="19482"/>
    <cellStyle name="Accent3 5 3 2" xfId="19483"/>
    <cellStyle name="Accent3 5 4" xfId="19484"/>
    <cellStyle name="Accent3 5 5" xfId="19485"/>
    <cellStyle name="Accent3 50" xfId="19486"/>
    <cellStyle name="Accent3 51" xfId="19487"/>
    <cellStyle name="Accent3 52" xfId="19488"/>
    <cellStyle name="Accent3 53" xfId="19489"/>
    <cellStyle name="Accent3 54" xfId="19490"/>
    <cellStyle name="Accent3 55" xfId="19491"/>
    <cellStyle name="Accent3 56" xfId="19492"/>
    <cellStyle name="Accent3 57" xfId="19493"/>
    <cellStyle name="Accent3 58" xfId="19494"/>
    <cellStyle name="Accent3 59" xfId="19495"/>
    <cellStyle name="Accent3 6" xfId="19496"/>
    <cellStyle name="Accent3 6 2" xfId="19497"/>
    <cellStyle name="Accent3 6 2 2" xfId="19498"/>
    <cellStyle name="Accent3 6 3" xfId="19499"/>
    <cellStyle name="Accent3 6 3 2" xfId="19500"/>
    <cellStyle name="Accent3 6 4" xfId="19501"/>
    <cellStyle name="Accent3 6 4 2" xfId="19502"/>
    <cellStyle name="Accent3 6 5" xfId="19503"/>
    <cellStyle name="Accent3 6 6" xfId="19504"/>
    <cellStyle name="Accent3 60" xfId="19505"/>
    <cellStyle name="Accent3 61" xfId="19506"/>
    <cellStyle name="Accent3 62" xfId="19507"/>
    <cellStyle name="Accent3 63" xfId="19508"/>
    <cellStyle name="Accent3 64" xfId="19509"/>
    <cellStyle name="Accent3 65" xfId="19510"/>
    <cellStyle name="Accent3 66" xfId="19511"/>
    <cellStyle name="Accent3 67" xfId="19512"/>
    <cellStyle name="Accent3 68" xfId="19513"/>
    <cellStyle name="Accent3 69" xfId="19514"/>
    <cellStyle name="Accent3 7" xfId="19515"/>
    <cellStyle name="Accent3 7 2" xfId="19516"/>
    <cellStyle name="Accent3 7 2 2" xfId="19517"/>
    <cellStyle name="Accent3 7 3" xfId="19518"/>
    <cellStyle name="Accent3 7 3 2" xfId="19519"/>
    <cellStyle name="Accent3 7 4" xfId="19520"/>
    <cellStyle name="Accent3 7 4 2" xfId="19521"/>
    <cellStyle name="Accent3 7 5" xfId="19522"/>
    <cellStyle name="Accent3 7 6" xfId="19523"/>
    <cellStyle name="Accent3 70" xfId="19524"/>
    <cellStyle name="Accent3 71" xfId="19525"/>
    <cellStyle name="Accent3 72" xfId="19526"/>
    <cellStyle name="Accent3 73" xfId="19527"/>
    <cellStyle name="Accent3 74" xfId="19528"/>
    <cellStyle name="Accent3 75" xfId="19529"/>
    <cellStyle name="Accent3 76" xfId="19530"/>
    <cellStyle name="Accent3 77" xfId="19531"/>
    <cellStyle name="Accent3 78" xfId="19532"/>
    <cellStyle name="Accent3 79" xfId="19533"/>
    <cellStyle name="Accent3 8" xfId="19534"/>
    <cellStyle name="Accent3 8 2" xfId="19535"/>
    <cellStyle name="Accent3 8 2 2" xfId="19536"/>
    <cellStyle name="Accent3 8 3" xfId="19537"/>
    <cellStyle name="Accent3 8 3 2" xfId="19538"/>
    <cellStyle name="Accent3 8 4" xfId="19539"/>
    <cellStyle name="Accent3 8 4 2" xfId="19540"/>
    <cellStyle name="Accent3 8 5" xfId="19541"/>
    <cellStyle name="Accent3 8 6" xfId="19542"/>
    <cellStyle name="Accent3 80" xfId="19543"/>
    <cellStyle name="Accent3 81" xfId="19544"/>
    <cellStyle name="Accent3 82" xfId="19545"/>
    <cellStyle name="Accent3 83" xfId="19546"/>
    <cellStyle name="Accent3 84" xfId="19547"/>
    <cellStyle name="Accent3 85" xfId="19548"/>
    <cellStyle name="Accent3 86" xfId="19549"/>
    <cellStyle name="Accent3 87" xfId="19550"/>
    <cellStyle name="Accent3 88" xfId="19551"/>
    <cellStyle name="Accent3 89" xfId="19552"/>
    <cellStyle name="Accent3 9" xfId="19553"/>
    <cellStyle name="Accent3 9 2" xfId="19554"/>
    <cellStyle name="Accent3 9 2 2" xfId="19555"/>
    <cellStyle name="Accent3 9 3" xfId="19556"/>
    <cellStyle name="Accent3 9 3 2" xfId="19557"/>
    <cellStyle name="Accent3 9 4" xfId="19558"/>
    <cellStyle name="Accent3 9 4 2" xfId="19559"/>
    <cellStyle name="Accent3 9 5" xfId="19560"/>
    <cellStyle name="Accent3 90" xfId="19561"/>
    <cellStyle name="Accent3 91" xfId="19562"/>
    <cellStyle name="Accent3 92" xfId="19563"/>
    <cellStyle name="Accent3 93" xfId="19564"/>
    <cellStyle name="Accent3 94" xfId="19565"/>
    <cellStyle name="Accent3 95" xfId="19566"/>
    <cellStyle name="Accent3 96" xfId="19567"/>
    <cellStyle name="Accent3 97" xfId="19568"/>
    <cellStyle name="Accent3 98" xfId="19569"/>
    <cellStyle name="Accent3 99" xfId="19570"/>
    <cellStyle name="Accent4 - 20%" xfId="19571"/>
    <cellStyle name="Accent4 - 20% 2" xfId="19572"/>
    <cellStyle name="Accent4 - 20% 2 2" xfId="19573"/>
    <cellStyle name="Accent4 - 20% 3" xfId="19574"/>
    <cellStyle name="Accent4 - 20% 3 2" xfId="19575"/>
    <cellStyle name="Accent4 - 40%" xfId="19576"/>
    <cellStyle name="Accent4 - 40% 2" xfId="19577"/>
    <cellStyle name="Accent4 - 40% 2 2" xfId="19578"/>
    <cellStyle name="Accent4 - 40% 3" xfId="19579"/>
    <cellStyle name="Accent4 - 40% 3 2" xfId="19580"/>
    <cellStyle name="Accent4 - 60%" xfId="19581"/>
    <cellStyle name="Accent4 - 60% 2" xfId="19582"/>
    <cellStyle name="Accent4 - 60% 2 2" xfId="19583"/>
    <cellStyle name="Accent4 - 60% 3" xfId="19584"/>
    <cellStyle name="Accent4 - 60% 3 2" xfId="19585"/>
    <cellStyle name="Accent4 10" xfId="19586"/>
    <cellStyle name="Accent4 10 2" xfId="19587"/>
    <cellStyle name="Accent4 10 2 2" xfId="19588"/>
    <cellStyle name="Accent4 10 3" xfId="19589"/>
    <cellStyle name="Accent4 10 3 2" xfId="19590"/>
    <cellStyle name="Accent4 10 4" xfId="19591"/>
    <cellStyle name="Accent4 10 4 2" xfId="19592"/>
    <cellStyle name="Accent4 10 5" xfId="19593"/>
    <cellStyle name="Accent4 100" xfId="19594"/>
    <cellStyle name="Accent4 101" xfId="19595"/>
    <cellStyle name="Accent4 102" xfId="19596"/>
    <cellStyle name="Accent4 103" xfId="19597"/>
    <cellStyle name="Accent4 104" xfId="19598"/>
    <cellStyle name="Accent4 105" xfId="19599"/>
    <cellStyle name="Accent4 106" xfId="19600"/>
    <cellStyle name="Accent4 107" xfId="19601"/>
    <cellStyle name="Accent4 108" xfId="19602"/>
    <cellStyle name="Accent4 109" xfId="19603"/>
    <cellStyle name="Accent4 11" xfId="19604"/>
    <cellStyle name="Accent4 11 2" xfId="19605"/>
    <cellStyle name="Accent4 11 2 2" xfId="19606"/>
    <cellStyle name="Accent4 11 3" xfId="19607"/>
    <cellStyle name="Accent4 11 3 2" xfId="19608"/>
    <cellStyle name="Accent4 11 4" xfId="19609"/>
    <cellStyle name="Accent4 11 4 2" xfId="19610"/>
    <cellStyle name="Accent4 11 5" xfId="19611"/>
    <cellStyle name="Accent4 11 5 2" xfId="19612"/>
    <cellStyle name="Accent4 110" xfId="19613"/>
    <cellStyle name="Accent4 111" xfId="19614"/>
    <cellStyle name="Accent4 112" xfId="19615"/>
    <cellStyle name="Accent4 113" xfId="19616"/>
    <cellStyle name="Accent4 114" xfId="19617"/>
    <cellStyle name="Accent4 115" xfId="19618"/>
    <cellStyle name="Accent4 116" xfId="19619"/>
    <cellStyle name="Accent4 117" xfId="19620"/>
    <cellStyle name="Accent4 118" xfId="19621"/>
    <cellStyle name="Accent4 119" xfId="19622"/>
    <cellStyle name="Accent4 12" xfId="19623"/>
    <cellStyle name="Accent4 12 2" xfId="19624"/>
    <cellStyle name="Accent4 12 2 2" xfId="19625"/>
    <cellStyle name="Accent4 12 3" xfId="19626"/>
    <cellStyle name="Accent4 12 3 2" xfId="19627"/>
    <cellStyle name="Accent4 12 4" xfId="19628"/>
    <cellStyle name="Accent4 12 4 2" xfId="19629"/>
    <cellStyle name="Accent4 12 5" xfId="19630"/>
    <cellStyle name="Accent4 12 5 2" xfId="19631"/>
    <cellStyle name="Accent4 120" xfId="19632"/>
    <cellStyle name="Accent4 121" xfId="19633"/>
    <cellStyle name="Accent4 122" xfId="19634"/>
    <cellStyle name="Accent4 123" xfId="19635"/>
    <cellStyle name="Accent4 124" xfId="19636"/>
    <cellStyle name="Accent4 125" xfId="19637"/>
    <cellStyle name="Accent4 126" xfId="19638"/>
    <cellStyle name="Accent4 127" xfId="19639"/>
    <cellStyle name="Accent4 128" xfId="19640"/>
    <cellStyle name="Accent4 129" xfId="19641"/>
    <cellStyle name="Accent4 13" xfId="19642"/>
    <cellStyle name="Accent4 13 2" xfId="19643"/>
    <cellStyle name="Accent4 13 2 2" xfId="19644"/>
    <cellStyle name="Accent4 13 3" xfId="19645"/>
    <cellStyle name="Accent4 13 3 2" xfId="19646"/>
    <cellStyle name="Accent4 13 4" xfId="19647"/>
    <cellStyle name="Accent4 13 4 2" xfId="19648"/>
    <cellStyle name="Accent4 130" xfId="19649"/>
    <cellStyle name="Accent4 131" xfId="19650"/>
    <cellStyle name="Accent4 132" xfId="19651"/>
    <cellStyle name="Accent4 133" xfId="19652"/>
    <cellStyle name="Accent4 134" xfId="19653"/>
    <cellStyle name="Accent4 135" xfId="19654"/>
    <cellStyle name="Accent4 136" xfId="19655"/>
    <cellStyle name="Accent4 137" xfId="19656"/>
    <cellStyle name="Accent4 138" xfId="19657"/>
    <cellStyle name="Accent4 139" xfId="19658"/>
    <cellStyle name="Accent4 14" xfId="19659"/>
    <cellStyle name="Accent4 14 2" xfId="19660"/>
    <cellStyle name="Accent4 14 2 2" xfId="19661"/>
    <cellStyle name="Accent4 14 3" xfId="19662"/>
    <cellStyle name="Accent4 14 3 2" xfId="19663"/>
    <cellStyle name="Accent4 140" xfId="19664"/>
    <cellStyle name="Accent4 141" xfId="19665"/>
    <cellStyle name="Accent4 142" xfId="19666"/>
    <cellStyle name="Accent4 143" xfId="19667"/>
    <cellStyle name="Accent4 144" xfId="19668"/>
    <cellStyle name="Accent4 145" xfId="19669"/>
    <cellStyle name="Accent4 146" xfId="19670"/>
    <cellStyle name="Accent4 147" xfId="19671"/>
    <cellStyle name="Accent4 148" xfId="19672"/>
    <cellStyle name="Accent4 149" xfId="19673"/>
    <cellStyle name="Accent4 15" xfId="19674"/>
    <cellStyle name="Accent4 15 2" xfId="19675"/>
    <cellStyle name="Accent4 15 2 2" xfId="19676"/>
    <cellStyle name="Accent4 15 3" xfId="19677"/>
    <cellStyle name="Accent4 15 3 2" xfId="19678"/>
    <cellStyle name="Accent4 150" xfId="19679"/>
    <cellStyle name="Accent4 151" xfId="19680"/>
    <cellStyle name="Accent4 152" xfId="19681"/>
    <cellStyle name="Accent4 153" xfId="19682"/>
    <cellStyle name="Accent4 154" xfId="19683"/>
    <cellStyle name="Accent4 155" xfId="19684"/>
    <cellStyle name="Accent4 156" xfId="19685"/>
    <cellStyle name="Accent4 157" xfId="19686"/>
    <cellStyle name="Accent4 158" xfId="19687"/>
    <cellStyle name="Accent4 159" xfId="19688"/>
    <cellStyle name="Accent4 16" xfId="19689"/>
    <cellStyle name="Accent4 16 2" xfId="19690"/>
    <cellStyle name="Accent4 16 2 2" xfId="19691"/>
    <cellStyle name="Accent4 16 3" xfId="19692"/>
    <cellStyle name="Accent4 16 3 2" xfId="19693"/>
    <cellStyle name="Accent4 160" xfId="19694"/>
    <cellStyle name="Accent4 161" xfId="19695"/>
    <cellStyle name="Accent4 162" xfId="19696"/>
    <cellStyle name="Accent4 17" xfId="19697"/>
    <cellStyle name="Accent4 17 2" xfId="19698"/>
    <cellStyle name="Accent4 17 2 2" xfId="19699"/>
    <cellStyle name="Accent4 17 2 2 2" xfId="19700"/>
    <cellStyle name="Accent4 17 3" xfId="19701"/>
    <cellStyle name="Accent4 17 3 2" xfId="19702"/>
    <cellStyle name="Accent4 18" xfId="19703"/>
    <cellStyle name="Accent4 18 2" xfId="19704"/>
    <cellStyle name="Accent4 18 3" xfId="19705"/>
    <cellStyle name="Accent4 18 4" xfId="19706"/>
    <cellStyle name="Accent4 19" xfId="19707"/>
    <cellStyle name="Accent4 19 2" xfId="19708"/>
    <cellStyle name="Accent4 19 3" xfId="19709"/>
    <cellStyle name="Accent4 19 4" xfId="19710"/>
    <cellStyle name="Accent4 2" xfId="19711"/>
    <cellStyle name="Accent4 2 2" xfId="19712"/>
    <cellStyle name="Accent4 2 2 2" xfId="19713"/>
    <cellStyle name="Accent4 2 2 2 2" xfId="19714"/>
    <cellStyle name="Accent4 2 2 2 2 2" xfId="19715"/>
    <cellStyle name="Accent4 2 2 3" xfId="19716"/>
    <cellStyle name="Accent4 2 2 4" xfId="19717"/>
    <cellStyle name="Accent4 2 2 4 2" xfId="19718"/>
    <cellStyle name="Accent4 2 3" xfId="19719"/>
    <cellStyle name="Accent4 2 3 2" xfId="19720"/>
    <cellStyle name="Accent4 2 3 2 2" xfId="19721"/>
    <cellStyle name="Accent4 2 3 3" xfId="19722"/>
    <cellStyle name="Accent4 2 3 3 2" xfId="19723"/>
    <cellStyle name="Accent4 2 3 4" xfId="19724"/>
    <cellStyle name="Accent4 2 3 4 2" xfId="19725"/>
    <cellStyle name="Accent4 2 3 5" xfId="19726"/>
    <cellStyle name="Accent4 2 4" xfId="19727"/>
    <cellStyle name="Accent4 2 4 2" xfId="19728"/>
    <cellStyle name="Accent4 2 4 2 2" xfId="19729"/>
    <cellStyle name="Accent4 2 5" xfId="19730"/>
    <cellStyle name="Accent4 2 5 2" xfId="19731"/>
    <cellStyle name="Accent4 2 5 3" xfId="19732"/>
    <cellStyle name="Accent4 2 5 4" xfId="19733"/>
    <cellStyle name="Accent4 2 6" xfId="19734"/>
    <cellStyle name="Accent4 2_BB" xfId="19735"/>
    <cellStyle name="Accent4 20" xfId="19736"/>
    <cellStyle name="Accent4 20 2" xfId="19737"/>
    <cellStyle name="Accent4 20 3" xfId="19738"/>
    <cellStyle name="Accent4 20 4" xfId="19739"/>
    <cellStyle name="Accent4 21" xfId="19740"/>
    <cellStyle name="Accent4 21 2" xfId="19741"/>
    <cellStyle name="Accent4 21 3" xfId="19742"/>
    <cellStyle name="Accent4 21 4" xfId="19743"/>
    <cellStyle name="Accent4 22" xfId="19744"/>
    <cellStyle name="Accent4 22 2" xfId="19745"/>
    <cellStyle name="Accent4 22 3" xfId="19746"/>
    <cellStyle name="Accent4 22 4" xfId="19747"/>
    <cellStyle name="Accent4 23" xfId="19748"/>
    <cellStyle name="Accent4 23 2" xfId="19749"/>
    <cellStyle name="Accent4 23 3" xfId="19750"/>
    <cellStyle name="Accent4 23 4" xfId="19751"/>
    <cellStyle name="Accent4 24" xfId="19752"/>
    <cellStyle name="Accent4 24 2" xfId="19753"/>
    <cellStyle name="Accent4 24 3" xfId="19754"/>
    <cellStyle name="Accent4 24 4" xfId="19755"/>
    <cellStyle name="Accent4 25" xfId="19756"/>
    <cellStyle name="Accent4 25 2" xfId="19757"/>
    <cellStyle name="Accent4 25 3" xfId="19758"/>
    <cellStyle name="Accent4 26" xfId="19759"/>
    <cellStyle name="Accent4 26 2" xfId="19760"/>
    <cellStyle name="Accent4 26 3" xfId="19761"/>
    <cellStyle name="Accent4 27" xfId="19762"/>
    <cellStyle name="Accent4 27 2" xfId="19763"/>
    <cellStyle name="Accent4 27 3" xfId="19764"/>
    <cellStyle name="Accent4 28" xfId="19765"/>
    <cellStyle name="Accent4 28 2" xfId="19766"/>
    <cellStyle name="Accent4 28 3" xfId="19767"/>
    <cellStyle name="Accent4 29" xfId="19768"/>
    <cellStyle name="Accent4 29 2" xfId="19769"/>
    <cellStyle name="Accent4 29 3" xfId="19770"/>
    <cellStyle name="Accent4 3" xfId="19771"/>
    <cellStyle name="Accent4 3 2" xfId="19772"/>
    <cellStyle name="Accent4 3 2 2" xfId="19773"/>
    <cellStyle name="Accent4 3 2 2 2" xfId="19774"/>
    <cellStyle name="Accent4 3 2 3" xfId="19775"/>
    <cellStyle name="Accent4 3 2 3 2" xfId="19776"/>
    <cellStyle name="Accent4 3 2 4" xfId="19777"/>
    <cellStyle name="Accent4 3 2 4 2" xfId="19778"/>
    <cellStyle name="Accent4 3 2 5" xfId="19779"/>
    <cellStyle name="Accent4 3 3" xfId="19780"/>
    <cellStyle name="Accent4 3 3 2" xfId="19781"/>
    <cellStyle name="Accent4 3 3 3" xfId="19782"/>
    <cellStyle name="Accent4 3 3 4" xfId="19783"/>
    <cellStyle name="Accent4 3 4" xfId="19784"/>
    <cellStyle name="Accent4 3 4 2" xfId="19785"/>
    <cellStyle name="Accent4 3 5" xfId="19786"/>
    <cellStyle name="Accent4 3 6" xfId="19787"/>
    <cellStyle name="Accent4 3 7" xfId="19788"/>
    <cellStyle name="Accent4 3 8" xfId="19789"/>
    <cellStyle name="Accent4 30" xfId="19790"/>
    <cellStyle name="Accent4 30 2" xfId="19791"/>
    <cellStyle name="Accent4 30 3" xfId="19792"/>
    <cellStyle name="Accent4 31" xfId="19793"/>
    <cellStyle name="Accent4 31 2" xfId="19794"/>
    <cellStyle name="Accent4 31 3" xfId="19795"/>
    <cellStyle name="Accent4 32" xfId="19796"/>
    <cellStyle name="Accent4 32 2" xfId="19797"/>
    <cellStyle name="Accent4 32 3" xfId="19798"/>
    <cellStyle name="Accent4 33" xfId="19799"/>
    <cellStyle name="Accent4 33 2" xfId="19800"/>
    <cellStyle name="Accent4 33 3" xfId="19801"/>
    <cellStyle name="Accent4 34" xfId="19802"/>
    <cellStyle name="Accent4 34 2" xfId="19803"/>
    <cellStyle name="Accent4 34 3" xfId="19804"/>
    <cellStyle name="Accent4 35" xfId="19805"/>
    <cellStyle name="Accent4 35 2" xfId="19806"/>
    <cellStyle name="Accent4 35 3" xfId="19807"/>
    <cellStyle name="Accent4 36" xfId="19808"/>
    <cellStyle name="Accent4 36 2" xfId="19809"/>
    <cellStyle name="Accent4 36 3" xfId="19810"/>
    <cellStyle name="Accent4 37" xfId="19811"/>
    <cellStyle name="Accent4 37 2" xfId="19812"/>
    <cellStyle name="Accent4 37 3" xfId="19813"/>
    <cellStyle name="Accent4 38" xfId="19814"/>
    <cellStyle name="Accent4 38 2" xfId="19815"/>
    <cellStyle name="Accent4 38 3" xfId="19816"/>
    <cellStyle name="Accent4 39" xfId="19817"/>
    <cellStyle name="Accent4 39 2" xfId="19818"/>
    <cellStyle name="Accent4 39 3" xfId="19819"/>
    <cellStyle name="Accent4 4" xfId="19820"/>
    <cellStyle name="Accent4 4 2" xfId="19821"/>
    <cellStyle name="Accent4 4 2 2" xfId="19822"/>
    <cellStyle name="Accent4 4 2 2 2" xfId="19823"/>
    <cellStyle name="Accent4 4 2 3" xfId="19824"/>
    <cellStyle name="Accent4 4 2 3 2" xfId="19825"/>
    <cellStyle name="Accent4 4 2 4" xfId="19826"/>
    <cellStyle name="Accent4 4 3" xfId="19827"/>
    <cellStyle name="Accent4 4 3 2" xfId="19828"/>
    <cellStyle name="Accent4 4 4" xfId="19829"/>
    <cellStyle name="Accent4 4 5" xfId="19830"/>
    <cellStyle name="Accent4 40" xfId="19831"/>
    <cellStyle name="Accent4 40 2" xfId="19832"/>
    <cellStyle name="Accent4 40 3" xfId="19833"/>
    <cellStyle name="Accent4 41" xfId="19834"/>
    <cellStyle name="Accent4 41 2" xfId="19835"/>
    <cellStyle name="Accent4 41 3" xfId="19836"/>
    <cellStyle name="Accent4 42" xfId="19837"/>
    <cellStyle name="Accent4 42 2" xfId="19838"/>
    <cellStyle name="Accent4 42 3" xfId="19839"/>
    <cellStyle name="Accent4 43" xfId="19840"/>
    <cellStyle name="Accent4 44" xfId="19841"/>
    <cellStyle name="Accent4 45" xfId="19842"/>
    <cellStyle name="Accent4 46" xfId="19843"/>
    <cellStyle name="Accent4 47" xfId="19844"/>
    <cellStyle name="Accent4 48" xfId="19845"/>
    <cellStyle name="Accent4 49" xfId="19846"/>
    <cellStyle name="Accent4 5" xfId="19847"/>
    <cellStyle name="Accent4 5 2" xfId="19848"/>
    <cellStyle name="Accent4 5 2 2" xfId="19849"/>
    <cellStyle name="Accent4 5 2 2 2" xfId="19850"/>
    <cellStyle name="Accent4 5 2 3" xfId="19851"/>
    <cellStyle name="Accent4 5 2 3 2" xfId="19852"/>
    <cellStyle name="Accent4 5 2 4" xfId="19853"/>
    <cellStyle name="Accent4 5 3" xfId="19854"/>
    <cellStyle name="Accent4 5 3 2" xfId="19855"/>
    <cellStyle name="Accent4 5 4" xfId="19856"/>
    <cellStyle name="Accent4 5 5" xfId="19857"/>
    <cellStyle name="Accent4 50" xfId="19858"/>
    <cellStyle name="Accent4 51" xfId="19859"/>
    <cellStyle name="Accent4 52" xfId="19860"/>
    <cellStyle name="Accent4 53" xfId="19861"/>
    <cellStyle name="Accent4 54" xfId="19862"/>
    <cellStyle name="Accent4 55" xfId="19863"/>
    <cellStyle name="Accent4 56" xfId="19864"/>
    <cellStyle name="Accent4 57" xfId="19865"/>
    <cellStyle name="Accent4 58" xfId="19866"/>
    <cellStyle name="Accent4 59" xfId="19867"/>
    <cellStyle name="Accent4 6" xfId="19868"/>
    <cellStyle name="Accent4 6 2" xfId="19869"/>
    <cellStyle name="Accent4 6 2 2" xfId="19870"/>
    <cellStyle name="Accent4 6 3" xfId="19871"/>
    <cellStyle name="Accent4 6 3 2" xfId="19872"/>
    <cellStyle name="Accent4 6 4" xfId="19873"/>
    <cellStyle name="Accent4 6 4 2" xfId="19874"/>
    <cellStyle name="Accent4 6 5" xfId="19875"/>
    <cellStyle name="Accent4 6 6" xfId="19876"/>
    <cellStyle name="Accent4 60" xfId="19877"/>
    <cellStyle name="Accent4 61" xfId="19878"/>
    <cellStyle name="Accent4 62" xfId="19879"/>
    <cellStyle name="Accent4 63" xfId="19880"/>
    <cellStyle name="Accent4 64" xfId="19881"/>
    <cellStyle name="Accent4 65" xfId="19882"/>
    <cellStyle name="Accent4 66" xfId="19883"/>
    <cellStyle name="Accent4 67" xfId="19884"/>
    <cellStyle name="Accent4 68" xfId="19885"/>
    <cellStyle name="Accent4 69" xfId="19886"/>
    <cellStyle name="Accent4 7" xfId="19887"/>
    <cellStyle name="Accent4 7 2" xfId="19888"/>
    <cellStyle name="Accent4 7 2 2" xfId="19889"/>
    <cellStyle name="Accent4 7 3" xfId="19890"/>
    <cellStyle name="Accent4 7 3 2" xfId="19891"/>
    <cellStyle name="Accent4 7 4" xfId="19892"/>
    <cellStyle name="Accent4 7 4 2" xfId="19893"/>
    <cellStyle name="Accent4 7 5" xfId="19894"/>
    <cellStyle name="Accent4 7 6" xfId="19895"/>
    <cellStyle name="Accent4 70" xfId="19896"/>
    <cellStyle name="Accent4 71" xfId="19897"/>
    <cellStyle name="Accent4 72" xfId="19898"/>
    <cellStyle name="Accent4 73" xfId="19899"/>
    <cellStyle name="Accent4 74" xfId="19900"/>
    <cellStyle name="Accent4 75" xfId="19901"/>
    <cellStyle name="Accent4 76" xfId="19902"/>
    <cellStyle name="Accent4 77" xfId="19903"/>
    <cellStyle name="Accent4 78" xfId="19904"/>
    <cellStyle name="Accent4 79" xfId="19905"/>
    <cellStyle name="Accent4 8" xfId="19906"/>
    <cellStyle name="Accent4 8 2" xfId="19907"/>
    <cellStyle name="Accent4 8 2 2" xfId="19908"/>
    <cellStyle name="Accent4 8 3" xfId="19909"/>
    <cellStyle name="Accent4 8 3 2" xfId="19910"/>
    <cellStyle name="Accent4 8 4" xfId="19911"/>
    <cellStyle name="Accent4 8 4 2" xfId="19912"/>
    <cellStyle name="Accent4 8 5" xfId="19913"/>
    <cellStyle name="Accent4 8 6" xfId="19914"/>
    <cellStyle name="Accent4 80" xfId="19915"/>
    <cellStyle name="Accent4 81" xfId="19916"/>
    <cellStyle name="Accent4 82" xfId="19917"/>
    <cellStyle name="Accent4 83" xfId="19918"/>
    <cellStyle name="Accent4 84" xfId="19919"/>
    <cellStyle name="Accent4 85" xfId="19920"/>
    <cellStyle name="Accent4 86" xfId="19921"/>
    <cellStyle name="Accent4 87" xfId="19922"/>
    <cellStyle name="Accent4 88" xfId="19923"/>
    <cellStyle name="Accent4 89" xfId="19924"/>
    <cellStyle name="Accent4 9" xfId="19925"/>
    <cellStyle name="Accent4 9 2" xfId="19926"/>
    <cellStyle name="Accent4 9 2 2" xfId="19927"/>
    <cellStyle name="Accent4 9 3" xfId="19928"/>
    <cellStyle name="Accent4 9 3 2" xfId="19929"/>
    <cellStyle name="Accent4 9 4" xfId="19930"/>
    <cellStyle name="Accent4 9 4 2" xfId="19931"/>
    <cellStyle name="Accent4 9 5" xfId="19932"/>
    <cellStyle name="Accent4 90" xfId="19933"/>
    <cellStyle name="Accent4 91" xfId="19934"/>
    <cellStyle name="Accent4 92" xfId="19935"/>
    <cellStyle name="Accent4 93" xfId="19936"/>
    <cellStyle name="Accent4 94" xfId="19937"/>
    <cellStyle name="Accent4 95" xfId="19938"/>
    <cellStyle name="Accent4 96" xfId="19939"/>
    <cellStyle name="Accent4 97" xfId="19940"/>
    <cellStyle name="Accent4 98" xfId="19941"/>
    <cellStyle name="Accent4 99" xfId="19942"/>
    <cellStyle name="Accent5 - 20%" xfId="19943"/>
    <cellStyle name="Accent5 - 20% 2" xfId="19944"/>
    <cellStyle name="Accent5 - 20% 2 2" xfId="19945"/>
    <cellStyle name="Accent5 - 20% 3" xfId="19946"/>
    <cellStyle name="Accent5 - 20% 3 2" xfId="19947"/>
    <cellStyle name="Accent5 - 40%" xfId="19948"/>
    <cellStyle name="Accent5 - 40% 2" xfId="19949"/>
    <cellStyle name="Accent5 - 40% 2 2" xfId="19950"/>
    <cellStyle name="Accent5 - 40% 3" xfId="19951"/>
    <cellStyle name="Accent5 - 40% 3 2" xfId="19952"/>
    <cellStyle name="Accent5 - 60%" xfId="19953"/>
    <cellStyle name="Accent5 - 60% 2" xfId="19954"/>
    <cellStyle name="Accent5 - 60% 2 2" xfId="19955"/>
    <cellStyle name="Accent5 - 60% 3" xfId="19956"/>
    <cellStyle name="Accent5 - 60% 3 2" xfId="19957"/>
    <cellStyle name="Accent5 10" xfId="19958"/>
    <cellStyle name="Accent5 10 2" xfId="19959"/>
    <cellStyle name="Accent5 10 2 2" xfId="19960"/>
    <cellStyle name="Accent5 10 3" xfId="19961"/>
    <cellStyle name="Accent5 10 3 2" xfId="19962"/>
    <cellStyle name="Accent5 10 4" xfId="19963"/>
    <cellStyle name="Accent5 10 4 2" xfId="19964"/>
    <cellStyle name="Accent5 10 5" xfId="19965"/>
    <cellStyle name="Accent5 100" xfId="19966"/>
    <cellStyle name="Accent5 101" xfId="19967"/>
    <cellStyle name="Accent5 102" xfId="19968"/>
    <cellStyle name="Accent5 103" xfId="19969"/>
    <cellStyle name="Accent5 104" xfId="19970"/>
    <cellStyle name="Accent5 105" xfId="19971"/>
    <cellStyle name="Accent5 106" xfId="19972"/>
    <cellStyle name="Accent5 107" xfId="19973"/>
    <cellStyle name="Accent5 108" xfId="19974"/>
    <cellStyle name="Accent5 109" xfId="19975"/>
    <cellStyle name="Accent5 11" xfId="19976"/>
    <cellStyle name="Accent5 11 2" xfId="19977"/>
    <cellStyle name="Accent5 11 2 2" xfId="19978"/>
    <cellStyle name="Accent5 11 3" xfId="19979"/>
    <cellStyle name="Accent5 11 3 2" xfId="19980"/>
    <cellStyle name="Accent5 11 4" xfId="19981"/>
    <cellStyle name="Accent5 11 4 2" xfId="19982"/>
    <cellStyle name="Accent5 110" xfId="19983"/>
    <cellStyle name="Accent5 111" xfId="19984"/>
    <cellStyle name="Accent5 112" xfId="19985"/>
    <cellStyle name="Accent5 113" xfId="19986"/>
    <cellStyle name="Accent5 114" xfId="19987"/>
    <cellStyle name="Accent5 115" xfId="19988"/>
    <cellStyle name="Accent5 116" xfId="19989"/>
    <cellStyle name="Accent5 117" xfId="19990"/>
    <cellStyle name="Accent5 118" xfId="19991"/>
    <cellStyle name="Accent5 119" xfId="19992"/>
    <cellStyle name="Accent5 12" xfId="19993"/>
    <cellStyle name="Accent5 12 2" xfId="19994"/>
    <cellStyle name="Accent5 12 2 2" xfId="19995"/>
    <cellStyle name="Accent5 12 3" xfId="19996"/>
    <cellStyle name="Accent5 12 3 2" xfId="19997"/>
    <cellStyle name="Accent5 12 4" xfId="19998"/>
    <cellStyle name="Accent5 12 4 2" xfId="19999"/>
    <cellStyle name="Accent5 120" xfId="20000"/>
    <cellStyle name="Accent5 121" xfId="20001"/>
    <cellStyle name="Accent5 122" xfId="20002"/>
    <cellStyle name="Accent5 123" xfId="20003"/>
    <cellStyle name="Accent5 124" xfId="20004"/>
    <cellStyle name="Accent5 125" xfId="20005"/>
    <cellStyle name="Accent5 126" xfId="20006"/>
    <cellStyle name="Accent5 127" xfId="20007"/>
    <cellStyle name="Accent5 128" xfId="20008"/>
    <cellStyle name="Accent5 129" xfId="20009"/>
    <cellStyle name="Accent5 13" xfId="20010"/>
    <cellStyle name="Accent5 13 2" xfId="20011"/>
    <cellStyle name="Accent5 13 2 2" xfId="20012"/>
    <cellStyle name="Accent5 13 3" xfId="20013"/>
    <cellStyle name="Accent5 13 3 2" xfId="20014"/>
    <cellStyle name="Accent5 13 4" xfId="20015"/>
    <cellStyle name="Accent5 13 4 2" xfId="20016"/>
    <cellStyle name="Accent5 130" xfId="20017"/>
    <cellStyle name="Accent5 131" xfId="20018"/>
    <cellStyle name="Accent5 132" xfId="20019"/>
    <cellStyle name="Accent5 133" xfId="20020"/>
    <cellStyle name="Accent5 134" xfId="20021"/>
    <cellStyle name="Accent5 135" xfId="20022"/>
    <cellStyle name="Accent5 136" xfId="20023"/>
    <cellStyle name="Accent5 137" xfId="20024"/>
    <cellStyle name="Accent5 138" xfId="20025"/>
    <cellStyle name="Accent5 139" xfId="20026"/>
    <cellStyle name="Accent5 14" xfId="20027"/>
    <cellStyle name="Accent5 14 2" xfId="20028"/>
    <cellStyle name="Accent5 14 2 2" xfId="20029"/>
    <cellStyle name="Accent5 14 3" xfId="20030"/>
    <cellStyle name="Accent5 14 3 2" xfId="20031"/>
    <cellStyle name="Accent5 140" xfId="20032"/>
    <cellStyle name="Accent5 141" xfId="20033"/>
    <cellStyle name="Accent5 142" xfId="20034"/>
    <cellStyle name="Accent5 143" xfId="20035"/>
    <cellStyle name="Accent5 144" xfId="20036"/>
    <cellStyle name="Accent5 145" xfId="20037"/>
    <cellStyle name="Accent5 146" xfId="20038"/>
    <cellStyle name="Accent5 147" xfId="20039"/>
    <cellStyle name="Accent5 148" xfId="20040"/>
    <cellStyle name="Accent5 149" xfId="20041"/>
    <cellStyle name="Accent5 15" xfId="20042"/>
    <cellStyle name="Accent5 15 2" xfId="20043"/>
    <cellStyle name="Accent5 15 2 2" xfId="20044"/>
    <cellStyle name="Accent5 150" xfId="20045"/>
    <cellStyle name="Accent5 151" xfId="20046"/>
    <cellStyle name="Accent5 152" xfId="20047"/>
    <cellStyle name="Accent5 153" xfId="20048"/>
    <cellStyle name="Accent5 154" xfId="20049"/>
    <cellStyle name="Accent5 155" xfId="20050"/>
    <cellStyle name="Accent5 156" xfId="20051"/>
    <cellStyle name="Accent5 157" xfId="20052"/>
    <cellStyle name="Accent5 158" xfId="20053"/>
    <cellStyle name="Accent5 159" xfId="20054"/>
    <cellStyle name="Accent5 16" xfId="20055"/>
    <cellStyle name="Accent5 16 2" xfId="20056"/>
    <cellStyle name="Accent5 16 2 2" xfId="20057"/>
    <cellStyle name="Accent5 16 3" xfId="20058"/>
    <cellStyle name="Accent5 16 3 2" xfId="20059"/>
    <cellStyle name="Accent5 160" xfId="20060"/>
    <cellStyle name="Accent5 161" xfId="20061"/>
    <cellStyle name="Accent5 162" xfId="20062"/>
    <cellStyle name="Accent5 17" xfId="20063"/>
    <cellStyle name="Accent5 17 2" xfId="20064"/>
    <cellStyle name="Accent5 17 2 2" xfId="20065"/>
    <cellStyle name="Accent5 17 2 2 2" xfId="20066"/>
    <cellStyle name="Accent5 17 3" xfId="20067"/>
    <cellStyle name="Accent5 17 3 2" xfId="20068"/>
    <cellStyle name="Accent5 18" xfId="20069"/>
    <cellStyle name="Accent5 18 2" xfId="20070"/>
    <cellStyle name="Accent5 18 3" xfId="20071"/>
    <cellStyle name="Accent5 18 4" xfId="20072"/>
    <cellStyle name="Accent5 19" xfId="20073"/>
    <cellStyle name="Accent5 19 2" xfId="20074"/>
    <cellStyle name="Accent5 19 3" xfId="20075"/>
    <cellStyle name="Accent5 19 4" xfId="20076"/>
    <cellStyle name="Accent5 2" xfId="20077"/>
    <cellStyle name="Accent5 2 2" xfId="20078"/>
    <cellStyle name="Accent5 2 2 2" xfId="20079"/>
    <cellStyle name="Accent5 2 2 2 2" xfId="20080"/>
    <cellStyle name="Accent5 2 2 2 2 2" xfId="20081"/>
    <cellStyle name="Accent5 2 2 3" xfId="20082"/>
    <cellStyle name="Accent5 2 2 4" xfId="20083"/>
    <cellStyle name="Accent5 2 2 4 2" xfId="20084"/>
    <cellStyle name="Accent5 2 3" xfId="20085"/>
    <cellStyle name="Accent5 2 3 2" xfId="20086"/>
    <cellStyle name="Accent5 2 3 2 2" xfId="20087"/>
    <cellStyle name="Accent5 2 3 3" xfId="20088"/>
    <cellStyle name="Accent5 2 3 3 2" xfId="20089"/>
    <cellStyle name="Accent5 2 3 4" xfId="20090"/>
    <cellStyle name="Accent5 2 3 4 2" xfId="20091"/>
    <cellStyle name="Accent5 2 3 5" xfId="20092"/>
    <cellStyle name="Accent5 2 4" xfId="20093"/>
    <cellStyle name="Accent5 2 4 2" xfId="20094"/>
    <cellStyle name="Accent5 2 4 2 2" xfId="20095"/>
    <cellStyle name="Accent5 2 5" xfId="20096"/>
    <cellStyle name="Accent5 2 5 2" xfId="20097"/>
    <cellStyle name="Accent5 2 5 3" xfId="20098"/>
    <cellStyle name="Accent5 2 5 4" xfId="20099"/>
    <cellStyle name="Accent5 2 6" xfId="20100"/>
    <cellStyle name="Accent5 2_BB" xfId="20101"/>
    <cellStyle name="Accent5 20" xfId="20102"/>
    <cellStyle name="Accent5 20 2" xfId="20103"/>
    <cellStyle name="Accent5 20 3" xfId="20104"/>
    <cellStyle name="Accent5 20 4" xfId="20105"/>
    <cellStyle name="Accent5 21" xfId="20106"/>
    <cellStyle name="Accent5 21 2" xfId="20107"/>
    <cellStyle name="Accent5 21 3" xfId="20108"/>
    <cellStyle name="Accent5 21 4" xfId="20109"/>
    <cellStyle name="Accent5 22" xfId="20110"/>
    <cellStyle name="Accent5 22 2" xfId="20111"/>
    <cellStyle name="Accent5 22 3" xfId="20112"/>
    <cellStyle name="Accent5 22 4" xfId="20113"/>
    <cellStyle name="Accent5 23" xfId="20114"/>
    <cellStyle name="Accent5 23 2" xfId="20115"/>
    <cellStyle name="Accent5 23 3" xfId="20116"/>
    <cellStyle name="Accent5 23 4" xfId="20117"/>
    <cellStyle name="Accent5 24" xfId="20118"/>
    <cellStyle name="Accent5 24 2" xfId="20119"/>
    <cellStyle name="Accent5 24 3" xfId="20120"/>
    <cellStyle name="Accent5 24 4" xfId="20121"/>
    <cellStyle name="Accent5 25" xfId="20122"/>
    <cellStyle name="Accent5 25 2" xfId="20123"/>
    <cellStyle name="Accent5 25 3" xfId="20124"/>
    <cellStyle name="Accent5 25 4" xfId="20125"/>
    <cellStyle name="Accent5 26" xfId="20126"/>
    <cellStyle name="Accent5 26 2" xfId="20127"/>
    <cellStyle name="Accent5 26 3" xfId="20128"/>
    <cellStyle name="Accent5 26 4" xfId="20129"/>
    <cellStyle name="Accent5 27" xfId="20130"/>
    <cellStyle name="Accent5 27 2" xfId="20131"/>
    <cellStyle name="Accent5 27 3" xfId="20132"/>
    <cellStyle name="Accent5 28" xfId="20133"/>
    <cellStyle name="Accent5 28 2" xfId="20134"/>
    <cellStyle name="Accent5 28 3" xfId="20135"/>
    <cellStyle name="Accent5 29" xfId="20136"/>
    <cellStyle name="Accent5 29 2" xfId="20137"/>
    <cellStyle name="Accent5 29 3" xfId="20138"/>
    <cellStyle name="Accent5 3" xfId="20139"/>
    <cellStyle name="Accent5 3 2" xfId="20140"/>
    <cellStyle name="Accent5 3 2 2" xfId="20141"/>
    <cellStyle name="Accent5 3 2 2 2" xfId="20142"/>
    <cellStyle name="Accent5 3 2 3" xfId="20143"/>
    <cellStyle name="Accent5 3 2 3 2" xfId="20144"/>
    <cellStyle name="Accent5 3 2 4" xfId="20145"/>
    <cellStyle name="Accent5 3 2 4 2" xfId="20146"/>
    <cellStyle name="Accent5 3 2 5" xfId="20147"/>
    <cellStyle name="Accent5 3 3" xfId="20148"/>
    <cellStyle name="Accent5 3 3 2" xfId="20149"/>
    <cellStyle name="Accent5 3 3 3" xfId="20150"/>
    <cellStyle name="Accent5 3 3 4" xfId="20151"/>
    <cellStyle name="Accent5 3 4" xfId="20152"/>
    <cellStyle name="Accent5 3 4 2" xfId="20153"/>
    <cellStyle name="Accent5 3 5" xfId="20154"/>
    <cellStyle name="Accent5 3 6" xfId="20155"/>
    <cellStyle name="Accent5 3 7" xfId="20156"/>
    <cellStyle name="Accent5 3 8" xfId="20157"/>
    <cellStyle name="Accent5 30" xfId="20158"/>
    <cellStyle name="Accent5 30 2" xfId="20159"/>
    <cellStyle name="Accent5 30 3" xfId="20160"/>
    <cellStyle name="Accent5 31" xfId="20161"/>
    <cellStyle name="Accent5 31 2" xfId="20162"/>
    <cellStyle name="Accent5 31 3" xfId="20163"/>
    <cellStyle name="Accent5 32" xfId="20164"/>
    <cellStyle name="Accent5 32 2" xfId="20165"/>
    <cellStyle name="Accent5 32 3" xfId="20166"/>
    <cellStyle name="Accent5 33" xfId="20167"/>
    <cellStyle name="Accent5 33 2" xfId="20168"/>
    <cellStyle name="Accent5 33 3" xfId="20169"/>
    <cellStyle name="Accent5 34" xfId="20170"/>
    <cellStyle name="Accent5 34 2" xfId="20171"/>
    <cellStyle name="Accent5 34 3" xfId="20172"/>
    <cellStyle name="Accent5 35" xfId="20173"/>
    <cellStyle name="Accent5 35 2" xfId="20174"/>
    <cellStyle name="Accent5 35 3" xfId="20175"/>
    <cellStyle name="Accent5 36" xfId="20176"/>
    <cellStyle name="Accent5 36 2" xfId="20177"/>
    <cellStyle name="Accent5 36 3" xfId="20178"/>
    <cellStyle name="Accent5 37" xfId="20179"/>
    <cellStyle name="Accent5 37 2" xfId="20180"/>
    <cellStyle name="Accent5 37 3" xfId="20181"/>
    <cellStyle name="Accent5 38" xfId="20182"/>
    <cellStyle name="Accent5 38 2" xfId="20183"/>
    <cellStyle name="Accent5 38 3" xfId="20184"/>
    <cellStyle name="Accent5 39" xfId="20185"/>
    <cellStyle name="Accent5 39 2" xfId="20186"/>
    <cellStyle name="Accent5 39 3" xfId="20187"/>
    <cellStyle name="Accent5 4" xfId="20188"/>
    <cellStyle name="Accent5 4 2" xfId="20189"/>
    <cellStyle name="Accent5 4 2 2" xfId="20190"/>
    <cellStyle name="Accent5 4 2 2 2" xfId="20191"/>
    <cellStyle name="Accent5 4 2 3" xfId="20192"/>
    <cellStyle name="Accent5 4 2 3 2" xfId="20193"/>
    <cellStyle name="Accent5 4 2 4" xfId="20194"/>
    <cellStyle name="Accent5 4 3" xfId="20195"/>
    <cellStyle name="Accent5 4 3 2" xfId="20196"/>
    <cellStyle name="Accent5 4 4" xfId="20197"/>
    <cellStyle name="Accent5 4 5" xfId="20198"/>
    <cellStyle name="Accent5 40" xfId="20199"/>
    <cellStyle name="Accent5 40 2" xfId="20200"/>
    <cellStyle name="Accent5 40 3" xfId="20201"/>
    <cellStyle name="Accent5 41" xfId="20202"/>
    <cellStyle name="Accent5 41 2" xfId="20203"/>
    <cellStyle name="Accent5 41 3" xfId="20204"/>
    <cellStyle name="Accent5 42" xfId="20205"/>
    <cellStyle name="Accent5 42 2" xfId="20206"/>
    <cellStyle name="Accent5 42 3" xfId="20207"/>
    <cellStyle name="Accent5 43" xfId="20208"/>
    <cellStyle name="Accent5 44" xfId="20209"/>
    <cellStyle name="Accent5 45" xfId="20210"/>
    <cellStyle name="Accent5 46" xfId="20211"/>
    <cellStyle name="Accent5 47" xfId="20212"/>
    <cellStyle name="Accent5 48" xfId="20213"/>
    <cellStyle name="Accent5 49" xfId="20214"/>
    <cellStyle name="Accent5 5" xfId="20215"/>
    <cellStyle name="Accent5 5 2" xfId="20216"/>
    <cellStyle name="Accent5 5 2 2" xfId="20217"/>
    <cellStyle name="Accent5 5 2 2 2" xfId="20218"/>
    <cellStyle name="Accent5 5 2 3" xfId="20219"/>
    <cellStyle name="Accent5 5 2 3 2" xfId="20220"/>
    <cellStyle name="Accent5 5 2 4" xfId="20221"/>
    <cellStyle name="Accent5 5 3" xfId="20222"/>
    <cellStyle name="Accent5 5 3 2" xfId="20223"/>
    <cellStyle name="Accent5 5 4" xfId="20224"/>
    <cellStyle name="Accent5 5 5" xfId="20225"/>
    <cellStyle name="Accent5 50" xfId="20226"/>
    <cellStyle name="Accent5 51" xfId="20227"/>
    <cellStyle name="Accent5 52" xfId="20228"/>
    <cellStyle name="Accent5 53" xfId="20229"/>
    <cellStyle name="Accent5 54" xfId="20230"/>
    <cellStyle name="Accent5 55" xfId="20231"/>
    <cellStyle name="Accent5 56" xfId="20232"/>
    <cellStyle name="Accent5 57" xfId="20233"/>
    <cellStyle name="Accent5 58" xfId="20234"/>
    <cellStyle name="Accent5 59" xfId="20235"/>
    <cellStyle name="Accent5 6" xfId="20236"/>
    <cellStyle name="Accent5 6 2" xfId="20237"/>
    <cellStyle name="Accent5 6 2 2" xfId="20238"/>
    <cellStyle name="Accent5 6 3" xfId="20239"/>
    <cellStyle name="Accent5 6 3 2" xfId="20240"/>
    <cellStyle name="Accent5 6 4" xfId="20241"/>
    <cellStyle name="Accent5 6 4 2" xfId="20242"/>
    <cellStyle name="Accent5 6 5" xfId="20243"/>
    <cellStyle name="Accent5 6 6" xfId="20244"/>
    <cellStyle name="Accent5 60" xfId="20245"/>
    <cellStyle name="Accent5 61" xfId="20246"/>
    <cellStyle name="Accent5 62" xfId="20247"/>
    <cellStyle name="Accent5 63" xfId="20248"/>
    <cellStyle name="Accent5 64" xfId="20249"/>
    <cellStyle name="Accent5 65" xfId="20250"/>
    <cellStyle name="Accent5 66" xfId="20251"/>
    <cellStyle name="Accent5 67" xfId="20252"/>
    <cellStyle name="Accent5 68" xfId="20253"/>
    <cellStyle name="Accent5 69" xfId="20254"/>
    <cellStyle name="Accent5 7" xfId="20255"/>
    <cellStyle name="Accent5 7 2" xfId="20256"/>
    <cellStyle name="Accent5 7 2 2" xfId="20257"/>
    <cellStyle name="Accent5 7 3" xfId="20258"/>
    <cellStyle name="Accent5 7 3 2" xfId="20259"/>
    <cellStyle name="Accent5 7 4" xfId="20260"/>
    <cellStyle name="Accent5 7 4 2" xfId="20261"/>
    <cellStyle name="Accent5 7 5" xfId="20262"/>
    <cellStyle name="Accent5 7 6" xfId="20263"/>
    <cellStyle name="Accent5 70" xfId="20264"/>
    <cellStyle name="Accent5 71" xfId="20265"/>
    <cellStyle name="Accent5 72" xfId="20266"/>
    <cellStyle name="Accent5 73" xfId="20267"/>
    <cellStyle name="Accent5 74" xfId="20268"/>
    <cellStyle name="Accent5 75" xfId="20269"/>
    <cellStyle name="Accent5 76" xfId="20270"/>
    <cellStyle name="Accent5 77" xfId="20271"/>
    <cellStyle name="Accent5 78" xfId="20272"/>
    <cellStyle name="Accent5 79" xfId="20273"/>
    <cellStyle name="Accent5 8" xfId="20274"/>
    <cellStyle name="Accent5 8 2" xfId="20275"/>
    <cellStyle name="Accent5 8 2 2" xfId="20276"/>
    <cellStyle name="Accent5 8 3" xfId="20277"/>
    <cellStyle name="Accent5 8 3 2" xfId="20278"/>
    <cellStyle name="Accent5 8 4" xfId="20279"/>
    <cellStyle name="Accent5 8 4 2" xfId="20280"/>
    <cellStyle name="Accent5 8 5" xfId="20281"/>
    <cellStyle name="Accent5 8 6" xfId="20282"/>
    <cellStyle name="Accent5 80" xfId="20283"/>
    <cellStyle name="Accent5 81" xfId="20284"/>
    <cellStyle name="Accent5 82" xfId="20285"/>
    <cellStyle name="Accent5 83" xfId="20286"/>
    <cellStyle name="Accent5 84" xfId="20287"/>
    <cellStyle name="Accent5 85" xfId="20288"/>
    <cellStyle name="Accent5 86" xfId="20289"/>
    <cellStyle name="Accent5 87" xfId="20290"/>
    <cellStyle name="Accent5 88" xfId="20291"/>
    <cellStyle name="Accent5 89" xfId="20292"/>
    <cellStyle name="Accent5 9" xfId="20293"/>
    <cellStyle name="Accent5 9 2" xfId="20294"/>
    <cellStyle name="Accent5 9 2 2" xfId="20295"/>
    <cellStyle name="Accent5 9 3" xfId="20296"/>
    <cellStyle name="Accent5 9 3 2" xfId="20297"/>
    <cellStyle name="Accent5 9 4" xfId="20298"/>
    <cellStyle name="Accent5 9 4 2" xfId="20299"/>
    <cellStyle name="Accent5 9 5" xfId="20300"/>
    <cellStyle name="Accent5 90" xfId="20301"/>
    <cellStyle name="Accent5 91" xfId="20302"/>
    <cellStyle name="Accent5 92" xfId="20303"/>
    <cellStyle name="Accent5 93" xfId="20304"/>
    <cellStyle name="Accent5 94" xfId="20305"/>
    <cellStyle name="Accent5 95" xfId="20306"/>
    <cellStyle name="Accent5 96" xfId="20307"/>
    <cellStyle name="Accent5 97" xfId="20308"/>
    <cellStyle name="Accent5 98" xfId="20309"/>
    <cellStyle name="Accent5 99" xfId="20310"/>
    <cellStyle name="Accent6 - 20%" xfId="20311"/>
    <cellStyle name="Accent6 - 20% 2" xfId="20312"/>
    <cellStyle name="Accent6 - 20% 2 2" xfId="20313"/>
    <cellStyle name="Accent6 - 20% 3" xfId="20314"/>
    <cellStyle name="Accent6 - 20% 3 2" xfId="20315"/>
    <cellStyle name="Accent6 - 40%" xfId="20316"/>
    <cellStyle name="Accent6 - 40% 2" xfId="20317"/>
    <cellStyle name="Accent6 - 40% 2 2" xfId="20318"/>
    <cellStyle name="Accent6 - 40% 3" xfId="20319"/>
    <cellStyle name="Accent6 - 40% 3 2" xfId="20320"/>
    <cellStyle name="Accent6 - 60%" xfId="20321"/>
    <cellStyle name="Accent6 - 60% 2" xfId="20322"/>
    <cellStyle name="Accent6 - 60% 2 2" xfId="20323"/>
    <cellStyle name="Accent6 - 60% 3" xfId="20324"/>
    <cellStyle name="Accent6 - 60% 3 2" xfId="20325"/>
    <cellStyle name="Accent6 10" xfId="20326"/>
    <cellStyle name="Accent6 10 2" xfId="20327"/>
    <cellStyle name="Accent6 10 2 2" xfId="20328"/>
    <cellStyle name="Accent6 10 3" xfId="20329"/>
    <cellStyle name="Accent6 10 3 2" xfId="20330"/>
    <cellStyle name="Accent6 10 4" xfId="20331"/>
    <cellStyle name="Accent6 10 4 2" xfId="20332"/>
    <cellStyle name="Accent6 10 5" xfId="20333"/>
    <cellStyle name="Accent6 100" xfId="20334"/>
    <cellStyle name="Accent6 101" xfId="20335"/>
    <cellStyle name="Accent6 102" xfId="20336"/>
    <cellStyle name="Accent6 103" xfId="20337"/>
    <cellStyle name="Accent6 104" xfId="20338"/>
    <cellStyle name="Accent6 105" xfId="20339"/>
    <cellStyle name="Accent6 106" xfId="20340"/>
    <cellStyle name="Accent6 107" xfId="20341"/>
    <cellStyle name="Accent6 108" xfId="20342"/>
    <cellStyle name="Accent6 109" xfId="20343"/>
    <cellStyle name="Accent6 11" xfId="20344"/>
    <cellStyle name="Accent6 11 2" xfId="20345"/>
    <cellStyle name="Accent6 11 2 2" xfId="20346"/>
    <cellStyle name="Accent6 11 3" xfId="20347"/>
    <cellStyle name="Accent6 11 3 2" xfId="20348"/>
    <cellStyle name="Accent6 11 4" xfId="20349"/>
    <cellStyle name="Accent6 11 4 2" xfId="20350"/>
    <cellStyle name="Accent6 110" xfId="20351"/>
    <cellStyle name="Accent6 111" xfId="20352"/>
    <cellStyle name="Accent6 112" xfId="20353"/>
    <cellStyle name="Accent6 113" xfId="20354"/>
    <cellStyle name="Accent6 114" xfId="20355"/>
    <cellStyle name="Accent6 115" xfId="20356"/>
    <cellStyle name="Accent6 116" xfId="20357"/>
    <cellStyle name="Accent6 117" xfId="20358"/>
    <cellStyle name="Accent6 118" xfId="20359"/>
    <cellStyle name="Accent6 119" xfId="20360"/>
    <cellStyle name="Accent6 12" xfId="20361"/>
    <cellStyle name="Accent6 12 2" xfId="20362"/>
    <cellStyle name="Accent6 12 2 2" xfId="20363"/>
    <cellStyle name="Accent6 12 3" xfId="20364"/>
    <cellStyle name="Accent6 12 3 2" xfId="20365"/>
    <cellStyle name="Accent6 12 4" xfId="20366"/>
    <cellStyle name="Accent6 12 4 2" xfId="20367"/>
    <cellStyle name="Accent6 120" xfId="20368"/>
    <cellStyle name="Accent6 121" xfId="20369"/>
    <cellStyle name="Accent6 122" xfId="20370"/>
    <cellStyle name="Accent6 123" xfId="20371"/>
    <cellStyle name="Accent6 124" xfId="20372"/>
    <cellStyle name="Accent6 125" xfId="20373"/>
    <cellStyle name="Accent6 126" xfId="20374"/>
    <cellStyle name="Accent6 127" xfId="20375"/>
    <cellStyle name="Accent6 128" xfId="20376"/>
    <cellStyle name="Accent6 129" xfId="20377"/>
    <cellStyle name="Accent6 13" xfId="20378"/>
    <cellStyle name="Accent6 13 2" xfId="20379"/>
    <cellStyle name="Accent6 13 2 2" xfId="20380"/>
    <cellStyle name="Accent6 13 3" xfId="20381"/>
    <cellStyle name="Accent6 13 3 2" xfId="20382"/>
    <cellStyle name="Accent6 13 4" xfId="20383"/>
    <cellStyle name="Accent6 13 4 2" xfId="20384"/>
    <cellStyle name="Accent6 130" xfId="20385"/>
    <cellStyle name="Accent6 131" xfId="20386"/>
    <cellStyle name="Accent6 132" xfId="20387"/>
    <cellStyle name="Accent6 133" xfId="20388"/>
    <cellStyle name="Accent6 134" xfId="20389"/>
    <cellStyle name="Accent6 135" xfId="20390"/>
    <cellStyle name="Accent6 136" xfId="20391"/>
    <cellStyle name="Accent6 137" xfId="20392"/>
    <cellStyle name="Accent6 138" xfId="20393"/>
    <cellStyle name="Accent6 139" xfId="20394"/>
    <cellStyle name="Accent6 14" xfId="20395"/>
    <cellStyle name="Accent6 14 2" xfId="20396"/>
    <cellStyle name="Accent6 14 2 2" xfId="20397"/>
    <cellStyle name="Accent6 14 3" xfId="20398"/>
    <cellStyle name="Accent6 14 3 2" xfId="20399"/>
    <cellStyle name="Accent6 140" xfId="20400"/>
    <cellStyle name="Accent6 141" xfId="20401"/>
    <cellStyle name="Accent6 142" xfId="20402"/>
    <cellStyle name="Accent6 143" xfId="20403"/>
    <cellStyle name="Accent6 144" xfId="20404"/>
    <cellStyle name="Accent6 145" xfId="20405"/>
    <cellStyle name="Accent6 146" xfId="20406"/>
    <cellStyle name="Accent6 147" xfId="20407"/>
    <cellStyle name="Accent6 148" xfId="20408"/>
    <cellStyle name="Accent6 149" xfId="20409"/>
    <cellStyle name="Accent6 15" xfId="20410"/>
    <cellStyle name="Accent6 15 2" xfId="20411"/>
    <cellStyle name="Accent6 15 2 2" xfId="20412"/>
    <cellStyle name="Accent6 150" xfId="20413"/>
    <cellStyle name="Accent6 151" xfId="20414"/>
    <cellStyle name="Accent6 152" xfId="20415"/>
    <cellStyle name="Accent6 153" xfId="20416"/>
    <cellStyle name="Accent6 154" xfId="20417"/>
    <cellStyle name="Accent6 155" xfId="20418"/>
    <cellStyle name="Accent6 156" xfId="20419"/>
    <cellStyle name="Accent6 157" xfId="20420"/>
    <cellStyle name="Accent6 158" xfId="20421"/>
    <cellStyle name="Accent6 159" xfId="20422"/>
    <cellStyle name="Accent6 16" xfId="20423"/>
    <cellStyle name="Accent6 16 2" xfId="20424"/>
    <cellStyle name="Accent6 16 2 2" xfId="20425"/>
    <cellStyle name="Accent6 16 3" xfId="20426"/>
    <cellStyle name="Accent6 16 3 2" xfId="20427"/>
    <cellStyle name="Accent6 160" xfId="20428"/>
    <cellStyle name="Accent6 161" xfId="20429"/>
    <cellStyle name="Accent6 162" xfId="20430"/>
    <cellStyle name="Accent6 17" xfId="20431"/>
    <cellStyle name="Accent6 17 2" xfId="20432"/>
    <cellStyle name="Accent6 17 2 2" xfId="20433"/>
    <cellStyle name="Accent6 17 2 2 2" xfId="20434"/>
    <cellStyle name="Accent6 17 3" xfId="20435"/>
    <cellStyle name="Accent6 17 3 2" xfId="20436"/>
    <cellStyle name="Accent6 18" xfId="20437"/>
    <cellStyle name="Accent6 18 2" xfId="20438"/>
    <cellStyle name="Accent6 18 3" xfId="20439"/>
    <cellStyle name="Accent6 18 4" xfId="20440"/>
    <cellStyle name="Accent6 19" xfId="20441"/>
    <cellStyle name="Accent6 19 2" xfId="20442"/>
    <cellStyle name="Accent6 19 3" xfId="20443"/>
    <cellStyle name="Accent6 19 4" xfId="20444"/>
    <cellStyle name="Accent6 2" xfId="20445"/>
    <cellStyle name="Accent6 2 2" xfId="20446"/>
    <cellStyle name="Accent6 2 2 2" xfId="20447"/>
    <cellStyle name="Accent6 2 2 2 2" xfId="20448"/>
    <cellStyle name="Accent6 2 2 2 2 2" xfId="20449"/>
    <cellStyle name="Accent6 2 2 3" xfId="20450"/>
    <cellStyle name="Accent6 2 2 4" xfId="20451"/>
    <cellStyle name="Accent6 2 2 4 2" xfId="20452"/>
    <cellStyle name="Accent6 2 3" xfId="20453"/>
    <cellStyle name="Accent6 2 3 2" xfId="20454"/>
    <cellStyle name="Accent6 2 3 2 2" xfId="20455"/>
    <cellStyle name="Accent6 2 3 3" xfId="20456"/>
    <cellStyle name="Accent6 2 3 3 2" xfId="20457"/>
    <cellStyle name="Accent6 2 3 4" xfId="20458"/>
    <cellStyle name="Accent6 2 3 4 2" xfId="20459"/>
    <cellStyle name="Accent6 2 3 5" xfId="20460"/>
    <cellStyle name="Accent6 2 4" xfId="20461"/>
    <cellStyle name="Accent6 2 4 2" xfId="20462"/>
    <cellStyle name="Accent6 2 4 2 2" xfId="20463"/>
    <cellStyle name="Accent6 2 5" xfId="20464"/>
    <cellStyle name="Accent6 2 5 2" xfId="20465"/>
    <cellStyle name="Accent6 2 5 3" xfId="20466"/>
    <cellStyle name="Accent6 2 5 4" xfId="20467"/>
    <cellStyle name="Accent6 2 6" xfId="20468"/>
    <cellStyle name="Accent6 2_BB" xfId="20469"/>
    <cellStyle name="Accent6 20" xfId="20470"/>
    <cellStyle name="Accent6 20 2" xfId="20471"/>
    <cellStyle name="Accent6 20 3" xfId="20472"/>
    <cellStyle name="Accent6 20 4" xfId="20473"/>
    <cellStyle name="Accent6 21" xfId="20474"/>
    <cellStyle name="Accent6 21 2" xfId="20475"/>
    <cellStyle name="Accent6 21 3" xfId="20476"/>
    <cellStyle name="Accent6 21 4" xfId="20477"/>
    <cellStyle name="Accent6 22" xfId="20478"/>
    <cellStyle name="Accent6 22 2" xfId="20479"/>
    <cellStyle name="Accent6 22 3" xfId="20480"/>
    <cellStyle name="Accent6 22 4" xfId="20481"/>
    <cellStyle name="Accent6 23" xfId="20482"/>
    <cellStyle name="Accent6 23 2" xfId="20483"/>
    <cellStyle name="Accent6 23 3" xfId="20484"/>
    <cellStyle name="Accent6 23 4" xfId="20485"/>
    <cellStyle name="Accent6 24" xfId="20486"/>
    <cellStyle name="Accent6 24 2" xfId="20487"/>
    <cellStyle name="Accent6 24 3" xfId="20488"/>
    <cellStyle name="Accent6 24 4" xfId="20489"/>
    <cellStyle name="Accent6 25" xfId="20490"/>
    <cellStyle name="Accent6 25 2" xfId="20491"/>
    <cellStyle name="Accent6 25 3" xfId="20492"/>
    <cellStyle name="Accent6 25 4" xfId="20493"/>
    <cellStyle name="Accent6 26" xfId="20494"/>
    <cellStyle name="Accent6 26 2" xfId="20495"/>
    <cellStyle name="Accent6 26 3" xfId="20496"/>
    <cellStyle name="Accent6 26 4" xfId="20497"/>
    <cellStyle name="Accent6 27" xfId="20498"/>
    <cellStyle name="Accent6 27 2" xfId="20499"/>
    <cellStyle name="Accent6 27 3" xfId="20500"/>
    <cellStyle name="Accent6 28" xfId="20501"/>
    <cellStyle name="Accent6 28 2" xfId="20502"/>
    <cellStyle name="Accent6 28 3" xfId="20503"/>
    <cellStyle name="Accent6 29" xfId="20504"/>
    <cellStyle name="Accent6 29 2" xfId="20505"/>
    <cellStyle name="Accent6 29 3" xfId="20506"/>
    <cellStyle name="Accent6 3" xfId="20507"/>
    <cellStyle name="Accent6 3 2" xfId="20508"/>
    <cellStyle name="Accent6 3 2 2" xfId="20509"/>
    <cellStyle name="Accent6 3 2 2 2" xfId="20510"/>
    <cellStyle name="Accent6 3 2 3" xfId="20511"/>
    <cellStyle name="Accent6 3 2 3 2" xfId="20512"/>
    <cellStyle name="Accent6 3 2 4" xfId="20513"/>
    <cellStyle name="Accent6 3 2 4 2" xfId="20514"/>
    <cellStyle name="Accent6 3 2 5" xfId="20515"/>
    <cellStyle name="Accent6 3 3" xfId="20516"/>
    <cellStyle name="Accent6 3 3 2" xfId="20517"/>
    <cellStyle name="Accent6 3 3 3" xfId="20518"/>
    <cellStyle name="Accent6 3 3 4" xfId="20519"/>
    <cellStyle name="Accent6 3 4" xfId="20520"/>
    <cellStyle name="Accent6 3 4 2" xfId="20521"/>
    <cellStyle name="Accent6 3 5" xfId="20522"/>
    <cellStyle name="Accent6 3 6" xfId="20523"/>
    <cellStyle name="Accent6 3 7" xfId="20524"/>
    <cellStyle name="Accent6 3 8" xfId="20525"/>
    <cellStyle name="Accent6 30" xfId="20526"/>
    <cellStyle name="Accent6 30 2" xfId="20527"/>
    <cellStyle name="Accent6 30 3" xfId="20528"/>
    <cellStyle name="Accent6 31" xfId="20529"/>
    <cellStyle name="Accent6 31 2" xfId="20530"/>
    <cellStyle name="Accent6 31 3" xfId="20531"/>
    <cellStyle name="Accent6 32" xfId="20532"/>
    <cellStyle name="Accent6 32 2" xfId="20533"/>
    <cellStyle name="Accent6 32 3" xfId="20534"/>
    <cellStyle name="Accent6 33" xfId="20535"/>
    <cellStyle name="Accent6 33 2" xfId="20536"/>
    <cellStyle name="Accent6 33 3" xfId="20537"/>
    <cellStyle name="Accent6 34" xfId="20538"/>
    <cellStyle name="Accent6 34 2" xfId="20539"/>
    <cellStyle name="Accent6 34 3" xfId="20540"/>
    <cellStyle name="Accent6 35" xfId="20541"/>
    <cellStyle name="Accent6 35 2" xfId="20542"/>
    <cellStyle name="Accent6 35 3" xfId="20543"/>
    <cellStyle name="Accent6 36" xfId="20544"/>
    <cellStyle name="Accent6 36 2" xfId="20545"/>
    <cellStyle name="Accent6 36 3" xfId="20546"/>
    <cellStyle name="Accent6 37" xfId="20547"/>
    <cellStyle name="Accent6 37 2" xfId="20548"/>
    <cellStyle name="Accent6 37 3" xfId="20549"/>
    <cellStyle name="Accent6 38" xfId="20550"/>
    <cellStyle name="Accent6 38 2" xfId="20551"/>
    <cellStyle name="Accent6 38 3" xfId="20552"/>
    <cellStyle name="Accent6 39" xfId="20553"/>
    <cellStyle name="Accent6 39 2" xfId="20554"/>
    <cellStyle name="Accent6 39 3" xfId="20555"/>
    <cellStyle name="Accent6 4" xfId="20556"/>
    <cellStyle name="Accent6 4 2" xfId="20557"/>
    <cellStyle name="Accent6 4 2 2" xfId="20558"/>
    <cellStyle name="Accent6 4 2 2 2" xfId="20559"/>
    <cellStyle name="Accent6 4 2 3" xfId="20560"/>
    <cellStyle name="Accent6 4 2 3 2" xfId="20561"/>
    <cellStyle name="Accent6 4 2 4" xfId="20562"/>
    <cellStyle name="Accent6 4 3" xfId="20563"/>
    <cellStyle name="Accent6 4 3 2" xfId="20564"/>
    <cellStyle name="Accent6 4 4" xfId="20565"/>
    <cellStyle name="Accent6 4 5" xfId="20566"/>
    <cellStyle name="Accent6 40" xfId="20567"/>
    <cellStyle name="Accent6 40 2" xfId="20568"/>
    <cellStyle name="Accent6 40 3" xfId="20569"/>
    <cellStyle name="Accent6 41" xfId="20570"/>
    <cellStyle name="Accent6 41 2" xfId="20571"/>
    <cellStyle name="Accent6 41 3" xfId="20572"/>
    <cellStyle name="Accent6 42" xfId="20573"/>
    <cellStyle name="Accent6 42 2" xfId="20574"/>
    <cellStyle name="Accent6 42 3" xfId="20575"/>
    <cellStyle name="Accent6 43" xfId="20576"/>
    <cellStyle name="Accent6 44" xfId="20577"/>
    <cellStyle name="Accent6 45" xfId="20578"/>
    <cellStyle name="Accent6 46" xfId="20579"/>
    <cellStyle name="Accent6 47" xfId="20580"/>
    <cellStyle name="Accent6 48" xfId="20581"/>
    <cellStyle name="Accent6 49" xfId="20582"/>
    <cellStyle name="Accent6 5" xfId="20583"/>
    <cellStyle name="Accent6 5 2" xfId="20584"/>
    <cellStyle name="Accent6 5 2 2" xfId="20585"/>
    <cellStyle name="Accent6 5 2 2 2" xfId="20586"/>
    <cellStyle name="Accent6 5 2 3" xfId="20587"/>
    <cellStyle name="Accent6 5 2 3 2" xfId="20588"/>
    <cellStyle name="Accent6 5 2 4" xfId="20589"/>
    <cellStyle name="Accent6 5 3" xfId="20590"/>
    <cellStyle name="Accent6 5 3 2" xfId="20591"/>
    <cellStyle name="Accent6 5 4" xfId="20592"/>
    <cellStyle name="Accent6 5 5" xfId="20593"/>
    <cellStyle name="Accent6 50" xfId="20594"/>
    <cellStyle name="Accent6 51" xfId="20595"/>
    <cellStyle name="Accent6 52" xfId="20596"/>
    <cellStyle name="Accent6 53" xfId="20597"/>
    <cellStyle name="Accent6 54" xfId="20598"/>
    <cellStyle name="Accent6 55" xfId="20599"/>
    <cellStyle name="Accent6 56" xfId="20600"/>
    <cellStyle name="Accent6 57" xfId="20601"/>
    <cellStyle name="Accent6 58" xfId="20602"/>
    <cellStyle name="Accent6 59" xfId="20603"/>
    <cellStyle name="Accent6 6" xfId="20604"/>
    <cellStyle name="Accent6 6 2" xfId="20605"/>
    <cellStyle name="Accent6 6 2 2" xfId="20606"/>
    <cellStyle name="Accent6 6 3" xfId="20607"/>
    <cellStyle name="Accent6 6 3 2" xfId="20608"/>
    <cellStyle name="Accent6 6 4" xfId="20609"/>
    <cellStyle name="Accent6 6 4 2" xfId="20610"/>
    <cellStyle name="Accent6 6 5" xfId="20611"/>
    <cellStyle name="Accent6 6 6" xfId="20612"/>
    <cellStyle name="Accent6 60" xfId="20613"/>
    <cellStyle name="Accent6 61" xfId="20614"/>
    <cellStyle name="Accent6 62" xfId="20615"/>
    <cellStyle name="Accent6 63" xfId="20616"/>
    <cellStyle name="Accent6 64" xfId="20617"/>
    <cellStyle name="Accent6 65" xfId="20618"/>
    <cellStyle name="Accent6 66" xfId="20619"/>
    <cellStyle name="Accent6 67" xfId="20620"/>
    <cellStyle name="Accent6 68" xfId="20621"/>
    <cellStyle name="Accent6 69" xfId="20622"/>
    <cellStyle name="Accent6 7" xfId="20623"/>
    <cellStyle name="Accent6 7 2" xfId="20624"/>
    <cellStyle name="Accent6 7 2 2" xfId="20625"/>
    <cellStyle name="Accent6 7 3" xfId="20626"/>
    <cellStyle name="Accent6 7 3 2" xfId="20627"/>
    <cellStyle name="Accent6 7 4" xfId="20628"/>
    <cellStyle name="Accent6 7 4 2" xfId="20629"/>
    <cellStyle name="Accent6 7 5" xfId="20630"/>
    <cellStyle name="Accent6 7 6" xfId="20631"/>
    <cellStyle name="Accent6 70" xfId="20632"/>
    <cellStyle name="Accent6 71" xfId="20633"/>
    <cellStyle name="Accent6 72" xfId="20634"/>
    <cellStyle name="Accent6 73" xfId="20635"/>
    <cellStyle name="Accent6 74" xfId="20636"/>
    <cellStyle name="Accent6 75" xfId="20637"/>
    <cellStyle name="Accent6 76" xfId="20638"/>
    <cellStyle name="Accent6 77" xfId="20639"/>
    <cellStyle name="Accent6 78" xfId="20640"/>
    <cellStyle name="Accent6 79" xfId="20641"/>
    <cellStyle name="Accent6 8" xfId="20642"/>
    <cellStyle name="Accent6 8 2" xfId="20643"/>
    <cellStyle name="Accent6 8 2 2" xfId="20644"/>
    <cellStyle name="Accent6 8 3" xfId="20645"/>
    <cellStyle name="Accent6 8 3 2" xfId="20646"/>
    <cellStyle name="Accent6 8 4" xfId="20647"/>
    <cellStyle name="Accent6 8 4 2" xfId="20648"/>
    <cellStyle name="Accent6 8 5" xfId="20649"/>
    <cellStyle name="Accent6 8 6" xfId="20650"/>
    <cellStyle name="Accent6 80" xfId="20651"/>
    <cellStyle name="Accent6 81" xfId="20652"/>
    <cellStyle name="Accent6 82" xfId="20653"/>
    <cellStyle name="Accent6 83" xfId="20654"/>
    <cellStyle name="Accent6 84" xfId="20655"/>
    <cellStyle name="Accent6 85" xfId="20656"/>
    <cellStyle name="Accent6 86" xfId="20657"/>
    <cellStyle name="Accent6 87" xfId="20658"/>
    <cellStyle name="Accent6 88" xfId="20659"/>
    <cellStyle name="Accent6 89" xfId="20660"/>
    <cellStyle name="Accent6 9" xfId="20661"/>
    <cellStyle name="Accent6 9 2" xfId="20662"/>
    <cellStyle name="Accent6 9 2 2" xfId="20663"/>
    <cellStyle name="Accent6 9 3" xfId="20664"/>
    <cellStyle name="Accent6 9 3 2" xfId="20665"/>
    <cellStyle name="Accent6 9 4" xfId="20666"/>
    <cellStyle name="Accent6 9 4 2" xfId="20667"/>
    <cellStyle name="Accent6 9 5" xfId="20668"/>
    <cellStyle name="Accent6 90" xfId="20669"/>
    <cellStyle name="Accent6 91" xfId="20670"/>
    <cellStyle name="Accent6 92" xfId="20671"/>
    <cellStyle name="Accent6 93" xfId="20672"/>
    <cellStyle name="Accent6 94" xfId="20673"/>
    <cellStyle name="Accent6 95" xfId="20674"/>
    <cellStyle name="Accent6 96" xfId="20675"/>
    <cellStyle name="Accent6 97" xfId="20676"/>
    <cellStyle name="Accent6 98" xfId="20677"/>
    <cellStyle name="Accent6 99" xfId="20678"/>
    <cellStyle name="Adjustable" xfId="20679"/>
    <cellStyle name="ANCLAS,REZONES Y SUS PARTES,DE FUNDICION,DE HIERRO O DE ACERO" xfId="20680"/>
    <cellStyle name="ANCLAS,REZONES Y SUS PARTES,DE FUNDICION,DE HIERRO O DE ACERO 10" xfId="20681"/>
    <cellStyle name="ANCLAS,REZONES Y SUS PARTES,DE FUNDICION,DE HIERRO O DE ACERO 10 2" xfId="20682"/>
    <cellStyle name="ANCLAS,REZONES Y SUS PARTES,DE FUNDICION,DE HIERRO O DE ACERO 10 2 2" xfId="20683"/>
    <cellStyle name="ANCLAS,REZONES Y SUS PARTES,DE FUNDICION,DE HIERRO O DE ACERO 10 2 2 2" xfId="20684"/>
    <cellStyle name="ANCLAS,REZONES Y SUS PARTES,DE FUNDICION,DE HIERRO O DE ACERO 10 2 2 3" xfId="20685"/>
    <cellStyle name="ANCLAS,REZONES Y SUS PARTES,DE FUNDICION,DE HIERRO O DE ACERO 10 2 2 4" xfId="20686"/>
    <cellStyle name="ANCLAS,REZONES Y SUS PARTES,DE FUNDICION,DE HIERRO O DE ACERO 10 2 3" xfId="20687"/>
    <cellStyle name="ANCLAS,REZONES Y SUS PARTES,DE FUNDICION,DE HIERRO O DE ACERO 10 2 3 2" xfId="20688"/>
    <cellStyle name="ANCLAS,REZONES Y SUS PARTES,DE FUNDICION,DE HIERRO O DE ACERO 10 3" xfId="20689"/>
    <cellStyle name="ANCLAS,REZONES Y SUS PARTES,DE FUNDICION,DE HIERRO O DE ACERO 10 3 2" xfId="20690"/>
    <cellStyle name="ANCLAS,REZONES Y SUS PARTES,DE FUNDICION,DE HIERRO O DE ACERO 10 3 3" xfId="20691"/>
    <cellStyle name="ANCLAS,REZONES Y SUS PARTES,DE FUNDICION,DE HIERRO O DE ACERO 10 3 4" xfId="20692"/>
    <cellStyle name="ANCLAS,REZONES Y SUS PARTES,DE FUNDICION,DE HIERRO O DE ACERO 10 4" xfId="20693"/>
    <cellStyle name="ANCLAS,REZONES Y SUS PARTES,DE FUNDICION,DE HIERRO O DE ACERO 10 4 2" xfId="20694"/>
    <cellStyle name="ANCLAS,REZONES Y SUS PARTES,DE FUNDICION,DE HIERRO O DE ACERO 10 5" xfId="20695"/>
    <cellStyle name="ANCLAS,REZONES Y SUS PARTES,DE FUNDICION,DE HIERRO O DE ACERO 10 5 2" xfId="20696"/>
    <cellStyle name="ANCLAS,REZONES Y SUS PARTES,DE FUNDICION,DE HIERRO O DE ACERO 10_Gross" xfId="20697"/>
    <cellStyle name="ANCLAS,REZONES Y SUS PARTES,DE FUNDICION,DE HIERRO O DE ACERO 11" xfId="20698"/>
    <cellStyle name="ANCLAS,REZONES Y SUS PARTES,DE FUNDICION,DE HIERRO O DE ACERO 11 2" xfId="20699"/>
    <cellStyle name="ANCLAS,REZONES Y SUS PARTES,DE FUNDICION,DE HIERRO O DE ACERO 11 2 2" xfId="20700"/>
    <cellStyle name="ANCLAS,REZONES Y SUS PARTES,DE FUNDICION,DE HIERRO O DE ACERO 11 2 2 2" xfId="20701"/>
    <cellStyle name="ANCLAS,REZONES Y SUS PARTES,DE FUNDICION,DE HIERRO O DE ACERO 11 2 2 3" xfId="20702"/>
    <cellStyle name="ANCLAS,REZONES Y SUS PARTES,DE FUNDICION,DE HIERRO O DE ACERO 11 2 2 4" xfId="20703"/>
    <cellStyle name="ANCLAS,REZONES Y SUS PARTES,DE FUNDICION,DE HIERRO O DE ACERO 11 3" xfId="20704"/>
    <cellStyle name="ANCLAS,REZONES Y SUS PARTES,DE FUNDICION,DE HIERRO O DE ACERO 11 3 2" xfId="20705"/>
    <cellStyle name="ANCLAS,REZONES Y SUS PARTES,DE FUNDICION,DE HIERRO O DE ACERO 11 3 3" xfId="20706"/>
    <cellStyle name="ANCLAS,REZONES Y SUS PARTES,DE FUNDICION,DE HIERRO O DE ACERO 11 3 4" xfId="20707"/>
    <cellStyle name="ANCLAS,REZONES Y SUS PARTES,DE FUNDICION,DE HIERRO O DE ACERO 11 4" xfId="20708"/>
    <cellStyle name="ANCLAS,REZONES Y SUS PARTES,DE FUNDICION,DE HIERRO O DE ACERO 11 4 2" xfId="20709"/>
    <cellStyle name="ANCLAS,REZONES Y SUS PARTES,DE FUNDICION,DE HIERRO O DE ACERO 11 5" xfId="20710"/>
    <cellStyle name="ANCLAS,REZONES Y SUS PARTES,DE FUNDICION,DE HIERRO O DE ACERO 11 5 2" xfId="20711"/>
    <cellStyle name="ANCLAS,REZONES Y SUS PARTES,DE FUNDICION,DE HIERRO O DE ACERO 12" xfId="20712"/>
    <cellStyle name="ANCLAS,REZONES Y SUS PARTES,DE FUNDICION,DE HIERRO O DE ACERO 12 2" xfId="20713"/>
    <cellStyle name="ANCLAS,REZONES Y SUS PARTES,DE FUNDICION,DE HIERRO O DE ACERO 12 2 2" xfId="20714"/>
    <cellStyle name="ANCLAS,REZONES Y SUS PARTES,DE FUNDICION,DE HIERRO O DE ACERO 12 3" xfId="20715"/>
    <cellStyle name="ANCLAS,REZONES Y SUS PARTES,DE FUNDICION,DE HIERRO O DE ACERO 12 3 2" xfId="20716"/>
    <cellStyle name="ANCLAS,REZONES Y SUS PARTES,DE FUNDICION,DE HIERRO O DE ACERO 13" xfId="20717"/>
    <cellStyle name="ANCLAS,REZONES Y SUS PARTES,DE FUNDICION,DE HIERRO O DE ACERO 13 2" xfId="20718"/>
    <cellStyle name="ANCLAS,REZONES Y SUS PARTES,DE FUNDICION,DE HIERRO O DE ACERO 13 2 2" xfId="20719"/>
    <cellStyle name="ANCLAS,REZONES Y SUS PARTES,DE FUNDICION,DE HIERRO O DE ACERO 13 2 2 2" xfId="20720"/>
    <cellStyle name="ANCLAS,REZONES Y SUS PARTES,DE FUNDICION,DE HIERRO O DE ACERO 13 2 2 3" xfId="20721"/>
    <cellStyle name="ANCLAS,REZONES Y SUS PARTES,DE FUNDICION,DE HIERRO O DE ACERO 13 2 2 4" xfId="20722"/>
    <cellStyle name="ANCLAS,REZONES Y SUS PARTES,DE FUNDICION,DE HIERRO O DE ACERO 13 3" xfId="20723"/>
    <cellStyle name="ANCLAS,REZONES Y SUS PARTES,DE FUNDICION,DE HIERRO O DE ACERO 13 3 2" xfId="20724"/>
    <cellStyle name="ANCLAS,REZONES Y SUS PARTES,DE FUNDICION,DE HIERRO O DE ACERO 13 3 3" xfId="20725"/>
    <cellStyle name="ANCLAS,REZONES Y SUS PARTES,DE FUNDICION,DE HIERRO O DE ACERO 13 3 4" xfId="20726"/>
    <cellStyle name="ANCLAS,REZONES Y SUS PARTES,DE FUNDICION,DE HIERRO O DE ACERO 14" xfId="20727"/>
    <cellStyle name="ANCLAS,REZONES Y SUS PARTES,DE FUNDICION,DE HIERRO O DE ACERO 14 2" xfId="20728"/>
    <cellStyle name="ANCLAS,REZONES Y SUS PARTES,DE FUNDICION,DE HIERRO O DE ACERO 14 2 2" xfId="20729"/>
    <cellStyle name="ANCLAS,REZONES Y SUS PARTES,DE FUNDICION,DE HIERRO O DE ACERO 14 2 3" xfId="20730"/>
    <cellStyle name="ANCLAS,REZONES Y SUS PARTES,DE FUNDICION,DE HIERRO O DE ACERO 14 2 4" xfId="20731"/>
    <cellStyle name="ANCLAS,REZONES Y SUS PARTES,DE FUNDICION,DE HIERRO O DE ACERO 14 3" xfId="20732"/>
    <cellStyle name="ANCLAS,REZONES Y SUS PARTES,DE FUNDICION,DE HIERRO O DE ACERO 14 3 2" xfId="20733"/>
    <cellStyle name="ANCLAS,REZONES Y SUS PARTES,DE FUNDICION,DE HIERRO O DE ACERO 15" xfId="20734"/>
    <cellStyle name="ANCLAS,REZONES Y SUS PARTES,DE FUNDICION,DE HIERRO O DE ACERO 15 2" xfId="20735"/>
    <cellStyle name="ANCLAS,REZONES Y SUS PARTES,DE FUNDICION,DE HIERRO O DE ACERO 15 2 2" xfId="20736"/>
    <cellStyle name="ANCLAS,REZONES Y SUS PARTES,DE FUNDICION,DE HIERRO O DE ACERO 15 3" xfId="20737"/>
    <cellStyle name="ANCLAS,REZONES Y SUS PARTES,DE FUNDICION,DE HIERRO O DE ACERO 15 4" xfId="20738"/>
    <cellStyle name="ANCLAS,REZONES Y SUS PARTES,DE FUNDICION,DE HIERRO O DE ACERO 15 5" xfId="20739"/>
    <cellStyle name="ANCLAS,REZONES Y SUS PARTES,DE FUNDICION,DE HIERRO O DE ACERO 16" xfId="20740"/>
    <cellStyle name="ANCLAS,REZONES Y SUS PARTES,DE FUNDICION,DE HIERRO O DE ACERO 16 2" xfId="20741"/>
    <cellStyle name="ANCLAS,REZONES Y SUS PARTES,DE FUNDICION,DE HIERRO O DE ACERO 16 2 2" xfId="20742"/>
    <cellStyle name="ANCLAS,REZONES Y SUS PARTES,DE FUNDICION,DE HIERRO O DE ACERO 16 3" xfId="20743"/>
    <cellStyle name="ANCLAS,REZONES Y SUS PARTES,DE FUNDICION,DE HIERRO O DE ACERO 17" xfId="20744"/>
    <cellStyle name="ANCLAS,REZONES Y SUS PARTES,DE FUNDICION,DE HIERRO O DE ACERO 17 2" xfId="20745"/>
    <cellStyle name="ANCLAS,REZONES Y SUS PARTES,DE FUNDICION,DE HIERRO O DE ACERO 17 2 2" xfId="20746"/>
    <cellStyle name="ANCLAS,REZONES Y SUS PARTES,DE FUNDICION,DE HIERRO O DE ACERO 17 3" xfId="20747"/>
    <cellStyle name="ANCLAS,REZONES Y SUS PARTES,DE FUNDICION,DE HIERRO O DE ACERO 18" xfId="20748"/>
    <cellStyle name="ANCLAS,REZONES Y SUS PARTES,DE FUNDICION,DE HIERRO O DE ACERO 18 2" xfId="20749"/>
    <cellStyle name="ANCLAS,REZONES Y SUS PARTES,DE FUNDICION,DE HIERRO O DE ACERO 18 2 2" xfId="20750"/>
    <cellStyle name="ANCLAS,REZONES Y SUS PARTES,DE FUNDICION,DE HIERRO O DE ACERO 18 3" xfId="20751"/>
    <cellStyle name="ANCLAS,REZONES Y SUS PARTES,DE FUNDICION,DE HIERRO O DE ACERO 19" xfId="20752"/>
    <cellStyle name="ANCLAS,REZONES Y SUS PARTES,DE FUNDICION,DE HIERRO O DE ACERO 19 2" xfId="20753"/>
    <cellStyle name="ANCLAS,REZONES Y SUS PARTES,DE FUNDICION,DE HIERRO O DE ACERO 19 2 2" xfId="20754"/>
    <cellStyle name="ANCLAS,REZONES Y SUS PARTES,DE FUNDICION,DE HIERRO O DE ACERO 19 3" xfId="20755"/>
    <cellStyle name="ANCLAS,REZONES Y SUS PARTES,DE FUNDICION,DE HIERRO O DE ACERO 2" xfId="20756"/>
    <cellStyle name="ANCLAS,REZONES Y SUS PARTES,DE FUNDICION,DE HIERRO O DE ACERO 2 2" xfId="20757"/>
    <cellStyle name="ANCLAS,REZONES Y SUS PARTES,DE FUNDICION,DE HIERRO O DE ACERO 2 2 2" xfId="20758"/>
    <cellStyle name="ANCLAS,REZONES Y SUS PARTES,DE FUNDICION,DE HIERRO O DE ACERO 2 2 2 2" xfId="20759"/>
    <cellStyle name="ANCLAS,REZONES Y SUS PARTES,DE FUNDICION,DE HIERRO O DE ACERO 2 2 2 2 2" xfId="20760"/>
    <cellStyle name="ANCLAS,REZONES Y SUS PARTES,DE FUNDICION,DE HIERRO O DE ACERO 2 2 3" xfId="20761"/>
    <cellStyle name="ANCLAS,REZONES Y SUS PARTES,DE FUNDICION,DE HIERRO O DE ACERO 2 2 3 2" xfId="20762"/>
    <cellStyle name="ANCLAS,REZONES Y SUS PARTES,DE FUNDICION,DE HIERRO O DE ACERO 2 2 3 2 2" xfId="20763"/>
    <cellStyle name="ANCLAS,REZONES Y SUS PARTES,DE FUNDICION,DE HIERRO O DE ACERO 2 2 3 3" xfId="20764"/>
    <cellStyle name="ANCLAS,REZONES Y SUS PARTES,DE FUNDICION,DE HIERRO O DE ACERO 2 2 4" xfId="20765"/>
    <cellStyle name="ANCLAS,REZONES Y SUS PARTES,DE FUNDICION,DE HIERRO O DE ACERO 2 2 4 2" xfId="20766"/>
    <cellStyle name="ANCLAS,REZONES Y SUS PARTES,DE FUNDICION,DE HIERRO O DE ACERO 2 2 5" xfId="20767"/>
    <cellStyle name="ANCLAS,REZONES Y SUS PARTES,DE FUNDICION,DE HIERRO O DE ACERO 2 2 5 2" xfId="20768"/>
    <cellStyle name="ANCLAS,REZONES Y SUS PARTES,DE FUNDICION,DE HIERRO O DE ACERO 2 2 5 3" xfId="20769"/>
    <cellStyle name="ANCLAS,REZONES Y SUS PARTES,DE FUNDICION,DE HIERRO O DE ACERO 2 2 5 4" xfId="20770"/>
    <cellStyle name="ANCLAS,REZONES Y SUS PARTES,DE FUNDICION,DE HIERRO O DE ACERO 2 3" xfId="20771"/>
    <cellStyle name="ANCLAS,REZONES Y SUS PARTES,DE FUNDICION,DE HIERRO O DE ACERO 2 3 2" xfId="20772"/>
    <cellStyle name="ANCLAS,REZONES Y SUS PARTES,DE FUNDICION,DE HIERRO O DE ACERO 2 3 2 2" xfId="20773"/>
    <cellStyle name="ANCLAS,REZONES Y SUS PARTES,DE FUNDICION,DE HIERRO O DE ACERO 2 3 2 2 2" xfId="20774"/>
    <cellStyle name="ANCLAS,REZONES Y SUS PARTES,DE FUNDICION,DE HIERRO O DE ACERO 2 3 2 3" xfId="20775"/>
    <cellStyle name="ANCLAS,REZONES Y SUS PARTES,DE FUNDICION,DE HIERRO O DE ACERO 2 3 2 3 2" xfId="20776"/>
    <cellStyle name="ANCLAS,REZONES Y SUS PARTES,DE FUNDICION,DE HIERRO O DE ACERO 2 3 2 3 3" xfId="20777"/>
    <cellStyle name="ANCLAS,REZONES Y SUS PARTES,DE FUNDICION,DE HIERRO O DE ACERO 2 3 2 3 4" xfId="20778"/>
    <cellStyle name="ANCLAS,REZONES Y SUS PARTES,DE FUNDICION,DE HIERRO O DE ACERO 2 3 3" xfId="20779"/>
    <cellStyle name="ANCLAS,REZONES Y SUS PARTES,DE FUNDICION,DE HIERRO O DE ACERO 2 3 3 2" xfId="20780"/>
    <cellStyle name="ANCLAS,REZONES Y SUS PARTES,DE FUNDICION,DE HIERRO O DE ACERO 2 3 4" xfId="20781"/>
    <cellStyle name="ANCLAS,REZONES Y SUS PARTES,DE FUNDICION,DE HIERRO O DE ACERO 2 3 4 2" xfId="20782"/>
    <cellStyle name="ANCLAS,REZONES Y SUS PARTES,DE FUNDICION,DE HIERRO O DE ACERO 2 3 4 3" xfId="20783"/>
    <cellStyle name="ANCLAS,REZONES Y SUS PARTES,DE FUNDICION,DE HIERRO O DE ACERO 2 3 4 4" xfId="20784"/>
    <cellStyle name="ANCLAS,REZONES Y SUS PARTES,DE FUNDICION,DE HIERRO O DE ACERO 2 4" xfId="20785"/>
    <cellStyle name="ANCLAS,REZONES Y SUS PARTES,DE FUNDICION,DE HIERRO O DE ACERO 2 4 2" xfId="20786"/>
    <cellStyle name="ANCLAS,REZONES Y SUS PARTES,DE FUNDICION,DE HIERRO O DE ACERO 2 4 2 2" xfId="20787"/>
    <cellStyle name="ANCLAS,REZONES Y SUS PARTES,DE FUNDICION,DE HIERRO O DE ACERO 2 4 3" xfId="20788"/>
    <cellStyle name="ANCLAS,REZONES Y SUS PARTES,DE FUNDICION,DE HIERRO O DE ACERO 2 4 3 2" xfId="20789"/>
    <cellStyle name="ANCLAS,REZONES Y SUS PARTES,DE FUNDICION,DE HIERRO O DE ACERO 2 4 4" xfId="20790"/>
    <cellStyle name="ANCLAS,REZONES Y SUS PARTES,DE FUNDICION,DE HIERRO O DE ACERO 2 4 4 2" xfId="20791"/>
    <cellStyle name="ANCLAS,REZONES Y SUS PARTES,DE FUNDICION,DE HIERRO O DE ACERO 2 5" xfId="20792"/>
    <cellStyle name="ANCLAS,REZONES Y SUS PARTES,DE FUNDICION,DE HIERRO O DE ACERO 2 5 2" xfId="20793"/>
    <cellStyle name="ANCLAS,REZONES Y SUS PARTES,DE FUNDICION,DE HIERRO O DE ACERO 2 5 2 2" xfId="20794"/>
    <cellStyle name="ANCLAS,REZONES Y SUS PARTES,DE FUNDICION,DE HIERRO O DE ACERO 2 5 3" xfId="20795"/>
    <cellStyle name="ANCLAS,REZONES Y SUS PARTES,DE FUNDICION,DE HIERRO O DE ACERO 2 5 3 2" xfId="20796"/>
    <cellStyle name="ANCLAS,REZONES Y SUS PARTES,DE FUNDICION,DE HIERRO O DE ACERO 2 5 3 3" xfId="20797"/>
    <cellStyle name="ANCLAS,REZONES Y SUS PARTES,DE FUNDICION,DE HIERRO O DE ACERO 2 5 3 4" xfId="20798"/>
    <cellStyle name="ANCLAS,REZONES Y SUS PARTES,DE FUNDICION,DE HIERRO O DE ACERO 2 6" xfId="20799"/>
    <cellStyle name="ANCLAS,REZONES Y SUS PARTES,DE FUNDICION,DE HIERRO O DE ACERO 2 6 2" xfId="20800"/>
    <cellStyle name="ANCLAS,REZONES Y SUS PARTES,DE FUNDICION,DE HIERRO O DE ACERO 2 6 2 2" xfId="20801"/>
    <cellStyle name="ANCLAS,REZONES Y SUS PARTES,DE FUNDICION,DE HIERRO O DE ACERO 2 6 2 3" xfId="20802"/>
    <cellStyle name="ANCLAS,REZONES Y SUS PARTES,DE FUNDICION,DE HIERRO O DE ACERO 2 6 2 4" xfId="20803"/>
    <cellStyle name="ANCLAS,REZONES Y SUS PARTES,DE FUNDICION,DE HIERRO O DE ACERO 2 7" xfId="20804"/>
    <cellStyle name="ANCLAS,REZONES Y SUS PARTES,DE FUNDICION,DE HIERRO O DE ACERO 2 7 2" xfId="20805"/>
    <cellStyle name="ANCLAS,REZONES Y SUS PARTES,DE FUNDICION,DE HIERRO O DE ACERO 2 7 3" xfId="20806"/>
    <cellStyle name="ANCLAS,REZONES Y SUS PARTES,DE FUNDICION,DE HIERRO O DE ACERO 2 7 4" xfId="20807"/>
    <cellStyle name="ANCLAS,REZONES Y SUS PARTES,DE FUNDICION,DE HIERRO O DE ACERO 2 8" xfId="20808"/>
    <cellStyle name="ANCLAS,REZONES Y SUS PARTES,DE FUNDICION,DE HIERRO O DE ACERO 2_Gross" xfId="20809"/>
    <cellStyle name="ANCLAS,REZONES Y SUS PARTES,DE FUNDICION,DE HIERRO O DE ACERO 20" xfId="20810"/>
    <cellStyle name="ANCLAS,REZONES Y SUS PARTES,DE FUNDICION,DE HIERRO O DE ACERO 20 2" xfId="20811"/>
    <cellStyle name="ANCLAS,REZONES Y SUS PARTES,DE FUNDICION,DE HIERRO O DE ACERO 20 2 2" xfId="20812"/>
    <cellStyle name="ANCLAS,REZONES Y SUS PARTES,DE FUNDICION,DE HIERRO O DE ACERO 20 3" xfId="20813"/>
    <cellStyle name="ANCLAS,REZONES Y SUS PARTES,DE FUNDICION,DE HIERRO O DE ACERO 21" xfId="20814"/>
    <cellStyle name="ANCLAS,REZONES Y SUS PARTES,DE FUNDICION,DE HIERRO O DE ACERO 21 2" xfId="20815"/>
    <cellStyle name="ANCLAS,REZONES Y SUS PARTES,DE FUNDICION,DE HIERRO O DE ACERO 21 2 2" xfId="20816"/>
    <cellStyle name="ANCLAS,REZONES Y SUS PARTES,DE FUNDICION,DE HIERRO O DE ACERO 21 3" xfId="20817"/>
    <cellStyle name="ANCLAS,REZONES Y SUS PARTES,DE FUNDICION,DE HIERRO O DE ACERO 22" xfId="20818"/>
    <cellStyle name="ANCLAS,REZONES Y SUS PARTES,DE FUNDICION,DE HIERRO O DE ACERO 22 2" xfId="20819"/>
    <cellStyle name="ANCLAS,REZONES Y SUS PARTES,DE FUNDICION,DE HIERRO O DE ACERO 23" xfId="20820"/>
    <cellStyle name="ANCLAS,REZONES Y SUS PARTES,DE FUNDICION,DE HIERRO O DE ACERO 23 2" xfId="20821"/>
    <cellStyle name="ANCLAS,REZONES Y SUS PARTES,DE FUNDICION,DE HIERRO O DE ACERO 24" xfId="20822"/>
    <cellStyle name="ANCLAS,REZONES Y SUS PARTES,DE FUNDICION,DE HIERRO O DE ACERO 24 2" xfId="20823"/>
    <cellStyle name="ANCLAS,REZONES Y SUS PARTES,DE FUNDICION,DE HIERRO O DE ACERO 24 2 2" xfId="20824"/>
    <cellStyle name="ANCLAS,REZONES Y SUS PARTES,DE FUNDICION,DE HIERRO O DE ACERO 24 3" xfId="20825"/>
    <cellStyle name="ANCLAS,REZONES Y SUS PARTES,DE FUNDICION,DE HIERRO O DE ACERO 25" xfId="20826"/>
    <cellStyle name="ANCLAS,REZONES Y SUS PARTES,DE FUNDICION,DE HIERRO O DE ACERO 25 2" xfId="20827"/>
    <cellStyle name="ANCLAS,REZONES Y SUS PARTES,DE FUNDICION,DE HIERRO O DE ACERO 26" xfId="20828"/>
    <cellStyle name="ANCLAS,REZONES Y SUS PARTES,DE FUNDICION,DE HIERRO O DE ACERO 26 2" xfId="20829"/>
    <cellStyle name="ANCLAS,REZONES Y SUS PARTES,DE FUNDICION,DE HIERRO O DE ACERO 27" xfId="20830"/>
    <cellStyle name="ANCLAS,REZONES Y SUS PARTES,DE FUNDICION,DE HIERRO O DE ACERO 27 2" xfId="20831"/>
    <cellStyle name="ANCLAS,REZONES Y SUS PARTES,DE FUNDICION,DE HIERRO O DE ACERO 28" xfId="20832"/>
    <cellStyle name="ANCLAS,REZONES Y SUS PARTES,DE FUNDICION,DE HIERRO O DE ACERO 28 2" xfId="20833"/>
    <cellStyle name="ANCLAS,REZONES Y SUS PARTES,DE FUNDICION,DE HIERRO O DE ACERO 29" xfId="20834"/>
    <cellStyle name="ANCLAS,REZONES Y SUS PARTES,DE FUNDICION,DE HIERRO O DE ACERO 29 2" xfId="20835"/>
    <cellStyle name="ANCLAS,REZONES Y SUS PARTES,DE FUNDICION,DE HIERRO O DE ACERO 3" xfId="20836"/>
    <cellStyle name="ANCLAS,REZONES Y SUS PARTES,DE FUNDICION,DE HIERRO O DE ACERO 3 10" xfId="20837"/>
    <cellStyle name="ANCLAS,REZONES Y SUS PARTES,DE FUNDICION,DE HIERRO O DE ACERO 3 10 2" xfId="20838"/>
    <cellStyle name="ANCLAS,REZONES Y SUS PARTES,DE FUNDICION,DE HIERRO O DE ACERO 3 10 2 2" xfId="20839"/>
    <cellStyle name="ANCLAS,REZONES Y SUS PARTES,DE FUNDICION,DE HIERRO O DE ACERO 3 10 3" xfId="20840"/>
    <cellStyle name="ANCLAS,REZONES Y SUS PARTES,DE FUNDICION,DE HIERRO O DE ACERO 3 11" xfId="20841"/>
    <cellStyle name="ANCLAS,REZONES Y SUS PARTES,DE FUNDICION,DE HIERRO O DE ACERO 3 11 2" xfId="20842"/>
    <cellStyle name="ANCLAS,REZONES Y SUS PARTES,DE FUNDICION,DE HIERRO O DE ACERO 3 11 2 2" xfId="20843"/>
    <cellStyle name="ANCLAS,REZONES Y SUS PARTES,DE FUNDICION,DE HIERRO O DE ACERO 3 11 3" xfId="20844"/>
    <cellStyle name="ANCLAS,REZONES Y SUS PARTES,DE FUNDICION,DE HIERRO O DE ACERO 3 12" xfId="20845"/>
    <cellStyle name="ANCLAS,REZONES Y SUS PARTES,DE FUNDICION,DE HIERRO O DE ACERO 3 12 2" xfId="20846"/>
    <cellStyle name="ANCLAS,REZONES Y SUS PARTES,DE FUNDICION,DE HIERRO O DE ACERO 3 13" xfId="20847"/>
    <cellStyle name="ANCLAS,REZONES Y SUS PARTES,DE FUNDICION,DE HIERRO O DE ACERO 3 13 2" xfId="20848"/>
    <cellStyle name="ANCLAS,REZONES Y SUS PARTES,DE FUNDICION,DE HIERRO O DE ACERO 3 13 2 2" xfId="20849"/>
    <cellStyle name="ANCLAS,REZONES Y SUS PARTES,DE FUNDICION,DE HIERRO O DE ACERO 3 13 3" xfId="20850"/>
    <cellStyle name="ANCLAS,REZONES Y SUS PARTES,DE FUNDICION,DE HIERRO O DE ACERO 3 14" xfId="20851"/>
    <cellStyle name="ANCLAS,REZONES Y SUS PARTES,DE FUNDICION,DE HIERRO O DE ACERO 3 14 2" xfId="20852"/>
    <cellStyle name="ANCLAS,REZONES Y SUS PARTES,DE FUNDICION,DE HIERRO O DE ACERO 3 15" xfId="20853"/>
    <cellStyle name="ANCLAS,REZONES Y SUS PARTES,DE FUNDICION,DE HIERRO O DE ACERO 3 15 2" xfId="20854"/>
    <cellStyle name="ANCLAS,REZONES Y SUS PARTES,DE FUNDICION,DE HIERRO O DE ACERO 3 16" xfId="20855"/>
    <cellStyle name="ANCLAS,REZONES Y SUS PARTES,DE FUNDICION,DE HIERRO O DE ACERO 3 16 2" xfId="20856"/>
    <cellStyle name="ANCLAS,REZONES Y SUS PARTES,DE FUNDICION,DE HIERRO O DE ACERO 3 17" xfId="20857"/>
    <cellStyle name="ANCLAS,REZONES Y SUS PARTES,DE FUNDICION,DE HIERRO O DE ACERO 3 2" xfId="20858"/>
    <cellStyle name="ANCLAS,REZONES Y SUS PARTES,DE FUNDICION,DE HIERRO O DE ACERO 3 2 2" xfId="20859"/>
    <cellStyle name="ANCLAS,REZONES Y SUS PARTES,DE FUNDICION,DE HIERRO O DE ACERO 3 2 2 2" xfId="20860"/>
    <cellStyle name="ANCLAS,REZONES Y SUS PARTES,DE FUNDICION,DE HIERRO O DE ACERO 3 2 2 2 2" xfId="20861"/>
    <cellStyle name="ANCLAS,REZONES Y SUS PARTES,DE FUNDICION,DE HIERRO O DE ACERO 3 2 2 2 3" xfId="20862"/>
    <cellStyle name="ANCLAS,REZONES Y SUS PARTES,DE FUNDICION,DE HIERRO O DE ACERO 3 2 2 2 4" xfId="20863"/>
    <cellStyle name="ANCLAS,REZONES Y SUS PARTES,DE FUNDICION,DE HIERRO O DE ACERO 3 2 2 3" xfId="20864"/>
    <cellStyle name="ANCLAS,REZONES Y SUS PARTES,DE FUNDICION,DE HIERRO O DE ACERO 3 2 2 3 2" xfId="20865"/>
    <cellStyle name="ANCLAS,REZONES Y SUS PARTES,DE FUNDICION,DE HIERRO O DE ACERO 3 2 3" xfId="20866"/>
    <cellStyle name="ANCLAS,REZONES Y SUS PARTES,DE FUNDICION,DE HIERRO O DE ACERO 3 2 3 2" xfId="20867"/>
    <cellStyle name="ANCLAS,REZONES Y SUS PARTES,DE FUNDICION,DE HIERRO O DE ACERO 3 2 3 3" xfId="20868"/>
    <cellStyle name="ANCLAS,REZONES Y SUS PARTES,DE FUNDICION,DE HIERRO O DE ACERO 3 2 3 4" xfId="20869"/>
    <cellStyle name="ANCLAS,REZONES Y SUS PARTES,DE FUNDICION,DE HIERRO O DE ACERO 3 2 4" xfId="20870"/>
    <cellStyle name="ANCLAS,REZONES Y SUS PARTES,DE FUNDICION,DE HIERRO O DE ACERO 3 2 4 2" xfId="20871"/>
    <cellStyle name="ANCLAS,REZONES Y SUS PARTES,DE FUNDICION,DE HIERRO O DE ACERO 3 2_Gross" xfId="20872"/>
    <cellStyle name="ANCLAS,REZONES Y SUS PARTES,DE FUNDICION,DE HIERRO O DE ACERO 3 3" xfId="20873"/>
    <cellStyle name="ANCLAS,REZONES Y SUS PARTES,DE FUNDICION,DE HIERRO O DE ACERO 3 3 2" xfId="20874"/>
    <cellStyle name="ANCLAS,REZONES Y SUS PARTES,DE FUNDICION,DE HIERRO O DE ACERO 3 3 2 2" xfId="20875"/>
    <cellStyle name="ANCLAS,REZONES Y SUS PARTES,DE FUNDICION,DE HIERRO O DE ACERO 3 3 2 2 2" xfId="20876"/>
    <cellStyle name="ANCLAS,REZONES Y SUS PARTES,DE FUNDICION,DE HIERRO O DE ACERO 3 3 2 2 3" xfId="20877"/>
    <cellStyle name="ANCLAS,REZONES Y SUS PARTES,DE FUNDICION,DE HIERRO O DE ACERO 3 3 2 2 4" xfId="20878"/>
    <cellStyle name="ANCLAS,REZONES Y SUS PARTES,DE FUNDICION,DE HIERRO O DE ACERO 3 3 2 3" xfId="20879"/>
    <cellStyle name="ANCLAS,REZONES Y SUS PARTES,DE FUNDICION,DE HIERRO O DE ACERO 3 3 2 3 2" xfId="20880"/>
    <cellStyle name="ANCLAS,REZONES Y SUS PARTES,DE FUNDICION,DE HIERRO O DE ACERO 3 3 3" xfId="20881"/>
    <cellStyle name="ANCLAS,REZONES Y SUS PARTES,DE FUNDICION,DE HIERRO O DE ACERO 3 3 3 2" xfId="20882"/>
    <cellStyle name="ANCLAS,REZONES Y SUS PARTES,DE FUNDICION,DE HIERRO O DE ACERO 3 3 3 3" xfId="20883"/>
    <cellStyle name="ANCLAS,REZONES Y SUS PARTES,DE FUNDICION,DE HIERRO O DE ACERO 3 3 3 4" xfId="20884"/>
    <cellStyle name="ANCLAS,REZONES Y SUS PARTES,DE FUNDICION,DE HIERRO O DE ACERO 3 3 4" xfId="20885"/>
    <cellStyle name="ANCLAS,REZONES Y SUS PARTES,DE FUNDICION,DE HIERRO O DE ACERO 3 3 4 2" xfId="20886"/>
    <cellStyle name="ANCLAS,REZONES Y SUS PARTES,DE FUNDICION,DE HIERRO O DE ACERO 3 3_Gross" xfId="20887"/>
    <cellStyle name="ANCLAS,REZONES Y SUS PARTES,DE FUNDICION,DE HIERRO O DE ACERO 3 4" xfId="20888"/>
    <cellStyle name="ANCLAS,REZONES Y SUS PARTES,DE FUNDICION,DE HIERRO O DE ACERO 3 4 2" xfId="20889"/>
    <cellStyle name="ANCLAS,REZONES Y SUS PARTES,DE FUNDICION,DE HIERRO O DE ACERO 3 4 2 2" xfId="20890"/>
    <cellStyle name="ANCLAS,REZONES Y SUS PARTES,DE FUNDICION,DE HIERRO O DE ACERO 3 4 2 2 2" xfId="20891"/>
    <cellStyle name="ANCLAS,REZONES Y SUS PARTES,DE FUNDICION,DE HIERRO O DE ACERO 3 4 2 2 3" xfId="20892"/>
    <cellStyle name="ANCLAS,REZONES Y SUS PARTES,DE FUNDICION,DE HIERRO O DE ACERO 3 4 2 2 4" xfId="20893"/>
    <cellStyle name="ANCLAS,REZONES Y SUS PARTES,DE FUNDICION,DE HIERRO O DE ACERO 3 4 2 3" xfId="20894"/>
    <cellStyle name="ANCLAS,REZONES Y SUS PARTES,DE FUNDICION,DE HIERRO O DE ACERO 3 4 2 3 2" xfId="20895"/>
    <cellStyle name="ANCLAS,REZONES Y SUS PARTES,DE FUNDICION,DE HIERRO O DE ACERO 3 4 3" xfId="20896"/>
    <cellStyle name="ANCLAS,REZONES Y SUS PARTES,DE FUNDICION,DE HIERRO O DE ACERO 3 4 3 2" xfId="20897"/>
    <cellStyle name="ANCLAS,REZONES Y SUS PARTES,DE FUNDICION,DE HIERRO O DE ACERO 3 4 3 3" xfId="20898"/>
    <cellStyle name="ANCLAS,REZONES Y SUS PARTES,DE FUNDICION,DE HIERRO O DE ACERO 3 4 3 4" xfId="20899"/>
    <cellStyle name="ANCLAS,REZONES Y SUS PARTES,DE FUNDICION,DE HIERRO O DE ACERO 3 4 4" xfId="20900"/>
    <cellStyle name="ANCLAS,REZONES Y SUS PARTES,DE FUNDICION,DE HIERRO O DE ACERO 3 4 4 2" xfId="20901"/>
    <cellStyle name="ANCLAS,REZONES Y SUS PARTES,DE FUNDICION,DE HIERRO O DE ACERO 3 4_Gross" xfId="20902"/>
    <cellStyle name="ANCLAS,REZONES Y SUS PARTES,DE FUNDICION,DE HIERRO O DE ACERO 3 5" xfId="20903"/>
    <cellStyle name="ANCLAS,REZONES Y SUS PARTES,DE FUNDICION,DE HIERRO O DE ACERO 3 5 2" xfId="20904"/>
    <cellStyle name="ANCLAS,REZONES Y SUS PARTES,DE FUNDICION,DE HIERRO O DE ACERO 3 5 2 2" xfId="20905"/>
    <cellStyle name="ANCLAS,REZONES Y SUS PARTES,DE FUNDICION,DE HIERRO O DE ACERO 3 5 2 2 2" xfId="20906"/>
    <cellStyle name="ANCLAS,REZONES Y SUS PARTES,DE FUNDICION,DE HIERRO O DE ACERO 3 5 2 2 3" xfId="20907"/>
    <cellStyle name="ANCLAS,REZONES Y SUS PARTES,DE FUNDICION,DE HIERRO O DE ACERO 3 5 2 2 4" xfId="20908"/>
    <cellStyle name="ANCLAS,REZONES Y SUS PARTES,DE FUNDICION,DE HIERRO O DE ACERO 3 5 3" xfId="20909"/>
    <cellStyle name="ANCLAS,REZONES Y SUS PARTES,DE FUNDICION,DE HIERRO O DE ACERO 3 5 3 2" xfId="20910"/>
    <cellStyle name="ANCLAS,REZONES Y SUS PARTES,DE FUNDICION,DE HIERRO O DE ACERO 3 5 3 3" xfId="20911"/>
    <cellStyle name="ANCLAS,REZONES Y SUS PARTES,DE FUNDICION,DE HIERRO O DE ACERO 3 5 3 4" xfId="20912"/>
    <cellStyle name="ANCLAS,REZONES Y SUS PARTES,DE FUNDICION,DE HIERRO O DE ACERO 3 5 4" xfId="20913"/>
    <cellStyle name="ANCLAS,REZONES Y SUS PARTES,DE FUNDICION,DE HIERRO O DE ACERO 3 5 4 2" xfId="20914"/>
    <cellStyle name="ANCLAS,REZONES Y SUS PARTES,DE FUNDICION,DE HIERRO O DE ACERO 3 6" xfId="20915"/>
    <cellStyle name="ANCLAS,REZONES Y SUS PARTES,DE FUNDICION,DE HIERRO O DE ACERO 3 6 2" xfId="20916"/>
    <cellStyle name="ANCLAS,REZONES Y SUS PARTES,DE FUNDICION,DE HIERRO O DE ACERO 3 6 2 2" xfId="20917"/>
    <cellStyle name="ANCLAS,REZONES Y SUS PARTES,DE FUNDICION,DE HIERRO O DE ACERO 3 6 3" xfId="20918"/>
    <cellStyle name="ANCLAS,REZONES Y SUS PARTES,DE FUNDICION,DE HIERRO O DE ACERO 3 6 3 2" xfId="20919"/>
    <cellStyle name="ANCLAS,REZONES Y SUS PARTES,DE FUNDICION,DE HIERRO O DE ACERO 3 6 4" xfId="20920"/>
    <cellStyle name="ANCLAS,REZONES Y SUS PARTES,DE FUNDICION,DE HIERRO O DE ACERO 3 6 4 2" xfId="20921"/>
    <cellStyle name="ANCLAS,REZONES Y SUS PARTES,DE FUNDICION,DE HIERRO O DE ACERO 3 7" xfId="20922"/>
    <cellStyle name="ANCLAS,REZONES Y SUS PARTES,DE FUNDICION,DE HIERRO O DE ACERO 3 7 2" xfId="20923"/>
    <cellStyle name="ANCLAS,REZONES Y SUS PARTES,DE FUNDICION,DE HIERRO O DE ACERO 3 7 2 2" xfId="20924"/>
    <cellStyle name="ANCLAS,REZONES Y SUS PARTES,DE FUNDICION,DE HIERRO O DE ACERO 3 7 2 2 2" xfId="20925"/>
    <cellStyle name="ANCLAS,REZONES Y SUS PARTES,DE FUNDICION,DE HIERRO O DE ACERO 3 7 2 2 3" xfId="20926"/>
    <cellStyle name="ANCLAS,REZONES Y SUS PARTES,DE FUNDICION,DE HIERRO O DE ACERO 3 7 2 2 4" xfId="20927"/>
    <cellStyle name="ANCLAS,REZONES Y SUS PARTES,DE FUNDICION,DE HIERRO O DE ACERO 3 7 3" xfId="20928"/>
    <cellStyle name="ANCLAS,REZONES Y SUS PARTES,DE FUNDICION,DE HIERRO O DE ACERO 3 7 3 2" xfId="20929"/>
    <cellStyle name="ANCLAS,REZONES Y SUS PARTES,DE FUNDICION,DE HIERRO O DE ACERO 3 7 3 3" xfId="20930"/>
    <cellStyle name="ANCLAS,REZONES Y SUS PARTES,DE FUNDICION,DE HIERRO O DE ACERO 3 7 3 4" xfId="20931"/>
    <cellStyle name="ANCLAS,REZONES Y SUS PARTES,DE FUNDICION,DE HIERRO O DE ACERO 3 8" xfId="20932"/>
    <cellStyle name="ANCLAS,REZONES Y SUS PARTES,DE FUNDICION,DE HIERRO O DE ACERO 3 8 2" xfId="20933"/>
    <cellStyle name="ANCLAS,REZONES Y SUS PARTES,DE FUNDICION,DE HIERRO O DE ACERO 3 8 2 2" xfId="20934"/>
    <cellStyle name="ANCLAS,REZONES Y SUS PARTES,DE FUNDICION,DE HIERRO O DE ACERO 3 8 2 3" xfId="20935"/>
    <cellStyle name="ANCLAS,REZONES Y SUS PARTES,DE FUNDICION,DE HIERRO O DE ACERO 3 8 2 4" xfId="20936"/>
    <cellStyle name="ANCLAS,REZONES Y SUS PARTES,DE FUNDICION,DE HIERRO O DE ACERO 3 8 3" xfId="20937"/>
    <cellStyle name="ANCLAS,REZONES Y SUS PARTES,DE FUNDICION,DE HIERRO O DE ACERO 3 8 3 2" xfId="20938"/>
    <cellStyle name="ANCLAS,REZONES Y SUS PARTES,DE FUNDICION,DE HIERRO O DE ACERO 3 9" xfId="20939"/>
    <cellStyle name="ANCLAS,REZONES Y SUS PARTES,DE FUNDICION,DE HIERRO O DE ACERO 3 9 2" xfId="20940"/>
    <cellStyle name="ANCLAS,REZONES Y SUS PARTES,DE FUNDICION,DE HIERRO O DE ACERO 3 9 2 2" xfId="20941"/>
    <cellStyle name="ANCLAS,REZONES Y SUS PARTES,DE FUNDICION,DE HIERRO O DE ACERO 3 9 3" xfId="20942"/>
    <cellStyle name="ANCLAS,REZONES Y SUS PARTES,DE FUNDICION,DE HIERRO O DE ACERO 3 9 4" xfId="20943"/>
    <cellStyle name="ANCLAS,REZONES Y SUS PARTES,DE FUNDICION,DE HIERRO O DE ACERO 3 9 5" xfId="20944"/>
    <cellStyle name="ANCLAS,REZONES Y SUS PARTES,DE FUNDICION,DE HIERRO O DE ACERO 3_August 2014 IMBE" xfId="20945"/>
    <cellStyle name="ANCLAS,REZONES Y SUS PARTES,DE FUNDICION,DE HIERRO O DE ACERO 30" xfId="20946"/>
    <cellStyle name="ANCLAS,REZONES Y SUS PARTES,DE FUNDICION,DE HIERRO O DE ACERO 31" xfId="20947"/>
    <cellStyle name="ANCLAS,REZONES Y SUS PARTES,DE FUNDICION,DE HIERRO O DE ACERO 4" xfId="20948"/>
    <cellStyle name="ANCLAS,REZONES Y SUS PARTES,DE FUNDICION,DE HIERRO O DE ACERO 4 2" xfId="20949"/>
    <cellStyle name="ANCLAS,REZONES Y SUS PARTES,DE FUNDICION,DE HIERRO O DE ACERO 4 2 2" xfId="20950"/>
    <cellStyle name="ANCLAS,REZONES Y SUS PARTES,DE FUNDICION,DE HIERRO O DE ACERO 4 2 2 2" xfId="20951"/>
    <cellStyle name="ANCLAS,REZONES Y SUS PARTES,DE FUNDICION,DE HIERRO O DE ACERO 4 2 2 2 2" xfId="20952"/>
    <cellStyle name="ANCLAS,REZONES Y SUS PARTES,DE FUNDICION,DE HIERRO O DE ACERO 4 2 2 2 3" xfId="20953"/>
    <cellStyle name="ANCLAS,REZONES Y SUS PARTES,DE FUNDICION,DE HIERRO O DE ACERO 4 2 2 2 4" xfId="20954"/>
    <cellStyle name="ANCLAS,REZONES Y SUS PARTES,DE FUNDICION,DE HIERRO O DE ACERO 4 2 3" xfId="20955"/>
    <cellStyle name="ANCLAS,REZONES Y SUS PARTES,DE FUNDICION,DE HIERRO O DE ACERO 4 2 3 2" xfId="20956"/>
    <cellStyle name="ANCLAS,REZONES Y SUS PARTES,DE FUNDICION,DE HIERRO O DE ACERO 4 2 3 3" xfId="20957"/>
    <cellStyle name="ANCLAS,REZONES Y SUS PARTES,DE FUNDICION,DE HIERRO O DE ACERO 4 2 3 4" xfId="20958"/>
    <cellStyle name="ANCLAS,REZONES Y SUS PARTES,DE FUNDICION,DE HIERRO O DE ACERO 4 3" xfId="20959"/>
    <cellStyle name="ANCLAS,REZONES Y SUS PARTES,DE FUNDICION,DE HIERRO O DE ACERO 4 3 2" xfId="20960"/>
    <cellStyle name="ANCLAS,REZONES Y SUS PARTES,DE FUNDICION,DE HIERRO O DE ACERO 4 3 2 2" xfId="20961"/>
    <cellStyle name="ANCLAS,REZONES Y SUS PARTES,DE FUNDICION,DE HIERRO O DE ACERO 4 3 2 3" xfId="20962"/>
    <cellStyle name="ANCLAS,REZONES Y SUS PARTES,DE FUNDICION,DE HIERRO O DE ACERO 4 3 2 4" xfId="20963"/>
    <cellStyle name="ANCLAS,REZONES Y SUS PARTES,DE FUNDICION,DE HIERRO O DE ACERO 4 4" xfId="20964"/>
    <cellStyle name="ANCLAS,REZONES Y SUS PARTES,DE FUNDICION,DE HIERRO O DE ACERO 4 4 2" xfId="20965"/>
    <cellStyle name="ANCLAS,REZONES Y SUS PARTES,DE FUNDICION,DE HIERRO O DE ACERO 4 4 3" xfId="20966"/>
    <cellStyle name="ANCLAS,REZONES Y SUS PARTES,DE FUNDICION,DE HIERRO O DE ACERO 4 4 4" xfId="20967"/>
    <cellStyle name="ANCLAS,REZONES Y SUS PARTES,DE FUNDICION,DE HIERRO O DE ACERO 4_Gross" xfId="20968"/>
    <cellStyle name="ANCLAS,REZONES Y SUS PARTES,DE FUNDICION,DE HIERRO O DE ACERO 5" xfId="20969"/>
    <cellStyle name="ANCLAS,REZONES Y SUS PARTES,DE FUNDICION,DE HIERRO O DE ACERO 5 2" xfId="20970"/>
    <cellStyle name="ANCLAS,REZONES Y SUS PARTES,DE FUNDICION,DE HIERRO O DE ACERO 5 2 2" xfId="20971"/>
    <cellStyle name="ANCLAS,REZONES Y SUS PARTES,DE FUNDICION,DE HIERRO O DE ACERO 5 2 2 2" xfId="20972"/>
    <cellStyle name="ANCLAS,REZONES Y SUS PARTES,DE FUNDICION,DE HIERRO O DE ACERO 5 2 3" xfId="20973"/>
    <cellStyle name="ANCLAS,REZONES Y SUS PARTES,DE FUNDICION,DE HIERRO O DE ACERO 5 2 3 2" xfId="20974"/>
    <cellStyle name="ANCLAS,REZONES Y SUS PARTES,DE FUNDICION,DE HIERRO O DE ACERO 5 2 4" xfId="20975"/>
    <cellStyle name="ANCLAS,REZONES Y SUS PARTES,DE FUNDICION,DE HIERRO O DE ACERO 5 2 4 2" xfId="20976"/>
    <cellStyle name="ANCLAS,REZONES Y SUS PARTES,DE FUNDICION,DE HIERRO O DE ACERO 5 3" xfId="20977"/>
    <cellStyle name="ANCLAS,REZONES Y SUS PARTES,DE FUNDICION,DE HIERRO O DE ACERO 5 3 2" xfId="20978"/>
    <cellStyle name="ANCLAS,REZONES Y SUS PARTES,DE FUNDICION,DE HIERRO O DE ACERO 5 3 2 2" xfId="20979"/>
    <cellStyle name="ANCLAS,REZONES Y SUS PARTES,DE FUNDICION,DE HIERRO O DE ACERO 5 3 3" xfId="20980"/>
    <cellStyle name="ANCLAS,REZONES Y SUS PARTES,DE FUNDICION,DE HIERRO O DE ACERO 5 3 3 2" xfId="20981"/>
    <cellStyle name="ANCLAS,REZONES Y SUS PARTES,DE FUNDICION,DE HIERRO O DE ACERO 5 3 3 3" xfId="20982"/>
    <cellStyle name="ANCLAS,REZONES Y SUS PARTES,DE FUNDICION,DE HIERRO O DE ACERO 5 3 3 4" xfId="20983"/>
    <cellStyle name="ANCLAS,REZONES Y SUS PARTES,DE FUNDICION,DE HIERRO O DE ACERO 5 4" xfId="20984"/>
    <cellStyle name="ANCLAS,REZONES Y SUS PARTES,DE FUNDICION,DE HIERRO O DE ACERO 5 4 2" xfId="20985"/>
    <cellStyle name="ANCLAS,REZONES Y SUS PARTES,DE FUNDICION,DE HIERRO O DE ACERO 5 5" xfId="20986"/>
    <cellStyle name="ANCLAS,REZONES Y SUS PARTES,DE FUNDICION,DE HIERRO O DE ACERO 5 5 2" xfId="20987"/>
    <cellStyle name="ANCLAS,REZONES Y SUS PARTES,DE FUNDICION,DE HIERRO O DE ACERO 5 5 3" xfId="20988"/>
    <cellStyle name="ANCLAS,REZONES Y SUS PARTES,DE FUNDICION,DE HIERRO O DE ACERO 5 5 4" xfId="20989"/>
    <cellStyle name="ANCLAS,REZONES Y SUS PARTES,DE FUNDICION,DE HIERRO O DE ACERO 5_Gross" xfId="20990"/>
    <cellStyle name="ANCLAS,REZONES Y SUS PARTES,DE FUNDICION,DE HIERRO O DE ACERO 6" xfId="20991"/>
    <cellStyle name="ANCLAS,REZONES Y SUS PARTES,DE FUNDICION,DE HIERRO O DE ACERO 6 2" xfId="20992"/>
    <cellStyle name="ANCLAS,REZONES Y SUS PARTES,DE FUNDICION,DE HIERRO O DE ACERO 6 2 2" xfId="20993"/>
    <cellStyle name="ANCLAS,REZONES Y SUS PARTES,DE FUNDICION,DE HIERRO O DE ACERO 6 2 2 2" xfId="20994"/>
    <cellStyle name="ANCLAS,REZONES Y SUS PARTES,DE FUNDICION,DE HIERRO O DE ACERO 6 2 3" xfId="20995"/>
    <cellStyle name="ANCLAS,REZONES Y SUS PARTES,DE FUNDICION,DE HIERRO O DE ACERO 6 2 3 2" xfId="20996"/>
    <cellStyle name="ANCLAS,REZONES Y SUS PARTES,DE FUNDICION,DE HIERRO O DE ACERO 6 3" xfId="20997"/>
    <cellStyle name="ANCLAS,REZONES Y SUS PARTES,DE FUNDICION,DE HIERRO O DE ACERO 6 3 2" xfId="20998"/>
    <cellStyle name="ANCLAS,REZONES Y SUS PARTES,DE FUNDICION,DE HIERRO O DE ACERO 6 3 2 2" xfId="20999"/>
    <cellStyle name="ANCLAS,REZONES Y SUS PARTES,DE FUNDICION,DE HIERRO O DE ACERO 6 3 3" xfId="21000"/>
    <cellStyle name="ANCLAS,REZONES Y SUS PARTES,DE FUNDICION,DE HIERRO O DE ACERO 6 3 3 2" xfId="21001"/>
    <cellStyle name="ANCLAS,REZONES Y SUS PARTES,DE FUNDICION,DE HIERRO O DE ACERO 6 3 3 3" xfId="21002"/>
    <cellStyle name="ANCLAS,REZONES Y SUS PARTES,DE FUNDICION,DE HIERRO O DE ACERO 6 3 3 4" xfId="21003"/>
    <cellStyle name="ANCLAS,REZONES Y SUS PARTES,DE FUNDICION,DE HIERRO O DE ACERO 6 4" xfId="21004"/>
    <cellStyle name="ANCLAS,REZONES Y SUS PARTES,DE FUNDICION,DE HIERRO O DE ACERO 6 4 2" xfId="21005"/>
    <cellStyle name="ANCLAS,REZONES Y SUS PARTES,DE FUNDICION,DE HIERRO O DE ACERO 6 5" xfId="21006"/>
    <cellStyle name="ANCLAS,REZONES Y SUS PARTES,DE FUNDICION,DE HIERRO O DE ACERO 6 5 2" xfId="21007"/>
    <cellStyle name="ANCLAS,REZONES Y SUS PARTES,DE FUNDICION,DE HIERRO O DE ACERO 6 5 3" xfId="21008"/>
    <cellStyle name="ANCLAS,REZONES Y SUS PARTES,DE FUNDICION,DE HIERRO O DE ACERO 6 5 4" xfId="21009"/>
    <cellStyle name="ANCLAS,REZONES Y SUS PARTES,DE FUNDICION,DE HIERRO O DE ACERO 6_Gross" xfId="21010"/>
    <cellStyle name="ANCLAS,REZONES Y SUS PARTES,DE FUNDICION,DE HIERRO O DE ACERO 7" xfId="21011"/>
    <cellStyle name="ANCLAS,REZONES Y SUS PARTES,DE FUNDICION,DE HIERRO O DE ACERO 7 2" xfId="21012"/>
    <cellStyle name="ANCLAS,REZONES Y SUS PARTES,DE FUNDICION,DE HIERRO O DE ACERO 7 2 2" xfId="21013"/>
    <cellStyle name="ANCLAS,REZONES Y SUS PARTES,DE FUNDICION,DE HIERRO O DE ACERO 7 2 2 2" xfId="21014"/>
    <cellStyle name="ANCLAS,REZONES Y SUS PARTES,DE FUNDICION,DE HIERRO O DE ACERO 7 2 2 3" xfId="21015"/>
    <cellStyle name="ANCLAS,REZONES Y SUS PARTES,DE FUNDICION,DE HIERRO O DE ACERO 7 2 2 4" xfId="21016"/>
    <cellStyle name="ANCLAS,REZONES Y SUS PARTES,DE FUNDICION,DE HIERRO O DE ACERO 7 2 3" xfId="21017"/>
    <cellStyle name="ANCLAS,REZONES Y SUS PARTES,DE FUNDICION,DE HIERRO O DE ACERO 7 2 3 2" xfId="21018"/>
    <cellStyle name="ANCLAS,REZONES Y SUS PARTES,DE FUNDICION,DE HIERRO O DE ACERO 7 3" xfId="21019"/>
    <cellStyle name="ANCLAS,REZONES Y SUS PARTES,DE FUNDICION,DE HIERRO O DE ACERO 7 3 2" xfId="21020"/>
    <cellStyle name="ANCLAS,REZONES Y SUS PARTES,DE FUNDICION,DE HIERRO O DE ACERO 7 3 3" xfId="21021"/>
    <cellStyle name="ANCLAS,REZONES Y SUS PARTES,DE FUNDICION,DE HIERRO O DE ACERO 7 3 4" xfId="21022"/>
    <cellStyle name="ANCLAS,REZONES Y SUS PARTES,DE FUNDICION,DE HIERRO O DE ACERO 7 4" xfId="21023"/>
    <cellStyle name="ANCLAS,REZONES Y SUS PARTES,DE FUNDICION,DE HIERRO O DE ACERO 7 4 2" xfId="21024"/>
    <cellStyle name="ANCLAS,REZONES Y SUS PARTES,DE FUNDICION,DE HIERRO O DE ACERO 7_Gross" xfId="21025"/>
    <cellStyle name="ANCLAS,REZONES Y SUS PARTES,DE FUNDICION,DE HIERRO O DE ACERO 8" xfId="21026"/>
    <cellStyle name="ANCLAS,REZONES Y SUS PARTES,DE FUNDICION,DE HIERRO O DE ACERO 8 2" xfId="21027"/>
    <cellStyle name="ANCLAS,REZONES Y SUS PARTES,DE FUNDICION,DE HIERRO O DE ACERO 8 2 2" xfId="21028"/>
    <cellStyle name="ANCLAS,REZONES Y SUS PARTES,DE FUNDICION,DE HIERRO O DE ACERO 8 2 2 2" xfId="21029"/>
    <cellStyle name="ANCLAS,REZONES Y SUS PARTES,DE FUNDICION,DE HIERRO O DE ACERO 8 2 3" xfId="21030"/>
    <cellStyle name="ANCLAS,REZONES Y SUS PARTES,DE FUNDICION,DE HIERRO O DE ACERO 8 2 3 2" xfId="21031"/>
    <cellStyle name="ANCLAS,REZONES Y SUS PARTES,DE FUNDICION,DE HIERRO O DE ACERO 8 3" xfId="21032"/>
    <cellStyle name="ANCLAS,REZONES Y SUS PARTES,DE FUNDICION,DE HIERRO O DE ACERO 8 3 2" xfId="21033"/>
    <cellStyle name="ANCLAS,REZONES Y SUS PARTES,DE FUNDICION,DE HIERRO O DE ACERO 8 4" xfId="21034"/>
    <cellStyle name="ANCLAS,REZONES Y SUS PARTES,DE FUNDICION,DE HIERRO O DE ACERO 8 4 2" xfId="21035"/>
    <cellStyle name="ANCLAS,REZONES Y SUS PARTES,DE FUNDICION,DE HIERRO O DE ACERO 8 5" xfId="21036"/>
    <cellStyle name="ANCLAS,REZONES Y SUS PARTES,DE FUNDICION,DE HIERRO O DE ACERO 8 5 2" xfId="21037"/>
    <cellStyle name="ANCLAS,REZONES Y SUS PARTES,DE FUNDICION,DE HIERRO O DE ACERO 8_Gross" xfId="21038"/>
    <cellStyle name="ANCLAS,REZONES Y SUS PARTES,DE FUNDICION,DE HIERRO O DE ACERO 9" xfId="21039"/>
    <cellStyle name="ANCLAS,REZONES Y SUS PARTES,DE FUNDICION,DE HIERRO O DE ACERO 9 2" xfId="21040"/>
    <cellStyle name="ANCLAS,REZONES Y SUS PARTES,DE FUNDICION,DE HIERRO O DE ACERO 9 2 2" xfId="21041"/>
    <cellStyle name="ANCLAS,REZONES Y SUS PARTES,DE FUNDICION,DE HIERRO O DE ACERO 9 2 2 2" xfId="21042"/>
    <cellStyle name="ANCLAS,REZONES Y SUS PARTES,DE FUNDICION,DE HIERRO O DE ACERO 9 2 3" xfId="21043"/>
    <cellStyle name="ANCLAS,REZONES Y SUS PARTES,DE FUNDICION,DE HIERRO O DE ACERO 9 2 3 2" xfId="21044"/>
    <cellStyle name="ANCLAS,REZONES Y SUS PARTES,DE FUNDICION,DE HIERRO O DE ACERO 9 3" xfId="21045"/>
    <cellStyle name="ANCLAS,REZONES Y SUS PARTES,DE FUNDICION,DE HIERRO O DE ACERO 9 3 2" xfId="21046"/>
    <cellStyle name="ANCLAS,REZONES Y SUS PARTES,DE FUNDICION,DE HIERRO O DE ACERO 9 4" xfId="21047"/>
    <cellStyle name="ANCLAS,REZONES Y SUS PARTES,DE FUNDICION,DE HIERRO O DE ACERO 9 4 2" xfId="21048"/>
    <cellStyle name="ANCLAS,REZONES Y SUS PARTES,DE FUNDICION,DE HIERRO O DE ACERO 9 5" xfId="21049"/>
    <cellStyle name="ANCLAS,REZONES Y SUS PARTES,DE FUNDICION,DE HIERRO O DE ACERO 9 5 2" xfId="21050"/>
    <cellStyle name="ANCLAS,REZONES Y SUS PARTES,DE FUNDICION,DE HIERRO O DE ACERO 9_Gross" xfId="21051"/>
    <cellStyle name="ANCLAS,REZONES Y SUS PARTES,DE FUNDICION,DE HIERRO O DE ACERO_001. Test" xfId="21052"/>
    <cellStyle name="Assumption Heading." xfId="21053"/>
    <cellStyle name="Bad 10" xfId="21054"/>
    <cellStyle name="Bad 10 2" xfId="21055"/>
    <cellStyle name="Bad 2" xfId="21056"/>
    <cellStyle name="Bad 2 2" xfId="21057"/>
    <cellStyle name="Bad 2 2 2" xfId="21058"/>
    <cellStyle name="Bad 2 2 2 2" xfId="21059"/>
    <cellStyle name="Bad 2 2 2 2 2" xfId="21060"/>
    <cellStyle name="Bad 2 2 3" xfId="21061"/>
    <cellStyle name="Bad 2 2 4" xfId="21062"/>
    <cellStyle name="Bad 2 2 4 2" xfId="21063"/>
    <cellStyle name="Bad 2 3" xfId="21064"/>
    <cellStyle name="Bad 2 3 2" xfId="21065"/>
    <cellStyle name="Bad 2 3 2 2" xfId="21066"/>
    <cellStyle name="Bad 2 3 3" xfId="21067"/>
    <cellStyle name="Bad 2 3 3 2" xfId="21068"/>
    <cellStyle name="Bad 2 3 4" xfId="21069"/>
    <cellStyle name="Bad 2 3 4 2" xfId="21070"/>
    <cellStyle name="Bad 2 3 5" xfId="21071"/>
    <cellStyle name="Bad 2 4" xfId="21072"/>
    <cellStyle name="Bad 2 4 2" xfId="21073"/>
    <cellStyle name="Bad 2 4 2 2" xfId="21074"/>
    <cellStyle name="Bad 2 5" xfId="21075"/>
    <cellStyle name="Bad 2 5 2" xfId="21076"/>
    <cellStyle name="Bad 2 5 3" xfId="21077"/>
    <cellStyle name="Bad 2 5 4" xfId="21078"/>
    <cellStyle name="Bad 2 6" xfId="21079"/>
    <cellStyle name="Bad 2_BB" xfId="21080"/>
    <cellStyle name="Bad 3" xfId="21081"/>
    <cellStyle name="Bad 3 2" xfId="21082"/>
    <cellStyle name="Bad 3 2 2" xfId="21083"/>
    <cellStyle name="Bad 3 2 2 2" xfId="21084"/>
    <cellStyle name="Bad 3 2 3" xfId="21085"/>
    <cellStyle name="Bad 3 2 3 2" xfId="21086"/>
    <cellStyle name="Bad 3 2 4" xfId="21087"/>
    <cellStyle name="Bad 3 3" xfId="21088"/>
    <cellStyle name="Bad 3 3 2" xfId="21089"/>
    <cellStyle name="Bad 3 3 3" xfId="21090"/>
    <cellStyle name="Bad 3 3 4" xfId="21091"/>
    <cellStyle name="Bad 3 4" xfId="21092"/>
    <cellStyle name="Bad 3 5" xfId="21093"/>
    <cellStyle name="Bad 3 6" xfId="21094"/>
    <cellStyle name="Bad 3 7" xfId="21095"/>
    <cellStyle name="Bad 4" xfId="21096"/>
    <cellStyle name="Bad 4 2" xfId="21097"/>
    <cellStyle name="Bad 4 2 2" xfId="21098"/>
    <cellStyle name="Bad 4 3" xfId="21099"/>
    <cellStyle name="Bad 4 3 2" xfId="21100"/>
    <cellStyle name="Bad 4 4" xfId="21101"/>
    <cellStyle name="Bad 4 4 2" xfId="21102"/>
    <cellStyle name="Bad 5" xfId="21103"/>
    <cellStyle name="Bad 5 2" xfId="21104"/>
    <cellStyle name="Bad 5 2 2" xfId="21105"/>
    <cellStyle name="Bad 6" xfId="21106"/>
    <cellStyle name="Bad 6 2" xfId="21107"/>
    <cellStyle name="Bad 6 2 2" xfId="21108"/>
    <cellStyle name="Bad 7" xfId="21109"/>
    <cellStyle name="Bad 7 2" xfId="21110"/>
    <cellStyle name="Bad 7 3" xfId="21111"/>
    <cellStyle name="Bad 7 4" xfId="21112"/>
    <cellStyle name="Bad 8" xfId="21113"/>
    <cellStyle name="Bad 8 2" xfId="21114"/>
    <cellStyle name="Bad 8 3" xfId="21115"/>
    <cellStyle name="Bad 8 4" xfId="21116"/>
    <cellStyle name="Bad 9" xfId="21117"/>
    <cellStyle name="Bad 9 2" xfId="21118"/>
    <cellStyle name="Bad 9 3" xfId="21119"/>
    <cellStyle name="Bid £m format" xfId="21120"/>
    <cellStyle name="Bid £m format 2" xfId="21121"/>
    <cellStyle name="Bid £m format 2 2" xfId="21122"/>
    <cellStyle name="Bid £m format 3" xfId="21123"/>
    <cellStyle name="Blank" xfId="21124"/>
    <cellStyle name="blue" xfId="21125"/>
    <cellStyle name="Bold" xfId="21126"/>
    <cellStyle name="Bold 2" xfId="21127"/>
    <cellStyle name="Bold 2 2" xfId="21128"/>
    <cellStyle name="Bold 3" xfId="21129"/>
    <cellStyle name="Bold 3 2" xfId="21130"/>
    <cellStyle name="Border" xfId="21131"/>
    <cellStyle name="Border 2" xfId="21132"/>
    <cellStyle name="Border 2 2" xfId="21133"/>
    <cellStyle name="Border 2 2 2" xfId="21134"/>
    <cellStyle name="Border 2 2 3" xfId="21135"/>
    <cellStyle name="Border 2 3" xfId="21136"/>
    <cellStyle name="Border 3" xfId="21137"/>
    <cellStyle name="Border 3 2" xfId="21138"/>
    <cellStyle name="Border 3 3" xfId="21139"/>
    <cellStyle name="Border 4" xfId="21140"/>
    <cellStyle name="Border 4 2" xfId="21141"/>
    <cellStyle name="Brand Align Left Text" xfId="21142"/>
    <cellStyle name="Brand Default" xfId="21143"/>
    <cellStyle name="Brand Percent" xfId="21144"/>
    <cellStyle name="Brand Source" xfId="21145"/>
    <cellStyle name="Brand Subtitle with Underline" xfId="21146"/>
    <cellStyle name="Brand Subtitle with Underline 2" xfId="21147"/>
    <cellStyle name="Brand Subtitle with Underline 2 2" xfId="21148"/>
    <cellStyle name="Brand Subtitle with Underline 3" xfId="21149"/>
    <cellStyle name="Brand Subtitle without Underline" xfId="21150"/>
    <cellStyle name="Brand Title" xfId="21151"/>
    <cellStyle name="Calculation 10" xfId="21152"/>
    <cellStyle name="Calculation 10 2" xfId="21153"/>
    <cellStyle name="Calculation 11" xfId="21154"/>
    <cellStyle name="Calculation 2" xfId="21155"/>
    <cellStyle name="Calculation 2 2" xfId="21156"/>
    <cellStyle name="Calculation 2 2 2" xfId="21157"/>
    <cellStyle name="Calculation 2 2 2 2" xfId="21158"/>
    <cellStyle name="Calculation 2 2 2 2 2" xfId="21159"/>
    <cellStyle name="Calculation 2 2 2 3" xfId="21160"/>
    <cellStyle name="Calculation 2 2 3" xfId="21161"/>
    <cellStyle name="Calculation 2 2 3 2" xfId="21162"/>
    <cellStyle name="Calculation 2 2 4" xfId="21163"/>
    <cellStyle name="Calculation 2 2 4 2" xfId="21164"/>
    <cellStyle name="Calculation 2 2 5" xfId="21165"/>
    <cellStyle name="Calculation 2 3" xfId="21166"/>
    <cellStyle name="Calculation 2 3 2" xfId="21167"/>
    <cellStyle name="Calculation 2 3 2 2" xfId="21168"/>
    <cellStyle name="Calculation 2 3 3" xfId="21169"/>
    <cellStyle name="Calculation 2 3 3 2" xfId="21170"/>
    <cellStyle name="Calculation 2 3 4" xfId="21171"/>
    <cellStyle name="Calculation 2 3 4 2" xfId="21172"/>
    <cellStyle name="Calculation 2 3 5" xfId="21173"/>
    <cellStyle name="Calculation 2 4" xfId="21174"/>
    <cellStyle name="Calculation 2 4 2" xfId="21175"/>
    <cellStyle name="Calculation 2 4 2 2" xfId="21176"/>
    <cellStyle name="Calculation 2 4 3" xfId="21177"/>
    <cellStyle name="Calculation 2 5" xfId="21178"/>
    <cellStyle name="Calculation 2 5 2" xfId="21179"/>
    <cellStyle name="Calculation 2 5 3" xfId="21180"/>
    <cellStyle name="Calculation 2 5 4" xfId="21181"/>
    <cellStyle name="Calculation 2 6" xfId="21182"/>
    <cellStyle name="Calculation 2 7" xfId="21183"/>
    <cellStyle name="Calculation 2 8" xfId="21184"/>
    <cellStyle name="Calculation 2_BB" xfId="21185"/>
    <cellStyle name="Calculation 3" xfId="21186"/>
    <cellStyle name="Calculation 3 2" xfId="21187"/>
    <cellStyle name="Calculation 3 2 2" xfId="21188"/>
    <cellStyle name="Calculation 3 2 2 2" xfId="21189"/>
    <cellStyle name="Calculation 3 2 3" xfId="21190"/>
    <cellStyle name="Calculation 3 2 3 2" xfId="21191"/>
    <cellStyle name="Calculation 3 2 4" xfId="21192"/>
    <cellStyle name="Calculation 3 3" xfId="21193"/>
    <cellStyle name="Calculation 3 3 2" xfId="21194"/>
    <cellStyle name="Calculation 3 3 3" xfId="21195"/>
    <cellStyle name="Calculation 3 3 4" xfId="21196"/>
    <cellStyle name="Calculation 3 4" xfId="21197"/>
    <cellStyle name="Calculation 3 5" xfId="21198"/>
    <cellStyle name="Calculation 3 6" xfId="21199"/>
    <cellStyle name="Calculation 3 7" xfId="21200"/>
    <cellStyle name="Calculation 4" xfId="21201"/>
    <cellStyle name="Calculation 4 2" xfId="21202"/>
    <cellStyle name="Calculation 4 2 2" xfId="21203"/>
    <cellStyle name="Calculation 4 3" xfId="21204"/>
    <cellStyle name="Calculation 4 3 2" xfId="21205"/>
    <cellStyle name="Calculation 4 4" xfId="21206"/>
    <cellStyle name="Calculation 4 4 2" xfId="21207"/>
    <cellStyle name="Calculation 4 5" xfId="21208"/>
    <cellStyle name="Calculation 5" xfId="21209"/>
    <cellStyle name="Calculation 5 2" xfId="21210"/>
    <cellStyle name="Calculation 5 2 2" xfId="21211"/>
    <cellStyle name="Calculation 5 3" xfId="21212"/>
    <cellStyle name="Calculation 6" xfId="21213"/>
    <cellStyle name="Calculation 6 2" xfId="21214"/>
    <cellStyle name="Calculation 6 2 2" xfId="21215"/>
    <cellStyle name="Calculation 6 3" xfId="21216"/>
    <cellStyle name="Calculation 7" xfId="21217"/>
    <cellStyle name="Calculation 7 2" xfId="21218"/>
    <cellStyle name="Calculation 7 3" xfId="21219"/>
    <cellStyle name="Calculation 7 4" xfId="21220"/>
    <cellStyle name="Calculation 8" xfId="21221"/>
    <cellStyle name="Calculation 8 2" xfId="21222"/>
    <cellStyle name="Calculation 8 3" xfId="21223"/>
    <cellStyle name="Calculation 8 4" xfId="21224"/>
    <cellStyle name="Calculation 9" xfId="21225"/>
    <cellStyle name="Calculation 9 2" xfId="21226"/>
    <cellStyle name="Calculation 9 3" xfId="21227"/>
    <cellStyle name="Cell Link." xfId="21228"/>
    <cellStyle name="cells" xfId="21229"/>
    <cellStyle name="cells 2" xfId="21230"/>
    <cellStyle name="cells 2 2" xfId="21231"/>
    <cellStyle name="cells 3" xfId="21232"/>
    <cellStyle name="Characteristic" xfId="21233"/>
    <cellStyle name="Characteristic 2" xfId="21234"/>
    <cellStyle name="Characteristic 2 2" xfId="21235"/>
    <cellStyle name="Characteristic 3" xfId="21236"/>
    <cellStyle name="CharactGroup" xfId="21237"/>
    <cellStyle name="CharactGroup 2" xfId="21238"/>
    <cellStyle name="CharactGroup 2 2" xfId="21239"/>
    <cellStyle name="CharactGroup 3" xfId="21240"/>
    <cellStyle name="CharactNote" xfId="21241"/>
    <cellStyle name="CharactNote 2" xfId="21242"/>
    <cellStyle name="CharactNote 2 2" xfId="21243"/>
    <cellStyle name="CharactNote 3" xfId="21244"/>
    <cellStyle name="CharactType" xfId="21245"/>
    <cellStyle name="CharactType 2" xfId="21246"/>
    <cellStyle name="CharactType 2 2" xfId="21247"/>
    <cellStyle name="CharactType 3" xfId="21248"/>
    <cellStyle name="CharactValue" xfId="21249"/>
    <cellStyle name="CharactValue 2" xfId="21250"/>
    <cellStyle name="CharactValue 2 2" xfId="21251"/>
    <cellStyle name="CharactValue 3" xfId="21252"/>
    <cellStyle name="CharactValueNote" xfId="21253"/>
    <cellStyle name="CharactValueNote 2" xfId="21254"/>
    <cellStyle name="CharactValueNote 2 2" xfId="21255"/>
    <cellStyle name="CharactValueNote 3" xfId="21256"/>
    <cellStyle name="CharShortType" xfId="21257"/>
    <cellStyle name="CharShortType 2" xfId="21258"/>
    <cellStyle name="CharShortType 2 2" xfId="21259"/>
    <cellStyle name="CharShortType 3" xfId="21260"/>
    <cellStyle name="Check Cell 10" xfId="21261"/>
    <cellStyle name="Check Cell 10 2" xfId="21262"/>
    <cellStyle name="Check Cell 2" xfId="21263"/>
    <cellStyle name="Check Cell 2 2" xfId="21264"/>
    <cellStyle name="Check Cell 2 2 2" xfId="21265"/>
    <cellStyle name="Check Cell 2 2 2 2" xfId="21266"/>
    <cellStyle name="Check Cell 2 2 2 2 2" xfId="21267"/>
    <cellStyle name="Check Cell 2 2 3" xfId="21268"/>
    <cellStyle name="Check Cell 2 2 4" xfId="21269"/>
    <cellStyle name="Check Cell 2 2 4 2" xfId="21270"/>
    <cellStyle name="Check Cell 2 3" xfId="21271"/>
    <cellStyle name="Check Cell 2 3 2" xfId="21272"/>
    <cellStyle name="Check Cell 2 3 2 2" xfId="21273"/>
    <cellStyle name="Check Cell 2 3 3" xfId="21274"/>
    <cellStyle name="Check Cell 2 3 3 2" xfId="21275"/>
    <cellStyle name="Check Cell 2 3 4" xfId="21276"/>
    <cellStyle name="Check Cell 2 3 4 2" xfId="21277"/>
    <cellStyle name="Check Cell 2 3 5" xfId="21278"/>
    <cellStyle name="Check Cell 2 4" xfId="21279"/>
    <cellStyle name="Check Cell 2 4 2" xfId="21280"/>
    <cellStyle name="Check Cell 2 4 2 2" xfId="21281"/>
    <cellStyle name="Check Cell 2 5" xfId="21282"/>
    <cellStyle name="Check Cell 2 6" xfId="21283"/>
    <cellStyle name="Check Cell 2 6 2" xfId="21284"/>
    <cellStyle name="Check Cell 2 6 3" xfId="21285"/>
    <cellStyle name="Check Cell 2 6 4" xfId="21286"/>
    <cellStyle name="Check Cell 2_BB" xfId="21287"/>
    <cellStyle name="Check Cell 3" xfId="21288"/>
    <cellStyle name="Check Cell 3 2" xfId="21289"/>
    <cellStyle name="Check Cell 3 2 2" xfId="21290"/>
    <cellStyle name="Check Cell 3 2 2 2" xfId="21291"/>
    <cellStyle name="Check Cell 3 2 3" xfId="21292"/>
    <cellStyle name="Check Cell 3 2 3 2" xfId="21293"/>
    <cellStyle name="Check Cell 3 2 4" xfId="21294"/>
    <cellStyle name="Check Cell 3 3" xfId="21295"/>
    <cellStyle name="Check Cell 3 3 2" xfId="21296"/>
    <cellStyle name="Check Cell 3 3 3" xfId="21297"/>
    <cellStyle name="Check Cell 3 3 4" xfId="21298"/>
    <cellStyle name="Check Cell 3 4" xfId="21299"/>
    <cellStyle name="Check Cell 3 5" xfId="21300"/>
    <cellStyle name="Check Cell 3 6" xfId="21301"/>
    <cellStyle name="Check Cell 3 7" xfId="21302"/>
    <cellStyle name="Check Cell 4" xfId="21303"/>
    <cellStyle name="Check Cell 4 2" xfId="21304"/>
    <cellStyle name="Check Cell 4 2 2" xfId="21305"/>
    <cellStyle name="Check Cell 4 3" xfId="21306"/>
    <cellStyle name="Check Cell 4 3 2" xfId="21307"/>
    <cellStyle name="Check Cell 4 4" xfId="21308"/>
    <cellStyle name="Check Cell 5" xfId="21309"/>
    <cellStyle name="Check Cell 5 2" xfId="21310"/>
    <cellStyle name="Check Cell 5 2 2" xfId="21311"/>
    <cellStyle name="Check Cell 6" xfId="21312"/>
    <cellStyle name="Check Cell 6 2" xfId="21313"/>
    <cellStyle name="Check Cell 6 2 2" xfId="21314"/>
    <cellStyle name="Check Cell 7" xfId="21315"/>
    <cellStyle name="Check Cell 7 2" xfId="21316"/>
    <cellStyle name="Check Cell 7 3" xfId="21317"/>
    <cellStyle name="Check Cell 7 4" xfId="21318"/>
    <cellStyle name="Check Cell 8" xfId="21319"/>
    <cellStyle name="Check Cell 8 2" xfId="21320"/>
    <cellStyle name="Check Cell 8 3" xfId="21321"/>
    <cellStyle name="Check Cell 8 4" xfId="21322"/>
    <cellStyle name="Check Cell 9" xfId="21323"/>
    <cellStyle name="Check Cell 9 2" xfId="21324"/>
    <cellStyle name="Check Cell 9 3" xfId="21325"/>
    <cellStyle name="Check Green" xfId="21326"/>
    <cellStyle name="Check Orange" xfId="21327"/>
    <cellStyle name="Check Red" xfId="21328"/>
    <cellStyle name="CIL" xfId="21329"/>
    <cellStyle name="CIU" xfId="21330"/>
    <cellStyle name="column field" xfId="21331"/>
    <cellStyle name="column field 2" xfId="21332"/>
    <cellStyle name="column field 2 2" xfId="21333"/>
    <cellStyle name="column field 3" xfId="21334"/>
    <cellStyle name="ColumnAttributeAbovePrompt" xfId="21335"/>
    <cellStyle name="ColumnAttributeAbovePrompt 2" xfId="21336"/>
    <cellStyle name="ColumnAttributeAbovePrompt 2 2" xfId="21337"/>
    <cellStyle name="ColumnAttributeAbovePrompt 2 2 2" xfId="21338"/>
    <cellStyle name="ColumnAttributeAbovePrompt 3" xfId="21339"/>
    <cellStyle name="ColumnAttributeAbovePrompt 3 2" xfId="21340"/>
    <cellStyle name="ColumnAttributeAbovePrompt 4" xfId="21341"/>
    <cellStyle name="ColumnAttributePrompt" xfId="21342"/>
    <cellStyle name="ColumnAttributePrompt 2" xfId="21343"/>
    <cellStyle name="ColumnAttributePrompt 2 2" xfId="21344"/>
    <cellStyle name="ColumnAttributePrompt 2 2 2" xfId="21345"/>
    <cellStyle name="ColumnAttributePrompt 3" xfId="21346"/>
    <cellStyle name="ColumnAttributePrompt 3 2" xfId="21347"/>
    <cellStyle name="ColumnAttributeValue" xfId="21348"/>
    <cellStyle name="ColumnAttributeValue 2" xfId="21349"/>
    <cellStyle name="ColumnAttributeValue 2 2" xfId="21350"/>
    <cellStyle name="ColumnAttributeValue 3" xfId="21351"/>
    <cellStyle name="ColumnAttributeValue 3 2" xfId="21352"/>
    <cellStyle name="ColumnHeadingPrompt" xfId="21353"/>
    <cellStyle name="ColumnHeadingPrompt 2" xfId="21354"/>
    <cellStyle name="ColumnHeadingPrompt 2 2" xfId="21355"/>
    <cellStyle name="ColumnHeadingPrompt 2 2 2" xfId="21356"/>
    <cellStyle name="ColumnHeadingPrompt 3" xfId="21357"/>
    <cellStyle name="ColumnHeadingPrompt 3 2" xfId="21358"/>
    <cellStyle name="ColumnHeadingValue" xfId="21359"/>
    <cellStyle name="ColumnHeadingValue 2" xfId="21360"/>
    <cellStyle name="ColumnHeadingValue 2 2" xfId="21361"/>
    <cellStyle name="ColumnHeadingValue 3" xfId="21362"/>
    <cellStyle name="ColumnHeadingValue 3 2" xfId="21363"/>
    <cellStyle name="Comma" xfId="1" builtinId="3"/>
    <cellStyle name="Comma -" xfId="21364"/>
    <cellStyle name="Comma  - Style1" xfId="21365"/>
    <cellStyle name="Comma  - Style2" xfId="21366"/>
    <cellStyle name="Comma  - Style3" xfId="21367"/>
    <cellStyle name="Comma  - Style4" xfId="21368"/>
    <cellStyle name="Comma  - Style5" xfId="21369"/>
    <cellStyle name="Comma  - Style6" xfId="21370"/>
    <cellStyle name="Comma  - Style7" xfId="21371"/>
    <cellStyle name="Comma  - Style8" xfId="21372"/>
    <cellStyle name="Comma [0] 2" xfId="21373"/>
    <cellStyle name="Comma [0] 3" xfId="21374"/>
    <cellStyle name="Comma 0" xfId="21375"/>
    <cellStyle name="Comma 0*" xfId="21376"/>
    <cellStyle name="Comma 0__MasterJRComps" xfId="21377"/>
    <cellStyle name="Comma 10" xfId="21378"/>
    <cellStyle name="Comma 10 2" xfId="21379"/>
    <cellStyle name="Comma 10 2 2" xfId="21380"/>
    <cellStyle name="Comma 10 2 2 2" xfId="21381"/>
    <cellStyle name="Comma 10 2 2 3" xfId="21382"/>
    <cellStyle name="Comma 10 2 2 4" xfId="21383"/>
    <cellStyle name="Comma 10 2 3" xfId="21384"/>
    <cellStyle name="Comma 10 2 3 2" xfId="21385"/>
    <cellStyle name="Comma 10 3" xfId="21386"/>
    <cellStyle name="Comma 10 3 2" xfId="21387"/>
    <cellStyle name="Comma 10 3 3" xfId="21388"/>
    <cellStyle name="Comma 10 3 4" xfId="21389"/>
    <cellStyle name="Comma 10 4" xfId="21390"/>
    <cellStyle name="Comma 10 4 2" xfId="21391"/>
    <cellStyle name="Comma 10 5" xfId="21392"/>
    <cellStyle name="Comma 10 5 2" xfId="21393"/>
    <cellStyle name="Comma 10 6" xfId="21394"/>
    <cellStyle name="Comma 11" xfId="21395"/>
    <cellStyle name="Comma 11 2" xfId="21396"/>
    <cellStyle name="Comma 11 2 2" xfId="21397"/>
    <cellStyle name="Comma 11 2 2 2" xfId="21398"/>
    <cellStyle name="Comma 11 2 2 3" xfId="21399"/>
    <cellStyle name="Comma 11 2 2 4" xfId="21400"/>
    <cellStyle name="Comma 11 3" xfId="21401"/>
    <cellStyle name="Comma 11 3 2" xfId="21402"/>
    <cellStyle name="Comma 11 3 3" xfId="21403"/>
    <cellStyle name="Comma 11 3 4" xfId="21404"/>
    <cellStyle name="Comma 11 4" xfId="21405"/>
    <cellStyle name="Comma 11 4 2" xfId="21406"/>
    <cellStyle name="Comma 11 5" xfId="21407"/>
    <cellStyle name="Comma 11 5 2" xfId="21408"/>
    <cellStyle name="Comma 11 6" xfId="21409"/>
    <cellStyle name="Comma 12" xfId="21410"/>
    <cellStyle name="Comma 12 2" xfId="21411"/>
    <cellStyle name="Comma 12 2 2" xfId="21412"/>
    <cellStyle name="Comma 12 2 2 2" xfId="21413"/>
    <cellStyle name="Comma 12 2 2 3" xfId="21414"/>
    <cellStyle name="Comma 12 2 2 4" xfId="21415"/>
    <cellStyle name="Comma 12 3" xfId="21416"/>
    <cellStyle name="Comma 12 3 2" xfId="21417"/>
    <cellStyle name="Comma 12 3 3" xfId="21418"/>
    <cellStyle name="Comma 12 3 4" xfId="21419"/>
    <cellStyle name="Comma 12 4" xfId="21420"/>
    <cellStyle name="Comma 12 4 2" xfId="21421"/>
    <cellStyle name="Comma 12 5" xfId="21422"/>
    <cellStyle name="Comma 13" xfId="21423"/>
    <cellStyle name="Comma 13 2" xfId="21424"/>
    <cellStyle name="Comma 13 2 2" xfId="21425"/>
    <cellStyle name="Comma 13 2 2 2" xfId="21426"/>
    <cellStyle name="Comma 13 2 2 2 2" xfId="21427"/>
    <cellStyle name="Comma 13 2 2 3" xfId="21428"/>
    <cellStyle name="Comma 13 2 3" xfId="21429"/>
    <cellStyle name="Comma 13 2 3 2" xfId="21430"/>
    <cellStyle name="Comma 13 2 4" xfId="21431"/>
    <cellStyle name="Comma 13 2 4 2" xfId="21432"/>
    <cellStyle name="Comma 13 2 4 3" xfId="21433"/>
    <cellStyle name="Comma 13 2 4 4" xfId="21434"/>
    <cellStyle name="Comma 13 3" xfId="21435"/>
    <cellStyle name="Comma 13 3 2" xfId="21436"/>
    <cellStyle name="Comma 13 3 2 2" xfId="21437"/>
    <cellStyle name="Comma 13 3 3" xfId="21438"/>
    <cellStyle name="Comma 13 3 3 2" xfId="21439"/>
    <cellStyle name="Comma 13 3 3 3" xfId="21440"/>
    <cellStyle name="Comma 13 3 3 4" xfId="21441"/>
    <cellStyle name="Comma 13 4" xfId="21442"/>
    <cellStyle name="Comma 13 4 2" xfId="21443"/>
    <cellStyle name="Comma 13 5" xfId="21444"/>
    <cellStyle name="Comma 13 5 2" xfId="21445"/>
    <cellStyle name="Comma 13 6" xfId="21446"/>
    <cellStyle name="Comma 13 6 2" xfId="21447"/>
    <cellStyle name="Comma 13 6 3" xfId="21448"/>
    <cellStyle name="Comma 13 6 4" xfId="21449"/>
    <cellStyle name="Comma 13 7" xfId="21450"/>
    <cellStyle name="Comma 14" xfId="21451"/>
    <cellStyle name="Comma 14 2" xfId="21452"/>
    <cellStyle name="Comma 14 2 2" xfId="21453"/>
    <cellStyle name="Comma 14 2 2 2" xfId="21454"/>
    <cellStyle name="Comma 14 2 2 3" xfId="21455"/>
    <cellStyle name="Comma 14 2 2 4" xfId="21456"/>
    <cellStyle name="Comma 14 2 3" xfId="21457"/>
    <cellStyle name="Comma 14 2 3 2" xfId="21458"/>
    <cellStyle name="Comma 14 3" xfId="21459"/>
    <cellStyle name="Comma 14 3 2" xfId="21460"/>
    <cellStyle name="Comma 14 3 3" xfId="21461"/>
    <cellStyle name="Comma 14 3 4" xfId="21462"/>
    <cellStyle name="Comma 14 4" xfId="21463"/>
    <cellStyle name="Comma 14 4 2" xfId="21464"/>
    <cellStyle name="Comma 14 5" xfId="21465"/>
    <cellStyle name="Comma 15" xfId="21466"/>
    <cellStyle name="Comma 15 2" xfId="21467"/>
    <cellStyle name="Comma 15 2 2" xfId="21468"/>
    <cellStyle name="Comma 15 2 2 2" xfId="21469"/>
    <cellStyle name="Comma 15 2 2 3" xfId="21470"/>
    <cellStyle name="Comma 15 2 2 4" xfId="21471"/>
    <cellStyle name="Comma 15 3" xfId="21472"/>
    <cellStyle name="Comma 15 3 2" xfId="21473"/>
    <cellStyle name="Comma 15 3 3" xfId="21474"/>
    <cellStyle name="Comma 15 3 4" xfId="21475"/>
    <cellStyle name="Comma 15 4" xfId="21476"/>
    <cellStyle name="Comma 16" xfId="21477"/>
    <cellStyle name="Comma 16 2" xfId="21478"/>
    <cellStyle name="Comma 16 2 2" xfId="21479"/>
    <cellStyle name="Comma 16 2 2 2" xfId="21480"/>
    <cellStyle name="Comma 16 2 2 3" xfId="21481"/>
    <cellStyle name="Comma 16 2 2 4" xfId="21482"/>
    <cellStyle name="Comma 16 2 3" xfId="21483"/>
    <cellStyle name="Comma 16 2 3 2" xfId="21484"/>
    <cellStyle name="Comma 16 3" xfId="21485"/>
    <cellStyle name="Comma 16 3 2" xfId="21486"/>
    <cellStyle name="Comma 16 3 3" xfId="21487"/>
    <cellStyle name="Comma 16 3 4" xfId="21488"/>
    <cellStyle name="Comma 16 4" xfId="21489"/>
    <cellStyle name="Comma 16 4 2" xfId="21490"/>
    <cellStyle name="Comma 17" xfId="21491"/>
    <cellStyle name="Comma 17 2" xfId="21492"/>
    <cellStyle name="Comma 17 2 2" xfId="21493"/>
    <cellStyle name="Comma 17 2 2 2" xfId="21494"/>
    <cellStyle name="Comma 17 2 2 3" xfId="21495"/>
    <cellStyle name="Comma 17 2 2 4" xfId="21496"/>
    <cellStyle name="Comma 17 3" xfId="21497"/>
    <cellStyle name="Comma 17 3 2" xfId="21498"/>
    <cellStyle name="Comma 17 3 3" xfId="21499"/>
    <cellStyle name="Comma 17 3 4" xfId="21500"/>
    <cellStyle name="Comma 18" xfId="21501"/>
    <cellStyle name="Comma 18 2" xfId="21502"/>
    <cellStyle name="Comma 18 2 2" xfId="21503"/>
    <cellStyle name="Comma 18 2 2 2" xfId="21504"/>
    <cellStyle name="Comma 18 2 2 3" xfId="21505"/>
    <cellStyle name="Comma 18 2 2 4" xfId="21506"/>
    <cellStyle name="Comma 18 3" xfId="21507"/>
    <cellStyle name="Comma 18 3 2" xfId="21508"/>
    <cellStyle name="Comma 18 3 3" xfId="21509"/>
    <cellStyle name="Comma 18 3 4" xfId="21510"/>
    <cellStyle name="Comma 19" xfId="21511"/>
    <cellStyle name="Comma 19 2" xfId="21512"/>
    <cellStyle name="Comma 19 2 2" xfId="21513"/>
    <cellStyle name="Comma 19 2 2 2" xfId="21514"/>
    <cellStyle name="Comma 19 2 2 3" xfId="21515"/>
    <cellStyle name="Comma 19 2 2 4" xfId="21516"/>
    <cellStyle name="Comma 19 3" xfId="21517"/>
    <cellStyle name="Comma 19 3 2" xfId="21518"/>
    <cellStyle name="Comma 19 3 3" xfId="21519"/>
    <cellStyle name="Comma 19 3 4" xfId="21520"/>
    <cellStyle name="Comma 2" xfId="6"/>
    <cellStyle name="Comma 2 10" xfId="21521"/>
    <cellStyle name="Comma 2 10 2" xfId="21522"/>
    <cellStyle name="Comma 2 10 2 2" xfId="21523"/>
    <cellStyle name="Comma 2 10 2 2 2" xfId="21524"/>
    <cellStyle name="Comma 2 10 2 2 3" xfId="21525"/>
    <cellStyle name="Comma 2 10 2 2 4" xfId="21526"/>
    <cellStyle name="Comma 2 10 3" xfId="21527"/>
    <cellStyle name="Comma 2 10 3 2" xfId="21528"/>
    <cellStyle name="Comma 2 10 3 3" xfId="21529"/>
    <cellStyle name="Comma 2 10 3 4" xfId="21530"/>
    <cellStyle name="Comma 2 10 4" xfId="21531"/>
    <cellStyle name="Comma 2 10 4 2" xfId="21532"/>
    <cellStyle name="Comma 2 11" xfId="21533"/>
    <cellStyle name="Comma 2 11 2" xfId="21534"/>
    <cellStyle name="Comma 2 11 2 2" xfId="21535"/>
    <cellStyle name="Comma 2 11 2 3" xfId="21536"/>
    <cellStyle name="Comma 2 11 2 4" xfId="21537"/>
    <cellStyle name="Comma 2 11 3" xfId="21538"/>
    <cellStyle name="Comma 2 11 3 2" xfId="21539"/>
    <cellStyle name="Comma 2 12" xfId="21540"/>
    <cellStyle name="Comma 2 12 2" xfId="21541"/>
    <cellStyle name="Comma 2 12 2 2" xfId="21542"/>
    <cellStyle name="Comma 2 12 2 3" xfId="21543"/>
    <cellStyle name="Comma 2 12 2 4" xfId="21544"/>
    <cellStyle name="Comma 2 12 3" xfId="21545"/>
    <cellStyle name="Comma 2 12 4" xfId="21546"/>
    <cellStyle name="Comma 2 12 5" xfId="21547"/>
    <cellStyle name="Comma 2 13" xfId="21548"/>
    <cellStyle name="Comma 2 13 2" xfId="21549"/>
    <cellStyle name="Comma 2 13 2 2" xfId="21550"/>
    <cellStyle name="Comma 2 13 3" xfId="21551"/>
    <cellStyle name="Comma 2 13 4" xfId="21552"/>
    <cellStyle name="Comma 2 13 5" xfId="21553"/>
    <cellStyle name="Comma 2 14" xfId="21554"/>
    <cellStyle name="Comma 2 14 2" xfId="21555"/>
    <cellStyle name="Comma 2 14 2 2" xfId="21556"/>
    <cellStyle name="Comma 2 14 3" xfId="21557"/>
    <cellStyle name="Comma 2 15" xfId="21558"/>
    <cellStyle name="Comma 2 15 2" xfId="21559"/>
    <cellStyle name="Comma 2 16" xfId="21560"/>
    <cellStyle name="Comma 2 16 2" xfId="21561"/>
    <cellStyle name="Comma 2 17" xfId="21562"/>
    <cellStyle name="Comma 2 17 2" xfId="21563"/>
    <cellStyle name="Comma 2 18" xfId="21564"/>
    <cellStyle name="Comma 2 18 2" xfId="21565"/>
    <cellStyle name="Comma 2 2" xfId="21566"/>
    <cellStyle name="Comma 2 2 10" xfId="21567"/>
    <cellStyle name="Comma 2 2 2" xfId="21568"/>
    <cellStyle name="Comma 2 2 2 2" xfId="21569"/>
    <cellStyle name="Comma 2 2 2 2 2" xfId="21570"/>
    <cellStyle name="Comma 2 2 2 2 2 2" xfId="21571"/>
    <cellStyle name="Comma 2 2 2 3" xfId="21572"/>
    <cellStyle name="Comma 2 2 2 3 2" xfId="21573"/>
    <cellStyle name="Comma 2 2 2 3 2 2" xfId="21574"/>
    <cellStyle name="Comma 2 2 2 3 3" xfId="21575"/>
    <cellStyle name="Comma 2 2 2 4" xfId="21576"/>
    <cellStyle name="Comma 2 2 2 4 2" xfId="21577"/>
    <cellStyle name="Comma 2 2 2 5" xfId="21578"/>
    <cellStyle name="Comma 2 2 2 5 2" xfId="21579"/>
    <cellStyle name="Comma 2 2 2 5 3" xfId="21580"/>
    <cellStyle name="Comma 2 2 2 5 4" xfId="21581"/>
    <cellStyle name="Comma 2 2 3" xfId="21582"/>
    <cellStyle name="Comma 2 2 3 2" xfId="21583"/>
    <cellStyle name="Comma 2 2 3 2 2" xfId="21584"/>
    <cellStyle name="Comma 2 2 3 2 2 2" xfId="21585"/>
    <cellStyle name="Comma 2 2 3 2 3" xfId="21586"/>
    <cellStyle name="Comma 2 2 3 2 3 2" xfId="21587"/>
    <cellStyle name="Comma 2 2 3 2 3 3" xfId="21588"/>
    <cellStyle name="Comma 2 2 3 2 3 4" xfId="21589"/>
    <cellStyle name="Comma 2 2 3 3" xfId="21590"/>
    <cellStyle name="Comma 2 2 3 3 2" xfId="21591"/>
    <cellStyle name="Comma 2 2 3 4" xfId="21592"/>
    <cellStyle name="Comma 2 2 3 4 2" xfId="21593"/>
    <cellStyle name="Comma 2 2 3 4 3" xfId="21594"/>
    <cellStyle name="Comma 2 2 3 4 4" xfId="21595"/>
    <cellStyle name="Comma 2 2 4" xfId="21596"/>
    <cellStyle name="Comma 2 2 4 2" xfId="21597"/>
    <cellStyle name="Comma 2 2 4 2 2" xfId="21598"/>
    <cellStyle name="Comma 2 2 4 3" xfId="21599"/>
    <cellStyle name="Comma 2 2 4 3 2" xfId="21600"/>
    <cellStyle name="Comma 2 2 4 4" xfId="21601"/>
    <cellStyle name="Comma 2 2 4 4 2" xfId="21602"/>
    <cellStyle name="Comma 2 2 5" xfId="21603"/>
    <cellStyle name="Comma 2 2 5 2" xfId="21604"/>
    <cellStyle name="Comma 2 2 5 2 2" xfId="21605"/>
    <cellStyle name="Comma 2 2 5 2 2 2" xfId="21606"/>
    <cellStyle name="Comma 2 2 5 2 2 3" xfId="21607"/>
    <cellStyle name="Comma 2 2 5 2 2 4" xfId="21608"/>
    <cellStyle name="Comma 2 2 5 3" xfId="21609"/>
    <cellStyle name="Comma 2 2 5 3 2" xfId="21610"/>
    <cellStyle name="Comma 2 2 5 3 3" xfId="21611"/>
    <cellStyle name="Comma 2 2 5 3 4" xfId="21612"/>
    <cellStyle name="Comma 2 2 6" xfId="21613"/>
    <cellStyle name="Comma 2 2 6 2" xfId="21614"/>
    <cellStyle name="Comma 2 2 6 2 2" xfId="21615"/>
    <cellStyle name="Comma 2 2 6 3" xfId="21616"/>
    <cellStyle name="Comma 2 2 6 3 2" xfId="21617"/>
    <cellStyle name="Comma 2 2 6 3 3" xfId="21618"/>
    <cellStyle name="Comma 2 2 6 3 4" xfId="21619"/>
    <cellStyle name="Comma 2 2 7" xfId="21620"/>
    <cellStyle name="Comma 2 2 7 2" xfId="21621"/>
    <cellStyle name="Comma 2 2 7 2 2" xfId="21622"/>
    <cellStyle name="Comma 2 2 7 2 3" xfId="21623"/>
    <cellStyle name="Comma 2 2 7 2 4" xfId="21624"/>
    <cellStyle name="Comma 2 2 7 3" xfId="21625"/>
    <cellStyle name="Comma 2 2 7 3 2" xfId="21626"/>
    <cellStyle name="Comma 2 2 8" xfId="21627"/>
    <cellStyle name="Comma 2 2 8 2" xfId="21628"/>
    <cellStyle name="Comma 2 2 8 3" xfId="21629"/>
    <cellStyle name="Comma 2 2 8 4" xfId="21630"/>
    <cellStyle name="Comma 2 2 9" xfId="21631"/>
    <cellStyle name="Comma 2 2 9 2" xfId="21632"/>
    <cellStyle name="Comma 2 3" xfId="21633"/>
    <cellStyle name="Comma 2 3 2" xfId="21634"/>
    <cellStyle name="Comma 2 3 2 2" xfId="21635"/>
    <cellStyle name="Comma 2 3 2 2 2" xfId="21636"/>
    <cellStyle name="Comma 2 3 2 2 2 2" xfId="21637"/>
    <cellStyle name="Comma 2 3 2 2 2 3" xfId="21638"/>
    <cellStyle name="Comma 2 3 2 2 2 4" xfId="21639"/>
    <cellStyle name="Comma 2 3 2 3" xfId="21640"/>
    <cellStyle name="Comma 2 3 2 3 2" xfId="21641"/>
    <cellStyle name="Comma 2 3 2 3 3" xfId="21642"/>
    <cellStyle name="Comma 2 3 2 3 4" xfId="21643"/>
    <cellStyle name="Comma 2 3 3" xfId="21644"/>
    <cellStyle name="Comma 2 3 3 2" xfId="21645"/>
    <cellStyle name="Comma 2 3 3 2 2" xfId="21646"/>
    <cellStyle name="Comma 2 3 3 2 2 2" xfId="21647"/>
    <cellStyle name="Comma 2 3 3 2 2 3" xfId="21648"/>
    <cellStyle name="Comma 2 3 3 2 2 4" xfId="21649"/>
    <cellStyle name="Comma 2 3 3 3" xfId="21650"/>
    <cellStyle name="Comma 2 3 3 3 2" xfId="21651"/>
    <cellStyle name="Comma 2 3 3 3 3" xfId="21652"/>
    <cellStyle name="Comma 2 3 3 3 4" xfId="21653"/>
    <cellStyle name="Comma 2 3 4" xfId="21654"/>
    <cellStyle name="Comma 2 3 4 2" xfId="21655"/>
    <cellStyle name="Comma 2 3 4 2 2" xfId="21656"/>
    <cellStyle name="Comma 2 3 5" xfId="21657"/>
    <cellStyle name="Comma 2 3 5 2" xfId="21658"/>
    <cellStyle name="Comma 2 3 5 2 2" xfId="21659"/>
    <cellStyle name="Comma 2 3 5 3" xfId="21660"/>
    <cellStyle name="Comma 2 3 6" xfId="21661"/>
    <cellStyle name="Comma 2 3 6 2" xfId="21662"/>
    <cellStyle name="Comma 2 3 7" xfId="21663"/>
    <cellStyle name="Comma 2 3 7 2" xfId="21664"/>
    <cellStyle name="Comma 2 3 7 3" xfId="21665"/>
    <cellStyle name="Comma 2 3 7 4" xfId="21666"/>
    <cellStyle name="Comma 2 3 8" xfId="21667"/>
    <cellStyle name="Comma 2 4" xfId="21668"/>
    <cellStyle name="Comma 2 4 2" xfId="21669"/>
    <cellStyle name="Comma 2 4 2 2" xfId="21670"/>
    <cellStyle name="Comma 2 4 2 2 2" xfId="21671"/>
    <cellStyle name="Comma 2 4 2 2 2 2" xfId="21672"/>
    <cellStyle name="Comma 2 4 2 2 2 3" xfId="21673"/>
    <cellStyle name="Comma 2 4 2 2 2 4" xfId="21674"/>
    <cellStyle name="Comma 2 4 2 2 3" xfId="21675"/>
    <cellStyle name="Comma 2 4 2 2 3 2" xfId="21676"/>
    <cellStyle name="Comma 2 4 2 3" xfId="21677"/>
    <cellStyle name="Comma 2 4 2 3 2" xfId="21678"/>
    <cellStyle name="Comma 2 4 2 3 3" xfId="21679"/>
    <cellStyle name="Comma 2 4 2 3 4" xfId="21680"/>
    <cellStyle name="Comma 2 4 2 4" xfId="21681"/>
    <cellStyle name="Comma 2 4 2 4 2" xfId="21682"/>
    <cellStyle name="Comma 2 4 3" xfId="21683"/>
    <cellStyle name="Comma 2 4 3 2" xfId="21684"/>
    <cellStyle name="Comma 2 4 3 2 2" xfId="21685"/>
    <cellStyle name="Comma 2 4 3 2 2 2" xfId="21686"/>
    <cellStyle name="Comma 2 4 3 2 2 3" xfId="21687"/>
    <cellStyle name="Comma 2 4 3 2 2 4" xfId="21688"/>
    <cellStyle name="Comma 2 4 3 2 3" xfId="21689"/>
    <cellStyle name="Comma 2 4 3 2 3 2" xfId="21690"/>
    <cellStyle name="Comma 2 4 3 3" xfId="21691"/>
    <cellStyle name="Comma 2 4 3 3 2" xfId="21692"/>
    <cellStyle name="Comma 2 4 3 3 3" xfId="21693"/>
    <cellStyle name="Comma 2 4 3 3 4" xfId="21694"/>
    <cellStyle name="Comma 2 4 3 4" xfId="21695"/>
    <cellStyle name="Comma 2 4 3 4 2" xfId="21696"/>
    <cellStyle name="Comma 2 4 4" xfId="21697"/>
    <cellStyle name="Comma 2 4 4 2" xfId="21698"/>
    <cellStyle name="Comma 2 4 4 2 2" xfId="21699"/>
    <cellStyle name="Comma 2 4 4 2 2 2" xfId="21700"/>
    <cellStyle name="Comma 2 4 4 2 2 3" xfId="21701"/>
    <cellStyle name="Comma 2 4 4 2 2 4" xfId="21702"/>
    <cellStyle name="Comma 2 4 4 2 3" xfId="21703"/>
    <cellStyle name="Comma 2 4 4 2 3 2" xfId="21704"/>
    <cellStyle name="Comma 2 4 4 3" xfId="21705"/>
    <cellStyle name="Comma 2 4 4 3 2" xfId="21706"/>
    <cellStyle name="Comma 2 4 4 3 3" xfId="21707"/>
    <cellStyle name="Comma 2 4 4 3 4" xfId="21708"/>
    <cellStyle name="Comma 2 4 4 4" xfId="21709"/>
    <cellStyle name="Comma 2 4 4 4 2" xfId="21710"/>
    <cellStyle name="Comma 2 4 5" xfId="21711"/>
    <cellStyle name="Comma 2 4 5 2" xfId="21712"/>
    <cellStyle name="Comma 2 4 5 2 2" xfId="21713"/>
    <cellStyle name="Comma 2 4 5 2 2 2" xfId="21714"/>
    <cellStyle name="Comma 2 4 5 2 2 3" xfId="21715"/>
    <cellStyle name="Comma 2 4 5 2 2 4" xfId="21716"/>
    <cellStyle name="Comma 2 4 5 3" xfId="21717"/>
    <cellStyle name="Comma 2 4 5 3 2" xfId="21718"/>
    <cellStyle name="Comma 2 4 5 3 3" xfId="21719"/>
    <cellStyle name="Comma 2 4 5 3 4" xfId="21720"/>
    <cellStyle name="Comma 2 4 5 4" xfId="21721"/>
    <cellStyle name="Comma 2 4 6" xfId="21722"/>
    <cellStyle name="Comma 2 4 6 2" xfId="21723"/>
    <cellStyle name="Comma 2 4 6 2 2" xfId="21724"/>
    <cellStyle name="Comma 2 4 6 2 2 2" xfId="21725"/>
    <cellStyle name="Comma 2 4 6 2 2 3" xfId="21726"/>
    <cellStyle name="Comma 2 4 6 2 2 4" xfId="21727"/>
    <cellStyle name="Comma 2 4 6 3" xfId="21728"/>
    <cellStyle name="Comma 2 4 6 3 2" xfId="21729"/>
    <cellStyle name="Comma 2 4 6 3 3" xfId="21730"/>
    <cellStyle name="Comma 2 4 6 3 4" xfId="21731"/>
    <cellStyle name="Comma 2 4 6 4" xfId="21732"/>
    <cellStyle name="Comma 2 4 6 4 2" xfId="21733"/>
    <cellStyle name="Comma 2 4 7" xfId="21734"/>
    <cellStyle name="Comma 2 4 7 2" xfId="21735"/>
    <cellStyle name="Comma 2 4 7 2 2" xfId="21736"/>
    <cellStyle name="Comma 2 4 7 2 3" xfId="21737"/>
    <cellStyle name="Comma 2 4 7 2 4" xfId="21738"/>
    <cellStyle name="Comma 2 4 7 3" xfId="21739"/>
    <cellStyle name="Comma 2 4 8" xfId="21740"/>
    <cellStyle name="Comma 2 4 8 2" xfId="21741"/>
    <cellStyle name="Comma 2 4 8 3" xfId="21742"/>
    <cellStyle name="Comma 2 4 8 4" xfId="21743"/>
    <cellStyle name="Comma 2 4 9" xfId="21744"/>
    <cellStyle name="Comma 2 5" xfId="21745"/>
    <cellStyle name="Comma 2 5 2" xfId="21746"/>
    <cellStyle name="Comma 2 5 2 2" xfId="21747"/>
    <cellStyle name="Comma 2 5 2 2 2" xfId="21748"/>
    <cellStyle name="Comma 2 5 2 3" xfId="21749"/>
    <cellStyle name="Comma 2 5 2 3 2" xfId="21750"/>
    <cellStyle name="Comma 2 5 2 4" xfId="21751"/>
    <cellStyle name="Comma 2 5 2 4 2" xfId="21752"/>
    <cellStyle name="Comma 2 5 3" xfId="21753"/>
    <cellStyle name="Comma 2 5 3 2" xfId="21754"/>
    <cellStyle name="Comma 2 5 3 2 2" xfId="21755"/>
    <cellStyle name="Comma 2 5 3 3" xfId="21756"/>
    <cellStyle name="Comma 2 5 3 3 2" xfId="21757"/>
    <cellStyle name="Comma 2 5 3 3 3" xfId="21758"/>
    <cellStyle name="Comma 2 5 3 3 4" xfId="21759"/>
    <cellStyle name="Comma 2 5 4" xfId="21760"/>
    <cellStyle name="Comma 2 5 4 2" xfId="21761"/>
    <cellStyle name="Comma 2 5 5" xfId="21762"/>
    <cellStyle name="Comma 2 5 5 2" xfId="21763"/>
    <cellStyle name="Comma 2 5 5 3" xfId="21764"/>
    <cellStyle name="Comma 2 5 5 4" xfId="21765"/>
    <cellStyle name="Comma 2 6" xfId="21766"/>
    <cellStyle name="Comma 2 6 2" xfId="21767"/>
    <cellStyle name="Comma 2 6 2 2" xfId="21768"/>
    <cellStyle name="Comma 2 6 2 2 2" xfId="21769"/>
    <cellStyle name="Comma 2 6 2 2 2 2" xfId="21770"/>
    <cellStyle name="Comma 2 6 2 2 2 3" xfId="21771"/>
    <cellStyle name="Comma 2 6 2 2 2 4" xfId="21772"/>
    <cellStyle name="Comma 2 6 2 3" xfId="21773"/>
    <cellStyle name="Comma 2 6 2 3 2" xfId="21774"/>
    <cellStyle name="Comma 2 6 2 3 3" xfId="21775"/>
    <cellStyle name="Comma 2 6 2 3 4" xfId="21776"/>
    <cellStyle name="Comma 2 6 3" xfId="21777"/>
    <cellStyle name="Comma 2 6 3 2" xfId="21778"/>
    <cellStyle name="Comma 2 6 3 2 2" xfId="21779"/>
    <cellStyle name="Comma 2 6 3 2 3" xfId="21780"/>
    <cellStyle name="Comma 2 6 3 2 4" xfId="21781"/>
    <cellStyle name="Comma 2 6 4" xfId="21782"/>
    <cellStyle name="Comma 2 6 4 2" xfId="21783"/>
    <cellStyle name="Comma 2 6 4 3" xfId="21784"/>
    <cellStyle name="Comma 2 6 4 4" xfId="21785"/>
    <cellStyle name="Comma 2 7" xfId="21786"/>
    <cellStyle name="Comma 2 7 2" xfId="21787"/>
    <cellStyle name="Comma 2 7 2 2" xfId="21788"/>
    <cellStyle name="Comma 2 7 2 2 2" xfId="21789"/>
    <cellStyle name="Comma 2 7 2 2 2 2" xfId="21790"/>
    <cellStyle name="Comma 2 7 2 2 3" xfId="21791"/>
    <cellStyle name="Comma 2 7 2 3" xfId="21792"/>
    <cellStyle name="Comma 2 7 2 3 2" xfId="21793"/>
    <cellStyle name="Comma 2 7 2 4" xfId="21794"/>
    <cellStyle name="Comma 2 7 2 4 2" xfId="21795"/>
    <cellStyle name="Comma 2 7 3" xfId="21796"/>
    <cellStyle name="Comma 2 7 3 2" xfId="21797"/>
    <cellStyle name="Comma 2 7 3 2 2" xfId="21798"/>
    <cellStyle name="Comma 2 7 3 2 2 2" xfId="21799"/>
    <cellStyle name="Comma 2 7 3 2 2 3" xfId="21800"/>
    <cellStyle name="Comma 2 7 3 2 2 4" xfId="21801"/>
    <cellStyle name="Comma 2 7 3 3" xfId="21802"/>
    <cellStyle name="Comma 2 7 3 3 2" xfId="21803"/>
    <cellStyle name="Comma 2 7 3 3 3" xfId="21804"/>
    <cellStyle name="Comma 2 7 3 3 4" xfId="21805"/>
    <cellStyle name="Comma 2 7 4" xfId="21806"/>
    <cellStyle name="Comma 2 7 4 2" xfId="21807"/>
    <cellStyle name="Comma 2 7 4 2 2" xfId="21808"/>
    <cellStyle name="Comma 2 7 4 2 3" xfId="21809"/>
    <cellStyle name="Comma 2 7 4 2 4" xfId="21810"/>
    <cellStyle name="Comma 2 7 5" xfId="21811"/>
    <cellStyle name="Comma 2 7 5 2" xfId="21812"/>
    <cellStyle name="Comma 2 7 5 3" xfId="21813"/>
    <cellStyle name="Comma 2 7 5 4" xfId="21814"/>
    <cellStyle name="Comma 2 7 6" xfId="21815"/>
    <cellStyle name="Comma 2 8" xfId="21816"/>
    <cellStyle name="Comma 2 8 2" xfId="21817"/>
    <cellStyle name="Comma 2 8 2 2" xfId="21818"/>
    <cellStyle name="Comma 2 8 2 2 2" xfId="21819"/>
    <cellStyle name="Comma 2 8 3" xfId="21820"/>
    <cellStyle name="Comma 2 8 3 2" xfId="21821"/>
    <cellStyle name="Comma 2 8 4" xfId="21822"/>
    <cellStyle name="Comma 2 8 4 2" xfId="21823"/>
    <cellStyle name="Comma 2 8 5" xfId="21824"/>
    <cellStyle name="Comma 2 9" xfId="21825"/>
    <cellStyle name="Comma 2 9 2" xfId="21826"/>
    <cellStyle name="Comma 2 9 2 2" xfId="21827"/>
    <cellStyle name="Comma 2 9 2 2 2" xfId="21828"/>
    <cellStyle name="Comma 2 9 2 3" xfId="21829"/>
    <cellStyle name="Comma 2 9 3" xfId="21830"/>
    <cellStyle name="Comma 2 9 3 2" xfId="21831"/>
    <cellStyle name="Comma 2 9 4" xfId="21832"/>
    <cellStyle name="Comma 2 9 4 2" xfId="21833"/>
    <cellStyle name="Comma 2*" xfId="21834"/>
    <cellStyle name="Comma 2__MasterJRComps" xfId="21835"/>
    <cellStyle name="Comma 20" xfId="21836"/>
    <cellStyle name="Comma 20 2" xfId="21837"/>
    <cellStyle name="Comma 20 2 2" xfId="21838"/>
    <cellStyle name="Comma 20 2 2 2" xfId="21839"/>
    <cellStyle name="Comma 20 2 2 3" xfId="21840"/>
    <cellStyle name="Comma 20 2 2 4" xfId="21841"/>
    <cellStyle name="Comma 20 3" xfId="21842"/>
    <cellStyle name="Comma 20 3 2" xfId="21843"/>
    <cellStyle name="Comma 20 3 3" xfId="21844"/>
    <cellStyle name="Comma 20 3 4" xfId="21845"/>
    <cellStyle name="Comma 21" xfId="21846"/>
    <cellStyle name="Comma 21 2" xfId="21847"/>
    <cellStyle name="Comma 21 2 2" xfId="21848"/>
    <cellStyle name="Comma 21 2 3" xfId="21849"/>
    <cellStyle name="Comma 21 2 3 2" xfId="21850"/>
    <cellStyle name="Comma 21 3" xfId="21851"/>
    <cellStyle name="Comma 21 3 2" xfId="21852"/>
    <cellStyle name="Comma 21 3 3" xfId="21853"/>
    <cellStyle name="Comma 21 3 4" xfId="21854"/>
    <cellStyle name="Comma 22" xfId="21855"/>
    <cellStyle name="Comma 22 2" xfId="21856"/>
    <cellStyle name="Comma 22 2 2" xfId="21857"/>
    <cellStyle name="Comma 22 2 3" xfId="21858"/>
    <cellStyle name="Comma 22 2 3 2" xfId="21859"/>
    <cellStyle name="Comma 22 3" xfId="21860"/>
    <cellStyle name="Comma 22 3 2" xfId="21861"/>
    <cellStyle name="Comma 22 3 3" xfId="21862"/>
    <cellStyle name="Comma 22 3 4" xfId="21863"/>
    <cellStyle name="Comma 23" xfId="21864"/>
    <cellStyle name="Comma 23 2" xfId="21865"/>
    <cellStyle name="Comma 23 2 2" xfId="21866"/>
    <cellStyle name="Comma 23 2 3" xfId="21867"/>
    <cellStyle name="Comma 23 2 3 2" xfId="21868"/>
    <cellStyle name="Comma 23 3" xfId="21869"/>
    <cellStyle name="Comma 23 3 2" xfId="21870"/>
    <cellStyle name="Comma 23 3 3" xfId="21871"/>
    <cellStyle name="Comma 23 3 4" xfId="21872"/>
    <cellStyle name="Comma 24" xfId="21873"/>
    <cellStyle name="Comma 24 2" xfId="21874"/>
    <cellStyle name="Comma 24 2 2" xfId="21875"/>
    <cellStyle name="Comma 24 2 3" xfId="21876"/>
    <cellStyle name="Comma 24 2 4" xfId="21877"/>
    <cellStyle name="Comma 25" xfId="21878"/>
    <cellStyle name="Comma 25 2" xfId="21879"/>
    <cellStyle name="Comma 25 2 2" xfId="21880"/>
    <cellStyle name="Comma 25 2 3" xfId="21881"/>
    <cellStyle name="Comma 25 2 4" xfId="21882"/>
    <cellStyle name="Comma 25 3" xfId="21883"/>
    <cellStyle name="Comma 25 3 2" xfId="21884"/>
    <cellStyle name="Comma 26" xfId="21885"/>
    <cellStyle name="Comma 26 2" xfId="21886"/>
    <cellStyle name="Comma 26 2 2" xfId="21887"/>
    <cellStyle name="Comma 26 2 3" xfId="21888"/>
    <cellStyle name="Comma 26 2 4" xfId="21889"/>
    <cellStyle name="Comma 27" xfId="21890"/>
    <cellStyle name="Comma 27 2" xfId="21891"/>
    <cellStyle name="Comma 27 2 2" xfId="21892"/>
    <cellStyle name="Comma 27 2 3" xfId="21893"/>
    <cellStyle name="Comma 27 2 4" xfId="21894"/>
    <cellStyle name="Comma 28" xfId="21895"/>
    <cellStyle name="Comma 28 2" xfId="21896"/>
    <cellStyle name="Comma 29" xfId="21897"/>
    <cellStyle name="Comma 29 2" xfId="21898"/>
    <cellStyle name="Comma 3" xfId="21899"/>
    <cellStyle name="Comma 3 10" xfId="21900"/>
    <cellStyle name="Comma 3 10 2" xfId="21901"/>
    <cellStyle name="Comma 3 10 2 2" xfId="21902"/>
    <cellStyle name="Comma 3 10 2 3" xfId="21903"/>
    <cellStyle name="Comma 3 10 2 4" xfId="21904"/>
    <cellStyle name="Comma 3 10 3" xfId="21905"/>
    <cellStyle name="Comma 3 10 3 2" xfId="21906"/>
    <cellStyle name="Comma 3 11" xfId="21907"/>
    <cellStyle name="Comma 3 11 2" xfId="21908"/>
    <cellStyle name="Comma 3 11 2 2" xfId="21909"/>
    <cellStyle name="Comma 3 11 2 3" xfId="21910"/>
    <cellStyle name="Comma 3 11 3" xfId="21911"/>
    <cellStyle name="Comma 3 11 4" xfId="21912"/>
    <cellStyle name="Comma 3 12" xfId="21913"/>
    <cellStyle name="Comma 3 12 2" xfId="21914"/>
    <cellStyle name="Comma 3 12 3" xfId="21915"/>
    <cellStyle name="Comma 3 12 4" xfId="21916"/>
    <cellStyle name="Comma 3 13" xfId="21917"/>
    <cellStyle name="Comma 3 2" xfId="21918"/>
    <cellStyle name="Comma 3 2 2" xfId="21919"/>
    <cellStyle name="Comma 3 2 2 2" xfId="21920"/>
    <cellStyle name="Comma 3 2 2 2 2" xfId="21921"/>
    <cellStyle name="Comma 3 2 2 2 2 2" xfId="21922"/>
    <cellStyle name="Comma 3 2 2 3" xfId="21923"/>
    <cellStyle name="Comma 3 2 2 3 2" xfId="21924"/>
    <cellStyle name="Comma 3 2 2 3 2 2" xfId="21925"/>
    <cellStyle name="Comma 3 2 2 3 3" xfId="21926"/>
    <cellStyle name="Comma 3 2 2 4" xfId="21927"/>
    <cellStyle name="Comma 3 2 2 4 2" xfId="21928"/>
    <cellStyle name="Comma 3 2 2 5" xfId="21929"/>
    <cellStyle name="Comma 3 2 2 5 2" xfId="21930"/>
    <cellStyle name="Comma 3 2 2 5 3" xfId="21931"/>
    <cellStyle name="Comma 3 2 2 5 4" xfId="21932"/>
    <cellStyle name="Comma 3 2 3" xfId="21933"/>
    <cellStyle name="Comma 3 2 3 2" xfId="21934"/>
    <cellStyle name="Comma 3 2 3 2 2" xfId="21935"/>
    <cellStyle name="Comma 3 2 3 3" xfId="21936"/>
    <cellStyle name="Comma 3 2 3 3 2" xfId="21937"/>
    <cellStyle name="Comma 3 2 4" xfId="21938"/>
    <cellStyle name="Comma 3 2 4 2" xfId="21939"/>
    <cellStyle name="Comma 3 2 4 2 2" xfId="21940"/>
    <cellStyle name="Comma 3 2 4 3" xfId="21941"/>
    <cellStyle name="Comma 3 2 5" xfId="21942"/>
    <cellStyle name="Comma 3 2 5 2" xfId="21943"/>
    <cellStyle name="Comma 3 2 6" xfId="21944"/>
    <cellStyle name="Comma 3 2 6 2" xfId="21945"/>
    <cellStyle name="Comma 3 2 6 3" xfId="21946"/>
    <cellStyle name="Comma 3 2 6 4" xfId="21947"/>
    <cellStyle name="Comma 3 2 7" xfId="21948"/>
    <cellStyle name="Comma 3 3" xfId="21949"/>
    <cellStyle name="Comma 3 3 2" xfId="21950"/>
    <cellStyle name="Comma 3 3 2 2" xfId="21951"/>
    <cellStyle name="Comma 3 3 2 2 2" xfId="21952"/>
    <cellStyle name="Comma 3 3 2 2 2 2" xfId="21953"/>
    <cellStyle name="Comma 3 3 2 2 2 3" xfId="21954"/>
    <cellStyle name="Comma 3 3 2 2 2 4" xfId="21955"/>
    <cellStyle name="Comma 3 3 2 3" xfId="21956"/>
    <cellStyle name="Comma 3 3 2 3 2" xfId="21957"/>
    <cellStyle name="Comma 3 3 2 3 3" xfId="21958"/>
    <cellStyle name="Comma 3 3 2 3 4" xfId="21959"/>
    <cellStyle name="Comma 3 3 2 4" xfId="21960"/>
    <cellStyle name="Comma 3 3 2 4 2" xfId="21961"/>
    <cellStyle name="Comma 3 3 2 5" xfId="21962"/>
    <cellStyle name="Comma 3 3 3" xfId="21963"/>
    <cellStyle name="Comma 3 3 3 2" xfId="21964"/>
    <cellStyle name="Comma 3 3 3 2 2" xfId="21965"/>
    <cellStyle name="Comma 3 3 3 3" xfId="21966"/>
    <cellStyle name="Comma 3 3 4" xfId="21967"/>
    <cellStyle name="Comma 3 3 4 2" xfId="21968"/>
    <cellStyle name="Comma 3 3 4 2 2" xfId="21969"/>
    <cellStyle name="Comma 3 3 4 3" xfId="21970"/>
    <cellStyle name="Comma 3 3 5" xfId="21971"/>
    <cellStyle name="Comma 3 3 6" xfId="21972"/>
    <cellStyle name="Comma 3 3 6 2" xfId="21973"/>
    <cellStyle name="Comma 3 3 7" xfId="21974"/>
    <cellStyle name="Comma 3 3 7 2" xfId="21975"/>
    <cellStyle name="Comma 3 3 7 3" xfId="21976"/>
    <cellStyle name="Comma 3 3 7 4" xfId="21977"/>
    <cellStyle name="Comma 3 3 8" xfId="21978"/>
    <cellStyle name="Comma 3 4" xfId="21979"/>
    <cellStyle name="Comma 3 4 2" xfId="21980"/>
    <cellStyle name="Comma 3 4 2 2" xfId="21981"/>
    <cellStyle name="Comma 3 4 2 2 2" xfId="21982"/>
    <cellStyle name="Comma 3 4 2 3" xfId="21983"/>
    <cellStyle name="Comma 3 4 2 3 2" xfId="21984"/>
    <cellStyle name="Comma 3 4 3" xfId="21985"/>
    <cellStyle name="Comma 3 4 3 2" xfId="21986"/>
    <cellStyle name="Comma 3 4 3 2 2" xfId="21987"/>
    <cellStyle name="Comma 3 4 3 3" xfId="21988"/>
    <cellStyle name="Comma 3 4 3 3 2" xfId="21989"/>
    <cellStyle name="Comma 3 4 3 3 3" xfId="21990"/>
    <cellStyle name="Comma 3 4 3 3 4" xfId="21991"/>
    <cellStyle name="Comma 3 4 4" xfId="21992"/>
    <cellStyle name="Comma 3 4 4 2" xfId="21993"/>
    <cellStyle name="Comma 3 4 4 2 2" xfId="21994"/>
    <cellStyle name="Comma 3 4 4 3" xfId="21995"/>
    <cellStyle name="Comma 3 4 5" xfId="21996"/>
    <cellStyle name="Comma 3 4 5 2" xfId="21997"/>
    <cellStyle name="Comma 3 4 6" xfId="21998"/>
    <cellStyle name="Comma 3 4 6 2" xfId="21999"/>
    <cellStyle name="Comma 3 4 6 3" xfId="22000"/>
    <cellStyle name="Comma 3 4 6 4" xfId="22001"/>
    <cellStyle name="Comma 3 5" xfId="22002"/>
    <cellStyle name="Comma 3 5 2" xfId="22003"/>
    <cellStyle name="Comma 3 5 2 2" xfId="22004"/>
    <cellStyle name="Comma 3 5 2 2 2" xfId="22005"/>
    <cellStyle name="Comma 3 5 2 2 2 2" xfId="22006"/>
    <cellStyle name="Comma 3 5 2 2 2 3" xfId="22007"/>
    <cellStyle name="Comma 3 5 2 2 2 4" xfId="22008"/>
    <cellStyle name="Comma 3 5 2 3" xfId="22009"/>
    <cellStyle name="Comma 3 5 2 3 2" xfId="22010"/>
    <cellStyle name="Comma 3 5 2 3 3" xfId="22011"/>
    <cellStyle name="Comma 3 5 2 3 4" xfId="22012"/>
    <cellStyle name="Comma 3 5 3" xfId="22013"/>
    <cellStyle name="Comma 3 5 3 2" xfId="22014"/>
    <cellStyle name="Comma 3 5 3 2 2" xfId="22015"/>
    <cellStyle name="Comma 3 5 4" xfId="22016"/>
    <cellStyle name="Comma 3 5 4 2" xfId="22017"/>
    <cellStyle name="Comma 3 5 5" xfId="22018"/>
    <cellStyle name="Comma 3 5 5 2" xfId="22019"/>
    <cellStyle name="Comma 3 6" xfId="22020"/>
    <cellStyle name="Comma 3 6 2" xfId="22021"/>
    <cellStyle name="Comma 3 6 2 2" xfId="22022"/>
    <cellStyle name="Comma 3 6 2 2 2" xfId="22023"/>
    <cellStyle name="Comma 3 6 2 3" xfId="22024"/>
    <cellStyle name="Comma 3 6 2 3 2" xfId="22025"/>
    <cellStyle name="Comma 3 6 2 3 3" xfId="22026"/>
    <cellStyle name="Comma 3 6 2 3 4" xfId="22027"/>
    <cellStyle name="Comma 3 6 3" xfId="22028"/>
    <cellStyle name="Comma 3 6 3 2" xfId="22029"/>
    <cellStyle name="Comma 3 6 4" xfId="22030"/>
    <cellStyle name="Comma 3 6 4 2" xfId="22031"/>
    <cellStyle name="Comma 3 6 5" xfId="22032"/>
    <cellStyle name="Comma 3 6 5 2" xfId="22033"/>
    <cellStyle name="Comma 3 6 5 3" xfId="22034"/>
    <cellStyle name="Comma 3 6 5 4" xfId="22035"/>
    <cellStyle name="Comma 3 7" xfId="22036"/>
    <cellStyle name="Comma 3 7 2" xfId="22037"/>
    <cellStyle name="Comma 3 7 2 2" xfId="22038"/>
    <cellStyle name="Comma 3 7 3" xfId="22039"/>
    <cellStyle name="Comma 3 7 3 2" xfId="22040"/>
    <cellStyle name="Comma 3 8" xfId="22041"/>
    <cellStyle name="Comma 3 8 2" xfId="22042"/>
    <cellStyle name="Comma 3 8 2 2" xfId="22043"/>
    <cellStyle name="Comma 3 8 3" xfId="22044"/>
    <cellStyle name="Comma 3 8 3 2" xfId="22045"/>
    <cellStyle name="Comma 3 9" xfId="22046"/>
    <cellStyle name="Comma 3 9 2" xfId="22047"/>
    <cellStyle name="Comma 3 9 2 2" xfId="22048"/>
    <cellStyle name="Comma 3 9 3" xfId="22049"/>
    <cellStyle name="Comma 3 9 3 2" xfId="22050"/>
    <cellStyle name="Comma 3 9 3 3" xfId="22051"/>
    <cellStyle name="Comma 3 9 3 4" xfId="22052"/>
    <cellStyle name="Comma 3*" xfId="22053"/>
    <cellStyle name="Comma 30" xfId="22054"/>
    <cellStyle name="Comma 30 2" xfId="22055"/>
    <cellStyle name="Comma 30 2 2" xfId="22056"/>
    <cellStyle name="Comma 30 2 3" xfId="22057"/>
    <cellStyle name="Comma 30 3" xfId="22058"/>
    <cellStyle name="Comma 30 4" xfId="22059"/>
    <cellStyle name="Comma 30 5" xfId="22060"/>
    <cellStyle name="Comma 31" xfId="22061"/>
    <cellStyle name="Comma 31 2" xfId="22062"/>
    <cellStyle name="Comma 31 3" xfId="22063"/>
    <cellStyle name="Comma 31 4" xfId="22064"/>
    <cellStyle name="Comma 31 5" xfId="22065"/>
    <cellStyle name="Comma 32" xfId="22066"/>
    <cellStyle name="Comma 32 2" xfId="22067"/>
    <cellStyle name="Comma 32 3" xfId="22068"/>
    <cellStyle name="Comma 32 4" xfId="22069"/>
    <cellStyle name="Comma 32 5" xfId="22070"/>
    <cellStyle name="Comma 33" xfId="22071"/>
    <cellStyle name="Comma 33 2" xfId="22072"/>
    <cellStyle name="Comma 33 2 2" xfId="22073"/>
    <cellStyle name="Comma 33 2 3" xfId="22074"/>
    <cellStyle name="Comma 33 3" xfId="22075"/>
    <cellStyle name="Comma 33 4" xfId="22076"/>
    <cellStyle name="Comma 33 5" xfId="22077"/>
    <cellStyle name="Comma 34" xfId="22078"/>
    <cellStyle name="Comma 34 2" xfId="22079"/>
    <cellStyle name="Comma 34 2 2" xfId="22080"/>
    <cellStyle name="Comma 34 2 3" xfId="22081"/>
    <cellStyle name="Comma 34 3" xfId="22082"/>
    <cellStyle name="Comma 34 4" xfId="22083"/>
    <cellStyle name="Comma 34 5" xfId="22084"/>
    <cellStyle name="Comma 35" xfId="22085"/>
    <cellStyle name="Comma 35 2" xfId="22086"/>
    <cellStyle name="Comma 35 2 2" xfId="22087"/>
    <cellStyle name="Comma 35 2 3" xfId="22088"/>
    <cellStyle name="Comma 35 3" xfId="22089"/>
    <cellStyle name="Comma 35 4" xfId="22090"/>
    <cellStyle name="Comma 35 5" xfId="22091"/>
    <cellStyle name="Comma 36" xfId="22092"/>
    <cellStyle name="Comma 36 2" xfId="22093"/>
    <cellStyle name="Comma 36 3" xfId="22094"/>
    <cellStyle name="Comma 36 4" xfId="22095"/>
    <cellStyle name="Comma 37" xfId="22096"/>
    <cellStyle name="Comma 37 2" xfId="22097"/>
    <cellStyle name="Comma 37 3" xfId="22098"/>
    <cellStyle name="Comma 38" xfId="22099"/>
    <cellStyle name="Comma 38 2" xfId="22100"/>
    <cellStyle name="Comma 4" xfId="22101"/>
    <cellStyle name="Comma 4 10" xfId="22102"/>
    <cellStyle name="Comma 4 10 2" xfId="22103"/>
    <cellStyle name="Comma 4 11" xfId="22104"/>
    <cellStyle name="Comma 4 11 2" xfId="22105"/>
    <cellStyle name="Comma 4 11 2 2" xfId="22106"/>
    <cellStyle name="Comma 4 11 3" xfId="22107"/>
    <cellStyle name="Comma 4 12" xfId="22108"/>
    <cellStyle name="Comma 4 12 2" xfId="22109"/>
    <cellStyle name="Comma 4 13" xfId="22110"/>
    <cellStyle name="Comma 4 13 2" xfId="22111"/>
    <cellStyle name="Comma 4 2" xfId="22112"/>
    <cellStyle name="Comma 4 2 2" xfId="22113"/>
    <cellStyle name="Comma 4 2 2 2" xfId="22114"/>
    <cellStyle name="Comma 4 2 2 2 2" xfId="22115"/>
    <cellStyle name="Comma 4 2 2 3" xfId="22116"/>
    <cellStyle name="Comma 4 2 2 3 2" xfId="22117"/>
    <cellStyle name="Comma 4 2 2 3 3" xfId="22118"/>
    <cellStyle name="Comma 4 2 2 3 4" xfId="22119"/>
    <cellStyle name="Comma 4 2 3" xfId="22120"/>
    <cellStyle name="Comma 4 2 4" xfId="22121"/>
    <cellStyle name="Comma 4 2 4 2" xfId="22122"/>
    <cellStyle name="Comma 4 2 5" xfId="22123"/>
    <cellStyle name="Comma 4 3" xfId="22124"/>
    <cellStyle name="Comma 4 3 2" xfId="22125"/>
    <cellStyle name="Comma 4 3 2 2" xfId="22126"/>
    <cellStyle name="Comma 4 3 2 2 2" xfId="22127"/>
    <cellStyle name="Comma 4 3 2 2 2 2" xfId="22128"/>
    <cellStyle name="Comma 4 3 2 2 2 3" xfId="22129"/>
    <cellStyle name="Comma 4 3 2 2 2 4" xfId="22130"/>
    <cellStyle name="Comma 4 3 2 3" xfId="22131"/>
    <cellStyle name="Comma 4 3 2 3 2" xfId="22132"/>
    <cellStyle name="Comma 4 3 2 3 3" xfId="22133"/>
    <cellStyle name="Comma 4 3 2 3 4" xfId="22134"/>
    <cellStyle name="Comma 4 3 2 4" xfId="22135"/>
    <cellStyle name="Comma 4 3 2 4 2" xfId="22136"/>
    <cellStyle name="Comma 4 3 3" xfId="22137"/>
    <cellStyle name="Comma 4 3 3 2" xfId="22138"/>
    <cellStyle name="Comma 4 3 3 2 2" xfId="22139"/>
    <cellStyle name="Comma 4 3 3 2 3" xfId="22140"/>
    <cellStyle name="Comma 4 3 3 2 4" xfId="22141"/>
    <cellStyle name="Comma 4 3 4" xfId="22142"/>
    <cellStyle name="Comma 4 3 4 2" xfId="22143"/>
    <cellStyle name="Comma 4 3 4 3" xfId="22144"/>
    <cellStyle name="Comma 4 3 4 4" xfId="22145"/>
    <cellStyle name="Comma 4 3 5" xfId="22146"/>
    <cellStyle name="Comma 4 4" xfId="22147"/>
    <cellStyle name="Comma 4 4 2" xfId="22148"/>
    <cellStyle name="Comma 4 4 2 2" xfId="22149"/>
    <cellStyle name="Comma 4 4 3" xfId="22150"/>
    <cellStyle name="Comma 4 4 3 2" xfId="22151"/>
    <cellStyle name="Comma 4 4 4" xfId="22152"/>
    <cellStyle name="Comma 4 4 4 2" xfId="22153"/>
    <cellStyle name="Comma 4 5" xfId="22154"/>
    <cellStyle name="Comma 4 5 2" xfId="22155"/>
    <cellStyle name="Comma 4 5 2 2" xfId="22156"/>
    <cellStyle name="Comma 4 5 2 2 2" xfId="22157"/>
    <cellStyle name="Comma 4 5 2 2 3" xfId="22158"/>
    <cellStyle name="Comma 4 5 2 2 4" xfId="22159"/>
    <cellStyle name="Comma 4 5 3" xfId="22160"/>
    <cellStyle name="Comma 4 5 3 2" xfId="22161"/>
    <cellStyle name="Comma 4 5 3 3" xfId="22162"/>
    <cellStyle name="Comma 4 5 3 4" xfId="22163"/>
    <cellStyle name="Comma 4 5 4" xfId="22164"/>
    <cellStyle name="Comma 4 5 4 2" xfId="22165"/>
    <cellStyle name="Comma 4 6" xfId="22166"/>
    <cellStyle name="Comma 4 6 2" xfId="22167"/>
    <cellStyle name="Comma 4 6 2 2" xfId="22168"/>
    <cellStyle name="Comma 4 6 2 2 2" xfId="22169"/>
    <cellStyle name="Comma 4 6 2 2 3" xfId="22170"/>
    <cellStyle name="Comma 4 6 2 2 4" xfId="22171"/>
    <cellStyle name="Comma 4 6 3" xfId="22172"/>
    <cellStyle name="Comma 4 6 3 2" xfId="22173"/>
    <cellStyle name="Comma 4 6 3 3" xfId="22174"/>
    <cellStyle name="Comma 4 6 3 4" xfId="22175"/>
    <cellStyle name="Comma 4 7" xfId="22176"/>
    <cellStyle name="Comma 4 7 2" xfId="22177"/>
    <cellStyle name="Comma 4 7 2 2" xfId="22178"/>
    <cellStyle name="Comma 4 7 2 3" xfId="22179"/>
    <cellStyle name="Comma 4 7 2 4" xfId="22180"/>
    <cellStyle name="Comma 4 7 3" xfId="22181"/>
    <cellStyle name="Comma 4 7 3 2" xfId="22182"/>
    <cellStyle name="Comma 4 8" xfId="22183"/>
    <cellStyle name="Comma 4 8 2" xfId="22184"/>
    <cellStyle name="Comma 4 8 2 2" xfId="22185"/>
    <cellStyle name="Comma 4 8 3" xfId="22186"/>
    <cellStyle name="Comma 4 8 4" xfId="22187"/>
    <cellStyle name="Comma 4 8 5" xfId="22188"/>
    <cellStyle name="Comma 4 9" xfId="22189"/>
    <cellStyle name="Comma 4 9 2" xfId="22190"/>
    <cellStyle name="Comma 4 9 2 2" xfId="22191"/>
    <cellStyle name="Comma 4 9 3" xfId="22192"/>
    <cellStyle name="Comma 5" xfId="22193"/>
    <cellStyle name="Comma 5 2" xfId="22194"/>
    <cellStyle name="Comma 5 2 2" xfId="22195"/>
    <cellStyle name="Comma 5 2 2 2" xfId="22196"/>
    <cellStyle name="Comma 5 2 2 2 2" xfId="22197"/>
    <cellStyle name="Comma 5 2 2 2 3" xfId="22198"/>
    <cellStyle name="Comma 5 2 2 2 4" xfId="22199"/>
    <cellStyle name="Comma 5 2 3" xfId="22200"/>
    <cellStyle name="Comma 5 2 3 2" xfId="22201"/>
    <cellStyle name="Comma 5 2 3 3" xfId="22202"/>
    <cellStyle name="Comma 5 2 3 4" xfId="22203"/>
    <cellStyle name="Comma 5 3" xfId="22204"/>
    <cellStyle name="Comma 5 3 2" xfId="22205"/>
    <cellStyle name="Comma 5 3 2 2" xfId="22206"/>
    <cellStyle name="Comma 5 3 2 2 2" xfId="22207"/>
    <cellStyle name="Comma 5 3 2 2 3" xfId="22208"/>
    <cellStyle name="Comma 5 3 2 2 4" xfId="22209"/>
    <cellStyle name="Comma 5 3 3" xfId="22210"/>
    <cellStyle name="Comma 5 3 3 2" xfId="22211"/>
    <cellStyle name="Comma 5 3 3 3" xfId="22212"/>
    <cellStyle name="Comma 5 3 3 4" xfId="22213"/>
    <cellStyle name="Comma 5 3 4" xfId="22214"/>
    <cellStyle name="Comma 5 3 4 2" xfId="22215"/>
    <cellStyle name="Comma 5 3 5" xfId="22216"/>
    <cellStyle name="Comma 5 3 5 2" xfId="22217"/>
    <cellStyle name="Comma 5 3 6" xfId="22218"/>
    <cellStyle name="Comma 5 4" xfId="22219"/>
    <cellStyle name="Comma 5 4 2" xfId="22220"/>
    <cellStyle name="Comma 5 4 2 2" xfId="22221"/>
    <cellStyle name="Comma 5 4 2 2 2" xfId="22222"/>
    <cellStyle name="Comma 5 4 2 2 3" xfId="22223"/>
    <cellStyle name="Comma 5 4 2 2 4" xfId="22224"/>
    <cellStyle name="Comma 5 4 3" xfId="22225"/>
    <cellStyle name="Comma 5 4 3 2" xfId="22226"/>
    <cellStyle name="Comma 5 4 3 3" xfId="22227"/>
    <cellStyle name="Comma 5 4 3 4" xfId="22228"/>
    <cellStyle name="Comma 5 4 4" xfId="22229"/>
    <cellStyle name="Comma 5 5" xfId="22230"/>
    <cellStyle name="Comma 5 5 2" xfId="22231"/>
    <cellStyle name="Comma 5 5 2 2" xfId="22232"/>
    <cellStyle name="Comma 5 5 2 2 2" xfId="22233"/>
    <cellStyle name="Comma 5 5 2 2 3" xfId="22234"/>
    <cellStyle name="Comma 5 5 3" xfId="22235"/>
    <cellStyle name="Comma 5 5 3 2" xfId="22236"/>
    <cellStyle name="Comma 5 5 3 3" xfId="22237"/>
    <cellStyle name="Comma 5 5 3 4" xfId="22238"/>
    <cellStyle name="Comma 5 6" xfId="22239"/>
    <cellStyle name="Comma 5 6 2" xfId="22240"/>
    <cellStyle name="Comma 5 6 2 2" xfId="22241"/>
    <cellStyle name="Comma 5 6 2 3" xfId="22242"/>
    <cellStyle name="Comma 5 6 2 4" xfId="22243"/>
    <cellStyle name="Comma 5 7" xfId="22244"/>
    <cellStyle name="Comma 5 7 2" xfId="22245"/>
    <cellStyle name="Comma 5 7 3" xfId="22246"/>
    <cellStyle name="Comma 5 7 4" xfId="22247"/>
    <cellStyle name="Comma 5 8" xfId="22248"/>
    <cellStyle name="Comma 5 9" xfId="22249"/>
    <cellStyle name="Comma 6" xfId="22250"/>
    <cellStyle name="Comma 6 2" xfId="22251"/>
    <cellStyle name="Comma 6 2 2" xfId="22252"/>
    <cellStyle name="Comma 6 2 2 2" xfId="22253"/>
    <cellStyle name="Comma 6 2 2 2 2" xfId="22254"/>
    <cellStyle name="Comma 6 2 2 2 3" xfId="22255"/>
    <cellStyle name="Comma 6 2 2 2 4" xfId="22256"/>
    <cellStyle name="Comma 6 2 2 3" xfId="22257"/>
    <cellStyle name="Comma 6 2 2 3 2" xfId="22258"/>
    <cellStyle name="Comma 6 2 3" xfId="22259"/>
    <cellStyle name="Comma 6 2 3 2" xfId="22260"/>
    <cellStyle name="Comma 6 2 3 3" xfId="22261"/>
    <cellStyle name="Comma 6 2 3 4" xfId="22262"/>
    <cellStyle name="Comma 6 2 4" xfId="22263"/>
    <cellStyle name="Comma 6 2 4 2" xfId="22264"/>
    <cellStyle name="Comma 6 2 5" xfId="22265"/>
    <cellStyle name="Comma 6 3" xfId="22266"/>
    <cellStyle name="Comma 6 3 2" xfId="22267"/>
    <cellStyle name="Comma 6 3 2 2" xfId="22268"/>
    <cellStyle name="Comma 6 3 2 2 2" xfId="22269"/>
    <cellStyle name="Comma 6 3 2 2 3" xfId="22270"/>
    <cellStyle name="Comma 6 3 2 2 4" xfId="22271"/>
    <cellStyle name="Comma 6 3 3" xfId="22272"/>
    <cellStyle name="Comma 6 3 3 2" xfId="22273"/>
    <cellStyle name="Comma 6 3 3 3" xfId="22274"/>
    <cellStyle name="Comma 6 3 3 4" xfId="22275"/>
    <cellStyle name="Comma 6 4" xfId="22276"/>
    <cellStyle name="Comma 6 4 2" xfId="22277"/>
    <cellStyle name="Comma 6 4 2 2" xfId="22278"/>
    <cellStyle name="Comma 6 4 3" xfId="22279"/>
    <cellStyle name="Comma 6 4 3 2" xfId="22280"/>
    <cellStyle name="Comma 6 4 3 3" xfId="22281"/>
    <cellStyle name="Comma 6 4 3 4" xfId="22282"/>
    <cellStyle name="Comma 6 5" xfId="22283"/>
    <cellStyle name="Comma 6 5 2" xfId="22284"/>
    <cellStyle name="Comma 6 6" xfId="22285"/>
    <cellStyle name="Comma 6 6 2" xfId="22286"/>
    <cellStyle name="Comma 6 6 3" xfId="22287"/>
    <cellStyle name="Comma 6 6 4" xfId="22288"/>
    <cellStyle name="Comma 6 7" xfId="22289"/>
    <cellStyle name="Comma 6 8" xfId="22290"/>
    <cellStyle name="Comma 6 9" xfId="22291"/>
    <cellStyle name="Comma 7" xfId="22292"/>
    <cellStyle name="Comma 7 2" xfId="22293"/>
    <cellStyle name="Comma 7 2 2" xfId="22294"/>
    <cellStyle name="Comma 7 2 2 2" xfId="22295"/>
    <cellStyle name="Comma 7 2 2 2 2" xfId="22296"/>
    <cellStyle name="Comma 7 2 2 2 3" xfId="22297"/>
    <cellStyle name="Comma 7 2 2 2 4" xfId="22298"/>
    <cellStyle name="Comma 7 2 3" xfId="22299"/>
    <cellStyle name="Comma 7 2 3 2" xfId="22300"/>
    <cellStyle name="Comma 7 2 3 3" xfId="22301"/>
    <cellStyle name="Comma 7 2 3 4" xfId="22302"/>
    <cellStyle name="Comma 7 3" xfId="22303"/>
    <cellStyle name="Comma 7 3 2" xfId="22304"/>
    <cellStyle name="Comma 7 3 2 2" xfId="22305"/>
    <cellStyle name="Comma 7 3 2 3" xfId="22306"/>
    <cellStyle name="Comma 7 3 2 4" xfId="22307"/>
    <cellStyle name="Comma 7 4" xfId="22308"/>
    <cellStyle name="Comma 7 4 2" xfId="22309"/>
    <cellStyle name="Comma 7 4 3" xfId="22310"/>
    <cellStyle name="Comma 7 4 4" xfId="22311"/>
    <cellStyle name="Comma 7 5" xfId="22312"/>
    <cellStyle name="Comma 7 6" xfId="22313"/>
    <cellStyle name="Comma 8" xfId="22314"/>
    <cellStyle name="Comma 8 2" xfId="22315"/>
    <cellStyle name="Comma 8 2 2" xfId="22316"/>
    <cellStyle name="Comma 8 2 2 2" xfId="22317"/>
    <cellStyle name="Comma 8 2 2 2 2" xfId="22318"/>
    <cellStyle name="Comma 8 2 2 2 3" xfId="22319"/>
    <cellStyle name="Comma 8 2 2 2 4" xfId="22320"/>
    <cellStyle name="Comma 8 2 3" xfId="22321"/>
    <cellStyle name="Comma 8 2 3 2" xfId="22322"/>
    <cellStyle name="Comma 8 2 3 3" xfId="22323"/>
    <cellStyle name="Comma 8 2 3 4" xfId="22324"/>
    <cellStyle name="Comma 8 3" xfId="22325"/>
    <cellStyle name="Comma 8 3 2" xfId="22326"/>
    <cellStyle name="Comma 8 3 2 2" xfId="22327"/>
    <cellStyle name="Comma 8 3 2 3" xfId="22328"/>
    <cellStyle name="Comma 8 3 2 4" xfId="22329"/>
    <cellStyle name="Comma 8 4" xfId="22330"/>
    <cellStyle name="Comma 8 4 2" xfId="22331"/>
    <cellStyle name="Comma 8 4 3" xfId="22332"/>
    <cellStyle name="Comma 8 4 4" xfId="22333"/>
    <cellStyle name="Comma 8 5" xfId="22334"/>
    <cellStyle name="Comma 8 6" xfId="22335"/>
    <cellStyle name="Comma 9" xfId="22336"/>
    <cellStyle name="Comma 9 2" xfId="22337"/>
    <cellStyle name="Comma 9 2 2" xfId="22338"/>
    <cellStyle name="Comma 9 2 2 2" xfId="22339"/>
    <cellStyle name="Comma 9 2 2 3" xfId="22340"/>
    <cellStyle name="Comma 9 2 2 4" xfId="22341"/>
    <cellStyle name="Comma 9 2 3" xfId="22342"/>
    <cellStyle name="Comma 9 2 3 2" xfId="22343"/>
    <cellStyle name="Comma 9 3" xfId="22344"/>
    <cellStyle name="Comma 9 3 2" xfId="22345"/>
    <cellStyle name="Comma 9 3 3" xfId="22346"/>
    <cellStyle name="Comma 9 3 4" xfId="22347"/>
    <cellStyle name="Comma 9 4" xfId="22348"/>
    <cellStyle name="Comma 9 4 2" xfId="22349"/>
    <cellStyle name="Comma 9 5" xfId="22350"/>
    <cellStyle name="Comma 9 5 2" xfId="22351"/>
    <cellStyle name="Comma 9 6" xfId="22352"/>
    <cellStyle name="Comma*" xfId="22353"/>
    <cellStyle name="Comma0" xfId="22354"/>
    <cellStyle name="Comma0 - Modelo1" xfId="22355"/>
    <cellStyle name="Comma0 - Style1" xfId="22356"/>
    <cellStyle name="Comma1 - Modelo2" xfId="22357"/>
    <cellStyle name="Comma1 - Style2" xfId="22358"/>
    <cellStyle name="Condition" xfId="22359"/>
    <cellStyle name="Condition 2" xfId="22360"/>
    <cellStyle name="Condition 2 2" xfId="22361"/>
    <cellStyle name="Condition 3" xfId="22362"/>
    <cellStyle name="CondMandatory" xfId="22363"/>
    <cellStyle name="CondMandatory 2" xfId="22364"/>
    <cellStyle name="CondMandatory 2 2" xfId="22365"/>
    <cellStyle name="CondMandatory 3" xfId="22366"/>
    <cellStyle name="Content1" xfId="22367"/>
    <cellStyle name="Content1 2" xfId="22368"/>
    <cellStyle name="Content1 2 2" xfId="22369"/>
    <cellStyle name="Content1 3" xfId="22370"/>
    <cellStyle name="Content2" xfId="22371"/>
    <cellStyle name="Content3" xfId="22372"/>
    <cellStyle name="Cover Date" xfId="22373"/>
    <cellStyle name="Cover Date 2" xfId="22374"/>
    <cellStyle name="Cover Date 2 2" xfId="22375"/>
    <cellStyle name="Cover Date 3" xfId="22376"/>
    <cellStyle name="Cover Subtitle" xfId="22377"/>
    <cellStyle name="Cover Subtitle 2" xfId="22378"/>
    <cellStyle name="Cover Subtitle 2 2" xfId="22379"/>
    <cellStyle name="Cover Subtitle 3" xfId="22380"/>
    <cellStyle name="Cover Title" xfId="22381"/>
    <cellStyle name="Cover Title 2" xfId="22382"/>
    <cellStyle name="Cover Title 2 2" xfId="22383"/>
    <cellStyle name="Cover Title 3" xfId="22384"/>
    <cellStyle name="Currency 0" xfId="22385"/>
    <cellStyle name="Currency 2" xfId="22386"/>
    <cellStyle name="Currency 2 10" xfId="22387"/>
    <cellStyle name="Currency 2 10 2" xfId="22388"/>
    <cellStyle name="Currency 2 10 3" xfId="22389"/>
    <cellStyle name="Currency 2 10 4" xfId="22390"/>
    <cellStyle name="Currency 2 2" xfId="22391"/>
    <cellStyle name="Currency 2 2 2" xfId="22392"/>
    <cellStyle name="Currency 2 2 2 2" xfId="22393"/>
    <cellStyle name="Currency 2 2 2 2 2" xfId="22394"/>
    <cellStyle name="Currency 2 2 2 2 2 2" xfId="22395"/>
    <cellStyle name="Currency 2 2 2 3" xfId="22396"/>
    <cellStyle name="Currency 2 2 2 3 2" xfId="22397"/>
    <cellStyle name="Currency 2 2 2 3 2 2" xfId="22398"/>
    <cellStyle name="Currency 2 2 2 3 3" xfId="22399"/>
    <cellStyle name="Currency 2 2 2 4" xfId="22400"/>
    <cellStyle name="Currency 2 2 2 4 2" xfId="22401"/>
    <cellStyle name="Currency 2 2 2 5" xfId="22402"/>
    <cellStyle name="Currency 2 2 2 5 2" xfId="22403"/>
    <cellStyle name="Currency 2 2 2 5 3" xfId="22404"/>
    <cellStyle name="Currency 2 2 2 5 4" xfId="22405"/>
    <cellStyle name="Currency 2 2 3" xfId="22406"/>
    <cellStyle name="Currency 2 2 3 2" xfId="22407"/>
    <cellStyle name="Currency 2 2 3 2 2" xfId="22408"/>
    <cellStyle name="Currency 2 2 3 3" xfId="22409"/>
    <cellStyle name="Currency 2 2 3 3 2" xfId="22410"/>
    <cellStyle name="Currency 2 2 3 3 3" xfId="22411"/>
    <cellStyle name="Currency 2 2 3 3 4" xfId="22412"/>
    <cellStyle name="Currency 2 2 4" xfId="22413"/>
    <cellStyle name="Currency 2 2 4 2" xfId="22414"/>
    <cellStyle name="Currency 2 2 4 2 2" xfId="22415"/>
    <cellStyle name="Currency 2 2 5" xfId="22416"/>
    <cellStyle name="Currency 2 2 5 2" xfId="22417"/>
    <cellStyle name="Currency 2 2 5 2 2" xfId="22418"/>
    <cellStyle name="Currency 2 2 5 3" xfId="22419"/>
    <cellStyle name="Currency 2 2 6" xfId="22420"/>
    <cellStyle name="Currency 2 2 6 2" xfId="22421"/>
    <cellStyle name="Currency 2 2 6 2 2" xfId="22422"/>
    <cellStyle name="Currency 2 2 6 3" xfId="22423"/>
    <cellStyle name="Currency 2 2 7" xfId="22424"/>
    <cellStyle name="Currency 2 2 7 2" xfId="22425"/>
    <cellStyle name="Currency 2 2 8" xfId="22426"/>
    <cellStyle name="Currency 2 2 8 2" xfId="22427"/>
    <cellStyle name="Currency 2 2 8 3" xfId="22428"/>
    <cellStyle name="Currency 2 2 8 4" xfId="22429"/>
    <cellStyle name="Currency 2 2 9" xfId="22430"/>
    <cellStyle name="Currency 2 3" xfId="22431"/>
    <cellStyle name="Currency 2 3 2" xfId="22432"/>
    <cellStyle name="Currency 2 3 2 2" xfId="22433"/>
    <cellStyle name="Currency 2 3 2 2 2" xfId="22434"/>
    <cellStyle name="Currency 2 3 2 3" xfId="22435"/>
    <cellStyle name="Currency 2 3 2 3 2" xfId="22436"/>
    <cellStyle name="Currency 2 3 2 3 3" xfId="22437"/>
    <cellStyle name="Currency 2 3 2 3 4" xfId="22438"/>
    <cellStyle name="Currency 2 3 3" xfId="22439"/>
    <cellStyle name="Currency 2 3 4" xfId="22440"/>
    <cellStyle name="Currency 2 3 4 2" xfId="22441"/>
    <cellStyle name="Currency 2 3 4 2 2" xfId="22442"/>
    <cellStyle name="Currency 2 3 4 3" xfId="22443"/>
    <cellStyle name="Currency 2 3 5" xfId="22444"/>
    <cellStyle name="Currency 2 3 5 2" xfId="22445"/>
    <cellStyle name="Currency 2 3 5 2 2" xfId="22446"/>
    <cellStyle name="Currency 2 3 5 3" xfId="22447"/>
    <cellStyle name="Currency 2 3 6" xfId="22448"/>
    <cellStyle name="Currency 2 3 6 2" xfId="22449"/>
    <cellStyle name="Currency 2 3 7" xfId="22450"/>
    <cellStyle name="Currency 2 3 7 2" xfId="22451"/>
    <cellStyle name="Currency 2 3 7 3" xfId="22452"/>
    <cellStyle name="Currency 2 3 7 4" xfId="22453"/>
    <cellStyle name="Currency 2 3 8" xfId="22454"/>
    <cellStyle name="Currency 2 4" xfId="22455"/>
    <cellStyle name="Currency 2 4 2" xfId="22456"/>
    <cellStyle name="Currency 2 4 2 2" xfId="22457"/>
    <cellStyle name="Currency 2 4 2 2 2" xfId="22458"/>
    <cellStyle name="Currency 2 4 2 3" xfId="22459"/>
    <cellStyle name="Currency 2 4 2 3 2" xfId="22460"/>
    <cellStyle name="Currency 2 4 2 3 3" xfId="22461"/>
    <cellStyle name="Currency 2 4 2 3 4" xfId="22462"/>
    <cellStyle name="Currency 2 4 3" xfId="22463"/>
    <cellStyle name="Currency 2 4 3 2" xfId="22464"/>
    <cellStyle name="Currency 2 4 3 2 2" xfId="22465"/>
    <cellStyle name="Currency 2 4 3 3" xfId="22466"/>
    <cellStyle name="Currency 2 4 4" xfId="22467"/>
    <cellStyle name="Currency 2 4 4 2" xfId="22468"/>
    <cellStyle name="Currency 2 4 5" xfId="22469"/>
    <cellStyle name="Currency 2 4 5 2" xfId="22470"/>
    <cellStyle name="Currency 2 4 5 3" xfId="22471"/>
    <cellStyle name="Currency 2 4 5 4" xfId="22472"/>
    <cellStyle name="Currency 2 5" xfId="22473"/>
    <cellStyle name="Currency 2 5 2" xfId="22474"/>
    <cellStyle name="Currency 2 5 2 2" xfId="22475"/>
    <cellStyle name="Currency 2 5 2 2 2" xfId="22476"/>
    <cellStyle name="Currency 2 5 2 3" xfId="22477"/>
    <cellStyle name="Currency 2 5 2 3 2" xfId="22478"/>
    <cellStyle name="Currency 2 5 2 3 3" xfId="22479"/>
    <cellStyle name="Currency 2 5 2 3 4" xfId="22480"/>
    <cellStyle name="Currency 2 5 3" xfId="22481"/>
    <cellStyle name="Currency 2 5 3 2" xfId="22482"/>
    <cellStyle name="Currency 2 5 3 2 2" xfId="22483"/>
    <cellStyle name="Currency 2 5 4" xfId="22484"/>
    <cellStyle name="Currency 2 5 4 2" xfId="22485"/>
    <cellStyle name="Currency 2 6" xfId="22486"/>
    <cellStyle name="Currency 2 6 2" xfId="22487"/>
    <cellStyle name="Currency 2 6 2 2" xfId="22488"/>
    <cellStyle name="Currency 2 6 3" xfId="22489"/>
    <cellStyle name="Currency 2 6 3 2" xfId="22490"/>
    <cellStyle name="Currency 2 6 4" xfId="22491"/>
    <cellStyle name="Currency 2 6 5" xfId="22492"/>
    <cellStyle name="Currency 2 7" xfId="22493"/>
    <cellStyle name="Currency 2 7 2" xfId="22494"/>
    <cellStyle name="Currency 2 8" xfId="22495"/>
    <cellStyle name="Currency 2 8 2" xfId="22496"/>
    <cellStyle name="Currency 2 8 2 2" xfId="22497"/>
    <cellStyle name="Currency 2 8 3" xfId="22498"/>
    <cellStyle name="Currency 2 9" xfId="22499"/>
    <cellStyle name="Currency 2 9 2" xfId="22500"/>
    <cellStyle name="Currency 2*" xfId="22501"/>
    <cellStyle name="Currency 2_% Change" xfId="22502"/>
    <cellStyle name="Currency 3" xfId="22503"/>
    <cellStyle name="Currency 3 2" xfId="22504"/>
    <cellStyle name="Currency 3 2 2" xfId="22505"/>
    <cellStyle name="Currency 3 2 2 2" xfId="22506"/>
    <cellStyle name="Currency 3 2 2 2 2" xfId="22507"/>
    <cellStyle name="Currency 3 2 2 3" xfId="22508"/>
    <cellStyle name="Currency 3 2 2 3 2" xfId="22509"/>
    <cellStyle name="Currency 3 2 2 3 3" xfId="22510"/>
    <cellStyle name="Currency 3 2 2 3 4" xfId="22511"/>
    <cellStyle name="Currency 3 2 3" xfId="22512"/>
    <cellStyle name="Currency 3 2 3 2" xfId="22513"/>
    <cellStyle name="Currency 3 2 3 2 2" xfId="22514"/>
    <cellStyle name="Currency 3 2 3 3" xfId="22515"/>
    <cellStyle name="Currency 3 2 4" xfId="22516"/>
    <cellStyle name="Currency 3 2 4 2" xfId="22517"/>
    <cellStyle name="Currency 3 2 5" xfId="22518"/>
    <cellStyle name="Currency 3 2 5 2" xfId="22519"/>
    <cellStyle name="Currency 3 2 5 3" xfId="22520"/>
    <cellStyle name="Currency 3 2 5 4" xfId="22521"/>
    <cellStyle name="Currency 3 3" xfId="22522"/>
    <cellStyle name="Currency 3 3 2" xfId="22523"/>
    <cellStyle name="Currency 3 3 2 2" xfId="22524"/>
    <cellStyle name="Currency 3 3 3" xfId="22525"/>
    <cellStyle name="Currency 3 3 3 2" xfId="22526"/>
    <cellStyle name="Currency 3 3 3 3" xfId="22527"/>
    <cellStyle name="Currency 3 3 3 4" xfId="22528"/>
    <cellStyle name="Currency 3 4" xfId="22529"/>
    <cellStyle name="Currency 3 4 2" xfId="22530"/>
    <cellStyle name="Currency 3 4 2 2" xfId="22531"/>
    <cellStyle name="Currency 3 4 3" xfId="22532"/>
    <cellStyle name="Currency 3 4 3 2" xfId="22533"/>
    <cellStyle name="Currency 3 4 3 3" xfId="22534"/>
    <cellStyle name="Currency 3 4 3 4" xfId="22535"/>
    <cellStyle name="Currency 3 5" xfId="22536"/>
    <cellStyle name="Currency 3 5 2" xfId="22537"/>
    <cellStyle name="Currency 3 5 2 2" xfId="22538"/>
    <cellStyle name="Currency 3 5 3" xfId="22539"/>
    <cellStyle name="Currency 3 5 3 2" xfId="22540"/>
    <cellStyle name="Currency 3 5 4" xfId="22541"/>
    <cellStyle name="Currency 3 6" xfId="22542"/>
    <cellStyle name="Currency 3 6 2" xfId="22543"/>
    <cellStyle name="Currency 3 7" xfId="22544"/>
    <cellStyle name="Currency 3 7 2" xfId="22545"/>
    <cellStyle name="Currency 3 7 3" xfId="22546"/>
    <cellStyle name="Currency 3 7 4" xfId="22547"/>
    <cellStyle name="Currency 3 8" xfId="22548"/>
    <cellStyle name="Currency 3*" xfId="22549"/>
    <cellStyle name="Currency 4" xfId="22550"/>
    <cellStyle name="Currency 4 2" xfId="22551"/>
    <cellStyle name="Currency 4 2 2" xfId="22552"/>
    <cellStyle name="Currency 4 2 2 2" xfId="22553"/>
    <cellStyle name="Currency 4 2 2 2 2" xfId="22554"/>
    <cellStyle name="Currency 4 2 2 2 3" xfId="22555"/>
    <cellStyle name="Currency 4 2 2 2 4" xfId="22556"/>
    <cellStyle name="Currency 4 2 3" xfId="22557"/>
    <cellStyle name="Currency 4 2 3 2" xfId="22558"/>
    <cellStyle name="Currency 4 2 3 3" xfId="22559"/>
    <cellStyle name="Currency 4 2 3 4" xfId="22560"/>
    <cellStyle name="Currency 4 3" xfId="22561"/>
    <cellStyle name="Currency 4 3 2" xfId="22562"/>
    <cellStyle name="Currency 4 3 2 2" xfId="22563"/>
    <cellStyle name="Currency 4 3 3" xfId="22564"/>
    <cellStyle name="Currency 4 3 3 2" xfId="22565"/>
    <cellStyle name="Currency 4 3 3 3" xfId="22566"/>
    <cellStyle name="Currency 4 3 3 4" xfId="22567"/>
    <cellStyle name="Currency 4 4" xfId="22568"/>
    <cellStyle name="Currency 4 4 2" xfId="22569"/>
    <cellStyle name="Currency 4 5" xfId="22570"/>
    <cellStyle name="Currency 4 5 2" xfId="22571"/>
    <cellStyle name="Currency 4 5 3" xfId="22572"/>
    <cellStyle name="Currency 4 5 4" xfId="22573"/>
    <cellStyle name="Currency 4 6" xfId="22574"/>
    <cellStyle name="Currency 4 7" xfId="22575"/>
    <cellStyle name="Currency 5" xfId="22576"/>
    <cellStyle name="Currency 5 2" xfId="22577"/>
    <cellStyle name="Currency 5 2 2" xfId="22578"/>
    <cellStyle name="Currency 5 2 2 2" xfId="22579"/>
    <cellStyle name="Currency 5 2 3" xfId="22580"/>
    <cellStyle name="Currency 5 2 3 2" xfId="22581"/>
    <cellStyle name="Currency 5 2 3 3" xfId="22582"/>
    <cellStyle name="Currency 5 2 3 4" xfId="22583"/>
    <cellStyle name="Currency 5 3" xfId="22584"/>
    <cellStyle name="Currency 5 3 2" xfId="22585"/>
    <cellStyle name="Currency 5 3 2 2" xfId="22586"/>
    <cellStyle name="Currency 5 3 3" xfId="22587"/>
    <cellStyle name="Currency 5 3 3 2" xfId="22588"/>
    <cellStyle name="Currency 5 3 3 3" xfId="22589"/>
    <cellStyle name="Currency 5 3 3 4" xfId="22590"/>
    <cellStyle name="Currency 5 4" xfId="22591"/>
    <cellStyle name="Currency 5 4 2" xfId="22592"/>
    <cellStyle name="Currency 5 4 2 2" xfId="22593"/>
    <cellStyle name="Currency 5 4 2 3" xfId="22594"/>
    <cellStyle name="Currency 5 5" xfId="22595"/>
    <cellStyle name="Currency 5 5 2" xfId="22596"/>
    <cellStyle name="Currency 5 5 3" xfId="22597"/>
    <cellStyle name="Currency 5 5 4" xfId="22598"/>
    <cellStyle name="Currency 5 6" xfId="22599"/>
    <cellStyle name="Currency 5 7" xfId="22600"/>
    <cellStyle name="Currency 6" xfId="22601"/>
    <cellStyle name="Currency 6 2" xfId="22602"/>
    <cellStyle name="Currency 6 2 2" xfId="22603"/>
    <cellStyle name="Currency 6 2 2 2" xfId="22604"/>
    <cellStyle name="Currency 6 2 3" xfId="22605"/>
    <cellStyle name="Currency 6 2 3 2" xfId="22606"/>
    <cellStyle name="Currency 6 2 3 3" xfId="22607"/>
    <cellStyle name="Currency 6 2 3 4" xfId="22608"/>
    <cellStyle name="Currency 6 3" xfId="22609"/>
    <cellStyle name="Currency 6 3 2" xfId="22610"/>
    <cellStyle name="Currency 6 3 2 2" xfId="22611"/>
    <cellStyle name="Currency 6 3 2 3" xfId="22612"/>
    <cellStyle name="Currency 6 4" xfId="22613"/>
    <cellStyle name="Currency 6 4 2" xfId="22614"/>
    <cellStyle name="Currency 6 4 3" xfId="22615"/>
    <cellStyle name="Currency 6 4 4" xfId="22616"/>
    <cellStyle name="Currency 6 5" xfId="22617"/>
    <cellStyle name="Currency 7" xfId="22618"/>
    <cellStyle name="Currency 7 2" xfId="22619"/>
    <cellStyle name="Currency 7 2 2" xfId="22620"/>
    <cellStyle name="Currency 7 3" xfId="22621"/>
    <cellStyle name="Currency 7 3 2" xfId="22622"/>
    <cellStyle name="Currency 7 3 3" xfId="22623"/>
    <cellStyle name="Currency 7 3 4" xfId="22624"/>
    <cellStyle name="Currency 8" xfId="22625"/>
    <cellStyle name="Currency*" xfId="22626"/>
    <cellStyle name="Currency0" xfId="22627"/>
    <cellStyle name="D - bottom border" xfId="22628"/>
    <cellStyle name="D - headers" xfId="22629"/>
    <cellStyle name="D - normal" xfId="22630"/>
    <cellStyle name="Data_Total" xfId="22631"/>
    <cellStyle name="Date" xfId="22632"/>
    <cellStyle name="Date Aligned" xfId="22633"/>
    <cellStyle name="Date Aligned*" xfId="22634"/>
    <cellStyle name="Date Aligned__MasterJRComps" xfId="22635"/>
    <cellStyle name="Description" xfId="22636"/>
    <cellStyle name="Description 2" xfId="22637"/>
    <cellStyle name="Description 2 2" xfId="22638"/>
    <cellStyle name="Description 2 2 2" xfId="22639"/>
    <cellStyle name="Description 3" xfId="22640"/>
    <cellStyle name="Description 3 2" xfId="22641"/>
    <cellStyle name="Dia" xfId="22642"/>
    <cellStyle name="Dia 2" xfId="22643"/>
    <cellStyle name="Dia 2 2" xfId="22644"/>
    <cellStyle name="Dia 3" xfId="22645"/>
    <cellStyle name="DistributionType" xfId="22646"/>
    <cellStyle name="DistributionType 2" xfId="22647"/>
    <cellStyle name="DistributionType 2 2" xfId="22648"/>
    <cellStyle name="DistributionType 3" xfId="22649"/>
    <cellStyle name="Dotted Line" xfId="22650"/>
    <cellStyle name="Emphasis 1" xfId="22651"/>
    <cellStyle name="Emphasis 1 2" xfId="22652"/>
    <cellStyle name="Emphasis 1 2 2" xfId="22653"/>
    <cellStyle name="Emphasis 1 2 2 2" xfId="22654"/>
    <cellStyle name="Emphasis 1 3" xfId="22655"/>
    <cellStyle name="Emphasis 1 3 2" xfId="22656"/>
    <cellStyle name="Emphasis 1 4" xfId="22657"/>
    <cellStyle name="Emphasis 1 4 2" xfId="22658"/>
    <cellStyle name="Emphasis 2" xfId="22659"/>
    <cellStyle name="Emphasis 2 2" xfId="22660"/>
    <cellStyle name="Emphasis 2 2 2" xfId="22661"/>
    <cellStyle name="Emphasis 2 2 2 2" xfId="22662"/>
    <cellStyle name="Emphasis 2 3" xfId="22663"/>
    <cellStyle name="Emphasis 2 3 2" xfId="22664"/>
    <cellStyle name="Emphasis 2 4" xfId="22665"/>
    <cellStyle name="Emphasis 2 4 2" xfId="22666"/>
    <cellStyle name="Emphasis 3" xfId="22667"/>
    <cellStyle name="Emphasis 3 2" xfId="22668"/>
    <cellStyle name="Emphasis 3 2 2" xfId="22669"/>
    <cellStyle name="Emphasis 3 2 2 2" xfId="22670"/>
    <cellStyle name="Emphasis 3 3" xfId="22671"/>
    <cellStyle name="Emphasis 3 3 2" xfId="22672"/>
    <cellStyle name="Emphasis 3 4" xfId="22673"/>
    <cellStyle name="Emphasis 3 4 2" xfId="22674"/>
    <cellStyle name="Encabez1" xfId="22675"/>
    <cellStyle name="Encabez1 2" xfId="22676"/>
    <cellStyle name="Encabez1 2 2" xfId="22677"/>
    <cellStyle name="Encabez1 3" xfId="22678"/>
    <cellStyle name="Encabez2" xfId="22679"/>
    <cellStyle name="Encabez2 2" xfId="22680"/>
    <cellStyle name="Encabez2 2 2" xfId="22681"/>
    <cellStyle name="Encabez2 3" xfId="22682"/>
    <cellStyle name="Error" xfId="22683"/>
    <cellStyle name="Error 2" xfId="22684"/>
    <cellStyle name="Error 2 2" xfId="22685"/>
    <cellStyle name="Error 3" xfId="22686"/>
    <cellStyle name="Euro" xfId="22687"/>
    <cellStyle name="Euro 2" xfId="22688"/>
    <cellStyle name="Euro 2 2" xfId="22689"/>
    <cellStyle name="Euro 2 2 2" xfId="22690"/>
    <cellStyle name="Euro 2 2 2 2" xfId="22691"/>
    <cellStyle name="Euro 2 2 2 3" xfId="22692"/>
    <cellStyle name="Euro 2 2 2 4" xfId="22693"/>
    <cellStyle name="Euro 2 3" xfId="22694"/>
    <cellStyle name="Euro 2 3 2" xfId="22695"/>
    <cellStyle name="Euro 2 3 3" xfId="22696"/>
    <cellStyle name="Euro 2 3 4" xfId="22697"/>
    <cellStyle name="Euro 3" xfId="22698"/>
    <cellStyle name="Euro 3 2" xfId="22699"/>
    <cellStyle name="Euro 3 2 2" xfId="22700"/>
    <cellStyle name="Euro 3 2 2 2" xfId="22701"/>
    <cellStyle name="Euro 3 2 3" xfId="22702"/>
    <cellStyle name="Euro 3 2 4" xfId="22703"/>
    <cellStyle name="Euro 3 2 5" xfId="22704"/>
    <cellStyle name="Euro 3 3" xfId="22705"/>
    <cellStyle name="Euro 3 3 2" xfId="22706"/>
    <cellStyle name="Euro 3 4" xfId="22707"/>
    <cellStyle name="Euro 3 4 2" xfId="22708"/>
    <cellStyle name="Euro 4" xfId="22709"/>
    <cellStyle name="Euro 4 2" xfId="22710"/>
    <cellStyle name="Euro 4 3" xfId="22711"/>
    <cellStyle name="Euro 4 4" xfId="22712"/>
    <cellStyle name="Euro 5" xfId="22713"/>
    <cellStyle name="Euro 5 2" xfId="22714"/>
    <cellStyle name="Euro 6" xfId="22715"/>
    <cellStyle name="Euro 7" xfId="22716"/>
    <cellStyle name="Explanatory Text 10" xfId="22717"/>
    <cellStyle name="Explanatory Text 2" xfId="22718"/>
    <cellStyle name="Explanatory Text 2 2" xfId="22719"/>
    <cellStyle name="Explanatory Text 2 2 2" xfId="22720"/>
    <cellStyle name="Explanatory Text 2 2 2 2" xfId="22721"/>
    <cellStyle name="Explanatory Text 2 2 2 2 2" xfId="22722"/>
    <cellStyle name="Explanatory Text 2 2 3" xfId="22723"/>
    <cellStyle name="Explanatory Text 2 2 4" xfId="22724"/>
    <cellStyle name="Explanatory Text 2 2 4 2" xfId="22725"/>
    <cellStyle name="Explanatory Text 2 3" xfId="22726"/>
    <cellStyle name="Explanatory Text 2 3 2" xfId="22727"/>
    <cellStyle name="Explanatory Text 2 3 2 2" xfId="22728"/>
    <cellStyle name="Explanatory Text 2 3 3" xfId="22729"/>
    <cellStyle name="Explanatory Text 2 3 3 2" xfId="22730"/>
    <cellStyle name="Explanatory Text 2 3 4" xfId="22731"/>
    <cellStyle name="Explanatory Text 2 3 4 2" xfId="22732"/>
    <cellStyle name="Explanatory Text 2 3 5" xfId="22733"/>
    <cellStyle name="Explanatory Text 2 4" xfId="22734"/>
    <cellStyle name="Explanatory Text 2 4 2" xfId="22735"/>
    <cellStyle name="Explanatory Text 2 4 2 2" xfId="22736"/>
    <cellStyle name="Explanatory Text 2 5" xfId="22737"/>
    <cellStyle name="Explanatory Text 2 5 2" xfId="22738"/>
    <cellStyle name="Explanatory Text 2 5 3" xfId="22739"/>
    <cellStyle name="Explanatory Text 2 5 4" xfId="22740"/>
    <cellStyle name="Explanatory Text 2 6" xfId="22741"/>
    <cellStyle name="Explanatory Text 2_BB" xfId="22742"/>
    <cellStyle name="Explanatory Text 3" xfId="22743"/>
    <cellStyle name="Explanatory Text 3 2" xfId="22744"/>
    <cellStyle name="Explanatory Text 3 2 2" xfId="22745"/>
    <cellStyle name="Explanatory Text 3 2 2 2" xfId="22746"/>
    <cellStyle name="Explanatory Text 3 2 3" xfId="22747"/>
    <cellStyle name="Explanatory Text 3 2 3 2" xfId="22748"/>
    <cellStyle name="Explanatory Text 3 2 4" xfId="22749"/>
    <cellStyle name="Explanatory Text 3 3" xfId="22750"/>
    <cellStyle name="Explanatory Text 3 3 2" xfId="22751"/>
    <cellStyle name="Explanatory Text 3 3 3" xfId="22752"/>
    <cellStyle name="Explanatory Text 3 3 4" xfId="22753"/>
    <cellStyle name="Explanatory Text 3 4" xfId="22754"/>
    <cellStyle name="Explanatory Text 3 5" xfId="22755"/>
    <cellStyle name="Explanatory Text 3 6" xfId="22756"/>
    <cellStyle name="Explanatory Text 3 7" xfId="22757"/>
    <cellStyle name="Explanatory Text 4" xfId="22758"/>
    <cellStyle name="Explanatory Text 4 2" xfId="22759"/>
    <cellStyle name="Explanatory Text 4 2 2" xfId="22760"/>
    <cellStyle name="Explanatory Text 4 3" xfId="22761"/>
    <cellStyle name="Explanatory Text 4 3 2" xfId="22762"/>
    <cellStyle name="Explanatory Text 4 4" xfId="22763"/>
    <cellStyle name="Explanatory Text 5" xfId="22764"/>
    <cellStyle name="Explanatory Text 5 2" xfId="22765"/>
    <cellStyle name="Explanatory Text 5 2 2" xfId="22766"/>
    <cellStyle name="Explanatory Text 6" xfId="22767"/>
    <cellStyle name="Explanatory Text 6 2" xfId="22768"/>
    <cellStyle name="Explanatory Text 6 2 2" xfId="22769"/>
    <cellStyle name="Explanatory Text 7" xfId="22770"/>
    <cellStyle name="Explanatory Text 7 2" xfId="22771"/>
    <cellStyle name="Explanatory Text 8" xfId="22772"/>
    <cellStyle name="Explanatory Text 8 2" xfId="22773"/>
    <cellStyle name="Explanatory Text 9" xfId="22774"/>
    <cellStyle name="EYDate" xfId="22775"/>
    <cellStyle name="F2" xfId="22776"/>
    <cellStyle name="F2 2" xfId="22777"/>
    <cellStyle name="F2 2 2" xfId="22778"/>
    <cellStyle name="F2 3" xfId="22779"/>
    <cellStyle name="F3" xfId="22780"/>
    <cellStyle name="F3 2" xfId="22781"/>
    <cellStyle name="F3 2 2" xfId="22782"/>
    <cellStyle name="F3 3" xfId="22783"/>
    <cellStyle name="F4" xfId="22784"/>
    <cellStyle name="F4 2" xfId="22785"/>
    <cellStyle name="F4 2 2" xfId="22786"/>
    <cellStyle name="F4 3" xfId="22787"/>
    <cellStyle name="F5" xfId="22788"/>
    <cellStyle name="F5 2" xfId="22789"/>
    <cellStyle name="F5 2 2" xfId="22790"/>
    <cellStyle name="F5 3" xfId="22791"/>
    <cellStyle name="F6" xfId="22792"/>
    <cellStyle name="F6 2" xfId="22793"/>
    <cellStyle name="F6 2 2" xfId="22794"/>
    <cellStyle name="F6 3" xfId="22795"/>
    <cellStyle name="F7" xfId="22796"/>
    <cellStyle name="F7 2" xfId="22797"/>
    <cellStyle name="F7 2 2" xfId="22798"/>
    <cellStyle name="F7 3" xfId="22799"/>
    <cellStyle name="F8" xfId="22800"/>
    <cellStyle name="F8 2" xfId="22801"/>
    <cellStyle name="F8 2 2" xfId="22802"/>
    <cellStyle name="F8 3" xfId="22803"/>
    <cellStyle name="field" xfId="22804"/>
    <cellStyle name="field 2" xfId="22805"/>
    <cellStyle name="field 2 2" xfId="22806"/>
    <cellStyle name="field 3" xfId="22807"/>
    <cellStyle name="field names" xfId="22808"/>
    <cellStyle name="field names 2" xfId="22809"/>
    <cellStyle name="Fijo" xfId="22810"/>
    <cellStyle name="Fijo 2" xfId="22811"/>
    <cellStyle name="Fijo 2 2" xfId="22812"/>
    <cellStyle name="Fijo 3" xfId="22813"/>
    <cellStyle name="Financiero" xfId="22814"/>
    <cellStyle name="Financiero 2" xfId="22815"/>
    <cellStyle name="Financiero 2 2" xfId="22816"/>
    <cellStyle name="Financiero 3" xfId="22817"/>
    <cellStyle name="Fixed" xfId="22818"/>
    <cellStyle name="Flag" xfId="22819"/>
    <cellStyle name="Flash" xfId="22820"/>
    <cellStyle name="Followed Hyperlink 2" xfId="22821"/>
    <cellStyle name="Followed Hyperlink 2 2" xfId="22822"/>
    <cellStyle name="Followed Hyperlink 3" xfId="22823"/>
    <cellStyle name="Fonts" xfId="22824"/>
    <cellStyle name="Fonts 2" xfId="22825"/>
    <cellStyle name="Fonts 2 2" xfId="22826"/>
    <cellStyle name="Fonts 2 2 2" xfId="22827"/>
    <cellStyle name="Fonts 2 2 3" xfId="22828"/>
    <cellStyle name="Fonts 2 2 4" xfId="22829"/>
    <cellStyle name="Fonts 3" xfId="22830"/>
    <cellStyle name="Fonts 3 2" xfId="22831"/>
    <cellStyle name="Fonts 3 3" xfId="22832"/>
    <cellStyle name="Fonts 3 4" xfId="22833"/>
    <cellStyle name="footer" xfId="22834"/>
    <cellStyle name="footer 2" xfId="22835"/>
    <cellStyle name="Footer SBILogo1" xfId="22836"/>
    <cellStyle name="Footer SBILogo1 2" xfId="22837"/>
    <cellStyle name="Footer SBILogo1 2 2" xfId="22838"/>
    <cellStyle name="Footer SBILogo1 3" xfId="22839"/>
    <cellStyle name="Footer SBILogo2" xfId="22840"/>
    <cellStyle name="Footnote" xfId="22841"/>
    <cellStyle name="footnote ref" xfId="22842"/>
    <cellStyle name="Footnote Reference" xfId="22843"/>
    <cellStyle name="footnote text" xfId="22844"/>
    <cellStyle name="Footnote_% Change" xfId="22845"/>
    <cellStyle name="Formula_Unfinished" xfId="22846"/>
    <cellStyle name="General" xfId="22847"/>
    <cellStyle name="General 2" xfId="22848"/>
    <cellStyle name="General 2 2" xfId="22849"/>
    <cellStyle name="General 2 2 2" xfId="22850"/>
    <cellStyle name="General 2 3" xfId="22851"/>
    <cellStyle name="General 3" xfId="22852"/>
    <cellStyle name="General 3 2" xfId="22853"/>
    <cellStyle name="General 4" xfId="22854"/>
    <cellStyle name="General 4 2" xfId="22855"/>
    <cellStyle name="Good 10" xfId="22856"/>
    <cellStyle name="Good 10 2" xfId="22857"/>
    <cellStyle name="Good 2" xfId="22858"/>
    <cellStyle name="Good 2 2" xfId="22859"/>
    <cellStyle name="Good 2 2 2" xfId="22860"/>
    <cellStyle name="Good 2 2 2 2" xfId="22861"/>
    <cellStyle name="Good 2 2 2 2 2" xfId="22862"/>
    <cellStyle name="Good 2 2 3" xfId="22863"/>
    <cellStyle name="Good 2 2 4" xfId="22864"/>
    <cellStyle name="Good 2 2 4 2" xfId="22865"/>
    <cellStyle name="Good 2 3" xfId="22866"/>
    <cellStyle name="Good 2 3 2" xfId="22867"/>
    <cellStyle name="Good 2 3 2 2" xfId="22868"/>
    <cellStyle name="Good 2 3 3" xfId="22869"/>
    <cellStyle name="Good 2 3 3 2" xfId="22870"/>
    <cellStyle name="Good 2 3 4" xfId="22871"/>
    <cellStyle name="Good 2 3 4 2" xfId="22872"/>
    <cellStyle name="Good 2 3 5" xfId="22873"/>
    <cellStyle name="Good 2 4" xfId="22874"/>
    <cellStyle name="Good 2 4 2" xfId="22875"/>
    <cellStyle name="Good 2 4 2 2" xfId="22876"/>
    <cellStyle name="Good 2 5" xfId="22877"/>
    <cellStyle name="Good 2 5 2" xfId="22878"/>
    <cellStyle name="Good 2 5 3" xfId="22879"/>
    <cellStyle name="Good 2 5 4" xfId="22880"/>
    <cellStyle name="Good 2 6" xfId="22881"/>
    <cellStyle name="Good 2_BB" xfId="22882"/>
    <cellStyle name="Good 3" xfId="22883"/>
    <cellStyle name="Good 3 2" xfId="22884"/>
    <cellStyle name="Good 3 2 2" xfId="22885"/>
    <cellStyle name="Good 3 2 2 2" xfId="22886"/>
    <cellStyle name="Good 3 2 3" xfId="22887"/>
    <cellStyle name="Good 3 2 3 2" xfId="22888"/>
    <cellStyle name="Good 3 2 4" xfId="22889"/>
    <cellStyle name="Good 3 3" xfId="22890"/>
    <cellStyle name="Good 3 3 2" xfId="22891"/>
    <cellStyle name="Good 3 3 3" xfId="22892"/>
    <cellStyle name="Good 3 3 4" xfId="22893"/>
    <cellStyle name="Good 3 4" xfId="22894"/>
    <cellStyle name="Good 3 5" xfId="22895"/>
    <cellStyle name="Good 3 6" xfId="22896"/>
    <cellStyle name="Good 3 7" xfId="22897"/>
    <cellStyle name="Good 4" xfId="22898"/>
    <cellStyle name="Good 4 2" xfId="22899"/>
    <cellStyle name="Good 4 2 2" xfId="22900"/>
    <cellStyle name="Good 4 3" xfId="22901"/>
    <cellStyle name="Good 4 3 2" xfId="22902"/>
    <cellStyle name="Good 4 4" xfId="22903"/>
    <cellStyle name="Good 4 4 2" xfId="22904"/>
    <cellStyle name="Good 5" xfId="22905"/>
    <cellStyle name="Good 5 2" xfId="22906"/>
    <cellStyle name="Good 5 2 2" xfId="22907"/>
    <cellStyle name="Good 6" xfId="22908"/>
    <cellStyle name="Good 6 2" xfId="22909"/>
    <cellStyle name="Good 6 2 2" xfId="22910"/>
    <cellStyle name="Good 7" xfId="22911"/>
    <cellStyle name="Good 7 2" xfId="22912"/>
    <cellStyle name="Good 7 3" xfId="22913"/>
    <cellStyle name="Good 7 4" xfId="22914"/>
    <cellStyle name="Good 8" xfId="22915"/>
    <cellStyle name="Good 8 2" xfId="22916"/>
    <cellStyle name="Good 8 3" xfId="22917"/>
    <cellStyle name="Good 8 4" xfId="22918"/>
    <cellStyle name="Good 9" xfId="22919"/>
    <cellStyle name="Good 9 2" xfId="22920"/>
    <cellStyle name="Good 9 3" xfId="22921"/>
    <cellStyle name="Grey" xfId="22922"/>
    <cellStyle name="Group" xfId="22923"/>
    <cellStyle name="Group 2" xfId="22924"/>
    <cellStyle name="Group 2 2" xfId="22925"/>
    <cellStyle name="Group 3" xfId="22926"/>
    <cellStyle name="GroupNote" xfId="22927"/>
    <cellStyle name="GroupNote 2" xfId="22928"/>
    <cellStyle name="GroupNote 2 2" xfId="22929"/>
    <cellStyle name="GroupNote 3" xfId="22930"/>
    <cellStyle name="Hard Percent" xfId="22931"/>
    <cellStyle name="HardCodeCalc" xfId="22932"/>
    <cellStyle name="Header" xfId="22933"/>
    <cellStyle name="Header Draft Stamp" xfId="22934"/>
    <cellStyle name="Header_% Change" xfId="22935"/>
    <cellStyle name="Header1" xfId="22936"/>
    <cellStyle name="Header2" xfId="22937"/>
    <cellStyle name="HeaderLabel" xfId="22938"/>
    <cellStyle name="HeaderLabel 2" xfId="22939"/>
    <cellStyle name="HeaderLabel 2 2" xfId="22940"/>
    <cellStyle name="HeaderLabel 3" xfId="22941"/>
    <cellStyle name="HeaderText" xfId="22942"/>
    <cellStyle name="Heading" xfId="22943"/>
    <cellStyle name="Heading 1 10" xfId="22944"/>
    <cellStyle name="Heading 1 10 2" xfId="22945"/>
    <cellStyle name="Heading 1 10 3" xfId="22946"/>
    <cellStyle name="Heading 1 10 4" xfId="22947"/>
    <cellStyle name="Heading 1 11" xfId="22948"/>
    <cellStyle name="Heading 1 11 2" xfId="22949"/>
    <cellStyle name="Heading 1 12" xfId="22950"/>
    <cellStyle name="Heading 1 12 2" xfId="22951"/>
    <cellStyle name="Heading 1 13" xfId="22952"/>
    <cellStyle name="Heading 1 14" xfId="22953"/>
    <cellStyle name="Heading 1 2" xfId="22954"/>
    <cellStyle name="Heading 1 2 2" xfId="22955"/>
    <cellStyle name="Heading 1 2 2 2" xfId="22956"/>
    <cellStyle name="Heading 1 2 2 2 2" xfId="22957"/>
    <cellStyle name="Heading 1 2 2 2 2 2" xfId="22958"/>
    <cellStyle name="Heading 1 2 2 3" xfId="22959"/>
    <cellStyle name="Heading 1 2 2 4" xfId="22960"/>
    <cellStyle name="Heading 1 2 2 5" xfId="22961"/>
    <cellStyle name="Heading 1 2 2 5 2" xfId="22962"/>
    <cellStyle name="Heading 1 2 3" xfId="22963"/>
    <cellStyle name="Heading 1 2 3 2" xfId="22964"/>
    <cellStyle name="Heading 1 2 3 2 2" xfId="22965"/>
    <cellStyle name="Heading 1 2 3 3" xfId="22966"/>
    <cellStyle name="Heading 1 2 4" xfId="22967"/>
    <cellStyle name="Heading 1 2 4 2" xfId="22968"/>
    <cellStyle name="Heading 1 2 4 2 2" xfId="22969"/>
    <cellStyle name="Heading 1 2 5" xfId="22970"/>
    <cellStyle name="Heading 1 2 5 2" xfId="22971"/>
    <cellStyle name="Heading 1 2 5 3" xfId="22972"/>
    <cellStyle name="Heading 1 2 5 4" xfId="22973"/>
    <cellStyle name="Heading 1 2 6" xfId="22974"/>
    <cellStyle name="Heading 1 2_asset sales" xfId="22975"/>
    <cellStyle name="Heading 1 3" xfId="22976"/>
    <cellStyle name="Heading 1 3 2" xfId="22977"/>
    <cellStyle name="Heading 1 3 2 2" xfId="22978"/>
    <cellStyle name="Heading 1 3 2 2 2" xfId="22979"/>
    <cellStyle name="Heading 1 3 2 3" xfId="22980"/>
    <cellStyle name="Heading 1 3 2 3 2" xfId="22981"/>
    <cellStyle name="Heading 1 3 2 4" xfId="22982"/>
    <cellStyle name="Heading 1 3 3" xfId="22983"/>
    <cellStyle name="Heading 1 3 4" xfId="22984"/>
    <cellStyle name="Heading 1 3 4 2" xfId="22985"/>
    <cellStyle name="Heading 1 3 4 3" xfId="22986"/>
    <cellStyle name="Heading 1 3 4 4" xfId="22987"/>
    <cellStyle name="Heading 1 3 5" xfId="22988"/>
    <cellStyle name="Heading 1 3 6" xfId="22989"/>
    <cellStyle name="Heading 1 3 7" xfId="22990"/>
    <cellStyle name="Heading 1 4" xfId="22991"/>
    <cellStyle name="Heading 1 4 2" xfId="22992"/>
    <cellStyle name="Heading 1 4 2 2" xfId="22993"/>
    <cellStyle name="Heading 1 4 2 2 2" xfId="22994"/>
    <cellStyle name="Heading 1 4 2 3" xfId="22995"/>
    <cellStyle name="Heading 1 4 3" xfId="22996"/>
    <cellStyle name="Heading 1 4 3 2" xfId="22997"/>
    <cellStyle name="Heading 1 4 4" xfId="22998"/>
    <cellStyle name="Heading 1 4 4 2" xfId="22999"/>
    <cellStyle name="Heading 1 5" xfId="23000"/>
    <cellStyle name="Heading 1 5 2" xfId="23001"/>
    <cellStyle name="Heading 1 5 2 2" xfId="23002"/>
    <cellStyle name="Heading 1 5 3" xfId="23003"/>
    <cellStyle name="Heading 1 6" xfId="23004"/>
    <cellStyle name="Heading 1 6 2" xfId="23005"/>
    <cellStyle name="Heading 1 6 2 2" xfId="23006"/>
    <cellStyle name="Heading 1 7" xfId="23007"/>
    <cellStyle name="Heading 1 7 2" xfId="23008"/>
    <cellStyle name="Heading 1 7 3" xfId="23009"/>
    <cellStyle name="Heading 1 7 4" xfId="23010"/>
    <cellStyle name="Heading 1 8" xfId="23011"/>
    <cellStyle name="Heading 1 8 2" xfId="23012"/>
    <cellStyle name="Heading 1 8 3" xfId="23013"/>
    <cellStyle name="Heading 1 8 4" xfId="23014"/>
    <cellStyle name="Heading 1 9" xfId="23015"/>
    <cellStyle name="Heading 1 9 2" xfId="23016"/>
    <cellStyle name="Heading 1 9 3" xfId="23017"/>
    <cellStyle name="Heading 1 9 4" xfId="23018"/>
    <cellStyle name="Heading 1 Above" xfId="23019"/>
    <cellStyle name="Heading 1." xfId="23020"/>
    <cellStyle name="Heading 1+" xfId="23021"/>
    <cellStyle name="Heading 1+ 2" xfId="23022"/>
    <cellStyle name="Heading 1+ 2 2" xfId="23023"/>
    <cellStyle name="Heading 1+ 3" xfId="23024"/>
    <cellStyle name="heading 10" xfId="23025"/>
    <cellStyle name="Heading 2 10" xfId="23026"/>
    <cellStyle name="Heading 2 10 2" xfId="23027"/>
    <cellStyle name="Heading 2 10 2 2" xfId="23028"/>
    <cellStyle name="Heading 2 11" xfId="23029"/>
    <cellStyle name="Heading 2 11 2" xfId="23030"/>
    <cellStyle name="Heading 2 11 3" xfId="23031"/>
    <cellStyle name="Heading 2 11 4" xfId="23032"/>
    <cellStyle name="Heading 2 12" xfId="23033"/>
    <cellStyle name="Heading 2 12 2" xfId="23034"/>
    <cellStyle name="Heading 2 13" xfId="23035"/>
    <cellStyle name="Heading 2 14" xfId="23036"/>
    <cellStyle name="Heading 2 2" xfId="23037"/>
    <cellStyle name="Heading 2 2 2" xfId="23038"/>
    <cellStyle name="Heading 2 2 2 2" xfId="23039"/>
    <cellStyle name="Heading 2 2 2 2 2" xfId="23040"/>
    <cellStyle name="Heading 2 2 2 2 2 2" xfId="23041"/>
    <cellStyle name="Heading 2 2 2 3" xfId="23042"/>
    <cellStyle name="Heading 2 2 2 4" xfId="23043"/>
    <cellStyle name="Heading 2 2 2 4 2" xfId="23044"/>
    <cellStyle name="Heading 2 2 3" xfId="23045"/>
    <cellStyle name="Heading 2 2 3 2" xfId="23046"/>
    <cellStyle name="Heading 2 2 3 2 2" xfId="23047"/>
    <cellStyle name="Heading 2 2 3 3" xfId="23048"/>
    <cellStyle name="Heading 2 2 4" xfId="23049"/>
    <cellStyle name="Heading 2 2 4 2" xfId="23050"/>
    <cellStyle name="Heading 2 2 4 2 2" xfId="23051"/>
    <cellStyle name="Heading 2 2 5" xfId="23052"/>
    <cellStyle name="Heading 2 2 5 2" xfId="23053"/>
    <cellStyle name="Heading 2 2 5 3" xfId="23054"/>
    <cellStyle name="Heading 2 2 5 4" xfId="23055"/>
    <cellStyle name="Heading 2 2 6" xfId="23056"/>
    <cellStyle name="Heading 2 2_BB" xfId="23057"/>
    <cellStyle name="Heading 2 3" xfId="23058"/>
    <cellStyle name="Heading 2 3 2" xfId="23059"/>
    <cellStyle name="Heading 2 3 2 2" xfId="23060"/>
    <cellStyle name="Heading 2 3 2 2 2" xfId="23061"/>
    <cellStyle name="Heading 2 3 2 3" xfId="23062"/>
    <cellStyle name="Heading 2 3 2 3 2" xfId="23063"/>
    <cellStyle name="Heading 2 3 2 4" xfId="23064"/>
    <cellStyle name="Heading 2 3 3" xfId="23065"/>
    <cellStyle name="Heading 2 3 4" xfId="23066"/>
    <cellStyle name="Heading 2 3 4 2" xfId="23067"/>
    <cellStyle name="Heading 2 3 4 3" xfId="23068"/>
    <cellStyle name="Heading 2 3 4 4" xfId="23069"/>
    <cellStyle name="Heading 2 3 5" xfId="23070"/>
    <cellStyle name="Heading 2 3 6" xfId="23071"/>
    <cellStyle name="Heading 2 3 7" xfId="23072"/>
    <cellStyle name="Heading 2 4" xfId="23073"/>
    <cellStyle name="Heading 2 4 2" xfId="23074"/>
    <cellStyle name="Heading 2 4 2 2" xfId="23075"/>
    <cellStyle name="Heading 2 4 2 3" xfId="23076"/>
    <cellStyle name="Heading 2 4 3" xfId="23077"/>
    <cellStyle name="Heading 2 4 3 2" xfId="23078"/>
    <cellStyle name="Heading 2 4 4" xfId="23079"/>
    <cellStyle name="Heading 2 4 4 2" xfId="23080"/>
    <cellStyle name="Heading 2 4 5" xfId="23081"/>
    <cellStyle name="Heading 2 5" xfId="23082"/>
    <cellStyle name="Heading 2 5 2" xfId="23083"/>
    <cellStyle name="Heading 2 5 2 2" xfId="23084"/>
    <cellStyle name="Heading 2 5 3" xfId="23085"/>
    <cellStyle name="Heading 2 6" xfId="23086"/>
    <cellStyle name="Heading 2 6 2" xfId="23087"/>
    <cellStyle name="Heading 2 6 3" xfId="23088"/>
    <cellStyle name="Heading 2 6 3 2" xfId="23089"/>
    <cellStyle name="Heading 2 7" xfId="23090"/>
    <cellStyle name="Heading 2 7 2" xfId="23091"/>
    <cellStyle name="Heading 2 7 2 2" xfId="23092"/>
    <cellStyle name="Heading 2 8" xfId="23093"/>
    <cellStyle name="Heading 2 8 2" xfId="23094"/>
    <cellStyle name="Heading 2 8 2 2" xfId="23095"/>
    <cellStyle name="Heading 2 9" xfId="23096"/>
    <cellStyle name="Heading 2 9 2" xfId="23097"/>
    <cellStyle name="Heading 2 9 2 2" xfId="23098"/>
    <cellStyle name="Heading 2 Below" xfId="23099"/>
    <cellStyle name="Heading 2 Below 2" xfId="23100"/>
    <cellStyle name="Heading 2 Below 2 2" xfId="23101"/>
    <cellStyle name="Heading 2 Below 3" xfId="23102"/>
    <cellStyle name="Heading 2 Below 3 2" xfId="23103"/>
    <cellStyle name="Heading 2 Below 4" xfId="23104"/>
    <cellStyle name="Heading 2 Below 5" xfId="23105"/>
    <cellStyle name="Heading 2." xfId="23106"/>
    <cellStyle name="Heading 2+" xfId="23107"/>
    <cellStyle name="Heading 2+ 2" xfId="23108"/>
    <cellStyle name="Heading 2+ 2 2" xfId="23109"/>
    <cellStyle name="Heading 2+ 3" xfId="23110"/>
    <cellStyle name="Heading 3 10" xfId="23111"/>
    <cellStyle name="Heading 3 10 2" xfId="23112"/>
    <cellStyle name="Heading 3 10 2 2" xfId="23113"/>
    <cellStyle name="Heading 3 11" xfId="23114"/>
    <cellStyle name="Heading 3 11 2" xfId="23115"/>
    <cellStyle name="Heading 3 11 3" xfId="23116"/>
    <cellStyle name="Heading 3 11 4" xfId="23117"/>
    <cellStyle name="Heading 3 12" xfId="23118"/>
    <cellStyle name="Heading 3 12 2" xfId="23119"/>
    <cellStyle name="Heading 3 13" xfId="23120"/>
    <cellStyle name="Heading 3 14" xfId="23121"/>
    <cellStyle name="Heading 3 2" xfId="23122"/>
    <cellStyle name="Heading 3 2 2" xfId="23123"/>
    <cellStyle name="Heading 3 2 2 2" xfId="23124"/>
    <cellStyle name="Heading 3 2 2 2 2" xfId="23125"/>
    <cellStyle name="Heading 3 2 2 2 2 2" xfId="23126"/>
    <cellStyle name="Heading 3 2 2 2 3" xfId="23127"/>
    <cellStyle name="Heading 3 2 2 2 4" xfId="23128"/>
    <cellStyle name="Heading 3 2 2 3" xfId="23129"/>
    <cellStyle name="Heading 3 2 2 3 2" xfId="23130"/>
    <cellStyle name="Heading 3 2 2 3 3" xfId="23131"/>
    <cellStyle name="Heading 3 2 2 4" xfId="23132"/>
    <cellStyle name="Heading 3 2 2 4 2" xfId="23133"/>
    <cellStyle name="Heading 3 2 2 5" xfId="23134"/>
    <cellStyle name="Heading 3 2 2 6" xfId="23135"/>
    <cellStyle name="Heading 3 2 3" xfId="23136"/>
    <cellStyle name="Heading 3 2 3 2" xfId="23137"/>
    <cellStyle name="Heading 3 2 3 2 2" xfId="23138"/>
    <cellStyle name="Heading 3 2 3 3" xfId="23139"/>
    <cellStyle name="Heading 3 2 3 4" xfId="23140"/>
    <cellStyle name="Heading 3 2 4" xfId="23141"/>
    <cellStyle name="Heading 3 2 4 2" xfId="23142"/>
    <cellStyle name="Heading 3 2 4 2 2" xfId="23143"/>
    <cellStyle name="Heading 3 2 4 3" xfId="23144"/>
    <cellStyle name="Heading 3 2 4 4" xfId="23145"/>
    <cellStyle name="Heading 3 2 5" xfId="23146"/>
    <cellStyle name="Heading 3 2 5 2" xfId="23147"/>
    <cellStyle name="Heading 3 2 5 3" xfId="23148"/>
    <cellStyle name="Heading 3 2 5 4" xfId="23149"/>
    <cellStyle name="Heading 3 2 6" xfId="23150"/>
    <cellStyle name="Heading 3 2 6 2" xfId="23151"/>
    <cellStyle name="Heading 3 2 6 3" xfId="23152"/>
    <cellStyle name="Heading 3 2 7" xfId="23153"/>
    <cellStyle name="Heading 3 2 8" xfId="23154"/>
    <cellStyle name="Heading 3 2 9" xfId="23155"/>
    <cellStyle name="Heading 3 2_BB" xfId="23156"/>
    <cellStyle name="Heading 3 3" xfId="23157"/>
    <cellStyle name="Heading 3 3 2" xfId="23158"/>
    <cellStyle name="Heading 3 3 2 2" xfId="23159"/>
    <cellStyle name="Heading 3 3 2 2 2" xfId="23160"/>
    <cellStyle name="Heading 3 3 2 3" xfId="23161"/>
    <cellStyle name="Heading 3 3 2 3 2" xfId="23162"/>
    <cellStyle name="Heading 3 3 2 4" xfId="23163"/>
    <cellStyle name="Heading 3 3 2 5" xfId="23164"/>
    <cellStyle name="Heading 3 3 3" xfId="23165"/>
    <cellStyle name="Heading 3 3 4" xfId="23166"/>
    <cellStyle name="Heading 3 3 4 2" xfId="23167"/>
    <cellStyle name="Heading 3 3 4 3" xfId="23168"/>
    <cellStyle name="Heading 3 3 4 4" xfId="23169"/>
    <cellStyle name="Heading 3 3 5" xfId="23170"/>
    <cellStyle name="Heading 3 3 5 2" xfId="23171"/>
    <cellStyle name="Heading 3 3 6" xfId="23172"/>
    <cellStyle name="Heading 3 3 7" xfId="23173"/>
    <cellStyle name="Heading 3 3 8" xfId="23174"/>
    <cellStyle name="Heading 3 4" xfId="23175"/>
    <cellStyle name="Heading 3 4 2" xfId="23176"/>
    <cellStyle name="Heading 3 4 2 2" xfId="23177"/>
    <cellStyle name="Heading 3 4 2 3" xfId="23178"/>
    <cellStyle name="Heading 3 4 3" xfId="23179"/>
    <cellStyle name="Heading 3 4 3 2" xfId="23180"/>
    <cellStyle name="Heading 3 4 4" xfId="23181"/>
    <cellStyle name="Heading 3 4 4 2" xfId="23182"/>
    <cellStyle name="Heading 3 4 5" xfId="23183"/>
    <cellStyle name="Heading 3 4 6" xfId="23184"/>
    <cellStyle name="Heading 3 4 7" xfId="23185"/>
    <cellStyle name="Heading 3 5" xfId="23186"/>
    <cellStyle name="Heading 3 5 2" xfId="23187"/>
    <cellStyle name="Heading 3 5 2 2" xfId="23188"/>
    <cellStyle name="Heading 3 5 3" xfId="23189"/>
    <cellStyle name="Heading 3 5 4" xfId="23190"/>
    <cellStyle name="Heading 3 5 5" xfId="23191"/>
    <cellStyle name="Heading 3 6" xfId="23192"/>
    <cellStyle name="Heading 3 6 2" xfId="23193"/>
    <cellStyle name="Heading 3 6 2 2" xfId="23194"/>
    <cellStyle name="Heading 3 6 2 3" xfId="23195"/>
    <cellStyle name="Heading 3 6 3" xfId="23196"/>
    <cellStyle name="Heading 3 6 3 2" xfId="23197"/>
    <cellStyle name="Heading 3 7" xfId="23198"/>
    <cellStyle name="Heading 3 7 2" xfId="23199"/>
    <cellStyle name="Heading 3 7 2 2" xfId="23200"/>
    <cellStyle name="Heading 3 8" xfId="23201"/>
    <cellStyle name="Heading 3 8 2" xfId="23202"/>
    <cellStyle name="Heading 3 8 2 2" xfId="23203"/>
    <cellStyle name="Heading 3 9" xfId="23204"/>
    <cellStyle name="Heading 3 9 2" xfId="23205"/>
    <cellStyle name="Heading 3 9 2 2" xfId="23206"/>
    <cellStyle name="Heading 3." xfId="23207"/>
    <cellStyle name="Heading 3+" xfId="23208"/>
    <cellStyle name="Heading 4 10" xfId="23209"/>
    <cellStyle name="Heading 4 10 2" xfId="23210"/>
    <cellStyle name="Heading 4 10 2 2" xfId="23211"/>
    <cellStyle name="Heading 4 11" xfId="23212"/>
    <cellStyle name="Heading 4 11 2" xfId="23213"/>
    <cellStyle name="Heading 4 11 3" xfId="23214"/>
    <cellStyle name="Heading 4 11 4" xfId="23215"/>
    <cellStyle name="Heading 4 12" xfId="23216"/>
    <cellStyle name="Heading 4 12 2" xfId="23217"/>
    <cellStyle name="Heading 4 13" xfId="23218"/>
    <cellStyle name="Heading 4 14" xfId="23219"/>
    <cellStyle name="Heading 4 2" xfId="23220"/>
    <cellStyle name="Heading 4 2 2" xfId="23221"/>
    <cellStyle name="Heading 4 2 2 2" xfId="23222"/>
    <cellStyle name="Heading 4 2 2 2 2" xfId="23223"/>
    <cellStyle name="Heading 4 2 2 2 2 2" xfId="23224"/>
    <cellStyle name="Heading 4 2 2 3" xfId="23225"/>
    <cellStyle name="Heading 4 2 2 4" xfId="23226"/>
    <cellStyle name="Heading 4 2 2 4 2" xfId="23227"/>
    <cellStyle name="Heading 4 2 3" xfId="23228"/>
    <cellStyle name="Heading 4 2 3 2" xfId="23229"/>
    <cellStyle name="Heading 4 2 3 2 2" xfId="23230"/>
    <cellStyle name="Heading 4 2 3 3" xfId="23231"/>
    <cellStyle name="Heading 4 2 4" xfId="23232"/>
    <cellStyle name="Heading 4 2 4 2" xfId="23233"/>
    <cellStyle name="Heading 4 2 4 2 2" xfId="23234"/>
    <cellStyle name="Heading 4 2 5" xfId="23235"/>
    <cellStyle name="Heading 4 2 5 2" xfId="23236"/>
    <cellStyle name="Heading 4 2 5 3" xfId="23237"/>
    <cellStyle name="Heading 4 2 5 4" xfId="23238"/>
    <cellStyle name="Heading 4 2 6" xfId="23239"/>
    <cellStyle name="Heading 4 2_BB" xfId="23240"/>
    <cellStyle name="Heading 4 3" xfId="23241"/>
    <cellStyle name="Heading 4 3 2" xfId="23242"/>
    <cellStyle name="Heading 4 3 2 2" xfId="23243"/>
    <cellStyle name="Heading 4 3 2 2 2" xfId="23244"/>
    <cellStyle name="Heading 4 3 2 3" xfId="23245"/>
    <cellStyle name="Heading 4 3 2 3 2" xfId="23246"/>
    <cellStyle name="Heading 4 3 2 4" xfId="23247"/>
    <cellStyle name="Heading 4 3 3" xfId="23248"/>
    <cellStyle name="Heading 4 3 4" xfId="23249"/>
    <cellStyle name="Heading 4 3 4 2" xfId="23250"/>
    <cellStyle name="Heading 4 3 4 3" xfId="23251"/>
    <cellStyle name="Heading 4 3 4 4" xfId="23252"/>
    <cellStyle name="Heading 4 3 5" xfId="23253"/>
    <cellStyle name="Heading 4 3 6" xfId="23254"/>
    <cellStyle name="Heading 4 3 7" xfId="23255"/>
    <cellStyle name="Heading 4 4" xfId="23256"/>
    <cellStyle name="Heading 4 4 2" xfId="23257"/>
    <cellStyle name="Heading 4 4 2 2" xfId="23258"/>
    <cellStyle name="Heading 4 4 2 3" xfId="23259"/>
    <cellStyle name="Heading 4 4 3" xfId="23260"/>
    <cellStyle name="Heading 4 4 3 2" xfId="23261"/>
    <cellStyle name="Heading 4 4 4" xfId="23262"/>
    <cellStyle name="Heading 4 4 4 2" xfId="23263"/>
    <cellStyle name="Heading 4 4 5" xfId="23264"/>
    <cellStyle name="Heading 4 5" xfId="23265"/>
    <cellStyle name="Heading 4 5 2" xfId="23266"/>
    <cellStyle name="Heading 4 5 2 2" xfId="23267"/>
    <cellStyle name="Heading 4 5 3" xfId="23268"/>
    <cellStyle name="Heading 4 6" xfId="23269"/>
    <cellStyle name="Heading 4 6 2" xfId="23270"/>
    <cellStyle name="Heading 4 6 3" xfId="23271"/>
    <cellStyle name="Heading 4 6 3 2" xfId="23272"/>
    <cellStyle name="Heading 4 7" xfId="23273"/>
    <cellStyle name="Heading 4 7 2" xfId="23274"/>
    <cellStyle name="Heading 4 7 2 2" xfId="23275"/>
    <cellStyle name="Heading 4 8" xfId="23276"/>
    <cellStyle name="Heading 4 8 2" xfId="23277"/>
    <cellStyle name="Heading 4 8 2 2" xfId="23278"/>
    <cellStyle name="Heading 4 9" xfId="23279"/>
    <cellStyle name="Heading 4 9 2" xfId="23280"/>
    <cellStyle name="Heading 4 9 2 2" xfId="23281"/>
    <cellStyle name="Heading 4." xfId="23282"/>
    <cellStyle name="Heading 5" xfId="23283"/>
    <cellStyle name="Heading 6" xfId="23284"/>
    <cellStyle name="Heading 7" xfId="23285"/>
    <cellStyle name="Heading 8" xfId="23286"/>
    <cellStyle name="heading 9" xfId="23287"/>
    <cellStyle name="Heading Title" xfId="23288"/>
    <cellStyle name="Heading1" xfId="23289"/>
    <cellStyle name="Heading2" xfId="23290"/>
    <cellStyle name="Heading3" xfId="23291"/>
    <cellStyle name="Heading4" xfId="23292"/>
    <cellStyle name="Heading5" xfId="23293"/>
    <cellStyle name="Headings" xfId="23294"/>
    <cellStyle name="Headings 10" xfId="23295"/>
    <cellStyle name="Headings 10 2" xfId="23296"/>
    <cellStyle name="Headings 10 2 2" xfId="23297"/>
    <cellStyle name="Headings 10 2 2 2" xfId="23298"/>
    <cellStyle name="Headings 10 3" xfId="23299"/>
    <cellStyle name="Headings 10 3 2" xfId="23300"/>
    <cellStyle name="Headings 10_Gross" xfId="23301"/>
    <cellStyle name="Headings 11" xfId="23302"/>
    <cellStyle name="Headings 11 2" xfId="23303"/>
    <cellStyle name="Headings 11 2 2" xfId="23304"/>
    <cellStyle name="Headings 11 2 2 2" xfId="23305"/>
    <cellStyle name="Headings 11 3" xfId="23306"/>
    <cellStyle name="Headings 11 3 2" xfId="23307"/>
    <cellStyle name="Headings 11_Gross" xfId="23308"/>
    <cellStyle name="Headings 12" xfId="23309"/>
    <cellStyle name="Headings 12 2" xfId="23310"/>
    <cellStyle name="Headings 12 2 2" xfId="23311"/>
    <cellStyle name="Headings 12 3" xfId="23312"/>
    <cellStyle name="Headings 12 3 2" xfId="23313"/>
    <cellStyle name="Headings 12 4" xfId="23314"/>
    <cellStyle name="Headings 12 4 2" xfId="23315"/>
    <cellStyle name="Headings 12 5" xfId="23316"/>
    <cellStyle name="Headings 12 5 2" xfId="23317"/>
    <cellStyle name="Headings 13" xfId="23318"/>
    <cellStyle name="Headings 13 2" xfId="23319"/>
    <cellStyle name="Headings 13 2 2" xfId="23320"/>
    <cellStyle name="Headings 13 3" xfId="23321"/>
    <cellStyle name="Headings 13 3 2" xfId="23322"/>
    <cellStyle name="Headings 14" xfId="23323"/>
    <cellStyle name="Headings 14 2" xfId="23324"/>
    <cellStyle name="Headings 14 2 2" xfId="23325"/>
    <cellStyle name="Headings 14 3" xfId="23326"/>
    <cellStyle name="Headings 14 3 2" xfId="23327"/>
    <cellStyle name="Headings 14 4" xfId="23328"/>
    <cellStyle name="Headings 14 4 2" xfId="23329"/>
    <cellStyle name="Headings 15" xfId="23330"/>
    <cellStyle name="Headings 15 2" xfId="23331"/>
    <cellStyle name="Headings 15 2 2" xfId="23332"/>
    <cellStyle name="Headings 15 2 2 2" xfId="23333"/>
    <cellStyle name="Headings 15 3" xfId="23334"/>
    <cellStyle name="Headings 15 3 2" xfId="23335"/>
    <cellStyle name="Headings 16" xfId="23336"/>
    <cellStyle name="Headings 16 2" xfId="23337"/>
    <cellStyle name="Headings 16 2 2" xfId="23338"/>
    <cellStyle name="Headings 16 3" xfId="23339"/>
    <cellStyle name="Headings 17" xfId="23340"/>
    <cellStyle name="Headings 17 2" xfId="23341"/>
    <cellStyle name="Headings 17 2 2" xfId="23342"/>
    <cellStyle name="Headings 17 3" xfId="23343"/>
    <cellStyle name="Headings 18" xfId="23344"/>
    <cellStyle name="Headings 18 2" xfId="23345"/>
    <cellStyle name="Headings 18 2 2" xfId="23346"/>
    <cellStyle name="Headings 18 3" xfId="23347"/>
    <cellStyle name="Headings 19" xfId="23348"/>
    <cellStyle name="Headings 19 2" xfId="23349"/>
    <cellStyle name="Headings 19 2 2" xfId="23350"/>
    <cellStyle name="Headings 19 3" xfId="23351"/>
    <cellStyle name="Headings 2" xfId="23352"/>
    <cellStyle name="Headings 2 2" xfId="23353"/>
    <cellStyle name="Headings 2 2 2" xfId="23354"/>
    <cellStyle name="Headings 2 2 2 2" xfId="23355"/>
    <cellStyle name="Headings 2 2 2 2 2" xfId="23356"/>
    <cellStyle name="Headings 2 2 2 3" xfId="23357"/>
    <cellStyle name="Headings 2 2 2 3 2" xfId="23358"/>
    <cellStyle name="Headings 2 2 3" xfId="23359"/>
    <cellStyle name="Headings 2 2 3 2" xfId="23360"/>
    <cellStyle name="Headings 2 2 4" xfId="23361"/>
    <cellStyle name="Headings 2 2_Gross" xfId="23362"/>
    <cellStyle name="Headings 2 3" xfId="23363"/>
    <cellStyle name="Headings 2 3 2" xfId="23364"/>
    <cellStyle name="Headings 2 3 2 2" xfId="23365"/>
    <cellStyle name="Headings 2 3 2 2 2" xfId="23366"/>
    <cellStyle name="Headings 2 3 2 3" xfId="23367"/>
    <cellStyle name="Headings 2 3 2 3 2" xfId="23368"/>
    <cellStyle name="Headings 2 3 2 4" xfId="23369"/>
    <cellStyle name="Headings 2 3 2 4 2" xfId="23370"/>
    <cellStyle name="Headings 2 3 2 5" xfId="23371"/>
    <cellStyle name="Headings 2 3 3" xfId="23372"/>
    <cellStyle name="Headings 2 3 3 2" xfId="23373"/>
    <cellStyle name="Headings 2 3 3 2 2" xfId="23374"/>
    <cellStyle name="Headings 2 3 3 3" xfId="23375"/>
    <cellStyle name="Headings 2 3 3 3 2" xfId="23376"/>
    <cellStyle name="Headings 2 3 4" xfId="23377"/>
    <cellStyle name="Headings 2 3 4 2" xfId="23378"/>
    <cellStyle name="Headings 2 3 4 2 2" xfId="23379"/>
    <cellStyle name="Headings 2 3 5" xfId="23380"/>
    <cellStyle name="Headings 2 3 5 2" xfId="23381"/>
    <cellStyle name="Headings 2 3 6" xfId="23382"/>
    <cellStyle name="Headings 2 3 7" xfId="23383"/>
    <cellStyle name="Headings 2 3_Gross" xfId="23384"/>
    <cellStyle name="Headings 2 4" xfId="23385"/>
    <cellStyle name="Headings 2 4 2" xfId="23386"/>
    <cellStyle name="Headings 2 4 2 2" xfId="23387"/>
    <cellStyle name="Headings 2 4 2 2 2" xfId="23388"/>
    <cellStyle name="Headings 2 4 2 3" xfId="23389"/>
    <cellStyle name="Headings 2 4 2 3 2" xfId="23390"/>
    <cellStyle name="Headings 2 4 3" xfId="23391"/>
    <cellStyle name="Headings 2 4 3 2" xfId="23392"/>
    <cellStyle name="Headings 2 4 4" xfId="23393"/>
    <cellStyle name="Headings 2 5" xfId="23394"/>
    <cellStyle name="Headings 2 5 2" xfId="23395"/>
    <cellStyle name="Headings 2 5 2 2" xfId="23396"/>
    <cellStyle name="Headings 2 5 3" xfId="23397"/>
    <cellStyle name="Headings 2 6" xfId="23398"/>
    <cellStyle name="Headings 2 6 2" xfId="23399"/>
    <cellStyle name="Headings 2 6 2 2" xfId="23400"/>
    <cellStyle name="Headings 2 6 3" xfId="23401"/>
    <cellStyle name="Headings 2 7" xfId="23402"/>
    <cellStyle name="Headings 2 7 2" xfId="23403"/>
    <cellStyle name="Headings 2 8" xfId="23404"/>
    <cellStyle name="Headings 2 8 2" xfId="23405"/>
    <cellStyle name="Headings 2_BB" xfId="23406"/>
    <cellStyle name="Headings 20" xfId="23407"/>
    <cellStyle name="Headings 20 2" xfId="23408"/>
    <cellStyle name="Headings 20 2 2" xfId="23409"/>
    <cellStyle name="Headings 20 3" xfId="23410"/>
    <cellStyle name="Headings 21" xfId="23411"/>
    <cellStyle name="Headings 21 2" xfId="23412"/>
    <cellStyle name="Headings 21 2 2" xfId="23413"/>
    <cellStyle name="Headings 21 3" xfId="23414"/>
    <cellStyle name="Headings 22" xfId="23415"/>
    <cellStyle name="Headings 22 2" xfId="23416"/>
    <cellStyle name="Headings 22 2 2" xfId="23417"/>
    <cellStyle name="Headings 22 3" xfId="23418"/>
    <cellStyle name="Headings 23" xfId="23419"/>
    <cellStyle name="Headings 23 2" xfId="23420"/>
    <cellStyle name="Headings 24" xfId="23421"/>
    <cellStyle name="Headings 24 2" xfId="23422"/>
    <cellStyle name="Headings 25" xfId="23423"/>
    <cellStyle name="Headings 25 2" xfId="23424"/>
    <cellStyle name="Headings 26" xfId="23425"/>
    <cellStyle name="Headings 26 2" xfId="23426"/>
    <cellStyle name="Headings 27" xfId="23427"/>
    <cellStyle name="Headings 27 2" xfId="23428"/>
    <cellStyle name="Headings 3" xfId="23429"/>
    <cellStyle name="Headings 3 10" xfId="23430"/>
    <cellStyle name="Headings 3 10 2" xfId="23431"/>
    <cellStyle name="Headings 3 11" xfId="23432"/>
    <cellStyle name="Headings 3 11 2" xfId="23433"/>
    <cellStyle name="Headings 3 2" xfId="23434"/>
    <cellStyle name="Headings 3 2 2" xfId="23435"/>
    <cellStyle name="Headings 3 2 2 2" xfId="23436"/>
    <cellStyle name="Headings 3 3" xfId="23437"/>
    <cellStyle name="Headings 3 3 2" xfId="23438"/>
    <cellStyle name="Headings 3 3 2 2" xfId="23439"/>
    <cellStyle name="Headings 3 3 3" xfId="23440"/>
    <cellStyle name="Headings 3 3 3 2" xfId="23441"/>
    <cellStyle name="Headings 3 3_Gross" xfId="23442"/>
    <cellStyle name="Headings 3 4" xfId="23443"/>
    <cellStyle name="Headings 3 4 2" xfId="23444"/>
    <cellStyle name="Headings 3 4 2 2" xfId="23445"/>
    <cellStyle name="Headings 3 4 3" xfId="23446"/>
    <cellStyle name="Headings 3 4 3 2" xfId="23447"/>
    <cellStyle name="Headings 3 4_Gross" xfId="23448"/>
    <cellStyle name="Headings 3 5" xfId="23449"/>
    <cellStyle name="Headings 3 5 2" xfId="23450"/>
    <cellStyle name="Headings 3 5 2 2" xfId="23451"/>
    <cellStyle name="Headings 3 5 3" xfId="23452"/>
    <cellStyle name="Headings 3 5 3 2" xfId="23453"/>
    <cellStyle name="Headings 3 5 4" xfId="23454"/>
    <cellStyle name="Headings 3 6" xfId="23455"/>
    <cellStyle name="Headings 3 6 2" xfId="23456"/>
    <cellStyle name="Headings 3 7" xfId="23457"/>
    <cellStyle name="Headings 3 7 2" xfId="23458"/>
    <cellStyle name="Headings 3 8" xfId="23459"/>
    <cellStyle name="Headings 3 8 2" xfId="23460"/>
    <cellStyle name="Headings 3 9" xfId="23461"/>
    <cellStyle name="Headings 3 9 2" xfId="23462"/>
    <cellStyle name="Headings 3_August 2014 IMBE" xfId="23463"/>
    <cellStyle name="Headings 4" xfId="23464"/>
    <cellStyle name="Headings 4 2" xfId="23465"/>
    <cellStyle name="Headings 4 2 2" xfId="23466"/>
    <cellStyle name="Headings 4 2 2 2" xfId="23467"/>
    <cellStyle name="Headings 4 3" xfId="23468"/>
    <cellStyle name="Headings 4 3 2" xfId="23469"/>
    <cellStyle name="Headings 4 3 2 2" xfId="23470"/>
    <cellStyle name="Headings 4 3 3" xfId="23471"/>
    <cellStyle name="Headings 4 3 3 2" xfId="23472"/>
    <cellStyle name="Headings 4 4" xfId="23473"/>
    <cellStyle name="Headings 4 5" xfId="23474"/>
    <cellStyle name="Headings 4 5 2" xfId="23475"/>
    <cellStyle name="Headings 4_Gross" xfId="23476"/>
    <cellStyle name="Headings 5" xfId="23477"/>
    <cellStyle name="Headings 5 2" xfId="23478"/>
    <cellStyle name="Headings 5 2 2" xfId="23479"/>
    <cellStyle name="Headings 5 2 2 2" xfId="23480"/>
    <cellStyle name="Headings 5 2 3" xfId="23481"/>
    <cellStyle name="Headings 5 2 3 2" xfId="23482"/>
    <cellStyle name="Headings 5 3" xfId="23483"/>
    <cellStyle name="Headings 5 3 2" xfId="23484"/>
    <cellStyle name="Headings 5 3 2 2" xfId="23485"/>
    <cellStyle name="Headings 5 3 3" xfId="23486"/>
    <cellStyle name="Headings 5 3 3 2" xfId="23487"/>
    <cellStyle name="Headings 5 4" xfId="23488"/>
    <cellStyle name="Headings 5 4 2" xfId="23489"/>
    <cellStyle name="Headings 5 4 2 2" xfId="23490"/>
    <cellStyle name="Headings 5 4 3" xfId="23491"/>
    <cellStyle name="Headings 5 4 3 2" xfId="23492"/>
    <cellStyle name="Headings 5 5" xfId="23493"/>
    <cellStyle name="Headings 5 5 2" xfId="23494"/>
    <cellStyle name="Headings 5 6" xfId="23495"/>
    <cellStyle name="Headings 5_Gross" xfId="23496"/>
    <cellStyle name="Headings 6" xfId="23497"/>
    <cellStyle name="Headings 6 2" xfId="23498"/>
    <cellStyle name="Headings 6 2 2" xfId="23499"/>
    <cellStyle name="Headings 6 2 2 2" xfId="23500"/>
    <cellStyle name="Headings 6 3" xfId="23501"/>
    <cellStyle name="Headings 6 3 2" xfId="23502"/>
    <cellStyle name="Headings 6 3 2 2" xfId="23503"/>
    <cellStyle name="Headings 6 4" xfId="23504"/>
    <cellStyle name="Headings 6 4 2" xfId="23505"/>
    <cellStyle name="Headings 6 5" xfId="23506"/>
    <cellStyle name="Headings 6 5 2" xfId="23507"/>
    <cellStyle name="Headings 6 6" xfId="23508"/>
    <cellStyle name="Headings 6_Gross" xfId="23509"/>
    <cellStyle name="Headings 7" xfId="23510"/>
    <cellStyle name="Headings 7 2" xfId="23511"/>
    <cellStyle name="Headings 7 2 2" xfId="23512"/>
    <cellStyle name="Headings 7 2 2 2" xfId="23513"/>
    <cellStyle name="Headings 7 3" xfId="23514"/>
    <cellStyle name="Headings 7 3 2" xfId="23515"/>
    <cellStyle name="Headings 7 3 2 2" xfId="23516"/>
    <cellStyle name="Headings 7 4" xfId="23517"/>
    <cellStyle name="Headings 7 4 2" xfId="23518"/>
    <cellStyle name="Headings 7 5" xfId="23519"/>
    <cellStyle name="Headings 7 5 2" xfId="23520"/>
    <cellStyle name="Headings 7 6" xfId="23521"/>
    <cellStyle name="Headings 7_Gross" xfId="23522"/>
    <cellStyle name="Headings 8" xfId="23523"/>
    <cellStyle name="Headings 8 2" xfId="23524"/>
    <cellStyle name="Headings 8 2 2" xfId="23525"/>
    <cellStyle name="Headings 8 2 2 2" xfId="23526"/>
    <cellStyle name="Headings 8 3" xfId="23527"/>
    <cellStyle name="Headings 8 3 2" xfId="23528"/>
    <cellStyle name="Headings 8_Gross" xfId="23529"/>
    <cellStyle name="Headings 9" xfId="23530"/>
    <cellStyle name="Headings 9 2" xfId="23531"/>
    <cellStyle name="Headings 9 2 2" xfId="23532"/>
    <cellStyle name="Headings 9 2 2 2" xfId="23533"/>
    <cellStyle name="Headings 9 3" xfId="23534"/>
    <cellStyle name="Headings 9 3 2" xfId="23535"/>
    <cellStyle name="Headings 9_Gross" xfId="23536"/>
    <cellStyle name="Headings_000B - Autumn 14" xfId="23537"/>
    <cellStyle name="Horizontal" xfId="23538"/>
    <cellStyle name="Horizontal 2" xfId="23539"/>
    <cellStyle name="Horizontal 2 2" xfId="23540"/>
    <cellStyle name="Horizontal 3" xfId="23541"/>
    <cellStyle name="Hyperlink" xfId="7" builtinId="8"/>
    <cellStyle name="Hyperlink 10" xfId="23542"/>
    <cellStyle name="Hyperlink 10 2" xfId="23543"/>
    <cellStyle name="Hyperlink 10 2 2" xfId="23544"/>
    <cellStyle name="Hyperlink 10 2 3" xfId="23545"/>
    <cellStyle name="Hyperlink 10 2 3 2" xfId="23546"/>
    <cellStyle name="Hyperlink 10 3" xfId="23547"/>
    <cellStyle name="Hyperlink 10 3 2" xfId="23548"/>
    <cellStyle name="Hyperlink 10 3 3" xfId="23549"/>
    <cellStyle name="Hyperlink 10 3 3 2" xfId="23550"/>
    <cellStyle name="Hyperlink 10 4" xfId="23551"/>
    <cellStyle name="Hyperlink 10 4 2" xfId="23552"/>
    <cellStyle name="Hyperlink 10 4 3" xfId="23553"/>
    <cellStyle name="Hyperlink 10 4 4" xfId="23554"/>
    <cellStyle name="Hyperlink 10 5" xfId="23555"/>
    <cellStyle name="Hyperlink 10 5 2" xfId="23556"/>
    <cellStyle name="Hyperlink 11" xfId="23557"/>
    <cellStyle name="Hyperlink 11 2" xfId="23558"/>
    <cellStyle name="Hyperlink 11 2 2" xfId="23559"/>
    <cellStyle name="Hyperlink 11 2 3" xfId="23560"/>
    <cellStyle name="Hyperlink 11 2 3 2" xfId="23561"/>
    <cellStyle name="Hyperlink 11 2 4" xfId="23562"/>
    <cellStyle name="Hyperlink 11 2 5" xfId="23563"/>
    <cellStyle name="Hyperlink 11 3" xfId="23564"/>
    <cellStyle name="Hyperlink 11 4" xfId="23565"/>
    <cellStyle name="Hyperlink 11 4 2" xfId="23566"/>
    <cellStyle name="Hyperlink 11 5" xfId="23567"/>
    <cellStyle name="Hyperlink 11 6" xfId="23568"/>
    <cellStyle name="Hyperlink 12" xfId="23569"/>
    <cellStyle name="Hyperlink 12 2" xfId="23570"/>
    <cellStyle name="Hyperlink 12 2 2" xfId="23571"/>
    <cellStyle name="Hyperlink 12 3" xfId="23572"/>
    <cellStyle name="Hyperlink 12 4" xfId="23573"/>
    <cellStyle name="Hyperlink 12 5" xfId="23574"/>
    <cellStyle name="Hyperlink 13" xfId="23575"/>
    <cellStyle name="Hyperlink 13 2" xfId="23576"/>
    <cellStyle name="Hyperlink 13 3" xfId="23577"/>
    <cellStyle name="Hyperlink 13 3 2" xfId="23578"/>
    <cellStyle name="Hyperlink 13 4" xfId="23579"/>
    <cellStyle name="Hyperlink 13 5" xfId="23580"/>
    <cellStyle name="Hyperlink 14" xfId="23581"/>
    <cellStyle name="Hyperlink 14 2" xfId="23582"/>
    <cellStyle name="Hyperlink 14 3" xfId="23583"/>
    <cellStyle name="Hyperlink 14 3 2" xfId="23584"/>
    <cellStyle name="Hyperlink 14 4" xfId="23585"/>
    <cellStyle name="Hyperlink 14 5" xfId="23586"/>
    <cellStyle name="Hyperlink 15" xfId="23587"/>
    <cellStyle name="Hyperlink 15 2" xfId="23588"/>
    <cellStyle name="Hyperlink 15 3" xfId="23589"/>
    <cellStyle name="Hyperlink 15 3 2" xfId="23590"/>
    <cellStyle name="Hyperlink 16" xfId="23591"/>
    <cellStyle name="Hyperlink 16 2" xfId="23592"/>
    <cellStyle name="Hyperlink 16 3" xfId="23593"/>
    <cellStyle name="Hyperlink 16 3 2" xfId="23594"/>
    <cellStyle name="Hyperlink 16 4" xfId="23595"/>
    <cellStyle name="Hyperlink 16 4 2" xfId="23596"/>
    <cellStyle name="Hyperlink 17" xfId="23597"/>
    <cellStyle name="Hyperlink 17 2" xfId="23598"/>
    <cellStyle name="Hyperlink 18" xfId="23599"/>
    <cellStyle name="Hyperlink 18 2" xfId="23600"/>
    <cellStyle name="Hyperlink 18 3" xfId="23601"/>
    <cellStyle name="Hyperlink 19" xfId="23602"/>
    <cellStyle name="Hyperlink 19 2" xfId="23603"/>
    <cellStyle name="Hyperlink 19 3" xfId="23604"/>
    <cellStyle name="Hyperlink 2" xfId="23605"/>
    <cellStyle name="Hyperlink 2 10" xfId="23606"/>
    <cellStyle name="Hyperlink 2 11" xfId="23607"/>
    <cellStyle name="Hyperlink 2 2" xfId="23608"/>
    <cellStyle name="Hyperlink 2 2 2" xfId="23609"/>
    <cellStyle name="Hyperlink 2 2 2 2" xfId="23610"/>
    <cellStyle name="Hyperlink 2 2 2 3" xfId="23611"/>
    <cellStyle name="Hyperlink 2 2 2 3 2" xfId="23612"/>
    <cellStyle name="Hyperlink 2 2 2 4" xfId="23613"/>
    <cellStyle name="Hyperlink 2 2 2 5" xfId="23614"/>
    <cellStyle name="Hyperlink 2 2 3" xfId="23615"/>
    <cellStyle name="Hyperlink 2 2 3 2" xfId="23616"/>
    <cellStyle name="Hyperlink 2 2 3 3" xfId="23617"/>
    <cellStyle name="Hyperlink 2 2 3 4" xfId="23618"/>
    <cellStyle name="Hyperlink 2 2 4" xfId="23619"/>
    <cellStyle name="Hyperlink 2 2 5" xfId="23620"/>
    <cellStyle name="Hyperlink 2 2 6" xfId="23621"/>
    <cellStyle name="Hyperlink 2 2 6 2" xfId="23622"/>
    <cellStyle name="Hyperlink 2 2 7" xfId="23623"/>
    <cellStyle name="Hyperlink 2 2 8" xfId="23624"/>
    <cellStyle name="Hyperlink 2 3" xfId="23625"/>
    <cellStyle name="Hyperlink 2 3 2" xfId="23626"/>
    <cellStyle name="Hyperlink 2 3 2 2" xfId="23627"/>
    <cellStyle name="Hyperlink 2 3 2 3" xfId="23628"/>
    <cellStyle name="Hyperlink 2 3 2 3 2" xfId="23629"/>
    <cellStyle name="Hyperlink 2 3 2 4" xfId="23630"/>
    <cellStyle name="Hyperlink 2 3 2 5" xfId="23631"/>
    <cellStyle name="Hyperlink 2 3 3" xfId="23632"/>
    <cellStyle name="Hyperlink 2 3 3 2" xfId="23633"/>
    <cellStyle name="Hyperlink 2 3 3 3" xfId="23634"/>
    <cellStyle name="Hyperlink 2 3 3 3 2" xfId="23635"/>
    <cellStyle name="Hyperlink 2 3 3 4" xfId="23636"/>
    <cellStyle name="Hyperlink 2 3 3 5" xfId="23637"/>
    <cellStyle name="Hyperlink 2 3 4" xfId="23638"/>
    <cellStyle name="Hyperlink 2 3 4 2" xfId="23639"/>
    <cellStyle name="Hyperlink 2 3 4 3" xfId="23640"/>
    <cellStyle name="Hyperlink 2 3 4 4" xfId="23641"/>
    <cellStyle name="Hyperlink 2 3 5" xfId="23642"/>
    <cellStyle name="Hyperlink 2 3 6" xfId="23643"/>
    <cellStyle name="Hyperlink 2 3 7" xfId="23644"/>
    <cellStyle name="Hyperlink 2 3 8" xfId="23645"/>
    <cellStyle name="Hyperlink 2 4" xfId="23646"/>
    <cellStyle name="Hyperlink 2 4 2" xfId="23647"/>
    <cellStyle name="Hyperlink 2 4 2 2" xfId="23648"/>
    <cellStyle name="Hyperlink 2 4 2 2 2" xfId="23649"/>
    <cellStyle name="Hyperlink 2 4 3" xfId="23650"/>
    <cellStyle name="Hyperlink 2 4 3 2" xfId="23651"/>
    <cellStyle name="Hyperlink 2 4 4" xfId="23652"/>
    <cellStyle name="Hyperlink 2 4 5" xfId="23653"/>
    <cellStyle name="Hyperlink 2 5" xfId="23654"/>
    <cellStyle name="Hyperlink 2 5 2" xfId="23655"/>
    <cellStyle name="Hyperlink 2 5 2 2" xfId="23656"/>
    <cellStyle name="Hyperlink 2 5 3" xfId="23657"/>
    <cellStyle name="Hyperlink 2 5 3 2" xfId="23658"/>
    <cellStyle name="Hyperlink 2 5 4" xfId="23659"/>
    <cellStyle name="Hyperlink 2 6" xfId="23660"/>
    <cellStyle name="Hyperlink 2 6 2" xfId="23661"/>
    <cellStyle name="Hyperlink 2 7" xfId="23662"/>
    <cellStyle name="Hyperlink 2 8" xfId="23663"/>
    <cellStyle name="Hyperlink 2 9" xfId="23664"/>
    <cellStyle name="Hyperlink 2_BB" xfId="23665"/>
    <cellStyle name="Hyperlink 20" xfId="23666"/>
    <cellStyle name="Hyperlink 21" xfId="23667"/>
    <cellStyle name="Hyperlink 22" xfId="23668"/>
    <cellStyle name="Hyperlink 23" xfId="23669"/>
    <cellStyle name="Hyperlink 24" xfId="23670"/>
    <cellStyle name="Hyperlink 25" xfId="23671"/>
    <cellStyle name="Hyperlink 26" xfId="23672"/>
    <cellStyle name="Hyperlink 27" xfId="23673"/>
    <cellStyle name="Hyperlink 28" xfId="23674"/>
    <cellStyle name="Hyperlink 29" xfId="23675"/>
    <cellStyle name="Hyperlink 3" xfId="23676"/>
    <cellStyle name="Hyperlink 3 10" xfId="23677"/>
    <cellStyle name="Hyperlink 3 11" xfId="23678"/>
    <cellStyle name="Hyperlink 3 2" xfId="23679"/>
    <cellStyle name="Hyperlink 3 2 2" xfId="23680"/>
    <cellStyle name="Hyperlink 3 2 2 2" xfId="23681"/>
    <cellStyle name="Hyperlink 3 2 2 2 2" xfId="23682"/>
    <cellStyle name="Hyperlink 3 2 3" xfId="23683"/>
    <cellStyle name="Hyperlink 3 2 3 2" xfId="23684"/>
    <cellStyle name="Hyperlink 3 2 4" xfId="23685"/>
    <cellStyle name="Hyperlink 3 2 4 2" xfId="23686"/>
    <cellStyle name="Hyperlink 3 2 5" xfId="23687"/>
    <cellStyle name="Hyperlink 3 2 5 2" xfId="23688"/>
    <cellStyle name="Hyperlink 3 2 6" xfId="23689"/>
    <cellStyle name="Hyperlink 3 3" xfId="23690"/>
    <cellStyle name="Hyperlink 3 3 2" xfId="23691"/>
    <cellStyle name="Hyperlink 3 3 2 2" xfId="23692"/>
    <cellStyle name="Hyperlink 3 3 3" xfId="23693"/>
    <cellStyle name="Hyperlink 3 3 3 2" xfId="23694"/>
    <cellStyle name="Hyperlink 3 3 4" xfId="23695"/>
    <cellStyle name="Hyperlink 3 3 4 2" xfId="23696"/>
    <cellStyle name="Hyperlink 3 3 5" xfId="23697"/>
    <cellStyle name="Hyperlink 3 4" xfId="23698"/>
    <cellStyle name="Hyperlink 3 4 2" xfId="23699"/>
    <cellStyle name="Hyperlink 3 4 2 2" xfId="23700"/>
    <cellStyle name="Hyperlink 3 5" xfId="23701"/>
    <cellStyle name="Hyperlink 3 5 2" xfId="23702"/>
    <cellStyle name="Hyperlink 3 5 3" xfId="23703"/>
    <cellStyle name="Hyperlink 3 5 4" xfId="23704"/>
    <cellStyle name="Hyperlink 3 6" xfId="23705"/>
    <cellStyle name="Hyperlink 3 7" xfId="23706"/>
    <cellStyle name="Hyperlink 3 8" xfId="23707"/>
    <cellStyle name="Hyperlink 3 9" xfId="23708"/>
    <cellStyle name="Hyperlink 30" xfId="23709"/>
    <cellStyle name="Hyperlink 31" xfId="23710"/>
    <cellStyle name="Hyperlink 32" xfId="23711"/>
    <cellStyle name="Hyperlink 4" xfId="23712"/>
    <cellStyle name="Hyperlink 4 10" xfId="23713"/>
    <cellStyle name="Hyperlink 4 11" xfId="23714"/>
    <cellStyle name="Hyperlink 4 2" xfId="23715"/>
    <cellStyle name="Hyperlink 4 2 2" xfId="23716"/>
    <cellStyle name="Hyperlink 4 2 3" xfId="23717"/>
    <cellStyle name="Hyperlink 4 2 3 2" xfId="23718"/>
    <cellStyle name="Hyperlink 4 2 4" xfId="23719"/>
    <cellStyle name="Hyperlink 4 2 5" xfId="23720"/>
    <cellStyle name="Hyperlink 4 3" xfId="23721"/>
    <cellStyle name="Hyperlink 4 3 2" xfId="23722"/>
    <cellStyle name="Hyperlink 4 3 3" xfId="23723"/>
    <cellStyle name="Hyperlink 4 3 3 2" xfId="23724"/>
    <cellStyle name="Hyperlink 4 3 4" xfId="23725"/>
    <cellStyle name="Hyperlink 4 3 5" xfId="23726"/>
    <cellStyle name="Hyperlink 4 4" xfId="23727"/>
    <cellStyle name="Hyperlink 4 4 2" xfId="23728"/>
    <cellStyle name="Hyperlink 4 4 3" xfId="23729"/>
    <cellStyle name="Hyperlink 4 4 3 2" xfId="23730"/>
    <cellStyle name="Hyperlink 4 4 4" xfId="23731"/>
    <cellStyle name="Hyperlink 4 4 5" xfId="23732"/>
    <cellStyle name="Hyperlink 4 5" xfId="23733"/>
    <cellStyle name="Hyperlink 4 5 2" xfId="23734"/>
    <cellStyle name="Hyperlink 4 5 2 2" xfId="23735"/>
    <cellStyle name="Hyperlink 4 5 3" xfId="23736"/>
    <cellStyle name="Hyperlink 4 5 4" xfId="23737"/>
    <cellStyle name="Hyperlink 4 6" xfId="23738"/>
    <cellStyle name="Hyperlink 4 6 2" xfId="23739"/>
    <cellStyle name="Hyperlink 4 6 3" xfId="23740"/>
    <cellStyle name="Hyperlink 4 6 4" xfId="23741"/>
    <cellStyle name="Hyperlink 4 7" xfId="23742"/>
    <cellStyle name="Hyperlink 4 8" xfId="23743"/>
    <cellStyle name="Hyperlink 4 9" xfId="23744"/>
    <cellStyle name="Hyperlink 5" xfId="23745"/>
    <cellStyle name="Hyperlink 5 10" xfId="23746"/>
    <cellStyle name="Hyperlink 5 11" xfId="23747"/>
    <cellStyle name="Hyperlink 5 12" xfId="23748"/>
    <cellStyle name="Hyperlink 5 2" xfId="23749"/>
    <cellStyle name="Hyperlink 5 2 2" xfId="23750"/>
    <cellStyle name="Hyperlink 5 2 3" xfId="23751"/>
    <cellStyle name="Hyperlink 5 2 3 2" xfId="23752"/>
    <cellStyle name="Hyperlink 5 2 4" xfId="23753"/>
    <cellStyle name="Hyperlink 5 2 5" xfId="23754"/>
    <cellStyle name="Hyperlink 5 3" xfId="23755"/>
    <cellStyle name="Hyperlink 5 3 2" xfId="23756"/>
    <cellStyle name="Hyperlink 5 3 3" xfId="23757"/>
    <cellStyle name="Hyperlink 5 3 3 2" xfId="23758"/>
    <cellStyle name="Hyperlink 5 3 4" xfId="23759"/>
    <cellStyle name="Hyperlink 5 3 5" xfId="23760"/>
    <cellStyle name="Hyperlink 5 4" xfId="23761"/>
    <cellStyle name="Hyperlink 5 4 2" xfId="23762"/>
    <cellStyle name="Hyperlink 5 4 3" xfId="23763"/>
    <cellStyle name="Hyperlink 5 4 3 2" xfId="23764"/>
    <cellStyle name="Hyperlink 5 4 4" xfId="23765"/>
    <cellStyle name="Hyperlink 5 4 5" xfId="23766"/>
    <cellStyle name="Hyperlink 5 5" xfId="23767"/>
    <cellStyle name="Hyperlink 5 5 2" xfId="23768"/>
    <cellStyle name="Hyperlink 5 5 2 2" xfId="23769"/>
    <cellStyle name="Hyperlink 5 5 3" xfId="23770"/>
    <cellStyle name="Hyperlink 5 5 4" xfId="23771"/>
    <cellStyle name="Hyperlink 5 6" xfId="23772"/>
    <cellStyle name="Hyperlink 5 6 2" xfId="23773"/>
    <cellStyle name="Hyperlink 5 6 3" xfId="23774"/>
    <cellStyle name="Hyperlink 5 6 4" xfId="23775"/>
    <cellStyle name="Hyperlink 5 7" xfId="23776"/>
    <cellStyle name="Hyperlink 5 8" xfId="23777"/>
    <cellStyle name="Hyperlink 5 9" xfId="23778"/>
    <cellStyle name="Hyperlink 6" xfId="23779"/>
    <cellStyle name="Hyperlink 6 2" xfId="23780"/>
    <cellStyle name="Hyperlink 6 2 2" xfId="23781"/>
    <cellStyle name="Hyperlink 6 2 2 2" xfId="23782"/>
    <cellStyle name="Hyperlink 6 2 2 2 2" xfId="23783"/>
    <cellStyle name="Hyperlink 6 2 3" xfId="23784"/>
    <cellStyle name="Hyperlink 6 2 3 2" xfId="23785"/>
    <cellStyle name="Hyperlink 6 2 4" xfId="23786"/>
    <cellStyle name="Hyperlink 6 2 5" xfId="23787"/>
    <cellStyle name="Hyperlink 6 3" xfId="23788"/>
    <cellStyle name="Hyperlink 6 3 2" xfId="23789"/>
    <cellStyle name="Hyperlink 6 3 3" xfId="23790"/>
    <cellStyle name="Hyperlink 6 3 3 2" xfId="23791"/>
    <cellStyle name="Hyperlink 6 3 4" xfId="23792"/>
    <cellStyle name="Hyperlink 6 3 5" xfId="23793"/>
    <cellStyle name="Hyperlink 6 4" xfId="23794"/>
    <cellStyle name="Hyperlink 6 4 2" xfId="23795"/>
    <cellStyle name="Hyperlink 6 4 3" xfId="23796"/>
    <cellStyle name="Hyperlink 6 4 3 2" xfId="23797"/>
    <cellStyle name="Hyperlink 6 4 4" xfId="23798"/>
    <cellStyle name="Hyperlink 6 4 5" xfId="23799"/>
    <cellStyle name="Hyperlink 6 5" xfId="23800"/>
    <cellStyle name="Hyperlink 6 5 2" xfId="23801"/>
    <cellStyle name="Hyperlink 6 5 2 2" xfId="23802"/>
    <cellStyle name="Hyperlink 6 5 3" xfId="23803"/>
    <cellStyle name="Hyperlink 6 5 4" xfId="23804"/>
    <cellStyle name="Hyperlink 6 6" xfId="23805"/>
    <cellStyle name="Hyperlink 6 6 2" xfId="23806"/>
    <cellStyle name="Hyperlink 6 7" xfId="23807"/>
    <cellStyle name="Hyperlink 6 8" xfId="23808"/>
    <cellStyle name="Hyperlink 6 9" xfId="23809"/>
    <cellStyle name="Hyperlink 7" xfId="23810"/>
    <cellStyle name="Hyperlink 7 2" xfId="23811"/>
    <cellStyle name="Hyperlink 7 2 2" xfId="23812"/>
    <cellStyle name="Hyperlink 7 2 3" xfId="23813"/>
    <cellStyle name="Hyperlink 7 2 3 2" xfId="23814"/>
    <cellStyle name="Hyperlink 7 2 4" xfId="23815"/>
    <cellStyle name="Hyperlink 7 2 5" xfId="23816"/>
    <cellStyle name="Hyperlink 7 3" xfId="23817"/>
    <cellStyle name="Hyperlink 7 3 2" xfId="23818"/>
    <cellStyle name="Hyperlink 7 3 3" xfId="23819"/>
    <cellStyle name="Hyperlink 7 3 3 2" xfId="23820"/>
    <cellStyle name="Hyperlink 7 3 4" xfId="23821"/>
    <cellStyle name="Hyperlink 7 3 5" xfId="23822"/>
    <cellStyle name="Hyperlink 7 4" xfId="23823"/>
    <cellStyle name="Hyperlink 7 4 2" xfId="23824"/>
    <cellStyle name="Hyperlink 7 4 3" xfId="23825"/>
    <cellStyle name="Hyperlink 7 4 3 2" xfId="23826"/>
    <cellStyle name="Hyperlink 7 4 4" xfId="23827"/>
    <cellStyle name="Hyperlink 7 4 5" xfId="23828"/>
    <cellStyle name="Hyperlink 7 5" xfId="23829"/>
    <cellStyle name="Hyperlink 7 5 2" xfId="23830"/>
    <cellStyle name="Hyperlink 7 5 3" xfId="23831"/>
    <cellStyle name="Hyperlink 7 5 4" xfId="23832"/>
    <cellStyle name="Hyperlink 7 6" xfId="23833"/>
    <cellStyle name="Hyperlink 7 6 2" xfId="23834"/>
    <cellStyle name="Hyperlink 7 7" xfId="23835"/>
    <cellStyle name="Hyperlink 7 8" xfId="23836"/>
    <cellStyle name="Hyperlink 7 9" xfId="23837"/>
    <cellStyle name="Hyperlink 8" xfId="23838"/>
    <cellStyle name="Hyperlink 8 10" xfId="23839"/>
    <cellStyle name="Hyperlink 8 2" xfId="23840"/>
    <cellStyle name="Hyperlink 8 2 2" xfId="23841"/>
    <cellStyle name="Hyperlink 8 2 3" xfId="23842"/>
    <cellStyle name="Hyperlink 8 2 3 2" xfId="23843"/>
    <cellStyle name="Hyperlink 8 2 4" xfId="23844"/>
    <cellStyle name="Hyperlink 8 2 5" xfId="23845"/>
    <cellStyle name="Hyperlink 8 3" xfId="23846"/>
    <cellStyle name="Hyperlink 8 3 2" xfId="23847"/>
    <cellStyle name="Hyperlink 8 3 3" xfId="23848"/>
    <cellStyle name="Hyperlink 8 3 3 2" xfId="23849"/>
    <cellStyle name="Hyperlink 8 3 4" xfId="23850"/>
    <cellStyle name="Hyperlink 8 3 5" xfId="23851"/>
    <cellStyle name="Hyperlink 8 4" xfId="23852"/>
    <cellStyle name="Hyperlink 8 4 2" xfId="23853"/>
    <cellStyle name="Hyperlink 8 4 3" xfId="23854"/>
    <cellStyle name="Hyperlink 8 4 3 2" xfId="23855"/>
    <cellStyle name="Hyperlink 8 4 4" xfId="23856"/>
    <cellStyle name="Hyperlink 8 4 5" xfId="23857"/>
    <cellStyle name="Hyperlink 8 5" xfId="23858"/>
    <cellStyle name="Hyperlink 8 5 2" xfId="23859"/>
    <cellStyle name="Hyperlink 8 5 3" xfId="23860"/>
    <cellStyle name="Hyperlink 8 5 3 2" xfId="23861"/>
    <cellStyle name="Hyperlink 8 5 4" xfId="23862"/>
    <cellStyle name="Hyperlink 8 5 5" xfId="23863"/>
    <cellStyle name="Hyperlink 8 6" xfId="23864"/>
    <cellStyle name="Hyperlink 8 6 2" xfId="23865"/>
    <cellStyle name="Hyperlink 8 6 2 2" xfId="23866"/>
    <cellStyle name="Hyperlink 8 6 3" xfId="23867"/>
    <cellStyle name="Hyperlink 8 6 4" xfId="23868"/>
    <cellStyle name="Hyperlink 8 7" xfId="23869"/>
    <cellStyle name="Hyperlink 8 7 2" xfId="23870"/>
    <cellStyle name="Hyperlink 8 8" xfId="23871"/>
    <cellStyle name="Hyperlink 8 9" xfId="23872"/>
    <cellStyle name="Hyperlink 9" xfId="23873"/>
    <cellStyle name="Hyperlink 9 2" xfId="23874"/>
    <cellStyle name="Hyperlink 9 2 2" xfId="23875"/>
    <cellStyle name="Hyperlink 9 2 3" xfId="23876"/>
    <cellStyle name="Hyperlink 9 2 3 2" xfId="23877"/>
    <cellStyle name="Hyperlink 9 2 4" xfId="23878"/>
    <cellStyle name="Hyperlink 9 2 5" xfId="23879"/>
    <cellStyle name="Hyperlink 9 3" xfId="23880"/>
    <cellStyle name="Hyperlink 9 3 2" xfId="23881"/>
    <cellStyle name="Hyperlink 9 3 3" xfId="23882"/>
    <cellStyle name="Hyperlink 9 3 3 2" xfId="23883"/>
    <cellStyle name="Hyperlink 9 3 4" xfId="23884"/>
    <cellStyle name="Hyperlink 9 3 5" xfId="23885"/>
    <cellStyle name="Hyperlink 9 4" xfId="23886"/>
    <cellStyle name="Hyperlink 9 4 2" xfId="23887"/>
    <cellStyle name="Hyperlink 9 4 3" xfId="23888"/>
    <cellStyle name="Hyperlink 9 4 4" xfId="23889"/>
    <cellStyle name="Hyperlink 9 5" xfId="23890"/>
    <cellStyle name="Hyperlink 9 5 2" xfId="23891"/>
    <cellStyle name="Hyperlink 9 6" xfId="23892"/>
    <cellStyle name="Hyperlink 9 7" xfId="23893"/>
    <cellStyle name="Hyperlink 9 8" xfId="23894"/>
    <cellStyle name="Hyperlink Arrow." xfId="23895"/>
    <cellStyle name="Hyperlink Check." xfId="23896"/>
    <cellStyle name="Hyperlink Text." xfId="23897"/>
    <cellStyle name="Information" xfId="23898"/>
    <cellStyle name="Input [yellow]" xfId="23899"/>
    <cellStyle name="Input 10" xfId="23900"/>
    <cellStyle name="Input 10 2" xfId="23901"/>
    <cellStyle name="Input 10 3" xfId="23902"/>
    <cellStyle name="Input 100" xfId="23903"/>
    <cellStyle name="Input 101" xfId="23904"/>
    <cellStyle name="Input 102" xfId="23905"/>
    <cellStyle name="Input 103" xfId="23906"/>
    <cellStyle name="Input 104" xfId="23907"/>
    <cellStyle name="Input 105" xfId="23908"/>
    <cellStyle name="Input 106" xfId="23909"/>
    <cellStyle name="Input 11" xfId="23910"/>
    <cellStyle name="Input 11 2" xfId="23911"/>
    <cellStyle name="Input 11 3" xfId="23912"/>
    <cellStyle name="Input 12" xfId="23913"/>
    <cellStyle name="Input 12 2" xfId="23914"/>
    <cellStyle name="Input 12 3" xfId="23915"/>
    <cellStyle name="Input 13" xfId="23916"/>
    <cellStyle name="Input 13 2" xfId="23917"/>
    <cellStyle name="Input 13 3" xfId="23918"/>
    <cellStyle name="Input 14" xfId="23919"/>
    <cellStyle name="Input 14 2" xfId="23920"/>
    <cellStyle name="Input 14 3" xfId="23921"/>
    <cellStyle name="Input 15" xfId="23922"/>
    <cellStyle name="Input 15 2" xfId="23923"/>
    <cellStyle name="Input 15 3" xfId="23924"/>
    <cellStyle name="Input 16" xfId="23925"/>
    <cellStyle name="Input 16 2" xfId="23926"/>
    <cellStyle name="Input 16 3" xfId="23927"/>
    <cellStyle name="Input 17" xfId="23928"/>
    <cellStyle name="Input 17 2" xfId="23929"/>
    <cellStyle name="Input 17 3" xfId="23930"/>
    <cellStyle name="Input 18" xfId="23931"/>
    <cellStyle name="Input 18 2" xfId="23932"/>
    <cellStyle name="Input 18 3" xfId="23933"/>
    <cellStyle name="Input 19" xfId="23934"/>
    <cellStyle name="Input 19 2" xfId="23935"/>
    <cellStyle name="Input 19 3" xfId="23936"/>
    <cellStyle name="Input 2" xfId="23937"/>
    <cellStyle name="Input 2 10" xfId="23938"/>
    <cellStyle name="Input 2 2" xfId="23939"/>
    <cellStyle name="Input 2 2 2" xfId="23940"/>
    <cellStyle name="Input 2 2 2 2" xfId="23941"/>
    <cellStyle name="Input 2 2 2 2 2" xfId="23942"/>
    <cellStyle name="Input 2 2 2 3" xfId="23943"/>
    <cellStyle name="Input 2 2 3" xfId="23944"/>
    <cellStyle name="Input 2 2 3 2" xfId="23945"/>
    <cellStyle name="Input 2 2 4" xfId="23946"/>
    <cellStyle name="Input 2 2 4 2" xfId="23947"/>
    <cellStyle name="Input 2 2 5" xfId="23948"/>
    <cellStyle name="Input 2 2 6" xfId="23949"/>
    <cellStyle name="Input 2 2 7" xfId="23950"/>
    <cellStyle name="Input 2 3" xfId="23951"/>
    <cellStyle name="Input 2 3 2" xfId="23952"/>
    <cellStyle name="Input 2 3 2 2" xfId="23953"/>
    <cellStyle name="Input 2 3 2 3" xfId="23954"/>
    <cellStyle name="Input 2 3 2 4" xfId="23955"/>
    <cellStyle name="Input 2 3 3" xfId="23956"/>
    <cellStyle name="Input 2 3 3 2" xfId="23957"/>
    <cellStyle name="Input 2 3 4" xfId="23958"/>
    <cellStyle name="Input 2 3 4 2" xfId="23959"/>
    <cellStyle name="Input 2 3 5" xfId="23960"/>
    <cellStyle name="Input 2 3 6" xfId="23961"/>
    <cellStyle name="Input 2 3 7" xfId="23962"/>
    <cellStyle name="Input 2 3 8" xfId="23963"/>
    <cellStyle name="Input 2 4" xfId="23964"/>
    <cellStyle name="Input 2 4 2" xfId="23965"/>
    <cellStyle name="Input 2 4 2 2" xfId="23966"/>
    <cellStyle name="Input 2 4 3" xfId="23967"/>
    <cellStyle name="Input 2 5" xfId="23968"/>
    <cellStyle name="Input 2 5 2" xfId="23969"/>
    <cellStyle name="Input 2 6" xfId="23970"/>
    <cellStyle name="Input 2 6 2" xfId="23971"/>
    <cellStyle name="Input 2 6 3" xfId="23972"/>
    <cellStyle name="Input 2 6 4" xfId="23973"/>
    <cellStyle name="Input 2 7" xfId="23974"/>
    <cellStyle name="Input 2 8" xfId="23975"/>
    <cellStyle name="Input 2 9" xfId="23976"/>
    <cellStyle name="Input 2_BB" xfId="23977"/>
    <cellStyle name="Input 20" xfId="23978"/>
    <cellStyle name="Input 20 2" xfId="23979"/>
    <cellStyle name="Input 20 3" xfId="23980"/>
    <cellStyle name="Input 21" xfId="23981"/>
    <cellStyle name="Input 21 2" xfId="23982"/>
    <cellStyle name="Input 22" xfId="23983"/>
    <cellStyle name="Input 22 2" xfId="23984"/>
    <cellStyle name="Input 22 2 2" xfId="23985"/>
    <cellStyle name="Input 22 3" xfId="23986"/>
    <cellStyle name="Input 23" xfId="23987"/>
    <cellStyle name="Input 23 2" xfId="23988"/>
    <cellStyle name="Input 23 3" xfId="23989"/>
    <cellStyle name="Input 23 4" xfId="23990"/>
    <cellStyle name="Input 24" xfId="23991"/>
    <cellStyle name="Input 25" xfId="23992"/>
    <cellStyle name="Input 25 2" xfId="23993"/>
    <cellStyle name="Input 25 3" xfId="23994"/>
    <cellStyle name="Input 26" xfId="23995"/>
    <cellStyle name="Input 27" xfId="23996"/>
    <cellStyle name="Input 28" xfId="23997"/>
    <cellStyle name="Input 29" xfId="23998"/>
    <cellStyle name="Input 3" xfId="23999"/>
    <cellStyle name="Input 3 10" xfId="24000"/>
    <cellStyle name="Input 3 2" xfId="24001"/>
    <cellStyle name="Input 3 2 2" xfId="24002"/>
    <cellStyle name="Input 3 2 2 2" xfId="24003"/>
    <cellStyle name="Input 3 2 2 3" xfId="24004"/>
    <cellStyle name="Input 3 2 2 4" xfId="24005"/>
    <cellStyle name="Input 3 2 3" xfId="24006"/>
    <cellStyle name="Input 3 2 3 2" xfId="24007"/>
    <cellStyle name="Input 3 2 4" xfId="24008"/>
    <cellStyle name="Input 3 2 5" xfId="24009"/>
    <cellStyle name="Input 3 2 6" xfId="24010"/>
    <cellStyle name="Input 3 2 7" xfId="24011"/>
    <cellStyle name="Input 3 3" xfId="24012"/>
    <cellStyle name="Input 3 3 2" xfId="24013"/>
    <cellStyle name="Input 3 3 3" xfId="24014"/>
    <cellStyle name="Input 3 3 4" xfId="24015"/>
    <cellStyle name="Input 3 3 5" xfId="24016"/>
    <cellStyle name="Input 3 3 6" xfId="24017"/>
    <cellStyle name="Input 3 4" xfId="24018"/>
    <cellStyle name="Input 3 5" xfId="24019"/>
    <cellStyle name="Input 3 6" xfId="24020"/>
    <cellStyle name="Input 3 7" xfId="24021"/>
    <cellStyle name="Input 3 8" xfId="24022"/>
    <cellStyle name="Input 3 9" xfId="24023"/>
    <cellStyle name="Input 30" xfId="24024"/>
    <cellStyle name="Input 31" xfId="24025"/>
    <cellStyle name="Input 32" xfId="24026"/>
    <cellStyle name="Input 33" xfId="24027"/>
    <cellStyle name="Input 34" xfId="24028"/>
    <cellStyle name="Input 35" xfId="24029"/>
    <cellStyle name="Input 36" xfId="24030"/>
    <cellStyle name="Input 37" xfId="24031"/>
    <cellStyle name="Input 38" xfId="24032"/>
    <cellStyle name="Input 39" xfId="24033"/>
    <cellStyle name="Input 4" xfId="24034"/>
    <cellStyle name="Input 4 2" xfId="24035"/>
    <cellStyle name="Input 4 2 2" xfId="24036"/>
    <cellStyle name="Input 4 2 2 2" xfId="24037"/>
    <cellStyle name="Input 4 2 3" xfId="24038"/>
    <cellStyle name="Input 4 2 4" xfId="24039"/>
    <cellStyle name="Input 4 3" xfId="24040"/>
    <cellStyle name="Input 4 3 2" xfId="24041"/>
    <cellStyle name="Input 4 4" xfId="24042"/>
    <cellStyle name="Input 4 5" xfId="24043"/>
    <cellStyle name="Input 4 6" xfId="24044"/>
    <cellStyle name="Input 4 7" xfId="24045"/>
    <cellStyle name="Input 4 8" xfId="24046"/>
    <cellStyle name="Input 40" xfId="24047"/>
    <cellStyle name="Input 41" xfId="24048"/>
    <cellStyle name="Input 42" xfId="24049"/>
    <cellStyle name="Input 43" xfId="24050"/>
    <cellStyle name="Input 44" xfId="24051"/>
    <cellStyle name="Input 45" xfId="24052"/>
    <cellStyle name="Input 46" xfId="24053"/>
    <cellStyle name="Input 47" xfId="24054"/>
    <cellStyle name="Input 48" xfId="24055"/>
    <cellStyle name="Input 49" xfId="24056"/>
    <cellStyle name="Input 5" xfId="24057"/>
    <cellStyle name="Input 5 2" xfId="24058"/>
    <cellStyle name="Input 5 2 2" xfId="24059"/>
    <cellStyle name="Input 5 3" xfId="24060"/>
    <cellStyle name="Input 5 4" xfId="24061"/>
    <cellStyle name="Input 50" xfId="24062"/>
    <cellStyle name="Input 51" xfId="24063"/>
    <cellStyle name="Input 52" xfId="24064"/>
    <cellStyle name="Input 53" xfId="24065"/>
    <cellStyle name="Input 54" xfId="24066"/>
    <cellStyle name="Input 55" xfId="24067"/>
    <cellStyle name="Input 56" xfId="24068"/>
    <cellStyle name="Input 57" xfId="24069"/>
    <cellStyle name="Input 58" xfId="24070"/>
    <cellStyle name="Input 59" xfId="24071"/>
    <cellStyle name="Input 6" xfId="24072"/>
    <cellStyle name="Input 6 2" xfId="24073"/>
    <cellStyle name="Input 6 2 2" xfId="24074"/>
    <cellStyle name="Input 6 3" xfId="24075"/>
    <cellStyle name="Input 6 4" xfId="24076"/>
    <cellStyle name="Input 60" xfId="24077"/>
    <cellStyle name="Input 61" xfId="24078"/>
    <cellStyle name="Input 62" xfId="24079"/>
    <cellStyle name="Input 63" xfId="24080"/>
    <cellStyle name="Input 64" xfId="24081"/>
    <cellStyle name="Input 65" xfId="24082"/>
    <cellStyle name="Input 66" xfId="24083"/>
    <cellStyle name="Input 67" xfId="24084"/>
    <cellStyle name="Input 68" xfId="24085"/>
    <cellStyle name="Input 69" xfId="24086"/>
    <cellStyle name="Input 7" xfId="24087"/>
    <cellStyle name="Input 7 2" xfId="24088"/>
    <cellStyle name="Input 7 2 2" xfId="24089"/>
    <cellStyle name="Input 7 3" xfId="24090"/>
    <cellStyle name="Input 7 4" xfId="24091"/>
    <cellStyle name="Input 70" xfId="24092"/>
    <cellStyle name="Input 71" xfId="24093"/>
    <cellStyle name="Input 72" xfId="24094"/>
    <cellStyle name="Input 73" xfId="24095"/>
    <cellStyle name="Input 74" xfId="24096"/>
    <cellStyle name="Input 75" xfId="24097"/>
    <cellStyle name="Input 76" xfId="24098"/>
    <cellStyle name="Input 77" xfId="24099"/>
    <cellStyle name="Input 78" xfId="24100"/>
    <cellStyle name="Input 79" xfId="24101"/>
    <cellStyle name="Input 8" xfId="24102"/>
    <cellStyle name="Input 8 2" xfId="24103"/>
    <cellStyle name="Input 8 3" xfId="24104"/>
    <cellStyle name="Input 80" xfId="24105"/>
    <cellStyle name="Input 81" xfId="24106"/>
    <cellStyle name="Input 82" xfId="24107"/>
    <cellStyle name="Input 83" xfId="24108"/>
    <cellStyle name="Input 84" xfId="24109"/>
    <cellStyle name="Input 85" xfId="24110"/>
    <cellStyle name="Input 86" xfId="24111"/>
    <cellStyle name="Input 87" xfId="24112"/>
    <cellStyle name="Input 88" xfId="24113"/>
    <cellStyle name="Input 89" xfId="24114"/>
    <cellStyle name="Input 9" xfId="24115"/>
    <cellStyle name="Input 9 2" xfId="24116"/>
    <cellStyle name="Input 9 3" xfId="24117"/>
    <cellStyle name="Input 90" xfId="24118"/>
    <cellStyle name="Input 91" xfId="24119"/>
    <cellStyle name="Input 92" xfId="24120"/>
    <cellStyle name="Input 93" xfId="24121"/>
    <cellStyle name="Input 94" xfId="24122"/>
    <cellStyle name="Input 95" xfId="24123"/>
    <cellStyle name="Input 96" xfId="24124"/>
    <cellStyle name="Input 97" xfId="24125"/>
    <cellStyle name="Input 98" xfId="24126"/>
    <cellStyle name="Input 99" xfId="24127"/>
    <cellStyle name="Input Currency" xfId="24128"/>
    <cellStyle name="Input Currency 2" xfId="24129"/>
    <cellStyle name="Input Multiple" xfId="24130"/>
    <cellStyle name="Input Percent" xfId="24131"/>
    <cellStyle name="KPMG Heading 1" xfId="24132"/>
    <cellStyle name="KPMG Heading 1 2" xfId="24133"/>
    <cellStyle name="KPMG Heading 1 2 2" xfId="24134"/>
    <cellStyle name="KPMG Heading 1 3" xfId="24135"/>
    <cellStyle name="KPMG Heading 1 3 2" xfId="24136"/>
    <cellStyle name="KPMG Heading 1 4" xfId="24137"/>
    <cellStyle name="KPMG Heading 1 5" xfId="24138"/>
    <cellStyle name="KPMG Heading 1 6" xfId="24139"/>
    <cellStyle name="KPMG Heading 2" xfId="24140"/>
    <cellStyle name="KPMG Heading 2 2" xfId="24141"/>
    <cellStyle name="KPMG Heading 2 2 2" xfId="24142"/>
    <cellStyle name="KPMG Heading 2 3" xfId="24143"/>
    <cellStyle name="KPMG Heading 2 3 2" xfId="24144"/>
    <cellStyle name="KPMG Heading 2 4" xfId="24145"/>
    <cellStyle name="KPMG Heading 2 5" xfId="24146"/>
    <cellStyle name="KPMG Heading 2 6" xfId="24147"/>
    <cellStyle name="KPMG Heading 3" xfId="24148"/>
    <cellStyle name="KPMG Heading 3 2" xfId="24149"/>
    <cellStyle name="KPMG Heading 3 2 2" xfId="24150"/>
    <cellStyle name="KPMG Heading 3 3" xfId="24151"/>
    <cellStyle name="KPMG Heading 3 3 2" xfId="24152"/>
    <cellStyle name="KPMG Heading 3 4" xfId="24153"/>
    <cellStyle name="KPMG Heading 3 5" xfId="24154"/>
    <cellStyle name="KPMG Heading 3 6" xfId="24155"/>
    <cellStyle name="KPMG Heading 4" xfId="24156"/>
    <cellStyle name="KPMG Heading 4 2" xfId="24157"/>
    <cellStyle name="KPMG Heading 4 2 2" xfId="24158"/>
    <cellStyle name="KPMG Heading 4 3" xfId="24159"/>
    <cellStyle name="KPMG Heading 4 3 2" xfId="24160"/>
    <cellStyle name="KPMG Heading 4 4" xfId="24161"/>
    <cellStyle name="KPMG Heading 4 5" xfId="24162"/>
    <cellStyle name="KPMG Heading 4 6" xfId="24163"/>
    <cellStyle name="KPMG Normal" xfId="24164"/>
    <cellStyle name="KPMG Normal 2" xfId="24165"/>
    <cellStyle name="KPMG Normal 2 2" xfId="24166"/>
    <cellStyle name="KPMG Normal 3" xfId="24167"/>
    <cellStyle name="KPMG Normal 3 2" xfId="24168"/>
    <cellStyle name="KPMG Normal 4" xfId="24169"/>
    <cellStyle name="KPMG Normal 5" xfId="24170"/>
    <cellStyle name="KPMG Normal 6" xfId="24171"/>
    <cellStyle name="KPMG Normal Text" xfId="24172"/>
    <cellStyle name="KPMG Normal Text 2" xfId="24173"/>
    <cellStyle name="KPMG Normal Text 2 2" xfId="24174"/>
    <cellStyle name="KPMG Normal Text 3" xfId="24175"/>
    <cellStyle name="KPMG Normal Text 3 2" xfId="24176"/>
    <cellStyle name="KPMG Normal Text 4" xfId="24177"/>
    <cellStyle name="KPMG Normal Text 5" xfId="24178"/>
    <cellStyle name="KPMG Normal Text 6" xfId="24179"/>
    <cellStyle name="Label" xfId="24180"/>
    <cellStyle name="Label 2" xfId="24181"/>
    <cellStyle name="LabelIntersect" xfId="24182"/>
    <cellStyle name="LabelIntersect 2" xfId="24183"/>
    <cellStyle name="LabelIntersect 2 2" xfId="24184"/>
    <cellStyle name="LabelIntersect 2 3" xfId="24185"/>
    <cellStyle name="LabelIntersect 3" xfId="24186"/>
    <cellStyle name="LabelIntersect 3 2" xfId="24187"/>
    <cellStyle name="LabelIntersect 3 3" xfId="24188"/>
    <cellStyle name="LabelIntersect 4" xfId="24189"/>
    <cellStyle name="LabelIntersect 5" xfId="24190"/>
    <cellStyle name="LabelLeft" xfId="24191"/>
    <cellStyle name="LabelLeft 2" xfId="24192"/>
    <cellStyle name="LabelLeft 2 2" xfId="24193"/>
    <cellStyle name="LabelLeft 3" xfId="24194"/>
    <cellStyle name="LabelTop" xfId="24195"/>
    <cellStyle name="LabelTop 2" xfId="24196"/>
    <cellStyle name="LabelTop 2 2" xfId="24197"/>
    <cellStyle name="LabelTop 2 3" xfId="24198"/>
    <cellStyle name="LabelTop 3" xfId="24199"/>
    <cellStyle name="LabelTop 3 2" xfId="24200"/>
    <cellStyle name="LabelTop 3 3" xfId="24201"/>
    <cellStyle name="LabelTop 4" xfId="24202"/>
    <cellStyle name="LabelTop 5" xfId="24203"/>
    <cellStyle name="Level" xfId="24204"/>
    <cellStyle name="Level 2" xfId="24205"/>
    <cellStyle name="Level 2 2" xfId="24206"/>
    <cellStyle name="Level 3" xfId="24207"/>
    <cellStyle name="LineItemPrompt" xfId="24208"/>
    <cellStyle name="LineItemPrompt 2" xfId="24209"/>
    <cellStyle name="LineItemPrompt 2 2" xfId="24210"/>
    <cellStyle name="LineItemPrompt 2 2 2" xfId="24211"/>
    <cellStyle name="LineItemPrompt 3" xfId="24212"/>
    <cellStyle name="LineItemPrompt 3 2" xfId="24213"/>
    <cellStyle name="LineItemPrompt 4" xfId="24214"/>
    <cellStyle name="LineItemPrompt 5" xfId="24215"/>
    <cellStyle name="LineItemPrompt 6" xfId="24216"/>
    <cellStyle name="LineItemPrompt 7" xfId="24217"/>
    <cellStyle name="LineItemValue" xfId="24218"/>
    <cellStyle name="LineItemValue 2" xfId="24219"/>
    <cellStyle name="LineItemValue 2 2" xfId="24220"/>
    <cellStyle name="LineItemValue 3" xfId="24221"/>
    <cellStyle name="LineItemValue 3 2" xfId="24222"/>
    <cellStyle name="LineItemValue 4" xfId="24223"/>
    <cellStyle name="LineItemValue 5" xfId="24224"/>
    <cellStyle name="LineItemValue 6" xfId="24225"/>
    <cellStyle name="Linked Cell 10" xfId="24226"/>
    <cellStyle name="Linked Cell 10 2" xfId="24227"/>
    <cellStyle name="Linked Cell 2" xfId="24228"/>
    <cellStyle name="Linked Cell 2 2" xfId="24229"/>
    <cellStyle name="Linked Cell 2 2 2" xfId="24230"/>
    <cellStyle name="Linked Cell 2 2 2 2" xfId="24231"/>
    <cellStyle name="Linked Cell 2 2 2 2 2" xfId="24232"/>
    <cellStyle name="Linked Cell 2 2 3" xfId="24233"/>
    <cellStyle name="Linked Cell 2 2 4" xfId="24234"/>
    <cellStyle name="Linked Cell 2 2 4 2" xfId="24235"/>
    <cellStyle name="Linked Cell 2 2 5" xfId="24236"/>
    <cellStyle name="Linked Cell 2 2 6" xfId="24237"/>
    <cellStyle name="Linked Cell 2 2 7" xfId="24238"/>
    <cellStyle name="Linked Cell 2 3" xfId="24239"/>
    <cellStyle name="Linked Cell 2 3 2" xfId="24240"/>
    <cellStyle name="Linked Cell 2 3 2 2" xfId="24241"/>
    <cellStyle name="Linked Cell 2 3 2 3" xfId="24242"/>
    <cellStyle name="Linked Cell 2 3 2 4" xfId="24243"/>
    <cellStyle name="Linked Cell 2 3 3" xfId="24244"/>
    <cellStyle name="Linked Cell 2 3 3 2" xfId="24245"/>
    <cellStyle name="Linked Cell 2 3 4" xfId="24246"/>
    <cellStyle name="Linked Cell 2 3 4 2" xfId="24247"/>
    <cellStyle name="Linked Cell 2 3 5" xfId="24248"/>
    <cellStyle name="Linked Cell 2 3 6" xfId="24249"/>
    <cellStyle name="Linked Cell 2 3 7" xfId="24250"/>
    <cellStyle name="Linked Cell 2 3 8" xfId="24251"/>
    <cellStyle name="Linked Cell 2 4" xfId="24252"/>
    <cellStyle name="Linked Cell 2 4 2" xfId="24253"/>
    <cellStyle name="Linked Cell 2 4 2 2" xfId="24254"/>
    <cellStyle name="Linked Cell 2 4 3" xfId="24255"/>
    <cellStyle name="Linked Cell 2 5" xfId="24256"/>
    <cellStyle name="Linked Cell 2 5 2" xfId="24257"/>
    <cellStyle name="Linked Cell 2 5 3" xfId="24258"/>
    <cellStyle name="Linked Cell 2 5 4" xfId="24259"/>
    <cellStyle name="Linked Cell 2 6" xfId="24260"/>
    <cellStyle name="Linked Cell 2 7" xfId="24261"/>
    <cellStyle name="Linked Cell 2 8" xfId="24262"/>
    <cellStyle name="Linked Cell 2 9" xfId="24263"/>
    <cellStyle name="Linked Cell 2_BB" xfId="24264"/>
    <cellStyle name="Linked Cell 3" xfId="24265"/>
    <cellStyle name="Linked Cell 3 10" xfId="24266"/>
    <cellStyle name="Linked Cell 3 2" xfId="24267"/>
    <cellStyle name="Linked Cell 3 2 2" xfId="24268"/>
    <cellStyle name="Linked Cell 3 2 2 2" xfId="24269"/>
    <cellStyle name="Linked Cell 3 2 2 3" xfId="24270"/>
    <cellStyle name="Linked Cell 3 2 2 4" xfId="24271"/>
    <cellStyle name="Linked Cell 3 2 3" xfId="24272"/>
    <cellStyle name="Linked Cell 3 2 3 2" xfId="24273"/>
    <cellStyle name="Linked Cell 3 2 4" xfId="24274"/>
    <cellStyle name="Linked Cell 3 2 5" xfId="24275"/>
    <cellStyle name="Linked Cell 3 2 6" xfId="24276"/>
    <cellStyle name="Linked Cell 3 2 7" xfId="24277"/>
    <cellStyle name="Linked Cell 3 3" xfId="24278"/>
    <cellStyle name="Linked Cell 3 3 2" xfId="24279"/>
    <cellStyle name="Linked Cell 3 3 3" xfId="24280"/>
    <cellStyle name="Linked Cell 3 3 4" xfId="24281"/>
    <cellStyle name="Linked Cell 3 3 5" xfId="24282"/>
    <cellStyle name="Linked Cell 3 3 6" xfId="24283"/>
    <cellStyle name="Linked Cell 3 4" xfId="24284"/>
    <cellStyle name="Linked Cell 3 5" xfId="24285"/>
    <cellStyle name="Linked Cell 3 6" xfId="24286"/>
    <cellStyle name="Linked Cell 3 7" xfId="24287"/>
    <cellStyle name="Linked Cell 3 8" xfId="24288"/>
    <cellStyle name="Linked Cell 3 9" xfId="24289"/>
    <cellStyle name="Linked Cell 4" xfId="24290"/>
    <cellStyle name="Linked Cell 4 2" xfId="24291"/>
    <cellStyle name="Linked Cell 4 2 2" xfId="24292"/>
    <cellStyle name="Linked Cell 4 2 3" xfId="24293"/>
    <cellStyle name="Linked Cell 4 2 4" xfId="24294"/>
    <cellStyle name="Linked Cell 4 3" xfId="24295"/>
    <cellStyle name="Linked Cell 4 3 2" xfId="24296"/>
    <cellStyle name="Linked Cell 4 4" xfId="24297"/>
    <cellStyle name="Linked Cell 4 5" xfId="24298"/>
    <cellStyle name="Linked Cell 4 6" xfId="24299"/>
    <cellStyle name="Linked Cell 4 7" xfId="24300"/>
    <cellStyle name="Linked Cell 5" xfId="24301"/>
    <cellStyle name="Linked Cell 5 2" xfId="24302"/>
    <cellStyle name="Linked Cell 5 2 2" xfId="24303"/>
    <cellStyle name="Linked Cell 6" xfId="24304"/>
    <cellStyle name="Linked Cell 6 2" xfId="24305"/>
    <cellStyle name="Linked Cell 6 2 2" xfId="24306"/>
    <cellStyle name="Linked Cell 7" xfId="24307"/>
    <cellStyle name="Linked Cell 7 2" xfId="24308"/>
    <cellStyle name="Linked Cell 7 3" xfId="24309"/>
    <cellStyle name="Linked Cell 7 4" xfId="24310"/>
    <cellStyle name="Linked Cell 8" xfId="24311"/>
    <cellStyle name="Linked Cell 8 2" xfId="24312"/>
    <cellStyle name="Linked Cell 8 3" xfId="24313"/>
    <cellStyle name="Linked Cell 8 4" xfId="24314"/>
    <cellStyle name="Linked Cell 9" xfId="24315"/>
    <cellStyle name="Linked Cell 9 2" xfId="24316"/>
    <cellStyle name="Linked Cell 9 3" xfId="24317"/>
    <cellStyle name="Location" xfId="24318"/>
    <cellStyle name="Location 2" xfId="24319"/>
    <cellStyle name="Location 2 2" xfId="24320"/>
    <cellStyle name="Location 3" xfId="24321"/>
    <cellStyle name="Location 3 2" xfId="24322"/>
    <cellStyle name="Location 4" xfId="24323"/>
    <cellStyle name="Location 5" xfId="24324"/>
    <cellStyle name="MARION" xfId="24325"/>
    <cellStyle name="MARION 2" xfId="24326"/>
    <cellStyle name="marion2" xfId="24327"/>
    <cellStyle name="marion2 2" xfId="24328"/>
    <cellStyle name="marion2 3" xfId="24329"/>
    <cellStyle name="marion2 3 2" xfId="24330"/>
    <cellStyle name="Mik" xfId="24331"/>
    <cellStyle name="Mik 2" xfId="24332"/>
    <cellStyle name="Mik 2 2" xfId="24333"/>
    <cellStyle name="Mik 2 2 2" xfId="24334"/>
    <cellStyle name="Mik 2 3" xfId="24335"/>
    <cellStyle name="Mik 3" xfId="24336"/>
    <cellStyle name="Mik 3 2" xfId="24337"/>
    <cellStyle name="Mik 4" xfId="24338"/>
    <cellStyle name="Mik 4 2" xfId="24339"/>
    <cellStyle name="Mik_Fiscal Tables" xfId="24340"/>
    <cellStyle name="Millares [0]_10 AVERIAS MASIVAS + ANT" xfId="24341"/>
    <cellStyle name="Millares_10 AVERIAS MASIVAS + ANT" xfId="24342"/>
    <cellStyle name="Model Name." xfId="24343"/>
    <cellStyle name="Moneda [0]_Clasif por Diferencial" xfId="24344"/>
    <cellStyle name="Moneda_Clasif por Diferencial" xfId="24345"/>
    <cellStyle name="MS_English" xfId="24346"/>
    <cellStyle name="Multiple" xfId="24347"/>
    <cellStyle name="MultipleBelow" xfId="24348"/>
    <cellStyle name="N" xfId="24349"/>
    <cellStyle name="N 2" xfId="24350"/>
    <cellStyle name="N 2 2" xfId="24351"/>
    <cellStyle name="N 2 2 2" xfId="24352"/>
    <cellStyle name="N 2 3" xfId="24353"/>
    <cellStyle name="N 3" xfId="24354"/>
    <cellStyle name="N 3 2" xfId="24355"/>
    <cellStyle name="N 4" xfId="24356"/>
    <cellStyle name="N 4 2" xfId="24357"/>
    <cellStyle name="Neutral 10" xfId="24358"/>
    <cellStyle name="Neutral 10 2" xfId="24359"/>
    <cellStyle name="Neutral 2" xfId="24360"/>
    <cellStyle name="Neutral 2 2" xfId="24361"/>
    <cellStyle name="Neutral 2 2 2" xfId="24362"/>
    <cellStyle name="Neutral 2 2 2 2" xfId="24363"/>
    <cellStyle name="Neutral 2 2 2 2 2" xfId="24364"/>
    <cellStyle name="Neutral 2 2 3" xfId="24365"/>
    <cellStyle name="Neutral 2 2 4" xfId="24366"/>
    <cellStyle name="Neutral 2 2 4 2" xfId="24367"/>
    <cellStyle name="Neutral 2 2 5" xfId="24368"/>
    <cellStyle name="Neutral 2 2 6" xfId="24369"/>
    <cellStyle name="Neutral 2 2 7" xfId="24370"/>
    <cellStyle name="Neutral 2 3" xfId="24371"/>
    <cellStyle name="Neutral 2 3 2" xfId="24372"/>
    <cellStyle name="Neutral 2 3 2 2" xfId="24373"/>
    <cellStyle name="Neutral 2 3 2 3" xfId="24374"/>
    <cellStyle name="Neutral 2 3 2 4" xfId="24375"/>
    <cellStyle name="Neutral 2 3 3" xfId="24376"/>
    <cellStyle name="Neutral 2 3 3 2" xfId="24377"/>
    <cellStyle name="Neutral 2 3 4" xfId="24378"/>
    <cellStyle name="Neutral 2 3 4 2" xfId="24379"/>
    <cellStyle name="Neutral 2 3 5" xfId="24380"/>
    <cellStyle name="Neutral 2 3 6" xfId="24381"/>
    <cellStyle name="Neutral 2 3 7" xfId="24382"/>
    <cellStyle name="Neutral 2 3 8" xfId="24383"/>
    <cellStyle name="Neutral 2 4" xfId="24384"/>
    <cellStyle name="Neutral 2 4 2" xfId="24385"/>
    <cellStyle name="Neutral 2 4 2 2" xfId="24386"/>
    <cellStyle name="Neutral 2 4 3" xfId="24387"/>
    <cellStyle name="Neutral 2 5" xfId="24388"/>
    <cellStyle name="Neutral 2 5 2" xfId="24389"/>
    <cellStyle name="Neutral 2 5 3" xfId="24390"/>
    <cellStyle name="Neutral 2 5 4" xfId="24391"/>
    <cellStyle name="Neutral 2 6" xfId="24392"/>
    <cellStyle name="Neutral 2 7" xfId="24393"/>
    <cellStyle name="Neutral 2 8" xfId="24394"/>
    <cellStyle name="Neutral 2 9" xfId="24395"/>
    <cellStyle name="Neutral 2_BB" xfId="24396"/>
    <cellStyle name="Neutral 3" xfId="24397"/>
    <cellStyle name="Neutral 3 10" xfId="24398"/>
    <cellStyle name="Neutral 3 2" xfId="24399"/>
    <cellStyle name="Neutral 3 2 2" xfId="24400"/>
    <cellStyle name="Neutral 3 2 2 2" xfId="24401"/>
    <cellStyle name="Neutral 3 2 2 3" xfId="24402"/>
    <cellStyle name="Neutral 3 2 2 4" xfId="24403"/>
    <cellStyle name="Neutral 3 2 3" xfId="24404"/>
    <cellStyle name="Neutral 3 2 3 2" xfId="24405"/>
    <cellStyle name="Neutral 3 2 4" xfId="24406"/>
    <cellStyle name="Neutral 3 2 5" xfId="24407"/>
    <cellStyle name="Neutral 3 2 6" xfId="24408"/>
    <cellStyle name="Neutral 3 2 7" xfId="24409"/>
    <cellStyle name="Neutral 3 3" xfId="24410"/>
    <cellStyle name="Neutral 3 3 2" xfId="24411"/>
    <cellStyle name="Neutral 3 3 3" xfId="24412"/>
    <cellStyle name="Neutral 3 3 4" xfId="24413"/>
    <cellStyle name="Neutral 3 3 5" xfId="24414"/>
    <cellStyle name="Neutral 3 3 6" xfId="24415"/>
    <cellStyle name="Neutral 3 4" xfId="24416"/>
    <cellStyle name="Neutral 3 5" xfId="24417"/>
    <cellStyle name="Neutral 3 6" xfId="24418"/>
    <cellStyle name="Neutral 3 7" xfId="24419"/>
    <cellStyle name="Neutral 3 8" xfId="24420"/>
    <cellStyle name="Neutral 3 9" xfId="24421"/>
    <cellStyle name="Neutral 4" xfId="24422"/>
    <cellStyle name="Neutral 4 2" xfId="24423"/>
    <cellStyle name="Neutral 4 2 2" xfId="24424"/>
    <cellStyle name="Neutral 4 2 3" xfId="24425"/>
    <cellStyle name="Neutral 4 2 4" xfId="24426"/>
    <cellStyle name="Neutral 4 3" xfId="24427"/>
    <cellStyle name="Neutral 4 3 2" xfId="24428"/>
    <cellStyle name="Neutral 4 4" xfId="24429"/>
    <cellStyle name="Neutral 4 4 2" xfId="24430"/>
    <cellStyle name="Neutral 4 5" xfId="24431"/>
    <cellStyle name="Neutral 4 6" xfId="24432"/>
    <cellStyle name="Neutral 4 7" xfId="24433"/>
    <cellStyle name="Neutral 5" xfId="24434"/>
    <cellStyle name="Neutral 5 2" xfId="24435"/>
    <cellStyle name="Neutral 5 2 2" xfId="24436"/>
    <cellStyle name="Neutral 6" xfId="24437"/>
    <cellStyle name="Neutral 6 2" xfId="24438"/>
    <cellStyle name="Neutral 6 2 2" xfId="24439"/>
    <cellStyle name="Neutral 7" xfId="24440"/>
    <cellStyle name="Neutral 7 2" xfId="24441"/>
    <cellStyle name="Neutral 7 3" xfId="24442"/>
    <cellStyle name="Neutral 7 4" xfId="24443"/>
    <cellStyle name="Neutral 8" xfId="24444"/>
    <cellStyle name="Neutral 8 2" xfId="24445"/>
    <cellStyle name="Neutral 8 3" xfId="24446"/>
    <cellStyle name="Neutral 8 4" xfId="24447"/>
    <cellStyle name="Neutral 9" xfId="24448"/>
    <cellStyle name="Neutral 9 2" xfId="24449"/>
    <cellStyle name="Neutral 9 3" xfId="24450"/>
    <cellStyle name="no dec" xfId="24451"/>
    <cellStyle name="Norma" xfId="24452"/>
    <cellStyle name="Norma 10" xfId="24453"/>
    <cellStyle name="Norma 10 2" xfId="24454"/>
    <cellStyle name="Norma 10 2 2" xfId="24455"/>
    <cellStyle name="Norma 10 3" xfId="24456"/>
    <cellStyle name="Norma 11" xfId="24457"/>
    <cellStyle name="Norma 11 2" xfId="24458"/>
    <cellStyle name="Norma 11 2 2" xfId="24459"/>
    <cellStyle name="Norma 11 3" xfId="24460"/>
    <cellStyle name="Norma 12" xfId="24461"/>
    <cellStyle name="Norma 12 2" xfId="24462"/>
    <cellStyle name="Norma 12 2 2" xfId="24463"/>
    <cellStyle name="Norma 12 3" xfId="24464"/>
    <cellStyle name="Norma 13" xfId="24465"/>
    <cellStyle name="Norma 13 2" xfId="24466"/>
    <cellStyle name="Norma 13 2 2" xfId="24467"/>
    <cellStyle name="Norma 13 3" xfId="24468"/>
    <cellStyle name="Norma 14" xfId="24469"/>
    <cellStyle name="Norma 14 2" xfId="24470"/>
    <cellStyle name="Norma 14 2 2" xfId="24471"/>
    <cellStyle name="Norma 14 3" xfId="24472"/>
    <cellStyle name="Norma 15" xfId="24473"/>
    <cellStyle name="Norma 15 2" xfId="24474"/>
    <cellStyle name="Norma 16" xfId="24475"/>
    <cellStyle name="Norma 16 2" xfId="24476"/>
    <cellStyle name="Norma 17" xfId="24477"/>
    <cellStyle name="Norma 17 2" xfId="24478"/>
    <cellStyle name="Norma 2" xfId="24479"/>
    <cellStyle name="Norma 2 2" xfId="24480"/>
    <cellStyle name="Norma 2 2 2" xfId="24481"/>
    <cellStyle name="Norma 2 2 2 2" xfId="24482"/>
    <cellStyle name="Norma 2 2 2 2 2" xfId="24483"/>
    <cellStyle name="Norma 2 2 2 2 3" xfId="24484"/>
    <cellStyle name="Norma 2 2 2 2 4" xfId="24485"/>
    <cellStyle name="Norma 2 2 3" xfId="24486"/>
    <cellStyle name="Norma 2 2 3 2" xfId="24487"/>
    <cellStyle name="Norma 2 2 3 3" xfId="24488"/>
    <cellStyle name="Norma 2 2 3 4" xfId="24489"/>
    <cellStyle name="Norma 2 2 4" xfId="24490"/>
    <cellStyle name="Norma 2 2 5" xfId="24491"/>
    <cellStyle name="Norma 2 3" xfId="24492"/>
    <cellStyle name="Norma 2 3 2" xfId="24493"/>
    <cellStyle name="Norma 2 3 2 2" xfId="24494"/>
    <cellStyle name="Norma 2 3 2 3" xfId="24495"/>
    <cellStyle name="Norma 2 3 2 4" xfId="24496"/>
    <cellStyle name="Norma 2 3 3" xfId="24497"/>
    <cellStyle name="Norma 2 3 3 2" xfId="24498"/>
    <cellStyle name="Norma 2 4" xfId="24499"/>
    <cellStyle name="Norma 2 4 2" xfId="24500"/>
    <cellStyle name="Norma 2 4 3" xfId="24501"/>
    <cellStyle name="Norma 2 4 4" xfId="24502"/>
    <cellStyle name="Norma 2 5" xfId="24503"/>
    <cellStyle name="Norma 2 5 2" xfId="24504"/>
    <cellStyle name="Norma 2 6" xfId="24505"/>
    <cellStyle name="Norma 2_Gross" xfId="24506"/>
    <cellStyle name="Norma 3" xfId="24507"/>
    <cellStyle name="Norma 3 2" xfId="24508"/>
    <cellStyle name="Norma 3 2 2" xfId="24509"/>
    <cellStyle name="Norma 3 2 2 2" xfId="24510"/>
    <cellStyle name="Norma 3 2 2 3" xfId="24511"/>
    <cellStyle name="Norma 3 2 2 4" xfId="24512"/>
    <cellStyle name="Norma 3 3" xfId="24513"/>
    <cellStyle name="Norma 3 3 2" xfId="24514"/>
    <cellStyle name="Norma 3 3 3" xfId="24515"/>
    <cellStyle name="Norma 3 3 4" xfId="24516"/>
    <cellStyle name="Norma 3 4" xfId="24517"/>
    <cellStyle name="Norma 3 5" xfId="24518"/>
    <cellStyle name="Norma 4" xfId="24519"/>
    <cellStyle name="Norma 4 2" xfId="24520"/>
    <cellStyle name="Norma 4 2 2" xfId="24521"/>
    <cellStyle name="Norma 4 2 2 2" xfId="24522"/>
    <cellStyle name="Norma 4 2 2 3" xfId="24523"/>
    <cellStyle name="Norma 4 2 2 4" xfId="24524"/>
    <cellStyle name="Norma 4 2 3" xfId="24525"/>
    <cellStyle name="Norma 4 2 3 2" xfId="24526"/>
    <cellStyle name="Norma 4 3" xfId="24527"/>
    <cellStyle name="Norma 4 3 2" xfId="24528"/>
    <cellStyle name="Norma 4 3 3" xfId="24529"/>
    <cellStyle name="Norma 4 3 4" xfId="24530"/>
    <cellStyle name="Norma 4 4" xfId="24531"/>
    <cellStyle name="Norma 4 4 2" xfId="24532"/>
    <cellStyle name="Norma 4 5" xfId="24533"/>
    <cellStyle name="Norma 4 5 2" xfId="24534"/>
    <cellStyle name="Norma 4_Gross" xfId="24535"/>
    <cellStyle name="Norma 5" xfId="24536"/>
    <cellStyle name="Norma 5 2" xfId="24537"/>
    <cellStyle name="Norma 5 2 2" xfId="24538"/>
    <cellStyle name="Norma 5 2 2 2" xfId="24539"/>
    <cellStyle name="Norma 5 2 2 3" xfId="24540"/>
    <cellStyle name="Norma 5 2 2 4" xfId="24541"/>
    <cellStyle name="Norma 5 2 3" xfId="24542"/>
    <cellStyle name="Norma 5 2 3 2" xfId="24543"/>
    <cellStyle name="Norma 5 3" xfId="24544"/>
    <cellStyle name="Norma 5 3 2" xfId="24545"/>
    <cellStyle name="Norma 5 3 3" xfId="24546"/>
    <cellStyle name="Norma 5 3 4" xfId="24547"/>
    <cellStyle name="Norma 5 4" xfId="24548"/>
    <cellStyle name="Norma 5 4 2" xfId="24549"/>
    <cellStyle name="Norma 5 5" xfId="24550"/>
    <cellStyle name="Norma 5_Gross" xfId="24551"/>
    <cellStyle name="Norma 6" xfId="24552"/>
    <cellStyle name="Norma 6 2" xfId="24553"/>
    <cellStyle name="Norma 6 2 2" xfId="24554"/>
    <cellStyle name="Norma 6 2 2 2" xfId="24555"/>
    <cellStyle name="Norma 6 2 2 2 2" xfId="24556"/>
    <cellStyle name="Norma 6 2 2 3" xfId="24557"/>
    <cellStyle name="Norma 6 2 2 3 2" xfId="24558"/>
    <cellStyle name="Norma 6 2 2 3 3" xfId="24559"/>
    <cellStyle name="Norma 6 2 2 3 4" xfId="24560"/>
    <cellStyle name="Norma 6 2 3" xfId="24561"/>
    <cellStyle name="Norma 6 2 3 2" xfId="24562"/>
    <cellStyle name="Norma 6 2 4" xfId="24563"/>
    <cellStyle name="Norma 6 2 4 2" xfId="24564"/>
    <cellStyle name="Norma 6 2 4 3" xfId="24565"/>
    <cellStyle name="Norma 6 2 4 4" xfId="24566"/>
    <cellStyle name="Norma 6 3" xfId="24567"/>
    <cellStyle name="Norma 6 3 2" xfId="24568"/>
    <cellStyle name="Norma 6 3 2 2" xfId="24569"/>
    <cellStyle name="Norma 6 3 3" xfId="24570"/>
    <cellStyle name="Norma 6 3 3 2" xfId="24571"/>
    <cellStyle name="Norma 6 3 3 3" xfId="24572"/>
    <cellStyle name="Norma 6 3 3 4" xfId="24573"/>
    <cellStyle name="Norma 6 4" xfId="24574"/>
    <cellStyle name="Norma 6 4 2" xfId="24575"/>
    <cellStyle name="Norma 6 5" xfId="24576"/>
    <cellStyle name="Norma 6 5 2" xfId="24577"/>
    <cellStyle name="Norma 6 5 3" xfId="24578"/>
    <cellStyle name="Norma 6 5 4" xfId="24579"/>
    <cellStyle name="Norma 6_Gross" xfId="24580"/>
    <cellStyle name="Norma 7" xfId="24581"/>
    <cellStyle name="Norma 7 2" xfId="24582"/>
    <cellStyle name="Norma 7 2 2" xfId="24583"/>
    <cellStyle name="Norma 7 2 2 2" xfId="24584"/>
    <cellStyle name="Norma 7 3" xfId="24585"/>
    <cellStyle name="Norma 7 3 2" xfId="24586"/>
    <cellStyle name="Norma 8" xfId="24587"/>
    <cellStyle name="Norma 8 2" xfId="24588"/>
    <cellStyle name="Norma 8 2 2" xfId="24589"/>
    <cellStyle name="Norma 8 2 2 2" xfId="24590"/>
    <cellStyle name="Norma 8 3" xfId="24591"/>
    <cellStyle name="Norma 8 3 2" xfId="24592"/>
    <cellStyle name="Norma 9" xfId="24593"/>
    <cellStyle name="Norma 9 2" xfId="24594"/>
    <cellStyle name="Norma 9 2 2" xfId="24595"/>
    <cellStyle name="Norma 9 3" xfId="24596"/>
    <cellStyle name="Norma 9 4" xfId="24597"/>
    <cellStyle name="Norma 9 5" xfId="24598"/>
    <cellStyle name="Norma_Gross" xfId="24599"/>
    <cellStyle name="Normal" xfId="0" builtinId="0"/>
    <cellStyle name="Normal - Style1" xfId="24600"/>
    <cellStyle name="Normal - Style1 2" xfId="24601"/>
    <cellStyle name="Normal - Style2" xfId="24602"/>
    <cellStyle name="Normal - Style3" xfId="24603"/>
    <cellStyle name="Normal - Style4" xfId="24604"/>
    <cellStyle name="Normal - Style5" xfId="24605"/>
    <cellStyle name="Normal 0" xfId="24606"/>
    <cellStyle name="Normal 10" xfId="24607"/>
    <cellStyle name="Normal 10 2" xfId="24608"/>
    <cellStyle name="Normal 10 2 2" xfId="24609"/>
    <cellStyle name="Normal 10 3" xfId="24610"/>
    <cellStyle name="Normal 10 3 2" xfId="24611"/>
    <cellStyle name="Normal 10 3 3" xfId="24612"/>
    <cellStyle name="Normal 10 4" xfId="24613"/>
    <cellStyle name="Normal 100" xfId="24614"/>
    <cellStyle name="Normal 100 2" xfId="24615"/>
    <cellStyle name="Normal 101" xfId="24616"/>
    <cellStyle name="Normal 101 2" xfId="24617"/>
    <cellStyle name="Normal 102" xfId="24618"/>
    <cellStyle name="Normal 102 2" xfId="24619"/>
    <cellStyle name="Normal 103" xfId="24620"/>
    <cellStyle name="Normal 103 2" xfId="24621"/>
    <cellStyle name="Normal 104" xfId="24622"/>
    <cellStyle name="Normal 104 2" xfId="24623"/>
    <cellStyle name="Normal 105" xfId="24624"/>
    <cellStyle name="Normal 105 2" xfId="24625"/>
    <cellStyle name="Normal 106" xfId="24626"/>
    <cellStyle name="Normal 106 2" xfId="24627"/>
    <cellStyle name="Normal 107" xfId="24628"/>
    <cellStyle name="Normal 107 2" xfId="24629"/>
    <cellStyle name="Normal 108" xfId="24630"/>
    <cellStyle name="Normal 108 2" xfId="24631"/>
    <cellStyle name="Normal 109" xfId="24632"/>
    <cellStyle name="Normal 109 2" xfId="24633"/>
    <cellStyle name="Normal 11" xfId="24634"/>
    <cellStyle name="Normal 11 10" xfId="24635"/>
    <cellStyle name="Normal 11 11" xfId="24636"/>
    <cellStyle name="Normal 11 12" xfId="24637"/>
    <cellStyle name="Normal 11 2" xfId="24638"/>
    <cellStyle name="Normal 11 2 2" xfId="24639"/>
    <cellStyle name="Normal 11 2 2 2" xfId="24640"/>
    <cellStyle name="Normal 11 2 2 3" xfId="24641"/>
    <cellStyle name="Normal 11 3" xfId="24642"/>
    <cellStyle name="Normal 11 3 2" xfId="24643"/>
    <cellStyle name="Normal 11 3 3" xfId="24644"/>
    <cellStyle name="Normal 11 4" xfId="24645"/>
    <cellStyle name="Normal 11 5" xfId="24646"/>
    <cellStyle name="Normal 11 6" xfId="24647"/>
    <cellStyle name="Normal 11 7" xfId="24648"/>
    <cellStyle name="Normal 11 8" xfId="24649"/>
    <cellStyle name="Normal 11 9" xfId="24650"/>
    <cellStyle name="Normal 110" xfId="24651"/>
    <cellStyle name="Normal 110 2" xfId="24652"/>
    <cellStyle name="Normal 110 2 2" xfId="24653"/>
    <cellStyle name="Normal 110 3" xfId="24654"/>
    <cellStyle name="Normal 111" xfId="24655"/>
    <cellStyle name="Normal 111 2" xfId="24656"/>
    <cellStyle name="Normal 111 2 2" xfId="24657"/>
    <cellStyle name="Normal 111 3" xfId="24658"/>
    <cellStyle name="Normal 112" xfId="24659"/>
    <cellStyle name="Normal 112 2" xfId="24660"/>
    <cellStyle name="Normal 112 2 2" xfId="24661"/>
    <cellStyle name="Normal 112 3" xfId="24662"/>
    <cellStyle name="Normal 113" xfId="24663"/>
    <cellStyle name="Normal 113 2" xfId="24664"/>
    <cellStyle name="Normal 114" xfId="24665"/>
    <cellStyle name="Normal 114 2" xfId="24666"/>
    <cellStyle name="Normal 115" xfId="24667"/>
    <cellStyle name="Normal 115 2" xfId="24668"/>
    <cellStyle name="Normal 116" xfId="24669"/>
    <cellStyle name="Normal 116 2" xfId="24670"/>
    <cellStyle name="Normal 117" xfId="24671"/>
    <cellStyle name="Normal 117 2" xfId="24672"/>
    <cellStyle name="Normal 118" xfId="24673"/>
    <cellStyle name="Normal 118 2" xfId="24674"/>
    <cellStyle name="Normal 119" xfId="24675"/>
    <cellStyle name="Normal 119 2" xfId="24676"/>
    <cellStyle name="Normal 12" xfId="24677"/>
    <cellStyle name="Normal 12 2" xfId="24678"/>
    <cellStyle name="Normal 12 2 2" xfId="24679"/>
    <cellStyle name="Normal 12 3" xfId="24680"/>
    <cellStyle name="Normal 12 3 2" xfId="24681"/>
    <cellStyle name="Normal 12 3 3" xfId="24682"/>
    <cellStyle name="Normal 120" xfId="24683"/>
    <cellStyle name="Normal 120 2" xfId="24684"/>
    <cellStyle name="Normal 121" xfId="24685"/>
    <cellStyle name="Normal 121 2" xfId="24686"/>
    <cellStyle name="Normal 122" xfId="24687"/>
    <cellStyle name="Normal 122 2" xfId="24688"/>
    <cellStyle name="Normal 123" xfId="24689"/>
    <cellStyle name="Normal 123 2" xfId="24690"/>
    <cellStyle name="Normal 124" xfId="24691"/>
    <cellStyle name="Normal 124 2" xfId="24692"/>
    <cellStyle name="Normal 125" xfId="24693"/>
    <cellStyle name="Normal 125 2" xfId="24694"/>
    <cellStyle name="Normal 126" xfId="24695"/>
    <cellStyle name="Normal 126 2" xfId="24696"/>
    <cellStyle name="Normal 127" xfId="24697"/>
    <cellStyle name="Normal 127 2" xfId="24698"/>
    <cellStyle name="Normal 128" xfId="24699"/>
    <cellStyle name="Normal 128 2" xfId="24700"/>
    <cellStyle name="Normal 129" xfId="24701"/>
    <cellStyle name="Normal 129 2" xfId="24702"/>
    <cellStyle name="Normal 13" xfId="24703"/>
    <cellStyle name="Normal 13 2" xfId="24704"/>
    <cellStyle name="Normal 13 2 2" xfId="24705"/>
    <cellStyle name="Normal 13 3" xfId="24706"/>
    <cellStyle name="Normal 13 3 2" xfId="24707"/>
    <cellStyle name="Normal 13 3 3" xfId="24708"/>
    <cellStyle name="Normal 130" xfId="24709"/>
    <cellStyle name="Normal 130 2" xfId="24710"/>
    <cellStyle name="Normal 131" xfId="24711"/>
    <cellStyle name="Normal 131 2" xfId="24712"/>
    <cellStyle name="Normal 132" xfId="24713"/>
    <cellStyle name="Normal 132 2" xfId="24714"/>
    <cellStyle name="Normal 133" xfId="24715"/>
    <cellStyle name="Normal 133 2" xfId="24716"/>
    <cellStyle name="Normal 134" xfId="24717"/>
    <cellStyle name="Normal 134 2" xfId="24718"/>
    <cellStyle name="Normal 135" xfId="24719"/>
    <cellStyle name="Normal 135 2" xfId="24720"/>
    <cellStyle name="Normal 136" xfId="24721"/>
    <cellStyle name="Normal 136 2" xfId="24722"/>
    <cellStyle name="Normal 137" xfId="24723"/>
    <cellStyle name="Normal 137 2" xfId="24724"/>
    <cellStyle name="Normal 138" xfId="24725"/>
    <cellStyle name="Normal 138 2" xfId="24726"/>
    <cellStyle name="Normal 139" xfId="24727"/>
    <cellStyle name="Normal 139 2" xfId="24728"/>
    <cellStyle name="Normal 14" xfId="24729"/>
    <cellStyle name="Normal 14 2" xfId="24730"/>
    <cellStyle name="Normal 14 2 2" xfId="24731"/>
    <cellStyle name="Normal 14 3" xfId="24732"/>
    <cellStyle name="Normal 14 3 2" xfId="24733"/>
    <cellStyle name="Normal 14 3 3" xfId="24734"/>
    <cellStyle name="Normal 140" xfId="24735"/>
    <cellStyle name="Normal 140 2" xfId="24736"/>
    <cellStyle name="Normal 141" xfId="24737"/>
    <cellStyle name="Normal 141 2" xfId="24738"/>
    <cellStyle name="Normal 142" xfId="24739"/>
    <cellStyle name="Normal 142 2" xfId="24740"/>
    <cellStyle name="Normal 143" xfId="24741"/>
    <cellStyle name="Normal 143 2" xfId="24742"/>
    <cellStyle name="Normal 144" xfId="24743"/>
    <cellStyle name="Normal 144 2" xfId="24744"/>
    <cellStyle name="Normal 145" xfId="24745"/>
    <cellStyle name="Normal 145 2" xfId="24746"/>
    <cellStyle name="Normal 146" xfId="24747"/>
    <cellStyle name="Normal 146 2" xfId="24748"/>
    <cellStyle name="Normal 147" xfId="24749"/>
    <cellStyle name="Normal 147 2" xfId="24750"/>
    <cellStyle name="Normal 148" xfId="24751"/>
    <cellStyle name="Normal 148 2" xfId="24752"/>
    <cellStyle name="Normal 149" xfId="24753"/>
    <cellStyle name="Normal 149 2" xfId="24754"/>
    <cellStyle name="Normal 15" xfId="24755"/>
    <cellStyle name="Normal 15 2" xfId="24756"/>
    <cellStyle name="Normal 15 2 2" xfId="24757"/>
    <cellStyle name="Normal 15 3" xfId="24758"/>
    <cellStyle name="Normal 15 3 2" xfId="24759"/>
    <cellStyle name="Normal 15 3 2 2" xfId="24760"/>
    <cellStyle name="Normal 15 3 3" xfId="24761"/>
    <cellStyle name="Normal 15 4" xfId="24762"/>
    <cellStyle name="Normal 15 4 2" xfId="24763"/>
    <cellStyle name="Normal 15 4 3" xfId="24764"/>
    <cellStyle name="Normal 150" xfId="24765"/>
    <cellStyle name="Normal 150 2" xfId="24766"/>
    <cellStyle name="Normal 151" xfId="24767"/>
    <cellStyle name="Normal 151 2" xfId="24768"/>
    <cellStyle name="Normal 152" xfId="24769"/>
    <cellStyle name="Normal 152 2" xfId="24770"/>
    <cellStyle name="Normal 153" xfId="24771"/>
    <cellStyle name="Normal 153 2" xfId="24772"/>
    <cellStyle name="Normal 154" xfId="24773"/>
    <cellStyle name="Normal 154 2" xfId="24774"/>
    <cellStyle name="Normal 155" xfId="24775"/>
    <cellStyle name="Normal 155 2" xfId="24776"/>
    <cellStyle name="Normal 156" xfId="24777"/>
    <cellStyle name="Normal 156 2" xfId="24778"/>
    <cellStyle name="Normal 157" xfId="24779"/>
    <cellStyle name="Normal 157 2" xfId="24780"/>
    <cellStyle name="Normal 158" xfId="24781"/>
    <cellStyle name="Normal 159" xfId="24782"/>
    <cellStyle name="Normal 16" xfId="24783"/>
    <cellStyle name="Normal 16 2" xfId="24784"/>
    <cellStyle name="Normal 16 2 2" xfId="24785"/>
    <cellStyle name="Normal 16 2 2 2" xfId="24786"/>
    <cellStyle name="Normal 16 2 2 3" xfId="24787"/>
    <cellStyle name="Normal 16 3" xfId="24788"/>
    <cellStyle name="Normal 16 4" xfId="24789"/>
    <cellStyle name="Normal 160" xfId="24790"/>
    <cellStyle name="Normal 161" xfId="24791"/>
    <cellStyle name="Normal 162" xfId="24792"/>
    <cellStyle name="Normal 163" xfId="24793"/>
    <cellStyle name="Normal 165" xfId="24794"/>
    <cellStyle name="Normal 166" xfId="24795"/>
    <cellStyle name="Normal 167" xfId="24796"/>
    <cellStyle name="Normal 17" xfId="24797"/>
    <cellStyle name="Normal 17 2" xfId="24798"/>
    <cellStyle name="Normal 17 2 2" xfId="24799"/>
    <cellStyle name="Normal 17 3" xfId="24800"/>
    <cellStyle name="Normal 17 3 2" xfId="24801"/>
    <cellStyle name="Normal 17 3 3" xfId="24802"/>
    <cellStyle name="Normal 18" xfId="24803"/>
    <cellStyle name="Normal 18 10 4" xfId="24804"/>
    <cellStyle name="Normal 18 2" xfId="24805"/>
    <cellStyle name="Normal 18 2 2" xfId="24806"/>
    <cellStyle name="Normal 18 2 2 2" xfId="24807"/>
    <cellStyle name="Normal 18 2 2 3" xfId="24808"/>
    <cellStyle name="Normal 18 3" xfId="24809"/>
    <cellStyle name="Normal 18 4" xfId="24810"/>
    <cellStyle name="Normal 19" xfId="24811"/>
    <cellStyle name="Normal 19 2" xfId="24812"/>
    <cellStyle name="Normal 19 2 2" xfId="24813"/>
    <cellStyle name="Normal 19 2 2 2" xfId="24814"/>
    <cellStyle name="Normal 19 2 2 3" xfId="24815"/>
    <cellStyle name="Normal 19 3" xfId="24816"/>
    <cellStyle name="Normal 19 4" xfId="24817"/>
    <cellStyle name="Normal 2" xfId="9"/>
    <cellStyle name="Normal 2 10" xfId="24818"/>
    <cellStyle name="Normal 2 10 2" xfId="24819"/>
    <cellStyle name="Normal 2 11" xfId="24820"/>
    <cellStyle name="Normal 2 12" xfId="24821"/>
    <cellStyle name="Normal 2 2" xfId="24822"/>
    <cellStyle name="Normal 2 2 10" xfId="24823"/>
    <cellStyle name="Normal 2 2 11" xfId="24824"/>
    <cellStyle name="Normal 2 2 2" xfId="24825"/>
    <cellStyle name="Normal 2 2 2 2" xfId="24826"/>
    <cellStyle name="Normal 2 2 2 2 2" xfId="24827"/>
    <cellStyle name="Normal 2 2 2 2 2 2" xfId="24828"/>
    <cellStyle name="Normal 2 2 2 2 3" xfId="24829"/>
    <cellStyle name="Normal 2 2 2 2 3 2" xfId="24830"/>
    <cellStyle name="Normal 2 2 2 2 4" xfId="24831"/>
    <cellStyle name="Normal 2 2 2 2 5" xfId="24832"/>
    <cellStyle name="Normal 2 2 2 3" xfId="24833"/>
    <cellStyle name="Normal 2 2 2 3 2" xfId="24834"/>
    <cellStyle name="Normal 2 2 2 3 3" xfId="24835"/>
    <cellStyle name="Normal 2 2 2 3 4" xfId="24836"/>
    <cellStyle name="Normal 2 2 2 3 5" xfId="24837"/>
    <cellStyle name="Normal 2 2 2 4" xfId="24838"/>
    <cellStyle name="Normal 2 2 2 4 2" xfId="24839"/>
    <cellStyle name="Normal 2 2 2 5" xfId="24840"/>
    <cellStyle name="Normal 2 2 2 5 2" xfId="24841"/>
    <cellStyle name="Normal 2 2 2 6" xfId="24842"/>
    <cellStyle name="Normal 2 2 2 7" xfId="24843"/>
    <cellStyle name="Normal 2 2 2 8" xfId="24844"/>
    <cellStyle name="Normal 2 2 3" xfId="24845"/>
    <cellStyle name="Normal 2 2 3 2" xfId="24846"/>
    <cellStyle name="Normal 2 2 3 2 2" xfId="24847"/>
    <cellStyle name="Normal 2 2 3 2 2 2" xfId="24848"/>
    <cellStyle name="Normal 2 2 3 2 2 3" xfId="24849"/>
    <cellStyle name="Normal 2 2 3 2 3" xfId="24850"/>
    <cellStyle name="Normal 2 2 3 2 4" xfId="24851"/>
    <cellStyle name="Normal 2 2 3 3" xfId="24852"/>
    <cellStyle name="Normal 2 2 3 3 2" xfId="24853"/>
    <cellStyle name="Normal 2 2 3 3 2 2" xfId="24854"/>
    <cellStyle name="Normal 2 2 3 3 2 3" xfId="24855"/>
    <cellStyle name="Normal 2 2 3 3 3" xfId="24856"/>
    <cellStyle name="Normal 2 2 3 3 4" xfId="24857"/>
    <cellStyle name="Normal 2 2 3 4" xfId="24858"/>
    <cellStyle name="Normal 2 2 3 4 2" xfId="24859"/>
    <cellStyle name="Normal 2 2 3 4 3" xfId="24860"/>
    <cellStyle name="Normal 2 2 3 5" xfId="24861"/>
    <cellStyle name="Normal 2 2 3 5 2" xfId="24862"/>
    <cellStyle name="Normal 2 2 3 6" xfId="24863"/>
    <cellStyle name="Normal 2 2 3 7" xfId="24864"/>
    <cellStyle name="Normal 2 2 4" xfId="24865"/>
    <cellStyle name="Normal 2 2 4 2" xfId="24866"/>
    <cellStyle name="Normal 2 2 4 2 2" xfId="24867"/>
    <cellStyle name="Normal 2 2 4 3" xfId="24868"/>
    <cellStyle name="Normal 2 2 4 3 2" xfId="24869"/>
    <cellStyle name="Normal 2 2 4 4" xfId="24870"/>
    <cellStyle name="Normal 2 2 4 5" xfId="24871"/>
    <cellStyle name="Normal 2 2 5" xfId="24872"/>
    <cellStyle name="Normal 2 2 5 2" xfId="24873"/>
    <cellStyle name="Normal 2 2 5 2 2" xfId="24874"/>
    <cellStyle name="Normal 2 2 5 2 2 2" xfId="24875"/>
    <cellStyle name="Normal 2 2 5 2 2 3" xfId="24876"/>
    <cellStyle name="Normal 2 2 5 2 3" xfId="24877"/>
    <cellStyle name="Normal 2 2 5 2 4" xfId="24878"/>
    <cellStyle name="Normal 2 2 5 3" xfId="24879"/>
    <cellStyle name="Normal 2 2 5 3 2" xfId="24880"/>
    <cellStyle name="Normal 2 2 5 3 2 2" xfId="24881"/>
    <cellStyle name="Normal 2 2 5 3 2 3" xfId="24882"/>
    <cellStyle name="Normal 2 2 5 3 3" xfId="24883"/>
    <cellStyle name="Normal 2 2 5 3 4" xfId="24884"/>
    <cellStyle name="Normal 2 2 5 4" xfId="24885"/>
    <cellStyle name="Normal 2 2 5 4 2" xfId="24886"/>
    <cellStyle name="Normal 2 2 5 4 3" xfId="24887"/>
    <cellStyle name="Normal 2 2 5 5" xfId="24888"/>
    <cellStyle name="Normal 2 2 5 5 2" xfId="24889"/>
    <cellStyle name="Normal 2 2 5 6" xfId="24890"/>
    <cellStyle name="Normal 2 2 5 7" xfId="24891"/>
    <cellStyle name="Normal 2 2 6" xfId="24892"/>
    <cellStyle name="Normal 2 2 6 2" xfId="24893"/>
    <cellStyle name="Normal 2 2 6 3" xfId="24894"/>
    <cellStyle name="Normal 2 2 6 4" xfId="24895"/>
    <cellStyle name="Normal 2 2 7" xfId="24896"/>
    <cellStyle name="Normal 2 2 7 2" xfId="24897"/>
    <cellStyle name="Normal 2 2 7 3" xfId="24898"/>
    <cellStyle name="Normal 2 2 7 4" xfId="24899"/>
    <cellStyle name="Normal 2 2 8" xfId="24900"/>
    <cellStyle name="Normal 2 2 8 2" xfId="24901"/>
    <cellStyle name="Normal 2 2 8 3" xfId="24902"/>
    <cellStyle name="Normal 2 2 9" xfId="24903"/>
    <cellStyle name="Normal 2 3" xfId="24904"/>
    <cellStyle name="Normal 2 3 10" xfId="24905"/>
    <cellStyle name="Normal 2 3 10 2" xfId="24906"/>
    <cellStyle name="Normal 2 3 11" xfId="24907"/>
    <cellStyle name="Normal 2 3 11 2" xfId="24908"/>
    <cellStyle name="Normal 2 3 12" xfId="24909"/>
    <cellStyle name="Normal 2 3 2" xfId="24910"/>
    <cellStyle name="Normal 2 3 2 2" xfId="24911"/>
    <cellStyle name="Normal 2 3 2 2 2" xfId="24912"/>
    <cellStyle name="Normal 2 3 2 2 2 2" xfId="24913"/>
    <cellStyle name="Normal 2 3 2 2 2 2 2" xfId="24914"/>
    <cellStyle name="Normal 2 3 2 2 2 2 3" xfId="24915"/>
    <cellStyle name="Normal 2 3 2 2 2 3" xfId="24916"/>
    <cellStyle name="Normal 2 3 2 2 2 3 2" xfId="24917"/>
    <cellStyle name="Normal 2 3 2 2 2 4" xfId="24918"/>
    <cellStyle name="Normal 2 3 2 2 2 5" xfId="24919"/>
    <cellStyle name="Normal 2 3 2 2 3" xfId="24920"/>
    <cellStyle name="Normal 2 3 2 2 3 2" xfId="24921"/>
    <cellStyle name="Normal 2 3 2 2 3 2 2" xfId="24922"/>
    <cellStyle name="Normal 2 3 2 2 3 2 3" xfId="24923"/>
    <cellStyle name="Normal 2 3 2 2 3 3" xfId="24924"/>
    <cellStyle name="Normal 2 3 2 2 3 4" xfId="24925"/>
    <cellStyle name="Normal 2 3 2 2 4" xfId="24926"/>
    <cellStyle name="Normal 2 3 2 2 4 2" xfId="24927"/>
    <cellStyle name="Normal 2 3 2 2 4 3" xfId="24928"/>
    <cellStyle name="Normal 2 3 2 2 5" xfId="24929"/>
    <cellStyle name="Normal 2 3 2 2 5 2" xfId="24930"/>
    <cellStyle name="Normal 2 3 2 2 6" xfId="24931"/>
    <cellStyle name="Normal 2 3 2 2 7" xfId="24932"/>
    <cellStyle name="Normal 2 3 2 3" xfId="24933"/>
    <cellStyle name="Normal 2 3 2 3 2" xfId="24934"/>
    <cellStyle name="Normal 2 3 2 3 2 2" xfId="24935"/>
    <cellStyle name="Normal 2 3 2 3 3" xfId="24936"/>
    <cellStyle name="Normal 2 3 2 3 4" xfId="24937"/>
    <cellStyle name="Normal 2 3 2 4" xfId="24938"/>
    <cellStyle name="Normal 2 3 2 4 2" xfId="24939"/>
    <cellStyle name="Normal 2 3 2 4 3" xfId="24940"/>
    <cellStyle name="Normal 2 3 2 4 4" xfId="24941"/>
    <cellStyle name="Normal 2 3 2 5" xfId="24942"/>
    <cellStyle name="Normal 2 3 2 5 2" xfId="24943"/>
    <cellStyle name="Normal 2 3 2 6" xfId="24944"/>
    <cellStyle name="Normal 2 3 2 7" xfId="24945"/>
    <cellStyle name="Normal 2 3 2 8" xfId="24946"/>
    <cellStyle name="Normal 2 3 2_Gross" xfId="24947"/>
    <cellStyle name="Normal 2 3 3" xfId="24948"/>
    <cellStyle name="Normal 2 3 3 2" xfId="24949"/>
    <cellStyle name="Normal 2 3 3 2 2" xfId="24950"/>
    <cellStyle name="Normal 2 3 3 2 2 2" xfId="24951"/>
    <cellStyle name="Normal 2 3 3 2 3" xfId="24952"/>
    <cellStyle name="Normal 2 3 3 2 4" xfId="24953"/>
    <cellStyle name="Normal 2 3 3 3" xfId="24954"/>
    <cellStyle name="Normal 2 3 3 3 2" xfId="24955"/>
    <cellStyle name="Normal 2 3 3 4" xfId="24956"/>
    <cellStyle name="Normal 2 3 3 4 2" xfId="24957"/>
    <cellStyle name="Normal 2 3 3 5" xfId="24958"/>
    <cellStyle name="Normal 2 3 3 5 2" xfId="24959"/>
    <cellStyle name="Normal 2 3 3 6" xfId="24960"/>
    <cellStyle name="Normal 2 3 3 7" xfId="24961"/>
    <cellStyle name="Normal 2 3 4" xfId="24962"/>
    <cellStyle name="Normal 2 3 4 2" xfId="24963"/>
    <cellStyle name="Normal 2 3 4 2 2" xfId="24964"/>
    <cellStyle name="Normal 2 3 4 2 2 2" xfId="24965"/>
    <cellStyle name="Normal 2 3 4 2 2 3" xfId="24966"/>
    <cellStyle name="Normal 2 3 4 2 3" xfId="24967"/>
    <cellStyle name="Normal 2 3 4 2 3 2" xfId="24968"/>
    <cellStyle name="Normal 2 3 4 2 4" xfId="24969"/>
    <cellStyle name="Normal 2 3 4 2 5" xfId="24970"/>
    <cellStyle name="Normal 2 3 4 3" xfId="24971"/>
    <cellStyle name="Normal 2 3 4 3 2" xfId="24972"/>
    <cellStyle name="Normal 2 3 4 3 2 2" xfId="24973"/>
    <cellStyle name="Normal 2 3 4 3 2 3" xfId="24974"/>
    <cellStyle name="Normal 2 3 4 3 3" xfId="24975"/>
    <cellStyle name="Normal 2 3 4 3 3 2" xfId="24976"/>
    <cellStyle name="Normal 2 3 4 3 4" xfId="24977"/>
    <cellStyle name="Normal 2 3 4 3 5" xfId="24978"/>
    <cellStyle name="Normal 2 3 4 4" xfId="24979"/>
    <cellStyle name="Normal 2 3 4 4 2" xfId="24980"/>
    <cellStyle name="Normal 2 3 4 4 3" xfId="24981"/>
    <cellStyle name="Normal 2 3 4 5" xfId="24982"/>
    <cellStyle name="Normal 2 3 4 5 2" xfId="24983"/>
    <cellStyle name="Normal 2 3 4 6" xfId="24984"/>
    <cellStyle name="Normal 2 3 4 7" xfId="24985"/>
    <cellStyle name="Normal 2 3 5" xfId="24986"/>
    <cellStyle name="Normal 2 3 5 2" xfId="24987"/>
    <cellStyle name="Normal 2 3 5 2 2" xfId="24988"/>
    <cellStyle name="Normal 2 3 5 3" xfId="24989"/>
    <cellStyle name="Normal 2 3 5 3 2" xfId="24990"/>
    <cellStyle name="Normal 2 3 5 4" xfId="24991"/>
    <cellStyle name="Normal 2 3 5 4 2" xfId="24992"/>
    <cellStyle name="Normal 2 3 5 5" xfId="24993"/>
    <cellStyle name="Normal 2 3 6" xfId="24994"/>
    <cellStyle name="Normal 2 3 6 2" xfId="24995"/>
    <cellStyle name="Normal 2 3 6 2 2" xfId="24996"/>
    <cellStyle name="Normal 2 3 6 2 2 2" xfId="24997"/>
    <cellStyle name="Normal 2 3 6 2 2 3" xfId="24998"/>
    <cellStyle name="Normal 2 3 6 2 3" xfId="24999"/>
    <cellStyle name="Normal 2 3 6 2 3 2" xfId="25000"/>
    <cellStyle name="Normal 2 3 6 2 4" xfId="25001"/>
    <cellStyle name="Normal 2 3 6 2 5" xfId="25002"/>
    <cellStyle name="Normal 2 3 6 3" xfId="25003"/>
    <cellStyle name="Normal 2 3 6 3 2" xfId="25004"/>
    <cellStyle name="Normal 2 3 6 3 2 2" xfId="25005"/>
    <cellStyle name="Normal 2 3 6 3 2 3" xfId="25006"/>
    <cellStyle name="Normal 2 3 6 3 3" xfId="25007"/>
    <cellStyle name="Normal 2 3 6 3 4" xfId="25008"/>
    <cellStyle name="Normal 2 3 6 4" xfId="25009"/>
    <cellStyle name="Normal 2 3 6 4 2" xfId="25010"/>
    <cellStyle name="Normal 2 3 6 4 3" xfId="25011"/>
    <cellStyle name="Normal 2 3 6 5" xfId="25012"/>
    <cellStyle name="Normal 2 3 6 5 2" xfId="25013"/>
    <cellStyle name="Normal 2 3 6 6" xfId="25014"/>
    <cellStyle name="Normal 2 3 6 7" xfId="25015"/>
    <cellStyle name="Normal 2 3 7" xfId="25016"/>
    <cellStyle name="Normal 2 3 7 2" xfId="25017"/>
    <cellStyle name="Normal 2 3 7 2 2" xfId="25018"/>
    <cellStyle name="Normal 2 3 7 3" xfId="25019"/>
    <cellStyle name="Normal 2 3 7 3 2" xfId="25020"/>
    <cellStyle name="Normal 2 3 8" xfId="25021"/>
    <cellStyle name="Normal 2 3 8 2" xfId="25022"/>
    <cellStyle name="Normal 2 3 8 2 2" xfId="25023"/>
    <cellStyle name="Normal 2 3 9" xfId="25024"/>
    <cellStyle name="Normal 2 3 9 2" xfId="25025"/>
    <cellStyle name="Normal 2 3_Gross" xfId="25026"/>
    <cellStyle name="Normal 2 4" xfId="25027"/>
    <cellStyle name="Normal 2 4 10" xfId="25028"/>
    <cellStyle name="Normal 2 4 10 2" xfId="25029"/>
    <cellStyle name="Normal 2 4 2" xfId="25030"/>
    <cellStyle name="Normal 2 4 2 2" xfId="25031"/>
    <cellStyle name="Normal 2 4 2 2 2" xfId="25032"/>
    <cellStyle name="Normal 2 4 2 2 2 2" xfId="25033"/>
    <cellStyle name="Normal 2 4 2 2 3" xfId="25034"/>
    <cellStyle name="Normal 2 4 2 3" xfId="25035"/>
    <cellStyle name="Normal 2 4 2 3 2" xfId="25036"/>
    <cellStyle name="Normal 2 4 2 4" xfId="25037"/>
    <cellStyle name="Normal 2 4 2 4 2" xfId="25038"/>
    <cellStyle name="Normal 2 4 2 5" xfId="25039"/>
    <cellStyle name="Normal 2 4 2 5 2" xfId="25040"/>
    <cellStyle name="Normal 2 4 2_Gross" xfId="25041"/>
    <cellStyle name="Normal 2 4 3" xfId="25042"/>
    <cellStyle name="Normal 2 4 3 2" xfId="25043"/>
    <cellStyle name="Normal 2 4 3 2 2" xfId="25044"/>
    <cellStyle name="Normal 2 4 3 3" xfId="25045"/>
    <cellStyle name="Normal 2 4 3 4" xfId="25046"/>
    <cellStyle name="Normal 2 4 4" xfId="25047"/>
    <cellStyle name="Normal 2 4 4 2" xfId="25048"/>
    <cellStyle name="Normal 2 4 5" xfId="25049"/>
    <cellStyle name="Normal 2 4 5 2" xfId="25050"/>
    <cellStyle name="Normal 2 4 6" xfId="25051"/>
    <cellStyle name="Normal 2 4 6 2" xfId="25052"/>
    <cellStyle name="Normal 2 4 7" xfId="25053"/>
    <cellStyle name="Normal 2 4 7 2" xfId="25054"/>
    <cellStyle name="Normal 2 4 8" xfId="25055"/>
    <cellStyle name="Normal 2 4 8 2" xfId="25056"/>
    <cellStyle name="Normal 2 4 9" xfId="25057"/>
    <cellStyle name="Normal 2 4 9 2" xfId="25058"/>
    <cellStyle name="Normal 2 4_Gross" xfId="25059"/>
    <cellStyle name="Normal 2 5" xfId="25060"/>
    <cellStyle name="Normal 2 5 2" xfId="25061"/>
    <cellStyle name="Normal 2 5 2 2" xfId="25062"/>
    <cellStyle name="Normal 2 5 2 2 2" xfId="25063"/>
    <cellStyle name="Normal 2 5 3" xfId="25064"/>
    <cellStyle name="Normal 2 5 3 2" xfId="25065"/>
    <cellStyle name="Normal 2 5 4" xfId="25066"/>
    <cellStyle name="Normal 2 5 4 2" xfId="25067"/>
    <cellStyle name="Normal 2 5 5" xfId="25068"/>
    <cellStyle name="Normal 2 5 5 2" xfId="25069"/>
    <cellStyle name="Normal 2 5 6" xfId="25070"/>
    <cellStyle name="Normal 2 6" xfId="25071"/>
    <cellStyle name="Normal 2 6 2" xfId="25072"/>
    <cellStyle name="Normal 2 6 2 2" xfId="25073"/>
    <cellStyle name="Normal 2 6 2 2 2" xfId="25074"/>
    <cellStyle name="Normal 2 6 3" xfId="25075"/>
    <cellStyle name="Normal 2 6 3 2" xfId="25076"/>
    <cellStyle name="Normal 2 6 4" xfId="25077"/>
    <cellStyle name="Normal 2 6 4 2" xfId="25078"/>
    <cellStyle name="Normal 2 7" xfId="25079"/>
    <cellStyle name="Normal 2 7 2" xfId="25080"/>
    <cellStyle name="Normal 2 7 2 2" xfId="25081"/>
    <cellStyle name="Normal 2 8" xfId="25082"/>
    <cellStyle name="Normal 2 8 2" xfId="25083"/>
    <cellStyle name="Normal 2 8 2 2" xfId="25084"/>
    <cellStyle name="Normal 2 8 3" xfId="25085"/>
    <cellStyle name="Normal 2 9" xfId="25086"/>
    <cellStyle name="Normal 2 9 2" xfId="25087"/>
    <cellStyle name="Normal 2_BB" xfId="25088"/>
    <cellStyle name="Normal 20" xfId="25089"/>
    <cellStyle name="Normal 20 2" xfId="25090"/>
    <cellStyle name="Normal 20 2 2" xfId="25091"/>
    <cellStyle name="Normal 20 3" xfId="25092"/>
    <cellStyle name="Normal 20 3 2" xfId="25093"/>
    <cellStyle name="Normal 20 3 3" xfId="25094"/>
    <cellStyle name="Normal 21" xfId="25095"/>
    <cellStyle name="Normal 21 2" xfId="25096"/>
    <cellStyle name="Normal 21 2 2" xfId="25097"/>
    <cellStyle name="Normal 21 2 2 2" xfId="25098"/>
    <cellStyle name="Normal 21 2 2 2 2" xfId="25099"/>
    <cellStyle name="Normal 21 2 2 2 3" xfId="25100"/>
    <cellStyle name="Normal 21 2 2 2 4" xfId="25101"/>
    <cellStyle name="Normal 21 2 2 2 5" xfId="25102"/>
    <cellStyle name="Normal 21 2 2 3" xfId="25103"/>
    <cellStyle name="Normal 21 2 2 3 2" xfId="25104"/>
    <cellStyle name="Normal 21 2 2 3 3" xfId="25105"/>
    <cellStyle name="Normal 21 2 2 4" xfId="25106"/>
    <cellStyle name="Normal 21 2 2 4 2" xfId="25107"/>
    <cellStyle name="Normal 21 2 2 4 3" xfId="25108"/>
    <cellStyle name="Normal 21 2 2 5" xfId="25109"/>
    <cellStyle name="Normal 21 2 2 6" xfId="25110"/>
    <cellStyle name="Normal 21 2 3" xfId="25111"/>
    <cellStyle name="Normal 21 3" xfId="25112"/>
    <cellStyle name="Normal 21 3 2" xfId="25113"/>
    <cellStyle name="Normal 21 3 3" xfId="25114"/>
    <cellStyle name="Normal 21 4" xfId="25115"/>
    <cellStyle name="Normal 21 4 2" xfId="25116"/>
    <cellStyle name="Normal 21 4 3" xfId="25117"/>
    <cellStyle name="Normal 21 4 4" xfId="25118"/>
    <cellStyle name="Normal 21_Book1" xfId="25119"/>
    <cellStyle name="Normal 22" xfId="25120"/>
    <cellStyle name="Normal 22 2" xfId="25121"/>
    <cellStyle name="Normal 22 2 2" xfId="25122"/>
    <cellStyle name="Normal 22 2 2 2" xfId="25123"/>
    <cellStyle name="Normal 22 2 2 3" xfId="25124"/>
    <cellStyle name="Normal 22 2 3" xfId="25125"/>
    <cellStyle name="Normal 22 3" xfId="25126"/>
    <cellStyle name="Normal 22 3 2" xfId="25127"/>
    <cellStyle name="Normal 22 3 3" xfId="25128"/>
    <cellStyle name="Normal 22 4" xfId="25129"/>
    <cellStyle name="Normal 22 4 2" xfId="25130"/>
    <cellStyle name="Normal 22 4 3" xfId="25131"/>
    <cellStyle name="Normal 22 4 4" xfId="25132"/>
    <cellStyle name="Normal 22_Book1" xfId="25133"/>
    <cellStyle name="Normal 23" xfId="25134"/>
    <cellStyle name="Normal 23 2" xfId="25135"/>
    <cellStyle name="Normal 23 2 2" xfId="25136"/>
    <cellStyle name="Normal 23 3" xfId="25137"/>
    <cellStyle name="Normal 24" xfId="25138"/>
    <cellStyle name="Normal 24 2" xfId="25139"/>
    <cellStyle name="Normal 24 2 2" xfId="25140"/>
    <cellStyle name="Normal 24 2 2 2" xfId="25141"/>
    <cellStyle name="Normal 24 2 2 2 2" xfId="25142"/>
    <cellStyle name="Normal 24 2 2 3" xfId="25143"/>
    <cellStyle name="Normal 24 2 3" xfId="25144"/>
    <cellStyle name="Normal 24 2 4" xfId="25145"/>
    <cellStyle name="Normal 24 3" xfId="25146"/>
    <cellStyle name="Normal 24 3 2" xfId="25147"/>
    <cellStyle name="Normal 24 3 3" xfId="25148"/>
    <cellStyle name="Normal 24 3 4" xfId="25149"/>
    <cellStyle name="Normal 24 3 5" xfId="25150"/>
    <cellStyle name="Normal 24 3 6" xfId="25151"/>
    <cellStyle name="Normal 24 4" xfId="25152"/>
    <cellStyle name="Normal 24 5" xfId="25153"/>
    <cellStyle name="Normal 24 6" xfId="25154"/>
    <cellStyle name="Normal 25" xfId="25155"/>
    <cellStyle name="Normal 25 2" xfId="25156"/>
    <cellStyle name="Normal 25 2 2" xfId="25157"/>
    <cellStyle name="Normal 25 2 3" xfId="25158"/>
    <cellStyle name="Normal 25 3" xfId="25159"/>
    <cellStyle name="Normal 25 3 2" xfId="25160"/>
    <cellStyle name="Normal 25 3 3" xfId="25161"/>
    <cellStyle name="Normal 25 3 4" xfId="25162"/>
    <cellStyle name="Normal 25 3 5" xfId="25163"/>
    <cellStyle name="Normal 25 4" xfId="25164"/>
    <cellStyle name="Normal 25 5" xfId="25165"/>
    <cellStyle name="Normal 25 6" xfId="25166"/>
    <cellStyle name="Normal 26" xfId="25167"/>
    <cellStyle name="Normal 26 2" xfId="25168"/>
    <cellStyle name="Normal 26 2 2" xfId="25169"/>
    <cellStyle name="Normal 26 2 3" xfId="25170"/>
    <cellStyle name="Normal 26 3" xfId="25171"/>
    <cellStyle name="Normal 26 3 2" xfId="25172"/>
    <cellStyle name="Normal 26 3 3" xfId="25173"/>
    <cellStyle name="Normal 26 3 4" xfId="25174"/>
    <cellStyle name="Normal 26 3 5" xfId="25175"/>
    <cellStyle name="Normal 26 3 6" xfId="25176"/>
    <cellStyle name="Normal 26 4" xfId="25177"/>
    <cellStyle name="Normal 26 5" xfId="25178"/>
    <cellStyle name="Normal 26 6" xfId="25179"/>
    <cellStyle name="Normal 27" xfId="25180"/>
    <cellStyle name="Normal 27 2" xfId="25181"/>
    <cellStyle name="Normal 27 2 2" xfId="25182"/>
    <cellStyle name="Normal 27 2 3" xfId="25183"/>
    <cellStyle name="Normal 27 3" xfId="25184"/>
    <cellStyle name="Normal 27 3 2" xfId="25185"/>
    <cellStyle name="Normal 27 3 3" xfId="25186"/>
    <cellStyle name="Normal 27 3 4" xfId="25187"/>
    <cellStyle name="Normal 27 3 5" xfId="25188"/>
    <cellStyle name="Normal 27 3 6" xfId="25189"/>
    <cellStyle name="Normal 27 4" xfId="25190"/>
    <cellStyle name="Normal 27 5" xfId="25191"/>
    <cellStyle name="Normal 27 6" xfId="25192"/>
    <cellStyle name="Normal 28" xfId="25193"/>
    <cellStyle name="Normal 28 2" xfId="25194"/>
    <cellStyle name="Normal 28 2 2" xfId="25195"/>
    <cellStyle name="Normal 28 2 2 2" xfId="25196"/>
    <cellStyle name="Normal 28 2 3" xfId="25197"/>
    <cellStyle name="Normal 28 3" xfId="25198"/>
    <cellStyle name="Normal 28 3 2" xfId="25199"/>
    <cellStyle name="Normal 28 3 3" xfId="25200"/>
    <cellStyle name="Normal 28 3 4" xfId="25201"/>
    <cellStyle name="Normal 28 3 5" xfId="25202"/>
    <cellStyle name="Normal 28 4" xfId="25203"/>
    <cellStyle name="Normal 28 5" xfId="25204"/>
    <cellStyle name="Normal 28 6" xfId="25205"/>
    <cellStyle name="Normal 29" xfId="25206"/>
    <cellStyle name="Normal 29 2" xfId="25207"/>
    <cellStyle name="Normal 29 2 2" xfId="25208"/>
    <cellStyle name="Normal 29 2 3" xfId="25209"/>
    <cellStyle name="Normal 29 3" xfId="25210"/>
    <cellStyle name="Normal 29 3 2" xfId="25211"/>
    <cellStyle name="Normal 29 3 3" xfId="25212"/>
    <cellStyle name="Normal 29 3 4" xfId="25213"/>
    <cellStyle name="Normal 29 3 5" xfId="25214"/>
    <cellStyle name="Normal 29 4" xfId="25215"/>
    <cellStyle name="Normal 29 5" xfId="25216"/>
    <cellStyle name="Normal 29 6" xfId="25217"/>
    <cellStyle name="Normal 3" xfId="3"/>
    <cellStyle name="Normal 3 10" xfId="25218"/>
    <cellStyle name="Normal 3 10 2" xfId="25219"/>
    <cellStyle name="Normal 3 10 2 2" xfId="25220"/>
    <cellStyle name="Normal 3 10 3" xfId="25221"/>
    <cellStyle name="Normal 3 10 4" xfId="25222"/>
    <cellStyle name="Normal 3 11" xfId="25223"/>
    <cellStyle name="Normal 3 11 2" xfId="25224"/>
    <cellStyle name="Normal 3 11 3" xfId="25225"/>
    <cellStyle name="Normal 3 12" xfId="25226"/>
    <cellStyle name="Normal 3 12 2" xfId="25227"/>
    <cellStyle name="Normal 3 13" xfId="25228"/>
    <cellStyle name="Normal 3 14" xfId="25229"/>
    <cellStyle name="Normal 3 2" xfId="25230"/>
    <cellStyle name="Normal 3 2 2" xfId="25231"/>
    <cellStyle name="Normal 3 2 2 2" xfId="25232"/>
    <cellStyle name="Normal 3 2 2 2 2" xfId="25233"/>
    <cellStyle name="Normal 3 2 2 3" xfId="25234"/>
    <cellStyle name="Normal 3 2 3" xfId="25235"/>
    <cellStyle name="Normal 3 2 3 2" xfId="25236"/>
    <cellStyle name="Normal 3 2 3 2 2" xfId="25237"/>
    <cellStyle name="Normal 3 2 3 2 3" xfId="25238"/>
    <cellStyle name="Normal 3 2 3 3" xfId="25239"/>
    <cellStyle name="Normal 3 2 3 3 2" xfId="25240"/>
    <cellStyle name="Normal 3 2 3 4" xfId="25241"/>
    <cellStyle name="Normal 3 2 3 5" xfId="25242"/>
    <cellStyle name="Normal 3 2 4" xfId="25243"/>
    <cellStyle name="Normal 3 2 4 2" xfId="25244"/>
    <cellStyle name="Normal 3 2 4 2 2" xfId="25245"/>
    <cellStyle name="Normal 3 2 4 2 3" xfId="25246"/>
    <cellStyle name="Normal 3 2 4 3" xfId="25247"/>
    <cellStyle name="Normal 3 2 4 4" xfId="25248"/>
    <cellStyle name="Normal 3 2 5" xfId="25249"/>
    <cellStyle name="Normal 3 2 5 2" xfId="25250"/>
    <cellStyle name="Normal 3 2 5 3" xfId="25251"/>
    <cellStyle name="Normal 3 2 6" xfId="25252"/>
    <cellStyle name="Normal 3 2 6 2" xfId="25253"/>
    <cellStyle name="Normal 3 2 7" xfId="25254"/>
    <cellStyle name="Normal 3 2 8" xfId="25255"/>
    <cellStyle name="Normal 3 2 8 2" xfId="25256"/>
    <cellStyle name="Normal 3 2 9" xfId="25257"/>
    <cellStyle name="Normal 3 2_Copy of Linked Fiscal Supplementary Tables jr" xfId="25258"/>
    <cellStyle name="Normal 3 3" xfId="25259"/>
    <cellStyle name="Normal 3 3 10" xfId="25260"/>
    <cellStyle name="Normal 3 3 2" xfId="25261"/>
    <cellStyle name="Normal 3 3 2 2" xfId="25262"/>
    <cellStyle name="Normal 3 3 2 2 2" xfId="25263"/>
    <cellStyle name="Normal 3 3 3" xfId="25264"/>
    <cellStyle name="Normal 3 3 3 2" xfId="25265"/>
    <cellStyle name="Normal 3 3 4" xfId="25266"/>
    <cellStyle name="Normal 3 3 4 2" xfId="25267"/>
    <cellStyle name="Normal 3 3 5" xfId="25268"/>
    <cellStyle name="Normal 3 3 5 2" xfId="25269"/>
    <cellStyle name="Normal 3 3 6" xfId="25270"/>
    <cellStyle name="Normal 3 3 6 2" xfId="25271"/>
    <cellStyle name="Normal 3 3 7" xfId="25272"/>
    <cellStyle name="Normal 3 3 8" xfId="25273"/>
    <cellStyle name="Normal 3 3 9" xfId="25274"/>
    <cellStyle name="Normal 3 4" xfId="25275"/>
    <cellStyle name="Normal 3 4 2" xfId="25276"/>
    <cellStyle name="Normal 3 4 2 2" xfId="25277"/>
    <cellStyle name="Normal 3 4 2 2 2" xfId="25278"/>
    <cellStyle name="Normal 3 4 2 2 2 2" xfId="25279"/>
    <cellStyle name="Normal 3 4 2 2 3" xfId="25280"/>
    <cellStyle name="Normal 3 4 2 2 4" xfId="25281"/>
    <cellStyle name="Normal 3 4 2 3" xfId="25282"/>
    <cellStyle name="Normal 3 4 2 3 2" xfId="25283"/>
    <cellStyle name="Normal 3 4 2 4" xfId="25284"/>
    <cellStyle name="Normal 3 4 2 5" xfId="25285"/>
    <cellStyle name="Normal 3 4 3" xfId="25286"/>
    <cellStyle name="Normal 3 4 3 2" xfId="25287"/>
    <cellStyle name="Normal 3 4 3 2 2" xfId="25288"/>
    <cellStyle name="Normal 3 4 3 2 3" xfId="25289"/>
    <cellStyle name="Normal 3 4 3 3" xfId="25290"/>
    <cellStyle name="Normal 3 4 3 3 2" xfId="25291"/>
    <cellStyle name="Normal 3 4 3 4" xfId="25292"/>
    <cellStyle name="Normal 3 4 3 5" xfId="25293"/>
    <cellStyle name="Normal 3 4 4" xfId="25294"/>
    <cellStyle name="Normal 3 4 4 2" xfId="25295"/>
    <cellStyle name="Normal 3 4 4 3" xfId="25296"/>
    <cellStyle name="Normal 3 4 5" xfId="25297"/>
    <cellStyle name="Normal 3 4 5 2" xfId="25298"/>
    <cellStyle name="Normal 3 4 6" xfId="25299"/>
    <cellStyle name="Normal 3 4 7" xfId="25300"/>
    <cellStyle name="Normal 3 4 8" xfId="25301"/>
    <cellStyle name="Normal 3 4 9" xfId="25302"/>
    <cellStyle name="Normal 3 5" xfId="25303"/>
    <cellStyle name="Normal 3 5 2" xfId="25304"/>
    <cellStyle name="Normal 3 5 2 2" xfId="25305"/>
    <cellStyle name="Normal 3 5 3" xfId="25306"/>
    <cellStyle name="Normal 3 5 3 2" xfId="25307"/>
    <cellStyle name="Normal 3 5 4" xfId="25308"/>
    <cellStyle name="Normal 3 6" xfId="25309"/>
    <cellStyle name="Normal 3 6 2" xfId="25310"/>
    <cellStyle name="Normal 3 6 2 2" xfId="25311"/>
    <cellStyle name="Normal 3 6 2 2 2" xfId="25312"/>
    <cellStyle name="Normal 3 6 2 3" xfId="25313"/>
    <cellStyle name="Normal 3 6 2 4" xfId="25314"/>
    <cellStyle name="Normal 3 6 3" xfId="25315"/>
    <cellStyle name="Normal 3 6 3 2" xfId="25316"/>
    <cellStyle name="Normal 3 6 4" xfId="25317"/>
    <cellStyle name="Normal 3 6 5" xfId="25318"/>
    <cellStyle name="Normal 3 6 6" xfId="25319"/>
    <cellStyle name="Normal 3 7" xfId="25320"/>
    <cellStyle name="Normal 3 7 2" xfId="25321"/>
    <cellStyle name="Normal 3 7 2 2" xfId="25322"/>
    <cellStyle name="Normal 3 7 2 2 2" xfId="25323"/>
    <cellStyle name="Normal 3 7 2 3" xfId="25324"/>
    <cellStyle name="Normal 3 7 2 4" xfId="25325"/>
    <cellStyle name="Normal 3 7 3" xfId="25326"/>
    <cellStyle name="Normal 3 7 3 2" xfId="25327"/>
    <cellStyle name="Normal 3 7 4" xfId="25328"/>
    <cellStyle name="Normal 3 7 5" xfId="25329"/>
    <cellStyle name="Normal 3 7 6" xfId="25330"/>
    <cellStyle name="Normal 3 8" xfId="25331"/>
    <cellStyle name="Normal 3 8 2" xfId="25332"/>
    <cellStyle name="Normal 3 8 2 2" xfId="25333"/>
    <cellStyle name="Normal 3 8 3" xfId="25334"/>
    <cellStyle name="Normal 3 8 3 2" xfId="25335"/>
    <cellStyle name="Normal 3 8 4" xfId="25336"/>
    <cellStyle name="Normal 3 8 5" xfId="25337"/>
    <cellStyle name="Normal 3 8 6" xfId="25338"/>
    <cellStyle name="Normal 3 8 7" xfId="25339"/>
    <cellStyle name="Normal 3 9" xfId="25340"/>
    <cellStyle name="Normal 3 9 2" xfId="25341"/>
    <cellStyle name="Normal 3 9 3" xfId="25342"/>
    <cellStyle name="Normal 3_asset sales" xfId="25343"/>
    <cellStyle name="Normal 30" xfId="25344"/>
    <cellStyle name="Normal 30 2" xfId="25345"/>
    <cellStyle name="Normal 30 2 2" xfId="25346"/>
    <cellStyle name="Normal 30 2 3" xfId="25347"/>
    <cellStyle name="Normal 30 2 4" xfId="25348"/>
    <cellStyle name="Normal 30 3" xfId="25349"/>
    <cellStyle name="Normal 30 4" xfId="25350"/>
    <cellStyle name="Normal 30 5" xfId="25351"/>
    <cellStyle name="Normal 30 6" xfId="25352"/>
    <cellStyle name="Normal 31" xfId="25353"/>
    <cellStyle name="Normal 31 2" xfId="25354"/>
    <cellStyle name="Normal 31 2 2" xfId="25355"/>
    <cellStyle name="Normal 31 2 3" xfId="25356"/>
    <cellStyle name="Normal 31 2 4" xfId="25357"/>
    <cellStyle name="Normal 31 3" xfId="25358"/>
    <cellStyle name="Normal 31 4" xfId="25359"/>
    <cellStyle name="Normal 31 5" xfId="25360"/>
    <cellStyle name="Normal 31 6" xfId="25361"/>
    <cellStyle name="Normal 32" xfId="25362"/>
    <cellStyle name="Normal 32 2" xfId="25363"/>
    <cellStyle name="Normal 32 2 2" xfId="25364"/>
    <cellStyle name="Normal 32 3" xfId="25365"/>
    <cellStyle name="Normal 32 3 2" xfId="25366"/>
    <cellStyle name="Normal 32 3 3" xfId="25367"/>
    <cellStyle name="Normal 32 3 4" xfId="25368"/>
    <cellStyle name="Normal 32 3 5" xfId="25369"/>
    <cellStyle name="Normal 32 4" xfId="25370"/>
    <cellStyle name="Normal 32 5" xfId="25371"/>
    <cellStyle name="Normal 32 6" xfId="25372"/>
    <cellStyle name="Normal 32 7" xfId="25373"/>
    <cellStyle name="Normal 33" xfId="25374"/>
    <cellStyle name="Normal 33 2" xfId="25375"/>
    <cellStyle name="Normal 33 2 2" xfId="25376"/>
    <cellStyle name="Normal 33 3" xfId="25377"/>
    <cellStyle name="Normal 33 3 2" xfId="25378"/>
    <cellStyle name="Normal 33 3 3" xfId="25379"/>
    <cellStyle name="Normal 33 3 4" xfId="25380"/>
    <cellStyle name="Normal 33 3 5" xfId="25381"/>
    <cellStyle name="Normal 33 4" xfId="25382"/>
    <cellStyle name="Normal 33 5" xfId="25383"/>
    <cellStyle name="Normal 33 6" xfId="25384"/>
    <cellStyle name="Normal 34" xfId="25385"/>
    <cellStyle name="Normal 34 10" xfId="25386"/>
    <cellStyle name="Normal 34 11" xfId="25387"/>
    <cellStyle name="Normal 34 2" xfId="25388"/>
    <cellStyle name="Normal 34 2 2" xfId="25389"/>
    <cellStyle name="Normal 34 2 2 2" xfId="25390"/>
    <cellStyle name="Normal 34 2 2 3" xfId="25391"/>
    <cellStyle name="Normal 34 2 3" xfId="25392"/>
    <cellStyle name="Normal 34 2 4" xfId="25393"/>
    <cellStyle name="Normal 34 3" xfId="25394"/>
    <cellStyle name="Normal 34 3 2" xfId="25395"/>
    <cellStyle name="Normal 34 3 2 2" xfId="25396"/>
    <cellStyle name="Normal 34 3 2 3" xfId="25397"/>
    <cellStyle name="Normal 34 3 3" xfId="25398"/>
    <cellStyle name="Normal 34 3 4" xfId="25399"/>
    <cellStyle name="Normal 34 4" xfId="25400"/>
    <cellStyle name="Normal 34 4 2" xfId="25401"/>
    <cellStyle name="Normal 34 4 3" xfId="25402"/>
    <cellStyle name="Normal 34 5" xfId="25403"/>
    <cellStyle name="Normal 34 5 2" xfId="25404"/>
    <cellStyle name="Normal 34 5 3" xfId="25405"/>
    <cellStyle name="Normal 34 6" xfId="25406"/>
    <cellStyle name="Normal 34 7" xfId="25407"/>
    <cellStyle name="Normal 34 8" xfId="25408"/>
    <cellStyle name="Normal 34 9" xfId="25409"/>
    <cellStyle name="Normal 35" xfId="25410"/>
    <cellStyle name="Normal 35 2" xfId="25411"/>
    <cellStyle name="Normal 35 2 2" xfId="25412"/>
    <cellStyle name="Normal 35 3" xfId="25413"/>
    <cellStyle name="Normal 35 4" xfId="25414"/>
    <cellStyle name="Normal 35 4 2" xfId="25415"/>
    <cellStyle name="Normal 35 4 3" xfId="25416"/>
    <cellStyle name="Normal 35 5" xfId="25417"/>
    <cellStyle name="Normal 35 6" xfId="25418"/>
    <cellStyle name="Normal 35 7" xfId="25419"/>
    <cellStyle name="Normal 35 8" xfId="25420"/>
    <cellStyle name="Normal 36" xfId="25421"/>
    <cellStyle name="Normal 36 2" xfId="25422"/>
    <cellStyle name="Normal 36 2 2" xfId="25423"/>
    <cellStyle name="Normal 36 2 3" xfId="25424"/>
    <cellStyle name="Normal 36 2 4" xfId="25425"/>
    <cellStyle name="Normal 36 2 5" xfId="25426"/>
    <cellStyle name="Normal 36 3" xfId="25427"/>
    <cellStyle name="Normal 36 4" xfId="25428"/>
    <cellStyle name="Normal 36 5" xfId="25429"/>
    <cellStyle name="Normal 36 6" xfId="25430"/>
    <cellStyle name="Normal 37" xfId="25431"/>
    <cellStyle name="Normal 37 2" xfId="25432"/>
    <cellStyle name="Normal 37 2 2" xfId="25433"/>
    <cellStyle name="Normal 37 2 3" xfId="25434"/>
    <cellStyle name="Normal 37 2 4" xfId="25435"/>
    <cellStyle name="Normal 37 2 5" xfId="25436"/>
    <cellStyle name="Normal 37 3" xfId="25437"/>
    <cellStyle name="Normal 37 4" xfId="25438"/>
    <cellStyle name="Normal 37 5" xfId="25439"/>
    <cellStyle name="Normal 37 6" xfId="25440"/>
    <cellStyle name="Normal 38" xfId="25441"/>
    <cellStyle name="Normal 38 2" xfId="25442"/>
    <cellStyle name="Normal 38 2 2" xfId="25443"/>
    <cellStyle name="Normal 38 2 3" xfId="25444"/>
    <cellStyle name="Normal 38 2 4" xfId="25445"/>
    <cellStyle name="Normal 38 2 5" xfId="25446"/>
    <cellStyle name="Normal 38 3" xfId="25447"/>
    <cellStyle name="Normal 38 4" xfId="25448"/>
    <cellStyle name="Normal 38 5" xfId="25449"/>
    <cellStyle name="Normal 38 6" xfId="25450"/>
    <cellStyle name="Normal 39" xfId="25451"/>
    <cellStyle name="Normal 39 2" xfId="25452"/>
    <cellStyle name="Normal 39 2 2" xfId="25453"/>
    <cellStyle name="Normal 39 2 3" xfId="25454"/>
    <cellStyle name="Normal 39 2 4" xfId="25455"/>
    <cellStyle name="Normal 39 2 5" xfId="25456"/>
    <cellStyle name="Normal 39 3" xfId="25457"/>
    <cellStyle name="Normal 39 4" xfId="25458"/>
    <cellStyle name="Normal 39 5" xfId="25459"/>
    <cellStyle name="Normal 39 6" xfId="25460"/>
    <cellStyle name="Normal 4" xfId="5"/>
    <cellStyle name="Normal 4 10" xfId="25461"/>
    <cellStyle name="Normal 4 10 2" xfId="25462"/>
    <cellStyle name="Normal 4 10 2 2" xfId="25463"/>
    <cellStyle name="Normal 4 10 3" xfId="25464"/>
    <cellStyle name="Normal 4 11" xfId="25465"/>
    <cellStyle name="Normal 4 11 2" xfId="25466"/>
    <cellStyle name="Normal 4 11 2 2" xfId="25467"/>
    <cellStyle name="Normal 4 11 3" xfId="25468"/>
    <cellStyle name="Normal 4 12" xfId="25469"/>
    <cellStyle name="Normal 4 12 2" xfId="25470"/>
    <cellStyle name="Normal 4 13" xfId="25471"/>
    <cellStyle name="Normal 4 13 2" xfId="25472"/>
    <cellStyle name="Normal 4 14" xfId="25473"/>
    <cellStyle name="Normal 4 14 2" xfId="25474"/>
    <cellStyle name="Normal 4 15" xfId="25475"/>
    <cellStyle name="Normal 4 16" xfId="25476"/>
    <cellStyle name="Normal 4 16 2" xfId="25477"/>
    <cellStyle name="Normal 4 17" xfId="25478"/>
    <cellStyle name="Normal 4 18" xfId="25479"/>
    <cellStyle name="Normal 4 2" xfId="25480"/>
    <cellStyle name="Normal 4 2 10" xfId="25481"/>
    <cellStyle name="Normal 4 2 10 2" xfId="25482"/>
    <cellStyle name="Normal 4 2 11" xfId="25483"/>
    <cellStyle name="Normal 4 2 12" xfId="25484"/>
    <cellStyle name="Normal 4 2 13" xfId="25485"/>
    <cellStyle name="Normal 4 2 2" xfId="25486"/>
    <cellStyle name="Normal 4 2 2 2" xfId="25487"/>
    <cellStyle name="Normal 4 2 2 2 2" xfId="25488"/>
    <cellStyle name="Normal 4 2 2 2 2 2" xfId="25489"/>
    <cellStyle name="Normal 4 2 2 2 3" xfId="25490"/>
    <cellStyle name="Normal 4 2 2 2 3 2" xfId="25491"/>
    <cellStyle name="Normal 4 2 2 3" xfId="25492"/>
    <cellStyle name="Normal 4 2 2 3 2" xfId="25493"/>
    <cellStyle name="Normal 4 2 2 4" xfId="25494"/>
    <cellStyle name="Normal 4 2 2 4 2" xfId="25495"/>
    <cellStyle name="Normal 4 2 2 5" xfId="25496"/>
    <cellStyle name="Normal 4 2 2 5 2" xfId="25497"/>
    <cellStyle name="Normal 4 2 2_Gross" xfId="25498"/>
    <cellStyle name="Normal 4 2 3" xfId="25499"/>
    <cellStyle name="Normal 4 2 3 2" xfId="25500"/>
    <cellStyle name="Normal 4 2 3 2 2" xfId="25501"/>
    <cellStyle name="Normal 4 2 3 2 2 2" xfId="25502"/>
    <cellStyle name="Normal 4 2 3 2 3" xfId="25503"/>
    <cellStyle name="Normal 4 2 3 2 3 2" xfId="25504"/>
    <cellStyle name="Normal 4 2 3 2 4" xfId="25505"/>
    <cellStyle name="Normal 4 2 3 2 5" xfId="25506"/>
    <cellStyle name="Normal 4 2 3 3" xfId="25507"/>
    <cellStyle name="Normal 4 2 3 3 2" xfId="25508"/>
    <cellStyle name="Normal 4 2 3 4" xfId="25509"/>
    <cellStyle name="Normal 4 2 3 4 2" xfId="25510"/>
    <cellStyle name="Normal 4 2 3 5" xfId="25511"/>
    <cellStyle name="Normal 4 2 3 5 2" xfId="25512"/>
    <cellStyle name="Normal 4 2 3 6" xfId="25513"/>
    <cellStyle name="Normal 4 2 3 7" xfId="25514"/>
    <cellStyle name="Normal 4 2 3_Gross" xfId="25515"/>
    <cellStyle name="Normal 4 2 4" xfId="25516"/>
    <cellStyle name="Normal 4 2 4 2" xfId="25517"/>
    <cellStyle name="Normal 4 2 4 2 2" xfId="25518"/>
    <cellStyle name="Normal 4 2 4 2 2 2" xfId="25519"/>
    <cellStyle name="Normal 4 2 4 2 3" xfId="25520"/>
    <cellStyle name="Normal 4 2 4 2 4" xfId="25521"/>
    <cellStyle name="Normal 4 2 4 3" xfId="25522"/>
    <cellStyle name="Normal 4 2 4 3 2" xfId="25523"/>
    <cellStyle name="Normal 4 2 4 4" xfId="25524"/>
    <cellStyle name="Normal 4 2 4 5" xfId="25525"/>
    <cellStyle name="Normal 4 2 5" xfId="25526"/>
    <cellStyle name="Normal 4 2 5 2" xfId="25527"/>
    <cellStyle name="Normal 4 2 5 2 2" xfId="25528"/>
    <cellStyle name="Normal 4 2 5 3" xfId="25529"/>
    <cellStyle name="Normal 4 2 5 4" xfId="25530"/>
    <cellStyle name="Normal 4 2 6" xfId="25531"/>
    <cellStyle name="Normal 4 2 6 2" xfId="25532"/>
    <cellStyle name="Normal 4 2 7" xfId="25533"/>
    <cellStyle name="Normal 4 2 7 2" xfId="25534"/>
    <cellStyle name="Normal 4 2 8" xfId="25535"/>
    <cellStyle name="Normal 4 2 9" xfId="25536"/>
    <cellStyle name="Normal 4 2_Gross" xfId="25537"/>
    <cellStyle name="Normal 4 3" xfId="25538"/>
    <cellStyle name="Normal 4 3 2" xfId="25539"/>
    <cellStyle name="Normal 4 3 2 2" xfId="25540"/>
    <cellStyle name="Normal 4 3 2 2 2" xfId="25541"/>
    <cellStyle name="Normal 4 3 2 3" xfId="25542"/>
    <cellStyle name="Normal 4 3 2 3 2" xfId="25543"/>
    <cellStyle name="Normal 4 3 2 4" xfId="25544"/>
    <cellStyle name="Normal 4 3 3" xfId="25545"/>
    <cellStyle name="Normal 4 3 3 2" xfId="25546"/>
    <cellStyle name="Normal 4 3 3 3" xfId="25547"/>
    <cellStyle name="Normal 4 3 3 4" xfId="25548"/>
    <cellStyle name="Normal 4 3 4" xfId="25549"/>
    <cellStyle name="Normal 4 3 4 2" xfId="25550"/>
    <cellStyle name="Normal 4 3 4 3" xfId="25551"/>
    <cellStyle name="Normal 4 3 4 4" xfId="25552"/>
    <cellStyle name="Normal 4 3 5" xfId="25553"/>
    <cellStyle name="Normal 4 3 5 2" xfId="25554"/>
    <cellStyle name="Normal 4 3 6" xfId="25555"/>
    <cellStyle name="Normal 4 3 7" xfId="25556"/>
    <cellStyle name="Normal 4 3 8" xfId="25557"/>
    <cellStyle name="Normal 4 4" xfId="25558"/>
    <cellStyle name="Normal 4 4 2" xfId="25559"/>
    <cellStyle name="Normal 4 4 2 2" xfId="25560"/>
    <cellStyle name="Normal 4 4 2 3" xfId="25561"/>
    <cellStyle name="Normal 4 4 2 4" xfId="25562"/>
    <cellStyle name="Normal 4 4 3" xfId="25563"/>
    <cellStyle name="Normal 4 4 3 2" xfId="25564"/>
    <cellStyle name="Normal 4 4 4" xfId="25565"/>
    <cellStyle name="Normal 4 4 5" xfId="25566"/>
    <cellStyle name="Normal 4 4 6" xfId="25567"/>
    <cellStyle name="Normal 4 5" xfId="25568"/>
    <cellStyle name="Normal 4 5 2" xfId="25569"/>
    <cellStyle name="Normal 4 5 2 2" xfId="25570"/>
    <cellStyle name="Normal 4 5 2 2 2" xfId="25571"/>
    <cellStyle name="Normal 4 5 2 3" xfId="25572"/>
    <cellStyle name="Normal 4 5 2 4" xfId="25573"/>
    <cellStyle name="Normal 4 5 3" xfId="25574"/>
    <cellStyle name="Normal 4 5 3 2" xfId="25575"/>
    <cellStyle name="Normal 4 5 4" xfId="25576"/>
    <cellStyle name="Normal 4 5 5" xfId="25577"/>
    <cellStyle name="Normal 4 5 6" xfId="25578"/>
    <cellStyle name="Normal 4 6" xfId="25579"/>
    <cellStyle name="Normal 4 6 2" xfId="25580"/>
    <cellStyle name="Normal 4 6 2 2" xfId="25581"/>
    <cellStyle name="Normal 4 6 2 2 2" xfId="25582"/>
    <cellStyle name="Normal 4 6 2 3" xfId="25583"/>
    <cellStyle name="Normal 4 6 2 4" xfId="25584"/>
    <cellStyle name="Normal 4 6 3" xfId="25585"/>
    <cellStyle name="Normal 4 6 3 2" xfId="25586"/>
    <cellStyle name="Normal 4 6 4" xfId="25587"/>
    <cellStyle name="Normal 4 6 5" xfId="25588"/>
    <cellStyle name="Normal 4 7" xfId="25589"/>
    <cellStyle name="Normal 4 7 2" xfId="25590"/>
    <cellStyle name="Normal 4 7 2 2" xfId="25591"/>
    <cellStyle name="Normal 4 7 3" xfId="25592"/>
    <cellStyle name="Normal 4 7 3 2" xfId="25593"/>
    <cellStyle name="Normal 4 7 4" xfId="25594"/>
    <cellStyle name="Normal 4 7 5" xfId="25595"/>
    <cellStyle name="Normal 4 8" xfId="25596"/>
    <cellStyle name="Normal 4 8 2" xfId="25597"/>
    <cellStyle name="Normal 4 8 2 2" xfId="25598"/>
    <cellStyle name="Normal 4 8 3" xfId="25599"/>
    <cellStyle name="Normal 4 9" xfId="25600"/>
    <cellStyle name="Normal 4 9 2" xfId="25601"/>
    <cellStyle name="Normal 4 9 2 2" xfId="25602"/>
    <cellStyle name="Normal 4 9 3" xfId="25603"/>
    <cellStyle name="Normal 4_Book1" xfId="25604"/>
    <cellStyle name="Normal 40" xfId="25605"/>
    <cellStyle name="Normal 40 2" xfId="25606"/>
    <cellStyle name="Normal 40 2 2" xfId="25607"/>
    <cellStyle name="Normal 40 2 3" xfId="25608"/>
    <cellStyle name="Normal 40 2 4" xfId="25609"/>
    <cellStyle name="Normal 40 2 5" xfId="25610"/>
    <cellStyle name="Normal 40 3" xfId="25611"/>
    <cellStyle name="Normal 40 4" xfId="25612"/>
    <cellStyle name="Normal 40 5" xfId="25613"/>
    <cellStyle name="Normal 40 6" xfId="25614"/>
    <cellStyle name="Normal 41" xfId="25615"/>
    <cellStyle name="Normal 41 2" xfId="25616"/>
    <cellStyle name="Normal 41 3" xfId="25617"/>
    <cellStyle name="Normal 41 3 2" xfId="25618"/>
    <cellStyle name="Normal 41 3 3" xfId="25619"/>
    <cellStyle name="Normal 41 4" xfId="25620"/>
    <cellStyle name="Normal 41 5" xfId="25621"/>
    <cellStyle name="Normal 41 6" xfId="25622"/>
    <cellStyle name="Normal 41 7" xfId="25623"/>
    <cellStyle name="Normal 42" xfId="25624"/>
    <cellStyle name="Normal 42 2" xfId="25625"/>
    <cellStyle name="Normal 42 2 2" xfId="25626"/>
    <cellStyle name="Normal 42 2 3" xfId="25627"/>
    <cellStyle name="Normal 42 2 4" xfId="25628"/>
    <cellStyle name="Normal 42 2 5" xfId="25629"/>
    <cellStyle name="Normal 42 3" xfId="25630"/>
    <cellStyle name="Normal 42 4" xfId="25631"/>
    <cellStyle name="Normal 42 5" xfId="25632"/>
    <cellStyle name="Normal 43" xfId="25633"/>
    <cellStyle name="Normal 43 2" xfId="25634"/>
    <cellStyle name="Normal 43 2 2" xfId="25635"/>
    <cellStyle name="Normal 43 2 3" xfId="25636"/>
    <cellStyle name="Normal 43 2 4" xfId="25637"/>
    <cellStyle name="Normal 43 2 5" xfId="25638"/>
    <cellStyle name="Normal 43 3" xfId="25639"/>
    <cellStyle name="Normal 43 4" xfId="25640"/>
    <cellStyle name="Normal 43 5" xfId="25641"/>
    <cellStyle name="Normal 43 6" xfId="25642"/>
    <cellStyle name="Normal 43 7" xfId="25643"/>
    <cellStyle name="Normal 43 8" xfId="25644"/>
    <cellStyle name="Normal 44" xfId="25645"/>
    <cellStyle name="Normal 44 2" xfId="25646"/>
    <cellStyle name="Normal 44 2 2" xfId="25647"/>
    <cellStyle name="Normal 44 2 3" xfId="25648"/>
    <cellStyle name="Normal 44 2 4" xfId="25649"/>
    <cellStyle name="Normal 44 2 5" xfId="25650"/>
    <cellStyle name="Normal 44 3" xfId="25651"/>
    <cellStyle name="Normal 44 4" xfId="25652"/>
    <cellStyle name="Normal 44 5" xfId="25653"/>
    <cellStyle name="Normal 44 6" xfId="25654"/>
    <cellStyle name="Normal 44 7" xfId="25655"/>
    <cellStyle name="Normal 44 8" xfId="25656"/>
    <cellStyle name="Normal 45" xfId="25657"/>
    <cellStyle name="Normal 45 2" xfId="25658"/>
    <cellStyle name="Normal 45 2 2" xfId="25659"/>
    <cellStyle name="Normal 45 2 3" xfId="25660"/>
    <cellStyle name="Normal 45 2 4" xfId="25661"/>
    <cellStyle name="Normal 45 2 5" xfId="25662"/>
    <cellStyle name="Normal 45 3" xfId="25663"/>
    <cellStyle name="Normal 45 4" xfId="25664"/>
    <cellStyle name="Normal 45 5" xfId="25665"/>
    <cellStyle name="Normal 45 6" xfId="25666"/>
    <cellStyle name="Normal 45 7" xfId="25667"/>
    <cellStyle name="Normal 45 8" xfId="25668"/>
    <cellStyle name="Normal 45 9" xfId="25669"/>
    <cellStyle name="Normal 46" xfId="25670"/>
    <cellStyle name="Normal 46 2" xfId="25671"/>
    <cellStyle name="Normal 46 2 2" xfId="25672"/>
    <cellStyle name="Normal 46 2 3" xfId="25673"/>
    <cellStyle name="Normal 46 2 4" xfId="25674"/>
    <cellStyle name="Normal 46 2 5" xfId="25675"/>
    <cellStyle name="Normal 46 3" xfId="25676"/>
    <cellStyle name="Normal 46 4" xfId="25677"/>
    <cellStyle name="Normal 46 5" xfId="25678"/>
    <cellStyle name="Normal 46 6" xfId="25679"/>
    <cellStyle name="Normal 46 7" xfId="25680"/>
    <cellStyle name="Normal 46 8" xfId="25681"/>
    <cellStyle name="Normal 46 9" xfId="25682"/>
    <cellStyle name="Normal 47" xfId="25683"/>
    <cellStyle name="Normal 47 2" xfId="25684"/>
    <cellStyle name="Normal 47 2 2" xfId="25685"/>
    <cellStyle name="Normal 47 2 3" xfId="25686"/>
    <cellStyle name="Normal 47 2 4" xfId="25687"/>
    <cellStyle name="Normal 47 2 5" xfId="25688"/>
    <cellStyle name="Normal 47 3" xfId="25689"/>
    <cellStyle name="Normal 47 4" xfId="25690"/>
    <cellStyle name="Normal 47 5" xfId="25691"/>
    <cellStyle name="Normal 47 6" xfId="25692"/>
    <cellStyle name="Normal 47 7" xfId="25693"/>
    <cellStyle name="Normal 47 8" xfId="25694"/>
    <cellStyle name="Normal 47 9" xfId="25695"/>
    <cellStyle name="Normal 48" xfId="25696"/>
    <cellStyle name="Normal 48 2" xfId="25697"/>
    <cellStyle name="Normal 48 2 2" xfId="25698"/>
    <cellStyle name="Normal 48 2 3" xfId="25699"/>
    <cellStyle name="Normal 48 3" xfId="25700"/>
    <cellStyle name="Normal 48 4" xfId="25701"/>
    <cellStyle name="Normal 48 5" xfId="25702"/>
    <cellStyle name="Normal 48 6" xfId="25703"/>
    <cellStyle name="Normal 48 7" xfId="25704"/>
    <cellStyle name="Normal 48 8" xfId="25705"/>
    <cellStyle name="Normal 49" xfId="25706"/>
    <cellStyle name="Normal 49 2" xfId="25707"/>
    <cellStyle name="Normal 49 3" xfId="25708"/>
    <cellStyle name="Normal 5" xfId="25709"/>
    <cellStyle name="Normal 5 2" xfId="25710"/>
    <cellStyle name="Normal 5 2 2" xfId="25711"/>
    <cellStyle name="Normal 5 2 2 2" xfId="25712"/>
    <cellStyle name="Normal 5 2 3" xfId="25713"/>
    <cellStyle name="Normal 5 2 3 2" xfId="25714"/>
    <cellStyle name="Normal 5 2 4" xfId="25715"/>
    <cellStyle name="Normal 5 2 5" xfId="25716"/>
    <cellStyle name="Normal 5 3" xfId="25717"/>
    <cellStyle name="Normal 5 3 2" xfId="25718"/>
    <cellStyle name="Normal 5 3 3" xfId="25719"/>
    <cellStyle name="Normal 5 3 4" xfId="25720"/>
    <cellStyle name="Normal 5 3 5" xfId="25721"/>
    <cellStyle name="Normal 5 3 6" xfId="25722"/>
    <cellStyle name="Normal 5 3 7" xfId="25723"/>
    <cellStyle name="Normal 5 4" xfId="25724"/>
    <cellStyle name="Normal 5 4 2" xfId="25725"/>
    <cellStyle name="Normal 5 5" xfId="25726"/>
    <cellStyle name="Normal 5 6" xfId="25727"/>
    <cellStyle name="Normal 5 7" xfId="25728"/>
    <cellStyle name="Normal 5 8" xfId="25729"/>
    <cellStyle name="Normal 50" xfId="25730"/>
    <cellStyle name="Normal 50 2" xfId="25731"/>
    <cellStyle name="Normal 50 3" xfId="25732"/>
    <cellStyle name="Normal 50 4" xfId="25733"/>
    <cellStyle name="Normal 50 5" xfId="25734"/>
    <cellStyle name="Normal 51" xfId="25735"/>
    <cellStyle name="Normal 51 2" xfId="25736"/>
    <cellStyle name="Normal 51 2 2" xfId="25737"/>
    <cellStyle name="Normal 51 3" xfId="25738"/>
    <cellStyle name="Normal 51 4" xfId="25739"/>
    <cellStyle name="Normal 51 5" xfId="25740"/>
    <cellStyle name="Normal 52" xfId="25741"/>
    <cellStyle name="Normal 52 2" xfId="25742"/>
    <cellStyle name="Normal 52 2 2" xfId="25743"/>
    <cellStyle name="Normal 52 3" xfId="25744"/>
    <cellStyle name="Normal 53" xfId="25745"/>
    <cellStyle name="Normal 53 2" xfId="25746"/>
    <cellStyle name="Normal 53 3" xfId="25747"/>
    <cellStyle name="Normal 54" xfId="25748"/>
    <cellStyle name="Normal 54 2" xfId="25749"/>
    <cellStyle name="Normal 55" xfId="25750"/>
    <cellStyle name="Normal 55 2" xfId="25751"/>
    <cellStyle name="Normal 55 3" xfId="25752"/>
    <cellStyle name="Normal 55 4" xfId="25753"/>
    <cellStyle name="Normal 56" xfId="25754"/>
    <cellStyle name="Normal 56 2" xfId="25755"/>
    <cellStyle name="Normal 56 3" xfId="25756"/>
    <cellStyle name="Normal 56 4" xfId="25757"/>
    <cellStyle name="Normal 57" xfId="25758"/>
    <cellStyle name="Normal 57 2" xfId="25759"/>
    <cellStyle name="Normal 57 3" xfId="25760"/>
    <cellStyle name="Normal 57 4" xfId="25761"/>
    <cellStyle name="Normal 58" xfId="25762"/>
    <cellStyle name="Normal 58 2" xfId="25763"/>
    <cellStyle name="Normal 59" xfId="25764"/>
    <cellStyle name="Normal 59 2" xfId="25765"/>
    <cellStyle name="Normal 6" xfId="25766"/>
    <cellStyle name="Normal 6 2" xfId="25767"/>
    <cellStyle name="Normal 6 2 2" xfId="25768"/>
    <cellStyle name="Normal 6 2 2 2" xfId="25769"/>
    <cellStyle name="Normal 6 2 2 3" xfId="25770"/>
    <cellStyle name="Normal 6 2 2 4" xfId="25771"/>
    <cellStyle name="Normal 6 2 3" xfId="25772"/>
    <cellStyle name="Normal 6 2 4" xfId="25773"/>
    <cellStyle name="Normal 6 3" xfId="25774"/>
    <cellStyle name="Normal 6 3 2" xfId="25775"/>
    <cellStyle name="Normal 6 3 2 2" xfId="25776"/>
    <cellStyle name="Normal 6 3 2 3" xfId="25777"/>
    <cellStyle name="Normal 6 3 3" xfId="25778"/>
    <cellStyle name="Normal 6 3 4" xfId="25779"/>
    <cellStyle name="Normal 6 4" xfId="25780"/>
    <cellStyle name="Normal 6 5" xfId="25781"/>
    <cellStyle name="Normal 6 6" xfId="25782"/>
    <cellStyle name="Normal 60" xfId="25783"/>
    <cellStyle name="Normal 60 2" xfId="25784"/>
    <cellStyle name="Normal 61" xfId="25785"/>
    <cellStyle name="Normal 61 2" xfId="25786"/>
    <cellStyle name="Normal 62" xfId="25787"/>
    <cellStyle name="Normal 62 2" xfId="25788"/>
    <cellStyle name="Normal 63" xfId="25789"/>
    <cellStyle name="Normal 63 2" xfId="25790"/>
    <cellStyle name="Normal 63 3" xfId="25791"/>
    <cellStyle name="Normal 63 4" xfId="25792"/>
    <cellStyle name="Normal 64" xfId="25793"/>
    <cellStyle name="Normal 64 2" xfId="25794"/>
    <cellStyle name="Normal 64 3" xfId="25795"/>
    <cellStyle name="Normal 65" xfId="25796"/>
    <cellStyle name="Normal 65 2" xfId="25797"/>
    <cellStyle name="Normal 65 3" xfId="25798"/>
    <cellStyle name="Normal 66" xfId="25799"/>
    <cellStyle name="Normal 66 2" xfId="25800"/>
    <cellStyle name="Normal 66 3" xfId="25801"/>
    <cellStyle name="Normal 67" xfId="25802"/>
    <cellStyle name="Normal 67 2" xfId="25803"/>
    <cellStyle name="Normal 67 3" xfId="25804"/>
    <cellStyle name="Normal 68" xfId="25805"/>
    <cellStyle name="Normal 68 2" xfId="25806"/>
    <cellStyle name="Normal 69" xfId="25807"/>
    <cellStyle name="Normal 69 2" xfId="25808"/>
    <cellStyle name="Normal 7" xfId="25809"/>
    <cellStyle name="Normal 7 2" xfId="25810"/>
    <cellStyle name="Normal 7 2 2" xfId="25811"/>
    <cellStyle name="Normal 7 3" xfId="25812"/>
    <cellStyle name="Normal 7 3 2" xfId="25813"/>
    <cellStyle name="Normal 7 3 2 2" xfId="25814"/>
    <cellStyle name="Normal 7 3 2 3" xfId="25815"/>
    <cellStyle name="Normal 7 3 3" xfId="25816"/>
    <cellStyle name="Normal 7 3 4" xfId="25817"/>
    <cellStyle name="Normal 7 4" xfId="25818"/>
    <cellStyle name="Normal 7 4 2" xfId="25819"/>
    <cellStyle name="Normal 7 4 3" xfId="25820"/>
    <cellStyle name="Normal 7 5" xfId="25821"/>
    <cellStyle name="Normal 70" xfId="25822"/>
    <cellStyle name="Normal 70 2" xfId="25823"/>
    <cellStyle name="Normal 71" xfId="25824"/>
    <cellStyle name="Normal 71 2" xfId="25825"/>
    <cellStyle name="Normal 72" xfId="25826"/>
    <cellStyle name="Normal 72 2" xfId="25827"/>
    <cellStyle name="Normal 73" xfId="25828"/>
    <cellStyle name="Normal 73 2" xfId="25829"/>
    <cellStyle name="Normal 74" xfId="25830"/>
    <cellStyle name="Normal 74 2" xfId="25831"/>
    <cellStyle name="Normal 75" xfId="25832"/>
    <cellStyle name="Normal 75 2" xfId="25833"/>
    <cellStyle name="Normal 76" xfId="25834"/>
    <cellStyle name="Normal 76 2" xfId="25835"/>
    <cellStyle name="Normal 77" xfId="25836"/>
    <cellStyle name="Normal 77 2" xfId="25837"/>
    <cellStyle name="Normal 78" xfId="25838"/>
    <cellStyle name="Normal 78 2" xfId="25839"/>
    <cellStyle name="Normal 79" xfId="25840"/>
    <cellStyle name="Normal 79 2" xfId="25841"/>
    <cellStyle name="Normal 8" xfId="25842"/>
    <cellStyle name="Normal 8 2" xfId="25843"/>
    <cellStyle name="Normal 8 2 2" xfId="25844"/>
    <cellStyle name="Normal 8 3" xfId="25845"/>
    <cellStyle name="Normal 8 3 2" xfId="25846"/>
    <cellStyle name="Normal 8 3 2 2" xfId="25847"/>
    <cellStyle name="Normal 8 3 2 3" xfId="25848"/>
    <cellStyle name="Normal 8 3 3" xfId="25849"/>
    <cellStyle name="Normal 8 3 4" xfId="25850"/>
    <cellStyle name="Normal 8 4" xfId="25851"/>
    <cellStyle name="Normal 8 4 2" xfId="25852"/>
    <cellStyle name="Normal 8 4 3" xfId="25853"/>
    <cellStyle name="Normal 8 5" xfId="25854"/>
    <cellStyle name="Normal 80" xfId="25855"/>
    <cellStyle name="Normal 80 2" xfId="25856"/>
    <cellStyle name="Normal 81" xfId="25857"/>
    <cellStyle name="Normal 81 2" xfId="25858"/>
    <cellStyle name="Normal 82" xfId="25859"/>
    <cellStyle name="Normal 82 2" xfId="25860"/>
    <cellStyle name="Normal 83" xfId="25861"/>
    <cellStyle name="Normal 83 2" xfId="25862"/>
    <cellStyle name="Normal 84" xfId="25863"/>
    <cellStyle name="Normal 84 2" xfId="25864"/>
    <cellStyle name="Normal 85" xfId="25865"/>
    <cellStyle name="Normal 85 2" xfId="25866"/>
    <cellStyle name="Normal 86" xfId="25867"/>
    <cellStyle name="Normal 86 2" xfId="25868"/>
    <cellStyle name="Normal 87" xfId="25869"/>
    <cellStyle name="Normal 87 2" xfId="25870"/>
    <cellStyle name="Normal 88" xfId="25871"/>
    <cellStyle name="Normal 88 2" xfId="25872"/>
    <cellStyle name="Normal 89" xfId="25873"/>
    <cellStyle name="Normal 89 2" xfId="25874"/>
    <cellStyle name="Normal 9" xfId="25875"/>
    <cellStyle name="Normal 9 2" xfId="25876"/>
    <cellStyle name="Normal 9 2 2" xfId="25877"/>
    <cellStyle name="Normal 9 3" xfId="25878"/>
    <cellStyle name="Normal 9 3 2" xfId="25879"/>
    <cellStyle name="Normal 9 3 3" xfId="25880"/>
    <cellStyle name="Normal 9 3 4" xfId="25881"/>
    <cellStyle name="Normal 9 4" xfId="25882"/>
    <cellStyle name="Normal 90" xfId="25883"/>
    <cellStyle name="Normal 90 2" xfId="25884"/>
    <cellStyle name="Normal 91" xfId="25885"/>
    <cellStyle name="Normal 91 2" xfId="25886"/>
    <cellStyle name="Normal 92" xfId="25887"/>
    <cellStyle name="Normal 92 2" xfId="25888"/>
    <cellStyle name="Normal 93" xfId="25889"/>
    <cellStyle name="Normal 93 2" xfId="25890"/>
    <cellStyle name="Normal 94" xfId="25891"/>
    <cellStyle name="Normal 94 2" xfId="25892"/>
    <cellStyle name="Normal 95" xfId="25893"/>
    <cellStyle name="Normal 95 2" xfId="25894"/>
    <cellStyle name="Normal 96" xfId="25895"/>
    <cellStyle name="Normal 96 2" xfId="25896"/>
    <cellStyle name="Normal 97" xfId="25897"/>
    <cellStyle name="Normal 97 2" xfId="25898"/>
    <cellStyle name="Normal 97 2 2" xfId="25899"/>
    <cellStyle name="Normal 97 3" xfId="25900"/>
    <cellStyle name="Normal 98" xfId="25901"/>
    <cellStyle name="Normal 98 2" xfId="25902"/>
    <cellStyle name="Normal 99" xfId="25903"/>
    <cellStyle name="Normal 99 2" xfId="25904"/>
    <cellStyle name="Normal_Autumn 2011 expenditure tables input sheets" xfId="4"/>
    <cellStyle name="Note 10" xfId="25905"/>
    <cellStyle name="Note 10 2" xfId="25906"/>
    <cellStyle name="Note 10 2 2" xfId="25907"/>
    <cellStyle name="Note 10 2 3" xfId="25908"/>
    <cellStyle name="Note 10 2 4" xfId="25909"/>
    <cellStyle name="Note 10 3" xfId="25910"/>
    <cellStyle name="Note 10 4" xfId="25911"/>
    <cellStyle name="Note 10 5" xfId="25912"/>
    <cellStyle name="Note 11" xfId="25913"/>
    <cellStyle name="Note 11 2" xfId="25914"/>
    <cellStyle name="Note 11 2 2" xfId="25915"/>
    <cellStyle name="Note 11 2 3" xfId="25916"/>
    <cellStyle name="Note 11 2 4" xfId="25917"/>
    <cellStyle name="Note 11 3" xfId="25918"/>
    <cellStyle name="Note 11 4" xfId="25919"/>
    <cellStyle name="Note 11 5" xfId="25920"/>
    <cellStyle name="Note 12" xfId="25921"/>
    <cellStyle name="Note 12 2" xfId="25922"/>
    <cellStyle name="Note 12 2 2" xfId="25923"/>
    <cellStyle name="Note 12 2 3" xfId="25924"/>
    <cellStyle name="Note 12 3" xfId="25925"/>
    <cellStyle name="Note 12 4" xfId="25926"/>
    <cellStyle name="Note 13" xfId="25927"/>
    <cellStyle name="Note 14" xfId="25928"/>
    <cellStyle name="Note 15" xfId="25929"/>
    <cellStyle name="Note 16" xfId="25930"/>
    <cellStyle name="Note 2" xfId="25931"/>
    <cellStyle name="Note 2 10" xfId="25932"/>
    <cellStyle name="Note 2 10 2" xfId="25933"/>
    <cellStyle name="Note 2 11" xfId="25934"/>
    <cellStyle name="Note 2 11 2" xfId="25935"/>
    <cellStyle name="Note 2 11 2 2" xfId="25936"/>
    <cellStyle name="Note 2 11 3" xfId="25937"/>
    <cellStyle name="Note 2 12" xfId="25938"/>
    <cellStyle name="Note 2 12 2" xfId="25939"/>
    <cellStyle name="Note 2 13" xfId="25940"/>
    <cellStyle name="Note 2 13 2" xfId="25941"/>
    <cellStyle name="Note 2 14" xfId="25942"/>
    <cellStyle name="Note 2 15" xfId="25943"/>
    <cellStyle name="Note 2 2" xfId="25944"/>
    <cellStyle name="Note 2 2 10" xfId="25945"/>
    <cellStyle name="Note 2 2 2" xfId="25946"/>
    <cellStyle name="Note 2 2 2 2" xfId="25947"/>
    <cellStyle name="Note 2 2 2 2 2" xfId="25948"/>
    <cellStyle name="Note 2 2 2 2 3" xfId="25949"/>
    <cellStyle name="Note 2 2 2 2 4" xfId="25950"/>
    <cellStyle name="Note 2 2 2 2 5" xfId="25951"/>
    <cellStyle name="Note 2 2 2 2 6" xfId="25952"/>
    <cellStyle name="Note 2 2 2 3" xfId="25953"/>
    <cellStyle name="Note 2 2 2 3 2" xfId="25954"/>
    <cellStyle name="Note 2 2 2 4" xfId="25955"/>
    <cellStyle name="Note 2 2 2 4 2" xfId="25956"/>
    <cellStyle name="Note 2 2 2 5" xfId="25957"/>
    <cellStyle name="Note 2 2 3" xfId="25958"/>
    <cellStyle name="Note 2 2 3 2" xfId="25959"/>
    <cellStyle name="Note 2 2 3 2 2" xfId="25960"/>
    <cellStyle name="Note 2 2 3 3" xfId="25961"/>
    <cellStyle name="Note 2 2 3 4" xfId="25962"/>
    <cellStyle name="Note 2 2 3 5" xfId="25963"/>
    <cellStyle name="Note 2 2 3 6" xfId="25964"/>
    <cellStyle name="Note 2 2 4" xfId="25965"/>
    <cellStyle name="Note 2 2 4 2" xfId="25966"/>
    <cellStyle name="Note 2 2 5" xfId="25967"/>
    <cellStyle name="Note 2 2 5 2" xfId="25968"/>
    <cellStyle name="Note 2 2 6" xfId="25969"/>
    <cellStyle name="Note 2 2 6 2" xfId="25970"/>
    <cellStyle name="Note 2 2 7" xfId="25971"/>
    <cellStyle name="Note 2 2 8" xfId="25972"/>
    <cellStyle name="Note 2 2 9" xfId="25973"/>
    <cellStyle name="Note 2 2_Gross" xfId="25974"/>
    <cellStyle name="Note 2 3" xfId="25975"/>
    <cellStyle name="Note 2 3 2" xfId="25976"/>
    <cellStyle name="Note 2 3 2 2" xfId="25977"/>
    <cellStyle name="Note 2 3 2 2 2" xfId="25978"/>
    <cellStyle name="Note 2 3 2 2 3" xfId="25979"/>
    <cellStyle name="Note 2 3 2 2 4" xfId="25980"/>
    <cellStyle name="Note 2 3 2 3" xfId="25981"/>
    <cellStyle name="Note 2 3 3" xfId="25982"/>
    <cellStyle name="Note 2 3 3 2" xfId="25983"/>
    <cellStyle name="Note 2 3 3 3" xfId="25984"/>
    <cellStyle name="Note 2 3 3 4" xfId="25985"/>
    <cellStyle name="Note 2 3 4" xfId="25986"/>
    <cellStyle name="Note 2 3 4 2" xfId="25987"/>
    <cellStyle name="Note 2 3 5" xfId="25988"/>
    <cellStyle name="Note 2 4" xfId="25989"/>
    <cellStyle name="Note 2 4 2" xfId="25990"/>
    <cellStyle name="Note 2 4 2 2" xfId="25991"/>
    <cellStyle name="Note 2 4 2 3" xfId="25992"/>
    <cellStyle name="Note 2 4 2 4" xfId="25993"/>
    <cellStyle name="Note 2 4 3" xfId="25994"/>
    <cellStyle name="Note 2 4 4" xfId="25995"/>
    <cellStyle name="Note 2 5" xfId="25996"/>
    <cellStyle name="Note 2 5 2" xfId="25997"/>
    <cellStyle name="Note 2 5 2 2" xfId="25998"/>
    <cellStyle name="Note 2 5 2 3" xfId="25999"/>
    <cellStyle name="Note 2 5 2 4" xfId="26000"/>
    <cellStyle name="Note 2 5 3" xfId="26001"/>
    <cellStyle name="Note 2 5 4" xfId="26002"/>
    <cellStyle name="Note 2 5 5" xfId="26003"/>
    <cellStyle name="Note 2 6" xfId="26004"/>
    <cellStyle name="Note 2 6 2" xfId="26005"/>
    <cellStyle name="Note 2 6 2 2" xfId="26006"/>
    <cellStyle name="Note 2 6 3" xfId="26007"/>
    <cellStyle name="Note 2 6 4" xfId="26008"/>
    <cellStyle name="Note 2 6 5" xfId="26009"/>
    <cellStyle name="Note 2 7" xfId="26010"/>
    <cellStyle name="Note 2 7 2" xfId="26011"/>
    <cellStyle name="Note 2 7 2 2" xfId="26012"/>
    <cellStyle name="Note 2 7 3" xfId="26013"/>
    <cellStyle name="Note 2 8" xfId="26014"/>
    <cellStyle name="Note 2 8 2" xfId="26015"/>
    <cellStyle name="Note 2 8 2 2" xfId="26016"/>
    <cellStyle name="Note 2 8 3" xfId="26017"/>
    <cellStyle name="Note 2 9" xfId="26018"/>
    <cellStyle name="Note 2 9 2" xfId="26019"/>
    <cellStyle name="Note 2 9 2 2" xfId="26020"/>
    <cellStyle name="Note 2 9 3" xfId="26021"/>
    <cellStyle name="Note 3" xfId="26022"/>
    <cellStyle name="Note 3 10" xfId="26023"/>
    <cellStyle name="Note 3 10 2" xfId="26024"/>
    <cellStyle name="Note 3 10 2 2" xfId="26025"/>
    <cellStyle name="Note 3 10 3" xfId="26026"/>
    <cellStyle name="Note 3 11" xfId="26027"/>
    <cellStyle name="Note 3 11 2" xfId="26028"/>
    <cellStyle name="Note 3 11 2 2" xfId="26029"/>
    <cellStyle name="Note 3 11 3" xfId="26030"/>
    <cellStyle name="Note 3 12" xfId="26031"/>
    <cellStyle name="Note 3 12 2" xfId="26032"/>
    <cellStyle name="Note 3 12 2 2" xfId="26033"/>
    <cellStyle name="Note 3 12 3" xfId="26034"/>
    <cellStyle name="Note 3 13" xfId="26035"/>
    <cellStyle name="Note 3 13 2" xfId="26036"/>
    <cellStyle name="Note 3 13 2 2" xfId="26037"/>
    <cellStyle name="Note 3 13 3" xfId="26038"/>
    <cellStyle name="Note 3 14" xfId="26039"/>
    <cellStyle name="Note 3 14 2" xfId="26040"/>
    <cellStyle name="Note 3 14 2 2" xfId="26041"/>
    <cellStyle name="Note 3 14 3" xfId="26042"/>
    <cellStyle name="Note 3 15" xfId="26043"/>
    <cellStyle name="Note 3 15 2" xfId="26044"/>
    <cellStyle name="Note 3 16" xfId="26045"/>
    <cellStyle name="Note 3 16 2" xfId="26046"/>
    <cellStyle name="Note 3 16 2 2" xfId="26047"/>
    <cellStyle name="Note 3 16 3" xfId="26048"/>
    <cellStyle name="Note 3 17" xfId="26049"/>
    <cellStyle name="Note 3 17 2" xfId="26050"/>
    <cellStyle name="Note 3 18" xfId="26051"/>
    <cellStyle name="Note 3 18 2" xfId="26052"/>
    <cellStyle name="Note 3 19" xfId="26053"/>
    <cellStyle name="Note 3 19 2" xfId="26054"/>
    <cellStyle name="Note 3 2" xfId="26055"/>
    <cellStyle name="Note 3 2 2" xfId="26056"/>
    <cellStyle name="Note 3 2 2 2" xfId="26057"/>
    <cellStyle name="Note 3 2 2 2 2" xfId="26058"/>
    <cellStyle name="Note 3 2 2 2 3" xfId="26059"/>
    <cellStyle name="Note 3 2 2 2 4" xfId="26060"/>
    <cellStyle name="Note 3 2 2 3" xfId="26061"/>
    <cellStyle name="Note 3 2 2 3 2" xfId="26062"/>
    <cellStyle name="Note 3 2 2 4" xfId="26063"/>
    <cellStyle name="Note 3 2 3" xfId="26064"/>
    <cellStyle name="Note 3 2 3 2" xfId="26065"/>
    <cellStyle name="Note 3 2 3 3" xfId="26066"/>
    <cellStyle name="Note 3 2 3 4" xfId="26067"/>
    <cellStyle name="Note 3 2 4" xfId="26068"/>
    <cellStyle name="Note 3 2 4 2" xfId="26069"/>
    <cellStyle name="Note 3 2 5" xfId="26070"/>
    <cellStyle name="Note 3 2 6" xfId="26071"/>
    <cellStyle name="Note 3 2 7" xfId="26072"/>
    <cellStyle name="Note 3 20" xfId="26073"/>
    <cellStyle name="Note 3 21" xfId="26074"/>
    <cellStyle name="Note 3 3" xfId="26075"/>
    <cellStyle name="Note 3 3 2" xfId="26076"/>
    <cellStyle name="Note 3 3 2 2" xfId="26077"/>
    <cellStyle name="Note 3 3 2 2 2" xfId="26078"/>
    <cellStyle name="Note 3 3 2 2 3" xfId="26079"/>
    <cellStyle name="Note 3 3 2 2 4" xfId="26080"/>
    <cellStyle name="Note 3 3 2 3" xfId="26081"/>
    <cellStyle name="Note 3 3 2 3 2" xfId="26082"/>
    <cellStyle name="Note 3 3 2 4" xfId="26083"/>
    <cellStyle name="Note 3 3 3" xfId="26084"/>
    <cellStyle name="Note 3 3 3 2" xfId="26085"/>
    <cellStyle name="Note 3 3 3 3" xfId="26086"/>
    <cellStyle name="Note 3 3 3 4" xfId="26087"/>
    <cellStyle name="Note 3 3 4" xfId="26088"/>
    <cellStyle name="Note 3 3 4 2" xfId="26089"/>
    <cellStyle name="Note 3 3 5" xfId="26090"/>
    <cellStyle name="Note 3 3 6" xfId="26091"/>
    <cellStyle name="Note 3 3 7" xfId="26092"/>
    <cellStyle name="Note 3 4" xfId="26093"/>
    <cellStyle name="Note 3 4 2" xfId="26094"/>
    <cellStyle name="Note 3 4 2 2" xfId="26095"/>
    <cellStyle name="Note 3 4 2 2 2" xfId="26096"/>
    <cellStyle name="Note 3 4 2 2 3" xfId="26097"/>
    <cellStyle name="Note 3 4 2 2 4" xfId="26098"/>
    <cellStyle name="Note 3 4 2 3" xfId="26099"/>
    <cellStyle name="Note 3 4 2 3 2" xfId="26100"/>
    <cellStyle name="Note 3 4 2 4" xfId="26101"/>
    <cellStyle name="Note 3 4 3" xfId="26102"/>
    <cellStyle name="Note 3 4 3 2" xfId="26103"/>
    <cellStyle name="Note 3 4 3 3" xfId="26104"/>
    <cellStyle name="Note 3 4 3 4" xfId="26105"/>
    <cellStyle name="Note 3 4 4" xfId="26106"/>
    <cellStyle name="Note 3 4 4 2" xfId="26107"/>
    <cellStyle name="Note 3 4 5" xfId="26108"/>
    <cellStyle name="Note 3 4 6" xfId="26109"/>
    <cellStyle name="Note 3 5" xfId="26110"/>
    <cellStyle name="Note 3 5 2" xfId="26111"/>
    <cellStyle name="Note 3 5 2 2" xfId="26112"/>
    <cellStyle name="Note 3 5 2 2 2" xfId="26113"/>
    <cellStyle name="Note 3 5 2 2 3" xfId="26114"/>
    <cellStyle name="Note 3 5 2 2 4" xfId="26115"/>
    <cellStyle name="Note 3 5 2 3" xfId="26116"/>
    <cellStyle name="Note 3 5 2 4" xfId="26117"/>
    <cellStyle name="Note 3 5 3" xfId="26118"/>
    <cellStyle name="Note 3 5 3 2" xfId="26119"/>
    <cellStyle name="Note 3 5 3 3" xfId="26120"/>
    <cellStyle name="Note 3 5 3 4" xfId="26121"/>
    <cellStyle name="Note 3 5 3 5" xfId="26122"/>
    <cellStyle name="Note 3 5 3 6" xfId="26123"/>
    <cellStyle name="Note 3 5 4" xfId="26124"/>
    <cellStyle name="Note 3 5 4 2" xfId="26125"/>
    <cellStyle name="Note 3 5 5" xfId="26126"/>
    <cellStyle name="Note 3 5 6" xfId="26127"/>
    <cellStyle name="Note 3 5 7" xfId="26128"/>
    <cellStyle name="Note 3 6" xfId="26129"/>
    <cellStyle name="Note 3 6 2" xfId="26130"/>
    <cellStyle name="Note 3 6 2 2" xfId="26131"/>
    <cellStyle name="Note 3 6 2 2 2" xfId="26132"/>
    <cellStyle name="Note 3 6 2 3" xfId="26133"/>
    <cellStyle name="Note 3 6 2 4" xfId="26134"/>
    <cellStyle name="Note 3 6 2 5" xfId="26135"/>
    <cellStyle name="Note 3 6 3" xfId="26136"/>
    <cellStyle name="Note 3 6 3 2" xfId="26137"/>
    <cellStyle name="Note 3 6 4" xfId="26138"/>
    <cellStyle name="Note 3 6 4 2" xfId="26139"/>
    <cellStyle name="Note 3 6 5" xfId="26140"/>
    <cellStyle name="Note 3 7" xfId="26141"/>
    <cellStyle name="Note 3 7 2" xfId="26142"/>
    <cellStyle name="Note 3 7 2 2" xfId="26143"/>
    <cellStyle name="Note 3 7 2 3" xfId="26144"/>
    <cellStyle name="Note 3 7 2 4" xfId="26145"/>
    <cellStyle name="Note 3 7 2 5" xfId="26146"/>
    <cellStyle name="Note 3 7 2 6" xfId="26147"/>
    <cellStyle name="Note 3 7 3" xfId="26148"/>
    <cellStyle name="Note 3 7 3 2" xfId="26149"/>
    <cellStyle name="Note 3 7 4" xfId="26150"/>
    <cellStyle name="Note 3 7 5" xfId="26151"/>
    <cellStyle name="Note 3 7 6" xfId="26152"/>
    <cellStyle name="Note 3 7 7" xfId="26153"/>
    <cellStyle name="Note 3 8" xfId="26154"/>
    <cellStyle name="Note 3 8 2" xfId="26155"/>
    <cellStyle name="Note 3 8 2 2" xfId="26156"/>
    <cellStyle name="Note 3 8 3" xfId="26157"/>
    <cellStyle name="Note 3 8 4" xfId="26158"/>
    <cellStyle name="Note 3 8 5" xfId="26159"/>
    <cellStyle name="Note 3 9" xfId="26160"/>
    <cellStyle name="Note 3 9 2" xfId="26161"/>
    <cellStyle name="Note 3 9 2 2" xfId="26162"/>
    <cellStyle name="Note 3 9 3" xfId="26163"/>
    <cellStyle name="Note 4" xfId="26164"/>
    <cellStyle name="Note 4 2" xfId="26165"/>
    <cellStyle name="Note 4 2 2" xfId="26166"/>
    <cellStyle name="Note 4 2 2 2" xfId="26167"/>
    <cellStyle name="Note 4 2 2 2 2" xfId="26168"/>
    <cellStyle name="Note 4 2 2 3" xfId="26169"/>
    <cellStyle name="Note 4 2 2 3 2" xfId="26170"/>
    <cellStyle name="Note 4 2 2 3 3" xfId="26171"/>
    <cellStyle name="Note 4 2 2 3 4" xfId="26172"/>
    <cellStyle name="Note 4 2 2 4" xfId="26173"/>
    <cellStyle name="Note 4 2 3" xfId="26174"/>
    <cellStyle name="Note 4 2 3 2" xfId="26175"/>
    <cellStyle name="Note 4 2 4" xfId="26176"/>
    <cellStyle name="Note 4 2 4 2" xfId="26177"/>
    <cellStyle name="Note 4 2 4 3" xfId="26178"/>
    <cellStyle name="Note 4 2 4 4" xfId="26179"/>
    <cellStyle name="Note 4 2 5" xfId="26180"/>
    <cellStyle name="Note 4 3" xfId="26181"/>
    <cellStyle name="Note 4 3 2" xfId="26182"/>
    <cellStyle name="Note 4 3 2 2" xfId="26183"/>
    <cellStyle name="Note 4 3 3" xfId="26184"/>
    <cellStyle name="Note 4 3 3 2" xfId="26185"/>
    <cellStyle name="Note 4 3 3 3" xfId="26186"/>
    <cellStyle name="Note 4 3 3 4" xfId="26187"/>
    <cellStyle name="Note 4 3 4" xfId="26188"/>
    <cellStyle name="Note 4 4" xfId="26189"/>
    <cellStyle name="Note 4 4 2" xfId="26190"/>
    <cellStyle name="Note 4 4 2 2" xfId="26191"/>
    <cellStyle name="Note 4 4 2 3" xfId="26192"/>
    <cellStyle name="Note 4 4 2 4" xfId="26193"/>
    <cellStyle name="Note 4 4 3" xfId="26194"/>
    <cellStyle name="Note 4 5" xfId="26195"/>
    <cellStyle name="Note 4 5 2" xfId="26196"/>
    <cellStyle name="Note 4 5 3" xfId="26197"/>
    <cellStyle name="Note 4 5 4" xfId="26198"/>
    <cellStyle name="Note 4 6" xfId="26199"/>
    <cellStyle name="Note 4 7" xfId="26200"/>
    <cellStyle name="Note 4 8" xfId="26201"/>
    <cellStyle name="Note 5" xfId="26202"/>
    <cellStyle name="Note 5 2" xfId="26203"/>
    <cellStyle name="Note 5 2 2" xfId="26204"/>
    <cellStyle name="Note 5 3" xfId="26205"/>
    <cellStyle name="Note 5 3 2" xfId="26206"/>
    <cellStyle name="Note 5 4" xfId="26207"/>
    <cellStyle name="Note 6" xfId="26208"/>
    <cellStyle name="Note 6 2" xfId="26209"/>
    <cellStyle name="Note 6 2 2" xfId="26210"/>
    <cellStyle name="Note 6 2 2 2" xfId="26211"/>
    <cellStyle name="Note 6 2 2 3" xfId="26212"/>
    <cellStyle name="Note 6 2 2 4" xfId="26213"/>
    <cellStyle name="Note 6 2 3" xfId="26214"/>
    <cellStyle name="Note 6 3" xfId="26215"/>
    <cellStyle name="Note 6 3 2" xfId="26216"/>
    <cellStyle name="Note 6 3 3" xfId="26217"/>
    <cellStyle name="Note 6 3 4" xfId="26218"/>
    <cellStyle name="Note 6 4" xfId="26219"/>
    <cellStyle name="Note 7" xfId="26220"/>
    <cellStyle name="Note 7 2" xfId="26221"/>
    <cellStyle name="Note 7 2 2" xfId="26222"/>
    <cellStyle name="Note 7 2 3" xfId="26223"/>
    <cellStyle name="Note 7 2 4" xfId="26224"/>
    <cellStyle name="Note 7 3" xfId="26225"/>
    <cellStyle name="Note 7 3 2" xfId="26226"/>
    <cellStyle name="Note 7 4" xfId="26227"/>
    <cellStyle name="Note 8" xfId="26228"/>
    <cellStyle name="Note 8 2" xfId="26229"/>
    <cellStyle name="Note 8 2 2" xfId="26230"/>
    <cellStyle name="Note 8 2 2 2" xfId="26231"/>
    <cellStyle name="Note 8 2 3" xfId="26232"/>
    <cellStyle name="Note 8 3" xfId="26233"/>
    <cellStyle name="Note 8 3 2" xfId="26234"/>
    <cellStyle name="Note 8 4" xfId="26235"/>
    <cellStyle name="Note 9" xfId="26236"/>
    <cellStyle name="Note 9 2" xfId="26237"/>
    <cellStyle name="Note 9 2 2" xfId="26238"/>
    <cellStyle name="Note 9 2 2 2" xfId="26239"/>
    <cellStyle name="Note 9 2 3" xfId="26240"/>
    <cellStyle name="Note 9 3" xfId="26241"/>
    <cellStyle name="Note 9 3 2" xfId="26242"/>
    <cellStyle name="Note 9 4" xfId="26243"/>
    <cellStyle name="Number." xfId="26244"/>
    <cellStyle name="Option" xfId="26245"/>
    <cellStyle name="OptionHeading" xfId="26246"/>
    <cellStyle name="OptionHeading2" xfId="26247"/>
    <cellStyle name="Output 10" xfId="26248"/>
    <cellStyle name="Output 10 2" xfId="26249"/>
    <cellStyle name="Output 10 3" xfId="26250"/>
    <cellStyle name="Output 11" xfId="26251"/>
    <cellStyle name="Output 12" xfId="26252"/>
    <cellStyle name="Output 2" xfId="26253"/>
    <cellStyle name="Output 2 10" xfId="26254"/>
    <cellStyle name="Output 2 2" xfId="26255"/>
    <cellStyle name="Output 2 2 2" xfId="26256"/>
    <cellStyle name="Output 2 2 2 2" xfId="26257"/>
    <cellStyle name="Output 2 2 2 2 2" xfId="26258"/>
    <cellStyle name="Output 2 2 2 3" xfId="26259"/>
    <cellStyle name="Output 2 2 3" xfId="26260"/>
    <cellStyle name="Output 2 2 3 2" xfId="26261"/>
    <cellStyle name="Output 2 2 4" xfId="26262"/>
    <cellStyle name="Output 2 2 4 2" xfId="26263"/>
    <cellStyle name="Output 2 2 5" xfId="26264"/>
    <cellStyle name="Output 2 2 6" xfId="26265"/>
    <cellStyle name="Output 2 2 7" xfId="26266"/>
    <cellStyle name="Output 2 3" xfId="26267"/>
    <cellStyle name="Output 2 3 2" xfId="26268"/>
    <cellStyle name="Output 2 3 2 2" xfId="26269"/>
    <cellStyle name="Output 2 3 2 3" xfId="26270"/>
    <cellStyle name="Output 2 3 2 4" xfId="26271"/>
    <cellStyle name="Output 2 3 3" xfId="26272"/>
    <cellStyle name="Output 2 3 3 2" xfId="26273"/>
    <cellStyle name="Output 2 3 4" xfId="26274"/>
    <cellStyle name="Output 2 3 4 2" xfId="26275"/>
    <cellStyle name="Output 2 3 5" xfId="26276"/>
    <cellStyle name="Output 2 3 6" xfId="26277"/>
    <cellStyle name="Output 2 3 7" xfId="26278"/>
    <cellStyle name="Output 2 3 8" xfId="26279"/>
    <cellStyle name="Output 2 4" xfId="26280"/>
    <cellStyle name="Output 2 4 2" xfId="26281"/>
    <cellStyle name="Output 2 4 2 2" xfId="26282"/>
    <cellStyle name="Output 2 4 3" xfId="26283"/>
    <cellStyle name="Output 2 5" xfId="26284"/>
    <cellStyle name="Output 2 5 2" xfId="26285"/>
    <cellStyle name="Output 2 5 3" xfId="26286"/>
    <cellStyle name="Output 2 5 4" xfId="26287"/>
    <cellStyle name="Output 2 6" xfId="26288"/>
    <cellStyle name="Output 2 7" xfId="26289"/>
    <cellStyle name="Output 2 8" xfId="26290"/>
    <cellStyle name="Output 2 9" xfId="26291"/>
    <cellStyle name="Output 2_BB" xfId="26292"/>
    <cellStyle name="Output 3" xfId="26293"/>
    <cellStyle name="Output 3 10" xfId="26294"/>
    <cellStyle name="Output 3 2" xfId="26295"/>
    <cellStyle name="Output 3 2 2" xfId="26296"/>
    <cellStyle name="Output 3 2 2 2" xfId="26297"/>
    <cellStyle name="Output 3 2 2 3" xfId="26298"/>
    <cellStyle name="Output 3 2 2 4" xfId="26299"/>
    <cellStyle name="Output 3 2 3" xfId="26300"/>
    <cellStyle name="Output 3 2 3 2" xfId="26301"/>
    <cellStyle name="Output 3 2 4" xfId="26302"/>
    <cellStyle name="Output 3 2 5" xfId="26303"/>
    <cellStyle name="Output 3 2 6" xfId="26304"/>
    <cellStyle name="Output 3 2 7" xfId="26305"/>
    <cellStyle name="Output 3 3" xfId="26306"/>
    <cellStyle name="Output 3 3 2" xfId="26307"/>
    <cellStyle name="Output 3 3 3" xfId="26308"/>
    <cellStyle name="Output 3 3 4" xfId="26309"/>
    <cellStyle name="Output 3 3 5" xfId="26310"/>
    <cellStyle name="Output 3 3 6" xfId="26311"/>
    <cellStyle name="Output 3 4" xfId="26312"/>
    <cellStyle name="Output 3 5" xfId="26313"/>
    <cellStyle name="Output 3 6" xfId="26314"/>
    <cellStyle name="Output 3 7" xfId="26315"/>
    <cellStyle name="Output 3 8" xfId="26316"/>
    <cellStyle name="Output 3 9" xfId="26317"/>
    <cellStyle name="Output 4" xfId="26318"/>
    <cellStyle name="Output 4 2" xfId="26319"/>
    <cellStyle name="Output 4 2 2" xfId="26320"/>
    <cellStyle name="Output 4 2 3" xfId="26321"/>
    <cellStyle name="Output 4 2 4" xfId="26322"/>
    <cellStyle name="Output 4 3" xfId="26323"/>
    <cellStyle name="Output 4 3 2" xfId="26324"/>
    <cellStyle name="Output 4 4" xfId="26325"/>
    <cellStyle name="Output 4 4 2" xfId="26326"/>
    <cellStyle name="Output 4 5" xfId="26327"/>
    <cellStyle name="Output 4 6" xfId="26328"/>
    <cellStyle name="Output 4 7" xfId="26329"/>
    <cellStyle name="Output 5" xfId="26330"/>
    <cellStyle name="Output 5 2" xfId="26331"/>
    <cellStyle name="Output 5 2 2" xfId="26332"/>
    <cellStyle name="Output 5 3" xfId="26333"/>
    <cellStyle name="Output 6" xfId="26334"/>
    <cellStyle name="Output 6 2" xfId="26335"/>
    <cellStyle name="Output 6 2 2" xfId="26336"/>
    <cellStyle name="Output 6 3" xfId="26337"/>
    <cellStyle name="Output 7" xfId="26338"/>
    <cellStyle name="Output 7 2" xfId="26339"/>
    <cellStyle name="Output 7 3" xfId="26340"/>
    <cellStyle name="Output 7 4" xfId="26341"/>
    <cellStyle name="Output 8" xfId="26342"/>
    <cellStyle name="Output 8 2" xfId="26343"/>
    <cellStyle name="Output 8 3" xfId="26344"/>
    <cellStyle name="Output 8 4" xfId="26345"/>
    <cellStyle name="Output 9" xfId="26346"/>
    <cellStyle name="Output 9 2" xfId="26347"/>
    <cellStyle name="Output 9 3" xfId="26348"/>
    <cellStyle name="Output Amounts" xfId="26349"/>
    <cellStyle name="Output Amounts 2" xfId="26350"/>
    <cellStyle name="Output Amounts 2 2" xfId="26351"/>
    <cellStyle name="Output Amounts 3" xfId="26352"/>
    <cellStyle name="Output Amounts 3 2" xfId="26353"/>
    <cellStyle name="Output Amounts 4" xfId="26354"/>
    <cellStyle name="Output Amounts 5" xfId="26355"/>
    <cellStyle name="Output Amounts 6" xfId="26356"/>
    <cellStyle name="Output Column Headings" xfId="26357"/>
    <cellStyle name="Output Column Headings 2" xfId="26358"/>
    <cellStyle name="Output Column Headings 2 2" xfId="26359"/>
    <cellStyle name="Output Column Headings 3" xfId="26360"/>
    <cellStyle name="Output Column Headings 3 2" xfId="26361"/>
    <cellStyle name="Output Column Headings 4" xfId="26362"/>
    <cellStyle name="Output Column Headings 5" xfId="26363"/>
    <cellStyle name="Output Column Headings 6" xfId="26364"/>
    <cellStyle name="Output Line Items" xfId="26365"/>
    <cellStyle name="Output Line Items 2" xfId="26366"/>
    <cellStyle name="Output Line Items 2 2" xfId="26367"/>
    <cellStyle name="Output Line Items 2 3" xfId="26368"/>
    <cellStyle name="Output Line Items 2 4" xfId="26369"/>
    <cellStyle name="Output Line Items 3" xfId="26370"/>
    <cellStyle name="Output Line Items 3 2" xfId="26371"/>
    <cellStyle name="Output Line Items 4" xfId="26372"/>
    <cellStyle name="Output Line Items 5" xfId="26373"/>
    <cellStyle name="Output Line Items 6" xfId="26374"/>
    <cellStyle name="Output Report Heading" xfId="26375"/>
    <cellStyle name="Output Report Heading 2" xfId="26376"/>
    <cellStyle name="Output Report Heading 2 2" xfId="26377"/>
    <cellStyle name="Output Report Heading 3" xfId="26378"/>
    <cellStyle name="Output Report Heading 3 2" xfId="26379"/>
    <cellStyle name="Output Report Heading 4" xfId="26380"/>
    <cellStyle name="Output Report Heading 5" xfId="26381"/>
    <cellStyle name="Output Report Heading 6" xfId="26382"/>
    <cellStyle name="Output Report Title" xfId="26383"/>
    <cellStyle name="Output Report Title 2" xfId="26384"/>
    <cellStyle name="Output Report Title 2 2" xfId="26385"/>
    <cellStyle name="Output Report Title 3" xfId="26386"/>
    <cellStyle name="Output Report Title 3 2" xfId="26387"/>
    <cellStyle name="Output Report Title 4" xfId="26388"/>
    <cellStyle name="Output Report Title 5" xfId="26389"/>
    <cellStyle name="Output Report Title 6" xfId="26390"/>
    <cellStyle name="P" xfId="26391"/>
    <cellStyle name="P 2" xfId="26392"/>
    <cellStyle name="P 2 2" xfId="26393"/>
    <cellStyle name="P 2 2 2" xfId="26394"/>
    <cellStyle name="P 2 3" xfId="26395"/>
    <cellStyle name="P 3" xfId="26396"/>
    <cellStyle name="P 3 2" xfId="26397"/>
    <cellStyle name="P 4" xfId="26398"/>
    <cellStyle name="P 4 2" xfId="26399"/>
    <cellStyle name="Page Number" xfId="26400"/>
    <cellStyle name="Percent" xfId="2" builtinId="5"/>
    <cellStyle name="Percent [0]" xfId="26401"/>
    <cellStyle name="Percent [0] 2" xfId="26402"/>
    <cellStyle name="Percent [0] 2 2" xfId="26403"/>
    <cellStyle name="Percent [0] 3" xfId="26404"/>
    <cellStyle name="Percent [0] 3 2" xfId="26405"/>
    <cellStyle name="Percent [0] 4" xfId="26406"/>
    <cellStyle name="Percent [0] 5" xfId="26407"/>
    <cellStyle name="Percent [2]" xfId="26408"/>
    <cellStyle name="Percent [2] 2" xfId="26409"/>
    <cellStyle name="Percent [2] 2 2" xfId="26410"/>
    <cellStyle name="Percent [2] 3" xfId="26411"/>
    <cellStyle name="Percent 10" xfId="26412"/>
    <cellStyle name="Percent 10 2" xfId="26413"/>
    <cellStyle name="Percent 10 2 2" xfId="26414"/>
    <cellStyle name="Percent 10 2 2 2" xfId="26415"/>
    <cellStyle name="Percent 10 2 2 2 2" xfId="26416"/>
    <cellStyle name="Percent 10 2 2 3" xfId="26417"/>
    <cellStyle name="Percent 10 2 2 3 2" xfId="26418"/>
    <cellStyle name="Percent 10 2 2 3 3" xfId="26419"/>
    <cellStyle name="Percent 10 2 2 3 4" xfId="26420"/>
    <cellStyle name="Percent 10 2 3" xfId="26421"/>
    <cellStyle name="Percent 10 2 3 2" xfId="26422"/>
    <cellStyle name="Percent 10 2 4" xfId="26423"/>
    <cellStyle name="Percent 10 2 4 2" xfId="26424"/>
    <cellStyle name="Percent 10 2 4 3" xfId="26425"/>
    <cellStyle name="Percent 10 2 4 4" xfId="26426"/>
    <cellStyle name="Percent 10 3" xfId="26427"/>
    <cellStyle name="Percent 10 3 2" xfId="26428"/>
    <cellStyle name="Percent 10 3 2 2" xfId="26429"/>
    <cellStyle name="Percent 10 3 3" xfId="26430"/>
    <cellStyle name="Percent 10 3 3 2" xfId="26431"/>
    <cellStyle name="Percent 10 3 3 3" xfId="26432"/>
    <cellStyle name="Percent 10 3 3 4" xfId="26433"/>
    <cellStyle name="Percent 10 4" xfId="26434"/>
    <cellStyle name="Percent 10 4 2" xfId="26435"/>
    <cellStyle name="Percent 10 4 2 2" xfId="26436"/>
    <cellStyle name="Percent 10 4 2 3" xfId="26437"/>
    <cellStyle name="Percent 10 4 2 4" xfId="26438"/>
    <cellStyle name="Percent 10 5" xfId="26439"/>
    <cellStyle name="Percent 10 5 2" xfId="26440"/>
    <cellStyle name="Percent 10 6" xfId="26441"/>
    <cellStyle name="Percent 10 6 2" xfId="26442"/>
    <cellStyle name="Percent 10 6 3" xfId="26443"/>
    <cellStyle name="Percent 10 6 4" xfId="26444"/>
    <cellStyle name="Percent 11" xfId="26445"/>
    <cellStyle name="Percent 11 2" xfId="26446"/>
    <cellStyle name="Percent 11 2 2" xfId="26447"/>
    <cellStyle name="Percent 11 2 2 2" xfId="26448"/>
    <cellStyle name="Percent 11 2 2 3" xfId="26449"/>
    <cellStyle name="Percent 11 2 2 4" xfId="26450"/>
    <cellStyle name="Percent 11 2 3" xfId="26451"/>
    <cellStyle name="Percent 11 2 3 2" xfId="26452"/>
    <cellStyle name="Percent 11 3" xfId="26453"/>
    <cellStyle name="Percent 11 3 2" xfId="26454"/>
    <cellStyle name="Percent 11 3 3" xfId="26455"/>
    <cellStyle name="Percent 11 3 4" xfId="26456"/>
    <cellStyle name="Percent 11 4" xfId="26457"/>
    <cellStyle name="Percent 11 4 2" xfId="26458"/>
    <cellStyle name="Percent 12" xfId="26459"/>
    <cellStyle name="Percent 12 2" xfId="26460"/>
    <cellStyle name="Percent 12 2 2" xfId="26461"/>
    <cellStyle name="Percent 12 2 2 2" xfId="26462"/>
    <cellStyle name="Percent 12 2 2 3" xfId="26463"/>
    <cellStyle name="Percent 12 2 2 4" xfId="26464"/>
    <cellStyle name="Percent 12 2 3" xfId="26465"/>
    <cellStyle name="Percent 12 2 4" xfId="26466"/>
    <cellStyle name="Percent 12 3" xfId="26467"/>
    <cellStyle name="Percent 12 3 2" xfId="26468"/>
    <cellStyle name="Percent 12 3 3" xfId="26469"/>
    <cellStyle name="Percent 12 3 4" xfId="26470"/>
    <cellStyle name="Percent 12 4" xfId="26471"/>
    <cellStyle name="Percent 12 4 2" xfId="26472"/>
    <cellStyle name="Percent 12 5" xfId="26473"/>
    <cellStyle name="Percent 13" xfId="26474"/>
    <cellStyle name="Percent 13 2" xfId="26475"/>
    <cellStyle name="Percent 13 2 2" xfId="26476"/>
    <cellStyle name="Percent 13 2 2 2" xfId="26477"/>
    <cellStyle name="Percent 13 2 2 3" xfId="26478"/>
    <cellStyle name="Percent 13 2 2 4" xfId="26479"/>
    <cellStyle name="Percent 13 3" xfId="26480"/>
    <cellStyle name="Percent 13 3 2" xfId="26481"/>
    <cellStyle name="Percent 13 3 3" xfId="26482"/>
    <cellStyle name="Percent 13 3 4" xfId="26483"/>
    <cellStyle name="Percent 13 4" xfId="26484"/>
    <cellStyle name="Percent 14" xfId="26485"/>
    <cellStyle name="Percent 14 2" xfId="26486"/>
    <cellStyle name="Percent 14 2 2" xfId="26487"/>
    <cellStyle name="Percent 14 2 2 2" xfId="26488"/>
    <cellStyle name="Percent 14 2 2 3" xfId="26489"/>
    <cellStyle name="Percent 14 2 2 4" xfId="26490"/>
    <cellStyle name="Percent 14 3" xfId="26491"/>
    <cellStyle name="Percent 14 3 2" xfId="26492"/>
    <cellStyle name="Percent 14 3 3" xfId="26493"/>
    <cellStyle name="Percent 14 3 4" xfId="26494"/>
    <cellStyle name="Percent 15" xfId="26495"/>
    <cellStyle name="Percent 15 2" xfId="26496"/>
    <cellStyle name="Percent 15 2 2" xfId="26497"/>
    <cellStyle name="Percent 15 2 2 2" xfId="26498"/>
    <cellStyle name="Percent 15 2 2 3" xfId="26499"/>
    <cellStyle name="Percent 15 2 2 4" xfId="26500"/>
    <cellStyle name="Percent 15 3" xfId="26501"/>
    <cellStyle name="Percent 15 3 2" xfId="26502"/>
    <cellStyle name="Percent 15 3 3" xfId="26503"/>
    <cellStyle name="Percent 15 3 4" xfId="26504"/>
    <cellStyle name="Percent 15 4" xfId="26505"/>
    <cellStyle name="Percent 16" xfId="26506"/>
    <cellStyle name="Percent 16 2" xfId="26507"/>
    <cellStyle name="Percent 16 2 2" xfId="26508"/>
    <cellStyle name="Percent 16 2 2 2" xfId="26509"/>
    <cellStyle name="Percent 16 2 2 3" xfId="26510"/>
    <cellStyle name="Percent 16 2 2 4" xfId="26511"/>
    <cellStyle name="Percent 16 3" xfId="26512"/>
    <cellStyle name="Percent 16 3 2" xfId="26513"/>
    <cellStyle name="Percent 16 3 3" xfId="26514"/>
    <cellStyle name="Percent 16 3 4" xfId="26515"/>
    <cellStyle name="Percent 16 4" xfId="26516"/>
    <cellStyle name="Percent 17" xfId="26517"/>
    <cellStyle name="Percent 17 2" xfId="26518"/>
    <cellStyle name="Percent 17 2 2" xfId="26519"/>
    <cellStyle name="Percent 17 2 3" xfId="26520"/>
    <cellStyle name="Percent 17 2 3 2" xfId="26521"/>
    <cellStyle name="Percent 17 3" xfId="26522"/>
    <cellStyle name="Percent 17 3 2" xfId="26523"/>
    <cellStyle name="Percent 17 3 3" xfId="26524"/>
    <cellStyle name="Percent 17 3 4" xfId="26525"/>
    <cellStyle name="Percent 17 4" xfId="26526"/>
    <cellStyle name="Percent 18" xfId="26527"/>
    <cellStyle name="Percent 18 2" xfId="26528"/>
    <cellStyle name="Percent 18 2 2" xfId="26529"/>
    <cellStyle name="Percent 18 2 3" xfId="26530"/>
    <cellStyle name="Percent 18 2 4" xfId="26531"/>
    <cellStyle name="Percent 18 3" xfId="26532"/>
    <cellStyle name="Percent 18 3 2" xfId="26533"/>
    <cellStyle name="Percent 18 4" xfId="26534"/>
    <cellStyle name="Percent 19" xfId="26535"/>
    <cellStyle name="Percent 19 2" xfId="26536"/>
    <cellStyle name="Percent 19 2 2" xfId="26537"/>
    <cellStyle name="Percent 19 2 3" xfId="26538"/>
    <cellStyle name="Percent 19 2 4" xfId="26539"/>
    <cellStyle name="Percent 19 2 5" xfId="26540"/>
    <cellStyle name="Percent 19 3" xfId="26541"/>
    <cellStyle name="Percent 19 3 2" xfId="26542"/>
    <cellStyle name="Percent 19 4" xfId="26543"/>
    <cellStyle name="Percent 2" xfId="8"/>
    <cellStyle name="Percent 2 10" xfId="26544"/>
    <cellStyle name="Percent 2 10 2" xfId="26545"/>
    <cellStyle name="Percent 2 10 2 2" xfId="26546"/>
    <cellStyle name="Percent 2 10 3" xfId="26547"/>
    <cellStyle name="Percent 2 10 4" xfId="26548"/>
    <cellStyle name="Percent 2 10 5" xfId="26549"/>
    <cellStyle name="Percent 2 11" xfId="26550"/>
    <cellStyle name="Percent 2 11 2" xfId="26551"/>
    <cellStyle name="Percent 2 11 2 2" xfId="26552"/>
    <cellStyle name="Percent 2 11 3" xfId="26553"/>
    <cellStyle name="Percent 2 11 4" xfId="26554"/>
    <cellStyle name="Percent 2 11 5" xfId="26555"/>
    <cellStyle name="Percent 2 12" xfId="26556"/>
    <cellStyle name="Percent 2 12 2" xfId="26557"/>
    <cellStyle name="Percent 2 12 2 2" xfId="26558"/>
    <cellStyle name="Percent 2 12 3" xfId="26559"/>
    <cellStyle name="Percent 2 13" xfId="26560"/>
    <cellStyle name="Percent 2 13 2" xfId="26561"/>
    <cellStyle name="Percent 2 14" xfId="26562"/>
    <cellStyle name="Percent 2 14 2" xfId="26563"/>
    <cellStyle name="Percent 2 14 2 2" xfId="26564"/>
    <cellStyle name="Percent 2 14 3" xfId="26565"/>
    <cellStyle name="Percent 2 15" xfId="26566"/>
    <cellStyle name="Percent 2 15 2" xfId="26567"/>
    <cellStyle name="Percent 2 16" xfId="26568"/>
    <cellStyle name="Percent 2 16 2" xfId="26569"/>
    <cellStyle name="Percent 2 17" xfId="26570"/>
    <cellStyle name="Percent 2 2" xfId="26571"/>
    <cellStyle name="Percent 2 2 2" xfId="26572"/>
    <cellStyle name="Percent 2 2 2 2" xfId="26573"/>
    <cellStyle name="Percent 2 2 2 2 2" xfId="26574"/>
    <cellStyle name="Percent 2 2 2 2 2 2" xfId="26575"/>
    <cellStyle name="Percent 2 2 2 2 3" xfId="26576"/>
    <cellStyle name="Percent 2 2 2 2 3 2" xfId="26577"/>
    <cellStyle name="Percent 2 2 2 2 4" xfId="26578"/>
    <cellStyle name="Percent 2 2 2 2 5" xfId="26579"/>
    <cellStyle name="Percent 2 2 2 3" xfId="26580"/>
    <cellStyle name="Percent 2 2 2 3 2" xfId="26581"/>
    <cellStyle name="Percent 2 2 2 3 2 2" xfId="26582"/>
    <cellStyle name="Percent 2 2 2 3 3" xfId="26583"/>
    <cellStyle name="Percent 2 2 2 3 3 2" xfId="26584"/>
    <cellStyle name="Percent 2 2 2 3 3 3" xfId="26585"/>
    <cellStyle name="Percent 2 2 2 3 3 4" xfId="26586"/>
    <cellStyle name="Percent 2 2 2 4" xfId="26587"/>
    <cellStyle name="Percent 2 2 2 4 2" xfId="26588"/>
    <cellStyle name="Percent 2 2 2 5" xfId="26589"/>
    <cellStyle name="Percent 2 2 2 5 2" xfId="26590"/>
    <cellStyle name="Percent 2 2 2 5 3" xfId="26591"/>
    <cellStyle name="Percent 2 2 2 5 4" xfId="26592"/>
    <cellStyle name="Percent 2 2 2 6" xfId="26593"/>
    <cellStyle name="Percent 2 2 3" xfId="26594"/>
    <cellStyle name="Percent 2 2 3 2" xfId="26595"/>
    <cellStyle name="Percent 2 2 3 2 2" xfId="26596"/>
    <cellStyle name="Percent 2 2 3 2 2 2" xfId="26597"/>
    <cellStyle name="Percent 2 2 3 2 2 3" xfId="26598"/>
    <cellStyle name="Percent 2 2 3 2 2 4" xfId="26599"/>
    <cellStyle name="Percent 2 2 3 3" xfId="26600"/>
    <cellStyle name="Percent 2 2 3 3 2" xfId="26601"/>
    <cellStyle name="Percent 2 2 3 3 3" xfId="26602"/>
    <cellStyle name="Percent 2 2 3 3 4" xfId="26603"/>
    <cellStyle name="Percent 2 2 3 4" xfId="26604"/>
    <cellStyle name="Percent 2 2 3 5" xfId="26605"/>
    <cellStyle name="Percent 2 2 4" xfId="26606"/>
    <cellStyle name="Percent 2 2 4 2" xfId="26607"/>
    <cellStyle name="Percent 2 2 4 2 2" xfId="26608"/>
    <cellStyle name="Percent 2 2 4 3" xfId="26609"/>
    <cellStyle name="Percent 2 2 4 3 2" xfId="26610"/>
    <cellStyle name="Percent 2 2 4 4" xfId="26611"/>
    <cellStyle name="Percent 2 2 4 4 2" xfId="26612"/>
    <cellStyle name="Percent 2 2 4 5" xfId="26613"/>
    <cellStyle name="Percent 2 2 5" xfId="26614"/>
    <cellStyle name="Percent 2 2 5 2" xfId="26615"/>
    <cellStyle name="Percent 2 2 5 2 2" xfId="26616"/>
    <cellStyle name="Percent 2 2 5 3" xfId="26617"/>
    <cellStyle name="Percent 2 2 5 3 2" xfId="26618"/>
    <cellStyle name="Percent 2 2 5 3 3" xfId="26619"/>
    <cellStyle name="Percent 2 2 5 3 4" xfId="26620"/>
    <cellStyle name="Percent 2 2 6" xfId="26621"/>
    <cellStyle name="Percent 2 2 7" xfId="26622"/>
    <cellStyle name="Percent 2 2 7 2" xfId="26623"/>
    <cellStyle name="Percent 2 2 8" xfId="26624"/>
    <cellStyle name="Percent 2 2 8 2" xfId="26625"/>
    <cellStyle name="Percent 2 2 8 3" xfId="26626"/>
    <cellStyle name="Percent 2 2 8 4" xfId="26627"/>
    <cellStyle name="Percent 2 2 9" xfId="26628"/>
    <cellStyle name="Percent 2 3" xfId="26629"/>
    <cellStyle name="Percent 2 3 10" xfId="26630"/>
    <cellStyle name="Percent 2 3 2" xfId="26631"/>
    <cellStyle name="Percent 2 3 2 2" xfId="26632"/>
    <cellStyle name="Percent 2 3 2 2 2" xfId="26633"/>
    <cellStyle name="Percent 2 3 2 2 2 2" xfId="26634"/>
    <cellStyle name="Percent 2 3 2 2 2 3" xfId="26635"/>
    <cellStyle name="Percent 2 3 2 2 2 4" xfId="26636"/>
    <cellStyle name="Percent 2 3 2 2 3" xfId="26637"/>
    <cellStyle name="Percent 2 3 2 2 3 2" xfId="26638"/>
    <cellStyle name="Percent 2 3 2 3" xfId="26639"/>
    <cellStyle name="Percent 2 3 2 3 2" xfId="26640"/>
    <cellStyle name="Percent 2 3 2 3 3" xfId="26641"/>
    <cellStyle name="Percent 2 3 2 3 4" xfId="26642"/>
    <cellStyle name="Percent 2 3 2 4" xfId="26643"/>
    <cellStyle name="Percent 2 3 2 4 2" xfId="26644"/>
    <cellStyle name="Percent 2 3 2 5" xfId="26645"/>
    <cellStyle name="Percent 2 3 2 5 2" xfId="26646"/>
    <cellStyle name="Percent 2 3 3" xfId="26647"/>
    <cellStyle name="Percent 2 3 3 2" xfId="26648"/>
    <cellStyle name="Percent 2 3 3 2 2" xfId="26649"/>
    <cellStyle name="Percent 2 3 3 2 2 2" xfId="26650"/>
    <cellStyle name="Percent 2 3 3 2 2 3" xfId="26651"/>
    <cellStyle name="Percent 2 3 3 2 2 4" xfId="26652"/>
    <cellStyle name="Percent 2 3 3 3" xfId="26653"/>
    <cellStyle name="Percent 2 3 3 3 2" xfId="26654"/>
    <cellStyle name="Percent 2 3 3 3 3" xfId="26655"/>
    <cellStyle name="Percent 2 3 3 3 4" xfId="26656"/>
    <cellStyle name="Percent 2 3 3 4" xfId="26657"/>
    <cellStyle name="Percent 2 3 3 4 2" xfId="26658"/>
    <cellStyle name="Percent 2 3 3 5" xfId="26659"/>
    <cellStyle name="Percent 2 3 4" xfId="26660"/>
    <cellStyle name="Percent 2 3 4 2" xfId="26661"/>
    <cellStyle name="Percent 2 3 4 2 2" xfId="26662"/>
    <cellStyle name="Percent 2 3 4 3" xfId="26663"/>
    <cellStyle name="Percent 2 3 4 4" xfId="26664"/>
    <cellStyle name="Percent 2 3 4 5" xfId="26665"/>
    <cellStyle name="Percent 2 3 5" xfId="26666"/>
    <cellStyle name="Percent 2 3 5 2" xfId="26667"/>
    <cellStyle name="Percent 2 3 5 2 2" xfId="26668"/>
    <cellStyle name="Percent 2 3 6" xfId="26669"/>
    <cellStyle name="Percent 2 3 6 2" xfId="26670"/>
    <cellStyle name="Percent 2 3 6 3" xfId="26671"/>
    <cellStyle name="Percent 2 3 6 4" xfId="26672"/>
    <cellStyle name="Percent 2 3 7" xfId="26673"/>
    <cellStyle name="Percent 2 3 8" xfId="26674"/>
    <cellStyle name="Percent 2 3 9" xfId="26675"/>
    <cellStyle name="Percent 2 4" xfId="26676"/>
    <cellStyle name="Percent 2 4 2" xfId="26677"/>
    <cellStyle name="Percent 2 4 2 2" xfId="26678"/>
    <cellStyle name="Percent 2 4 2 2 2" xfId="26679"/>
    <cellStyle name="Percent 2 4 2 2 2 2" xfId="26680"/>
    <cellStyle name="Percent 2 4 2 2 2 3" xfId="26681"/>
    <cellStyle name="Percent 2 4 2 2 2 4" xfId="26682"/>
    <cellStyle name="Percent 2 4 2 3" xfId="26683"/>
    <cellStyle name="Percent 2 4 2 3 2" xfId="26684"/>
    <cellStyle name="Percent 2 4 2 3 3" xfId="26685"/>
    <cellStyle name="Percent 2 4 2 3 4" xfId="26686"/>
    <cellStyle name="Percent 2 4 2 4" xfId="26687"/>
    <cellStyle name="Percent 2 4 2 5" xfId="26688"/>
    <cellStyle name="Percent 2 4 3" xfId="26689"/>
    <cellStyle name="Percent 2 4 3 2" xfId="26690"/>
    <cellStyle name="Percent 2 4 3 2 2" xfId="26691"/>
    <cellStyle name="Percent 2 4 3 3" xfId="26692"/>
    <cellStyle name="Percent 2 4 3 3 2" xfId="26693"/>
    <cellStyle name="Percent 2 4 3 3 3" xfId="26694"/>
    <cellStyle name="Percent 2 4 3 3 4" xfId="26695"/>
    <cellStyle name="Percent 2 4 4" xfId="26696"/>
    <cellStyle name="Percent 2 4 4 2" xfId="26697"/>
    <cellStyle name="Percent 2 4 5" xfId="26698"/>
    <cellStyle name="Percent 2 4 5 2" xfId="26699"/>
    <cellStyle name="Percent 2 4 5 3" xfId="26700"/>
    <cellStyle name="Percent 2 4 5 4" xfId="26701"/>
    <cellStyle name="Percent 2 4 6" xfId="26702"/>
    <cellStyle name="Percent 2 4 7" xfId="26703"/>
    <cellStyle name="Percent 2 5" xfId="26704"/>
    <cellStyle name="Percent 2 5 2" xfId="26705"/>
    <cellStyle name="Percent 2 5 2 2" xfId="26706"/>
    <cellStyle name="Percent 2 5 2 2 2" xfId="26707"/>
    <cellStyle name="Percent 2 5 2 2 2 2" xfId="26708"/>
    <cellStyle name="Percent 2 5 2 2 2 3" xfId="26709"/>
    <cellStyle name="Percent 2 5 2 2 2 4" xfId="26710"/>
    <cellStyle name="Percent 2 5 2 3" xfId="26711"/>
    <cellStyle name="Percent 2 5 2 3 2" xfId="26712"/>
    <cellStyle name="Percent 2 5 2 3 3" xfId="26713"/>
    <cellStyle name="Percent 2 5 2 3 4" xfId="26714"/>
    <cellStyle name="Percent 2 5 2 4" xfId="26715"/>
    <cellStyle name="Percent 2 5 2 5" xfId="26716"/>
    <cellStyle name="Percent 2 5 3" xfId="26717"/>
    <cellStyle name="Percent 2 5 3 2" xfId="26718"/>
    <cellStyle name="Percent 2 5 3 2 2" xfId="26719"/>
    <cellStyle name="Percent 2 5 4" xfId="26720"/>
    <cellStyle name="Percent 2 5 4 2" xfId="26721"/>
    <cellStyle name="Percent 2 5 5" xfId="26722"/>
    <cellStyle name="Percent 2 5 5 2" xfId="26723"/>
    <cellStyle name="Percent 2 5 6" xfId="26724"/>
    <cellStyle name="Percent 2 6" xfId="26725"/>
    <cellStyle name="Percent 2 6 2" xfId="26726"/>
    <cellStyle name="Percent 2 6 2 2" xfId="26727"/>
    <cellStyle name="Percent 2 6 2 2 2" xfId="26728"/>
    <cellStyle name="Percent 2 6 2 3" xfId="26729"/>
    <cellStyle name="Percent 2 6 2 4" xfId="26730"/>
    <cellStyle name="Percent 2 6 3" xfId="26731"/>
    <cellStyle name="Percent 2 6 3 2" xfId="26732"/>
    <cellStyle name="Percent 2 6 3 3" xfId="26733"/>
    <cellStyle name="Percent 2 6 3 4" xfId="26734"/>
    <cellStyle name="Percent 2 6 4" xfId="26735"/>
    <cellStyle name="Percent 2 6 4 2" xfId="26736"/>
    <cellStyle name="Percent 2 6 4 3" xfId="26737"/>
    <cellStyle name="Percent 2 6 4 4" xfId="26738"/>
    <cellStyle name="Percent 2 6 5" xfId="26739"/>
    <cellStyle name="Percent 2 6 5 2" xfId="26740"/>
    <cellStyle name="Percent 2 6 6" xfId="26741"/>
    <cellStyle name="Percent 2 6 7" xfId="26742"/>
    <cellStyle name="Percent 2 6 8" xfId="26743"/>
    <cellStyle name="Percent 2 6 9" xfId="26744"/>
    <cellStyle name="Percent 2 7" xfId="26745"/>
    <cellStyle name="Percent 2 7 2" xfId="26746"/>
    <cellStyle name="Percent 2 7 2 2" xfId="26747"/>
    <cellStyle name="Percent 2 7 2 2 2" xfId="26748"/>
    <cellStyle name="Percent 2 7 3" xfId="26749"/>
    <cellStyle name="Percent 2 7 3 2" xfId="26750"/>
    <cellStyle name="Percent 2 7 4" xfId="26751"/>
    <cellStyle name="Percent 2 7 4 2" xfId="26752"/>
    <cellStyle name="Percent 2 7 5" xfId="26753"/>
    <cellStyle name="Percent 2 7 6" xfId="26754"/>
    <cellStyle name="Percent 2 8" xfId="26755"/>
    <cellStyle name="Percent 2 8 2" xfId="26756"/>
    <cellStyle name="Percent 2 8 2 2" xfId="26757"/>
    <cellStyle name="Percent 2 8 3" xfId="26758"/>
    <cellStyle name="Percent 2 8 3 2" xfId="26759"/>
    <cellStyle name="Percent 2 9" xfId="26760"/>
    <cellStyle name="Percent 2 9 2" xfId="26761"/>
    <cellStyle name="Percent 2 9 2 2" xfId="26762"/>
    <cellStyle name="Percent 2 9 3" xfId="26763"/>
    <cellStyle name="Percent 2 9 3 2" xfId="26764"/>
    <cellStyle name="Percent 20" xfId="26765"/>
    <cellStyle name="Percent 20 2" xfId="26766"/>
    <cellStyle name="Percent 20 2 2" xfId="26767"/>
    <cellStyle name="Percent 20 2 3" xfId="26768"/>
    <cellStyle name="Percent 20 2 4" xfId="26769"/>
    <cellStyle name="Percent 20 3" xfId="26770"/>
    <cellStyle name="Percent 20 3 2" xfId="26771"/>
    <cellStyle name="Percent 20 4" xfId="26772"/>
    <cellStyle name="Percent 21" xfId="26773"/>
    <cellStyle name="Percent 21 2" xfId="26774"/>
    <cellStyle name="Percent 21 2 2" xfId="26775"/>
    <cellStyle name="Percent 21 2 3" xfId="26776"/>
    <cellStyle name="Percent 21 2 4" xfId="26777"/>
    <cellStyle name="Percent 21 3" xfId="26778"/>
    <cellStyle name="Percent 21 3 2" xfId="26779"/>
    <cellStyle name="Percent 22" xfId="26780"/>
    <cellStyle name="Percent 22 2" xfId="26781"/>
    <cellStyle name="Percent 22 2 2" xfId="26782"/>
    <cellStyle name="Percent 22 2 3" xfId="26783"/>
    <cellStyle name="Percent 22 2 4" xfId="26784"/>
    <cellStyle name="Percent 22 3" xfId="26785"/>
    <cellStyle name="Percent 22 3 2" xfId="26786"/>
    <cellStyle name="Percent 23" xfId="26787"/>
    <cellStyle name="Percent 23 2" xfId="26788"/>
    <cellStyle name="Percent 23 2 2" xfId="26789"/>
    <cellStyle name="Percent 23 2 3" xfId="26790"/>
    <cellStyle name="Percent 23 2 4" xfId="26791"/>
    <cellStyle name="Percent 23 3" xfId="26792"/>
    <cellStyle name="Percent 23 3 2" xfId="26793"/>
    <cellStyle name="Percent 24" xfId="26794"/>
    <cellStyle name="Percent 24 2" xfId="26795"/>
    <cellStyle name="Percent 24 3" xfId="26796"/>
    <cellStyle name="Percent 24 3 2" xfId="26797"/>
    <cellStyle name="Percent 25" xfId="26798"/>
    <cellStyle name="Percent 25 2" xfId="26799"/>
    <cellStyle name="Percent 25 2 2" xfId="26800"/>
    <cellStyle name="Percent 25 2 2 2" xfId="26801"/>
    <cellStyle name="Percent 25 3" xfId="26802"/>
    <cellStyle name="Percent 25 3 2" xfId="26803"/>
    <cellStyle name="Percent 26" xfId="26804"/>
    <cellStyle name="Percent 26 2" xfId="26805"/>
    <cellStyle name="Percent 26 2 2" xfId="26806"/>
    <cellStyle name="Percent 26 2 3" xfId="26807"/>
    <cellStyle name="Percent 26 3" xfId="26808"/>
    <cellStyle name="Percent 26 4" xfId="26809"/>
    <cellStyle name="Percent 27" xfId="26810"/>
    <cellStyle name="Percent 27 2" xfId="26811"/>
    <cellStyle name="Percent 27 3" xfId="26812"/>
    <cellStyle name="Percent 27 4" xfId="26813"/>
    <cellStyle name="Percent 28" xfId="26814"/>
    <cellStyle name="Percent 28 2" xfId="26815"/>
    <cellStyle name="Percent 28 3" xfId="26816"/>
    <cellStyle name="Percent 28 4" xfId="26817"/>
    <cellStyle name="Percent 28 5" xfId="26818"/>
    <cellStyle name="Percent 29" xfId="26819"/>
    <cellStyle name="Percent 29 2" xfId="26820"/>
    <cellStyle name="Percent 29 2 2" xfId="26821"/>
    <cellStyle name="Percent 29 2 3" xfId="26822"/>
    <cellStyle name="Percent 29 3" xfId="26823"/>
    <cellStyle name="Percent 29 4" xfId="26824"/>
    <cellStyle name="Percent 29 5" xfId="26825"/>
    <cellStyle name="Percent 3" xfId="26826"/>
    <cellStyle name="Percent 3 10" xfId="26827"/>
    <cellStyle name="Percent 3 10 2" xfId="26828"/>
    <cellStyle name="Percent 3 10 2 2" xfId="26829"/>
    <cellStyle name="Percent 3 10 2 3" xfId="26830"/>
    <cellStyle name="Percent 3 10 2 4" xfId="26831"/>
    <cellStyle name="Percent 3 10 3" xfId="26832"/>
    <cellStyle name="Percent 3 10 3 2" xfId="26833"/>
    <cellStyle name="Percent 3 11" xfId="26834"/>
    <cellStyle name="Percent 3 11 2" xfId="26835"/>
    <cellStyle name="Percent 3 11 2 2" xfId="26836"/>
    <cellStyle name="Percent 3 11 3" xfId="26837"/>
    <cellStyle name="Percent 3 11 4" xfId="26838"/>
    <cellStyle name="Percent 3 11 5" xfId="26839"/>
    <cellStyle name="Percent 3 12" xfId="26840"/>
    <cellStyle name="Percent 3 12 2" xfId="26841"/>
    <cellStyle name="Percent 3 12 2 2" xfId="26842"/>
    <cellStyle name="Percent 3 12 3" xfId="26843"/>
    <cellStyle name="Percent 3 13" xfId="26844"/>
    <cellStyle name="Percent 3 13 2" xfId="26845"/>
    <cellStyle name="Percent 3 14" xfId="26846"/>
    <cellStyle name="Percent 3 14 2" xfId="26847"/>
    <cellStyle name="Percent 3 14 2 2" xfId="26848"/>
    <cellStyle name="Percent 3 14 3" xfId="26849"/>
    <cellStyle name="Percent 3 15" xfId="26850"/>
    <cellStyle name="Percent 3 15 2" xfId="26851"/>
    <cellStyle name="Percent 3 16" xfId="26852"/>
    <cellStyle name="Percent 3 16 2" xfId="26853"/>
    <cellStyle name="Percent 3 17" xfId="26854"/>
    <cellStyle name="Percent 3 17 2" xfId="26855"/>
    <cellStyle name="Percent 3 2" xfId="26856"/>
    <cellStyle name="Percent 3 2 10" xfId="26857"/>
    <cellStyle name="Percent 3 2 11" xfId="26858"/>
    <cellStyle name="Percent 3 2 2" xfId="26859"/>
    <cellStyle name="Percent 3 2 2 2" xfId="26860"/>
    <cellStyle name="Percent 3 2 2 2 2" xfId="26861"/>
    <cellStyle name="Percent 3 2 2 2 2 2" xfId="26862"/>
    <cellStyle name="Percent 3 2 2 2 3" xfId="26863"/>
    <cellStyle name="Percent 3 2 2 2 3 2" xfId="26864"/>
    <cellStyle name="Percent 3 2 2 2 4" xfId="26865"/>
    <cellStyle name="Percent 3 2 2 3" xfId="26866"/>
    <cellStyle name="Percent 3 2 2 3 2" xfId="26867"/>
    <cellStyle name="Percent 3 2 2 3 2 2" xfId="26868"/>
    <cellStyle name="Percent 3 2 2 3 2 3" xfId="26869"/>
    <cellStyle name="Percent 3 2 2 3 2 4" xfId="26870"/>
    <cellStyle name="Percent 3 2 2 4" xfId="26871"/>
    <cellStyle name="Percent 3 2 2 4 2" xfId="26872"/>
    <cellStyle name="Percent 3 2 2 4 3" xfId="26873"/>
    <cellStyle name="Percent 3 2 2 4 4" xfId="26874"/>
    <cellStyle name="Percent 3 2 2 5" xfId="26875"/>
    <cellStyle name="Percent 3 2 2 6" xfId="26876"/>
    <cellStyle name="Percent 3 2 3" xfId="26877"/>
    <cellStyle name="Percent 3 2 3 2" xfId="26878"/>
    <cellStyle name="Percent 3 2 3 2 2" xfId="26879"/>
    <cellStyle name="Percent 3 2 3 2 2 2" xfId="26880"/>
    <cellStyle name="Percent 3 2 3 2 2 3" xfId="26881"/>
    <cellStyle name="Percent 3 2 3 2 2 4" xfId="26882"/>
    <cellStyle name="Percent 3 2 3 2 3" xfId="26883"/>
    <cellStyle name="Percent 3 2 3 2 3 2" xfId="26884"/>
    <cellStyle name="Percent 3 2 3 2 4" xfId="26885"/>
    <cellStyle name="Percent 3 2 3 3" xfId="26886"/>
    <cellStyle name="Percent 3 2 3 3 2" xfId="26887"/>
    <cellStyle name="Percent 3 2 3 3 3" xfId="26888"/>
    <cellStyle name="Percent 3 2 3 3 4" xfId="26889"/>
    <cellStyle name="Percent 3 2 3 4" xfId="26890"/>
    <cellStyle name="Percent 3 2 3 4 2" xfId="26891"/>
    <cellStyle name="Percent 3 2 3 5" xfId="26892"/>
    <cellStyle name="Percent 3 2 3 6" xfId="26893"/>
    <cellStyle name="Percent 3 2 4" xfId="26894"/>
    <cellStyle name="Percent 3 2 4 2" xfId="26895"/>
    <cellStyle name="Percent 3 2 4 2 2" xfId="26896"/>
    <cellStyle name="Percent 3 2 4 2 2 2" xfId="26897"/>
    <cellStyle name="Percent 3 2 4 2 2 3" xfId="26898"/>
    <cellStyle name="Percent 3 2 4 2 2 4" xfId="26899"/>
    <cellStyle name="Percent 3 2 4 2 3" xfId="26900"/>
    <cellStyle name="Percent 3 2 4 2 3 2" xfId="26901"/>
    <cellStyle name="Percent 3 2 4 2 4" xfId="26902"/>
    <cellStyle name="Percent 3 2 4 3" xfId="26903"/>
    <cellStyle name="Percent 3 2 4 3 2" xfId="26904"/>
    <cellStyle name="Percent 3 2 4 3 3" xfId="26905"/>
    <cellStyle name="Percent 3 2 4 3 4" xfId="26906"/>
    <cellStyle name="Percent 3 2 4 4" xfId="26907"/>
    <cellStyle name="Percent 3 2 4 4 2" xfId="26908"/>
    <cellStyle name="Percent 3 2 4 5" xfId="26909"/>
    <cellStyle name="Percent 3 2 4 6" xfId="26910"/>
    <cellStyle name="Percent 3 2 5" xfId="26911"/>
    <cellStyle name="Percent 3 2 5 2" xfId="26912"/>
    <cellStyle name="Percent 3 2 5 2 2" xfId="26913"/>
    <cellStyle name="Percent 3 2 5 2 2 2" xfId="26914"/>
    <cellStyle name="Percent 3 2 5 2 2 3" xfId="26915"/>
    <cellStyle name="Percent 3 2 5 2 2 4" xfId="26916"/>
    <cellStyle name="Percent 3 2 5 2 3" xfId="26917"/>
    <cellStyle name="Percent 3 2 5 2 4" xfId="26918"/>
    <cellStyle name="Percent 3 2 5 3" xfId="26919"/>
    <cellStyle name="Percent 3 2 5 3 2" xfId="26920"/>
    <cellStyle name="Percent 3 2 5 3 3" xfId="26921"/>
    <cellStyle name="Percent 3 2 5 3 4" xfId="26922"/>
    <cellStyle name="Percent 3 2 5 4" xfId="26923"/>
    <cellStyle name="Percent 3 2 5 5" xfId="26924"/>
    <cellStyle name="Percent 3 2 6" xfId="26925"/>
    <cellStyle name="Percent 3 2 6 2" xfId="26926"/>
    <cellStyle name="Percent 3 2 6 2 2" xfId="26927"/>
    <cellStyle name="Percent 3 2 6 2 3" xfId="26928"/>
    <cellStyle name="Percent 3 2 6 2 4" xfId="26929"/>
    <cellStyle name="Percent 3 2 6 2 5" xfId="26930"/>
    <cellStyle name="Percent 3 2 6 2 6" xfId="26931"/>
    <cellStyle name="Percent 3 2 6 3" xfId="26932"/>
    <cellStyle name="Percent 3 2 6 3 2" xfId="26933"/>
    <cellStyle name="Percent 3 2 6 4" xfId="26934"/>
    <cellStyle name="Percent 3 2 6 4 2" xfId="26935"/>
    <cellStyle name="Percent 3 2 6 5" xfId="26936"/>
    <cellStyle name="Percent 3 2 7" xfId="26937"/>
    <cellStyle name="Percent 3 2 7 2" xfId="26938"/>
    <cellStyle name="Percent 3 2 7 2 2" xfId="26939"/>
    <cellStyle name="Percent 3 2 7 2 3" xfId="26940"/>
    <cellStyle name="Percent 3 2 7 2 4" xfId="26941"/>
    <cellStyle name="Percent 3 2 7 3" xfId="26942"/>
    <cellStyle name="Percent 3 2 7 4" xfId="26943"/>
    <cellStyle name="Percent 3 2 7 5" xfId="26944"/>
    <cellStyle name="Percent 3 2 7 6" xfId="26945"/>
    <cellStyle name="Percent 3 2 7 7" xfId="26946"/>
    <cellStyle name="Percent 3 2 8" xfId="26947"/>
    <cellStyle name="Percent 3 2 8 2" xfId="26948"/>
    <cellStyle name="Percent 3 2 9" xfId="26949"/>
    <cellStyle name="Percent 3 3" xfId="26950"/>
    <cellStyle name="Percent 3 3 2" xfId="26951"/>
    <cellStyle name="Percent 3 3 2 2" xfId="26952"/>
    <cellStyle name="Percent 3 3 2 2 2" xfId="26953"/>
    <cellStyle name="Percent 3 3 2 3" xfId="26954"/>
    <cellStyle name="Percent 3 3 2 3 2" xfId="26955"/>
    <cellStyle name="Percent 3 3 2 3 3" xfId="26956"/>
    <cellStyle name="Percent 3 3 2 3 4" xfId="26957"/>
    <cellStyle name="Percent 3 3 2 4" xfId="26958"/>
    <cellStyle name="Percent 3 3 2 5" xfId="26959"/>
    <cellStyle name="Percent 3 3 3" xfId="26960"/>
    <cellStyle name="Percent 3 3 3 2" xfId="26961"/>
    <cellStyle name="Percent 3 3 3 3" xfId="26962"/>
    <cellStyle name="Percent 3 3 3 4" xfId="26963"/>
    <cellStyle name="Percent 3 3 4" xfId="26964"/>
    <cellStyle name="Percent 3 3 5" xfId="26965"/>
    <cellStyle name="Percent 3 3 5 2" xfId="26966"/>
    <cellStyle name="Percent 3 3 6" xfId="26967"/>
    <cellStyle name="Percent 3 3 7" xfId="26968"/>
    <cellStyle name="Percent 3 4" xfId="26969"/>
    <cellStyle name="Percent 3 4 2" xfId="26970"/>
    <cellStyle name="Percent 3 4 2 2" xfId="26971"/>
    <cellStyle name="Percent 3 4 2 2 2" xfId="26972"/>
    <cellStyle name="Percent 3 4 2 2 2 2" xfId="26973"/>
    <cellStyle name="Percent 3 4 2 2 2 3" xfId="26974"/>
    <cellStyle name="Percent 3 4 2 2 2 4" xfId="26975"/>
    <cellStyle name="Percent 3 4 2 2 3" xfId="26976"/>
    <cellStyle name="Percent 3 4 2 2 4" xfId="26977"/>
    <cellStyle name="Percent 3 4 2 3" xfId="26978"/>
    <cellStyle name="Percent 3 4 2 3 2" xfId="26979"/>
    <cellStyle name="Percent 3 4 2 3 3" xfId="26980"/>
    <cellStyle name="Percent 3 4 2 3 4" xfId="26981"/>
    <cellStyle name="Percent 3 4 2 4" xfId="26982"/>
    <cellStyle name="Percent 3 4 2 4 2" xfId="26983"/>
    <cellStyle name="Percent 3 4 2 5" xfId="26984"/>
    <cellStyle name="Percent 3 4 2 6" xfId="26985"/>
    <cellStyle name="Percent 3 4 3" xfId="26986"/>
    <cellStyle name="Percent 3 4 3 2" xfId="26987"/>
    <cellStyle name="Percent 3 4 3 2 2" xfId="26988"/>
    <cellStyle name="Percent 3 4 3 2 3" xfId="26989"/>
    <cellStyle name="Percent 3 4 3 2 4" xfId="26990"/>
    <cellStyle name="Percent 3 4 3 3" xfId="26991"/>
    <cellStyle name="Percent 3 4 3 4" xfId="26992"/>
    <cellStyle name="Percent 3 4 4" xfId="26993"/>
    <cellStyle name="Percent 3 4 4 2" xfId="26994"/>
    <cellStyle name="Percent 3 4 4 3" xfId="26995"/>
    <cellStyle name="Percent 3 4 4 4" xfId="26996"/>
    <cellStyle name="Percent 3 4 5" xfId="26997"/>
    <cellStyle name="Percent 3 4 6" xfId="26998"/>
    <cellStyle name="Percent 3 4 7" xfId="26999"/>
    <cellStyle name="Percent 3 5" xfId="27000"/>
    <cellStyle name="Percent 3 5 2" xfId="27001"/>
    <cellStyle name="Percent 3 5 2 2" xfId="27002"/>
    <cellStyle name="Percent 3 5 2 2 2" xfId="27003"/>
    <cellStyle name="Percent 3 5 2 2 3" xfId="27004"/>
    <cellStyle name="Percent 3 5 2 2 4" xfId="27005"/>
    <cellStyle name="Percent 3 5 2 3" xfId="27006"/>
    <cellStyle name="Percent 3 5 2 3 2" xfId="27007"/>
    <cellStyle name="Percent 3 5 2 4" xfId="27008"/>
    <cellStyle name="Percent 3 5 3" xfId="27009"/>
    <cellStyle name="Percent 3 5 3 2" xfId="27010"/>
    <cellStyle name="Percent 3 5 3 3" xfId="27011"/>
    <cellStyle name="Percent 3 5 3 4" xfId="27012"/>
    <cellStyle name="Percent 3 5 4" xfId="27013"/>
    <cellStyle name="Percent 3 5 4 2" xfId="27014"/>
    <cellStyle name="Percent 3 5 5" xfId="27015"/>
    <cellStyle name="Percent 3 5 6" xfId="27016"/>
    <cellStyle name="Percent 3 6" xfId="27017"/>
    <cellStyle name="Percent 3 6 2" xfId="27018"/>
    <cellStyle name="Percent 3 6 2 2" xfId="27019"/>
    <cellStyle name="Percent 3 6 2 3" xfId="27020"/>
    <cellStyle name="Percent 3 6 2 4" xfId="27021"/>
    <cellStyle name="Percent 3 6 3" xfId="27022"/>
    <cellStyle name="Percent 3 6 3 2" xfId="27023"/>
    <cellStyle name="Percent 3 6 4" xfId="27024"/>
    <cellStyle name="Percent 3 6 4 2" xfId="27025"/>
    <cellStyle name="Percent 3 6 5" xfId="27026"/>
    <cellStyle name="Percent 3 6 6" xfId="27027"/>
    <cellStyle name="Percent 3 6 7" xfId="27028"/>
    <cellStyle name="Percent 3 7" xfId="27029"/>
    <cellStyle name="Percent 3 7 2" xfId="27030"/>
    <cellStyle name="Percent 3 7 2 2" xfId="27031"/>
    <cellStyle name="Percent 3 7 2 2 2" xfId="27032"/>
    <cellStyle name="Percent 3 7 2 2 3" xfId="27033"/>
    <cellStyle name="Percent 3 7 2 2 4" xfId="27034"/>
    <cellStyle name="Percent 3 7 2 3" xfId="27035"/>
    <cellStyle name="Percent 3 7 2 4" xfId="27036"/>
    <cellStyle name="Percent 3 7 3" xfId="27037"/>
    <cellStyle name="Percent 3 7 3 2" xfId="27038"/>
    <cellStyle name="Percent 3 7 3 3" xfId="27039"/>
    <cellStyle name="Percent 3 7 3 4" xfId="27040"/>
    <cellStyle name="Percent 3 7 4" xfId="27041"/>
    <cellStyle name="Percent 3 7 4 2" xfId="27042"/>
    <cellStyle name="Percent 3 7 5" xfId="27043"/>
    <cellStyle name="Percent 3 7 5 2" xfId="27044"/>
    <cellStyle name="Percent 3 7 6" xfId="27045"/>
    <cellStyle name="Percent 3 8" xfId="27046"/>
    <cellStyle name="Percent 3 8 2" xfId="27047"/>
    <cellStyle name="Percent 3 8 2 2" xfId="27048"/>
    <cellStyle name="Percent 3 8 2 2 2" xfId="27049"/>
    <cellStyle name="Percent 3 8 2 2 3" xfId="27050"/>
    <cellStyle name="Percent 3 8 2 2 4" xfId="27051"/>
    <cellStyle name="Percent 3 8 2 3" xfId="27052"/>
    <cellStyle name="Percent 3 8 2 4" xfId="27053"/>
    <cellStyle name="Percent 3 8 3" xfId="27054"/>
    <cellStyle name="Percent 3 8 3 2" xfId="27055"/>
    <cellStyle name="Percent 3 8 3 3" xfId="27056"/>
    <cellStyle name="Percent 3 8 3 4" xfId="27057"/>
    <cellStyle name="Percent 3 8 4" xfId="27058"/>
    <cellStyle name="Percent 3 8 5" xfId="27059"/>
    <cellStyle name="Percent 3 8 6" xfId="27060"/>
    <cellStyle name="Percent 3 9" xfId="27061"/>
    <cellStyle name="Percent 3 9 2" xfId="27062"/>
    <cellStyle name="Percent 3 9 2 2" xfId="27063"/>
    <cellStyle name="Percent 3 9 2 2 2" xfId="27064"/>
    <cellStyle name="Percent 3 9 2 2 3" xfId="27065"/>
    <cellStyle name="Percent 3 9 2 2 4" xfId="27066"/>
    <cellStyle name="Percent 3 9 3" xfId="27067"/>
    <cellStyle name="Percent 3 9 3 2" xfId="27068"/>
    <cellStyle name="Percent 3 9 3 3" xfId="27069"/>
    <cellStyle name="Percent 3 9 3 4" xfId="27070"/>
    <cellStyle name="Percent 30" xfId="27071"/>
    <cellStyle name="Percent 30 2" xfId="27072"/>
    <cellStyle name="Percent 30 2 2" xfId="27073"/>
    <cellStyle name="Percent 30 2 3" xfId="27074"/>
    <cellStyle name="Percent 30 3" xfId="27075"/>
    <cellStyle name="Percent 30 4" xfId="27076"/>
    <cellStyle name="Percent 30 5" xfId="27077"/>
    <cellStyle name="Percent 31" xfId="27078"/>
    <cellStyle name="Percent 31 2" xfId="27079"/>
    <cellStyle name="Percent 31 2 2" xfId="27080"/>
    <cellStyle name="Percent 31 2 3" xfId="27081"/>
    <cellStyle name="Percent 31 3" xfId="27082"/>
    <cellStyle name="Percent 31 4" xfId="27083"/>
    <cellStyle name="Percent 31 5" xfId="27084"/>
    <cellStyle name="Percent 32" xfId="27085"/>
    <cellStyle name="Percent 32 2" xfId="27086"/>
    <cellStyle name="Percent 32 2 2" xfId="27087"/>
    <cellStyle name="Percent 32 2 3" xfId="27088"/>
    <cellStyle name="Percent 32 3" xfId="27089"/>
    <cellStyle name="Percent 32 4" xfId="27090"/>
    <cellStyle name="Percent 32 5" xfId="27091"/>
    <cellStyle name="Percent 33" xfId="27092"/>
    <cellStyle name="Percent 33 2" xfId="27093"/>
    <cellStyle name="Percent 33 2 2" xfId="27094"/>
    <cellStyle name="Percent 33 2 3" xfId="27095"/>
    <cellStyle name="Percent 33 3" xfId="27096"/>
    <cellStyle name="Percent 33 4" xfId="27097"/>
    <cellStyle name="Percent 33 5" xfId="27098"/>
    <cellStyle name="Percent 34" xfId="27099"/>
    <cellStyle name="Percent 35" xfId="27100"/>
    <cellStyle name="Percent 36" xfId="27101"/>
    <cellStyle name="Percent 4" xfId="27102"/>
    <cellStyle name="Percent 4 10" xfId="27103"/>
    <cellStyle name="Percent 4 11" xfId="27104"/>
    <cellStyle name="Percent 4 2" xfId="27105"/>
    <cellStyle name="Percent 4 2 2" xfId="27106"/>
    <cellStyle name="Percent 4 2 2 2" xfId="27107"/>
    <cellStyle name="Percent 4 2 2 2 2" xfId="27108"/>
    <cellStyle name="Percent 4 2 2 2 3" xfId="27109"/>
    <cellStyle name="Percent 4 2 2 2 4" xfId="27110"/>
    <cellStyle name="Percent 4 2 2 3" xfId="27111"/>
    <cellStyle name="Percent 4 2 2 3 2" xfId="27112"/>
    <cellStyle name="Percent 4 2 2 4" xfId="27113"/>
    <cellStyle name="Percent 4 2 3" xfId="27114"/>
    <cellStyle name="Percent 4 2 3 2" xfId="27115"/>
    <cellStyle name="Percent 4 2 3 3" xfId="27116"/>
    <cellStyle name="Percent 4 2 3 4" xfId="27117"/>
    <cellStyle name="Percent 4 2 4" xfId="27118"/>
    <cellStyle name="Percent 4 2 4 2" xfId="27119"/>
    <cellStyle name="Percent 4 2 5" xfId="27120"/>
    <cellStyle name="Percent 4 2 6" xfId="27121"/>
    <cellStyle name="Percent 4 3" xfId="27122"/>
    <cellStyle name="Percent 4 3 2" xfId="27123"/>
    <cellStyle name="Percent 4 3 2 2" xfId="27124"/>
    <cellStyle name="Percent 4 3 2 2 2" xfId="27125"/>
    <cellStyle name="Percent 4 3 2 2 3" xfId="27126"/>
    <cellStyle name="Percent 4 3 2 2 4" xfId="27127"/>
    <cellStyle name="Percent 4 3 2 3" xfId="27128"/>
    <cellStyle name="Percent 4 3 2 3 2" xfId="27129"/>
    <cellStyle name="Percent 4 3 2 4" xfId="27130"/>
    <cellStyle name="Percent 4 3 3" xfId="27131"/>
    <cellStyle name="Percent 4 3 3 2" xfId="27132"/>
    <cellStyle name="Percent 4 3 3 3" xfId="27133"/>
    <cellStyle name="Percent 4 3 3 4" xfId="27134"/>
    <cellStyle name="Percent 4 3 4" xfId="27135"/>
    <cellStyle name="Percent 4 3 4 2" xfId="27136"/>
    <cellStyle name="Percent 4 3 5" xfId="27137"/>
    <cellStyle name="Percent 4 3 6" xfId="27138"/>
    <cellStyle name="Percent 4 4" xfId="27139"/>
    <cellStyle name="Percent 4 4 2" xfId="27140"/>
    <cellStyle name="Percent 4 4 2 2" xfId="27141"/>
    <cellStyle name="Percent 4 4 2 2 2" xfId="27142"/>
    <cellStyle name="Percent 4 4 2 2 3" xfId="27143"/>
    <cellStyle name="Percent 4 4 2 2 4" xfId="27144"/>
    <cellStyle name="Percent 4 4 2 3" xfId="27145"/>
    <cellStyle name="Percent 4 4 2 3 2" xfId="27146"/>
    <cellStyle name="Percent 4 4 2 4" xfId="27147"/>
    <cellStyle name="Percent 4 4 3" xfId="27148"/>
    <cellStyle name="Percent 4 4 3 2" xfId="27149"/>
    <cellStyle name="Percent 4 4 3 3" xfId="27150"/>
    <cellStyle name="Percent 4 4 3 4" xfId="27151"/>
    <cellStyle name="Percent 4 4 4" xfId="27152"/>
    <cellStyle name="Percent 4 4 4 2" xfId="27153"/>
    <cellStyle name="Percent 4 4 5" xfId="27154"/>
    <cellStyle name="Percent 4 4 6" xfId="27155"/>
    <cellStyle name="Percent 4 5" xfId="27156"/>
    <cellStyle name="Percent 4 5 2" xfId="27157"/>
    <cellStyle name="Percent 4 5 2 2" xfId="27158"/>
    <cellStyle name="Percent 4 5 2 2 2" xfId="27159"/>
    <cellStyle name="Percent 4 5 2 2 3" xfId="27160"/>
    <cellStyle name="Percent 4 5 2 2 4" xfId="27161"/>
    <cellStyle name="Percent 4 5 3" xfId="27162"/>
    <cellStyle name="Percent 4 5 3 2" xfId="27163"/>
    <cellStyle name="Percent 4 5 3 3" xfId="27164"/>
    <cellStyle name="Percent 4 5 3 4" xfId="27165"/>
    <cellStyle name="Percent 4 5 4" xfId="27166"/>
    <cellStyle name="Percent 4 5 5" xfId="27167"/>
    <cellStyle name="Percent 4 6" xfId="27168"/>
    <cellStyle name="Percent 4 6 2" xfId="27169"/>
    <cellStyle name="Percent 4 6 2 2" xfId="27170"/>
    <cellStyle name="Percent 4 6 2 2 2" xfId="27171"/>
    <cellStyle name="Percent 4 6 2 2 3" xfId="27172"/>
    <cellStyle name="Percent 4 6 2 2 4" xfId="27173"/>
    <cellStyle name="Percent 4 6 2 3" xfId="27174"/>
    <cellStyle name="Percent 4 6 2 4" xfId="27175"/>
    <cellStyle name="Percent 4 6 3" xfId="27176"/>
    <cellStyle name="Percent 4 6 3 2" xfId="27177"/>
    <cellStyle name="Percent 4 6 3 3" xfId="27178"/>
    <cellStyle name="Percent 4 6 3 4" xfId="27179"/>
    <cellStyle name="Percent 4 6 3 5" xfId="27180"/>
    <cellStyle name="Percent 4 6 3 6" xfId="27181"/>
    <cellStyle name="Percent 4 6 4" xfId="27182"/>
    <cellStyle name="Percent 4 6 4 2" xfId="27183"/>
    <cellStyle name="Percent 4 6 5" xfId="27184"/>
    <cellStyle name="Percent 4 6 6" xfId="27185"/>
    <cellStyle name="Percent 4 7" xfId="27186"/>
    <cellStyle name="Percent 4 7 2" xfId="27187"/>
    <cellStyle name="Percent 4 7 2 2" xfId="27188"/>
    <cellStyle name="Percent 4 7 2 3" xfId="27189"/>
    <cellStyle name="Percent 4 7 2 4" xfId="27190"/>
    <cellStyle name="Percent 4 7 2 5" xfId="27191"/>
    <cellStyle name="Percent 4 7 2 6" xfId="27192"/>
    <cellStyle name="Percent 4 7 3" xfId="27193"/>
    <cellStyle name="Percent 4 7 4" xfId="27194"/>
    <cellStyle name="Percent 4 7 5" xfId="27195"/>
    <cellStyle name="Percent 4 8" xfId="27196"/>
    <cellStyle name="Percent 4 8 2" xfId="27197"/>
    <cellStyle name="Percent 4 8 3" xfId="27198"/>
    <cellStyle name="Percent 4 8 4" xfId="27199"/>
    <cellStyle name="Percent 4 9" xfId="27200"/>
    <cellStyle name="Percent 4 9 2" xfId="27201"/>
    <cellStyle name="Percent 5" xfId="27202"/>
    <cellStyle name="Percent 5 2" xfId="27203"/>
    <cellStyle name="Percent 5 2 2" xfId="27204"/>
    <cellStyle name="Percent 5 2 2 2" xfId="27205"/>
    <cellStyle name="Percent 5 2 2 2 2" xfId="27206"/>
    <cellStyle name="Percent 5 2 2 2 3" xfId="27207"/>
    <cellStyle name="Percent 5 2 2 2 4" xfId="27208"/>
    <cellStyle name="Percent 5 2 3" xfId="27209"/>
    <cellStyle name="Percent 5 2 3 2" xfId="27210"/>
    <cellStyle name="Percent 5 2 3 3" xfId="27211"/>
    <cellStyle name="Percent 5 2 3 4" xfId="27212"/>
    <cellStyle name="Percent 5 2 4" xfId="27213"/>
    <cellStyle name="Percent 5 2 5" xfId="27214"/>
    <cellStyle name="Percent 5 3" xfId="27215"/>
    <cellStyle name="Percent 5 3 2" xfId="27216"/>
    <cellStyle name="Percent 5 3 2 2" xfId="27217"/>
    <cellStyle name="Percent 5 3 3" xfId="27218"/>
    <cellStyle name="Percent 5 3 3 2" xfId="27219"/>
    <cellStyle name="Percent 5 3 3 3" xfId="27220"/>
    <cellStyle name="Percent 5 3 3 4" xfId="27221"/>
    <cellStyle name="Percent 5 3 4" xfId="27222"/>
    <cellStyle name="Percent 5 3 5" xfId="27223"/>
    <cellStyle name="Percent 5 4" xfId="27224"/>
    <cellStyle name="Percent 5 4 2" xfId="27225"/>
    <cellStyle name="Percent 5 5" xfId="27226"/>
    <cellStyle name="Percent 5 5 2" xfId="27227"/>
    <cellStyle name="Percent 5 5 3" xfId="27228"/>
    <cellStyle name="Percent 5 5 4" xfId="27229"/>
    <cellStyle name="Percent 5 6" xfId="27230"/>
    <cellStyle name="Percent 5 7" xfId="27231"/>
    <cellStyle name="Percent 6" xfId="27232"/>
    <cellStyle name="Percent 6 2" xfId="27233"/>
    <cellStyle name="Percent 6 2 2" xfId="27234"/>
    <cellStyle name="Percent 6 2 2 2" xfId="27235"/>
    <cellStyle name="Percent 6 2 2 2 2" xfId="27236"/>
    <cellStyle name="Percent 6 2 2 2 3" xfId="27237"/>
    <cellStyle name="Percent 6 2 2 2 4" xfId="27238"/>
    <cellStyle name="Percent 6 2 3" xfId="27239"/>
    <cellStyle name="Percent 6 2 3 2" xfId="27240"/>
    <cellStyle name="Percent 6 2 3 3" xfId="27241"/>
    <cellStyle name="Percent 6 2 3 4" xfId="27242"/>
    <cellStyle name="Percent 6 2 4" xfId="27243"/>
    <cellStyle name="Percent 6 2 5" xfId="27244"/>
    <cellStyle name="Percent 6 3" xfId="27245"/>
    <cellStyle name="Percent 6 3 2" xfId="27246"/>
    <cellStyle name="Percent 6 3 2 2" xfId="27247"/>
    <cellStyle name="Percent 6 3 2 3" xfId="27248"/>
    <cellStyle name="Percent 6 3 2 4" xfId="27249"/>
    <cellStyle name="Percent 6 4" xfId="27250"/>
    <cellStyle name="Percent 6 4 2" xfId="27251"/>
    <cellStyle name="Percent 6 4 3" xfId="27252"/>
    <cellStyle name="Percent 6 4 4" xfId="27253"/>
    <cellStyle name="Percent 6 5" xfId="27254"/>
    <cellStyle name="Percent 6 6" xfId="27255"/>
    <cellStyle name="Percent 6 7" xfId="27256"/>
    <cellStyle name="Percent 7" xfId="27257"/>
    <cellStyle name="Percent 7 2" xfId="27258"/>
    <cellStyle name="Percent 7 2 2" xfId="27259"/>
    <cellStyle name="Percent 7 2 2 2" xfId="27260"/>
    <cellStyle name="Percent 7 2 2 2 2" xfId="27261"/>
    <cellStyle name="Percent 7 2 2 2 3" xfId="27262"/>
    <cellStyle name="Percent 7 2 2 2 4" xfId="27263"/>
    <cellStyle name="Percent 7 2 2 3" xfId="27264"/>
    <cellStyle name="Percent 7 2 2 3 2" xfId="27265"/>
    <cellStyle name="Percent 7 2 2 4" xfId="27266"/>
    <cellStyle name="Percent 7 2 3" xfId="27267"/>
    <cellStyle name="Percent 7 2 3 2" xfId="27268"/>
    <cellStyle name="Percent 7 2 3 3" xfId="27269"/>
    <cellStyle name="Percent 7 2 3 4" xfId="27270"/>
    <cellStyle name="Percent 7 2 4" xfId="27271"/>
    <cellStyle name="Percent 7 2 4 2" xfId="27272"/>
    <cellStyle name="Percent 7 2 5" xfId="27273"/>
    <cellStyle name="Percent 7 2 5 2" xfId="27274"/>
    <cellStyle name="Percent 7 2 6" xfId="27275"/>
    <cellStyle name="Percent 7 3" xfId="27276"/>
    <cellStyle name="Percent 7 3 2" xfId="27277"/>
    <cellStyle name="Percent 7 3 2 2" xfId="27278"/>
    <cellStyle name="Percent 7 3 2 3" xfId="27279"/>
    <cellStyle name="Percent 7 3 2 4" xfId="27280"/>
    <cellStyle name="Percent 7 3 3" xfId="27281"/>
    <cellStyle name="Percent 7 3 3 2" xfId="27282"/>
    <cellStyle name="Percent 7 3 4" xfId="27283"/>
    <cellStyle name="Percent 7 4" xfId="27284"/>
    <cellStyle name="Percent 7 4 2" xfId="27285"/>
    <cellStyle name="Percent 7 4 3" xfId="27286"/>
    <cellStyle name="Percent 7 4 4" xfId="27287"/>
    <cellStyle name="Percent 7 4 5" xfId="27288"/>
    <cellStyle name="Percent 7 4 6" xfId="27289"/>
    <cellStyle name="Percent 7 5" xfId="27290"/>
    <cellStyle name="Percent 7 5 2" xfId="27291"/>
    <cellStyle name="Percent 7 6" xfId="27292"/>
    <cellStyle name="Percent 7 7" xfId="27293"/>
    <cellStyle name="Percent 7 8" xfId="27294"/>
    <cellStyle name="Percent 7 9" xfId="27295"/>
    <cellStyle name="Percent 8" xfId="27296"/>
    <cellStyle name="Percent 8 2" xfId="27297"/>
    <cellStyle name="Percent 8 2 2" xfId="27298"/>
    <cellStyle name="Percent 8 2 2 2" xfId="27299"/>
    <cellStyle name="Percent 8 2 2 3" xfId="27300"/>
    <cellStyle name="Percent 8 2 2 4" xfId="27301"/>
    <cellStyle name="Percent 8 2 3" xfId="27302"/>
    <cellStyle name="Percent 8 2 3 2" xfId="27303"/>
    <cellStyle name="Percent 8 2 4" xfId="27304"/>
    <cellStyle name="Percent 8 3" xfId="27305"/>
    <cellStyle name="Percent 8 3 2" xfId="27306"/>
    <cellStyle name="Percent 8 3 3" xfId="27307"/>
    <cellStyle name="Percent 8 3 4" xfId="27308"/>
    <cellStyle name="Percent 8 3 5" xfId="27309"/>
    <cellStyle name="Percent 8 3 6" xfId="27310"/>
    <cellStyle name="Percent 8 4" xfId="27311"/>
    <cellStyle name="Percent 8 4 2" xfId="27312"/>
    <cellStyle name="Percent 8 4 3" xfId="27313"/>
    <cellStyle name="Percent 8 4 4" xfId="27314"/>
    <cellStyle name="Percent 8 5" xfId="27315"/>
    <cellStyle name="Percent 8 5 2" xfId="27316"/>
    <cellStyle name="Percent 8 6" xfId="27317"/>
    <cellStyle name="Percent 8 7" xfId="27318"/>
    <cellStyle name="Percent 8 8" xfId="27319"/>
    <cellStyle name="Percent 8 9" xfId="27320"/>
    <cellStyle name="Percent 9" xfId="27321"/>
    <cellStyle name="Percent 9 2" xfId="27322"/>
    <cellStyle name="Percent 9 2 2" xfId="27323"/>
    <cellStyle name="Percent 9 2 2 2" xfId="27324"/>
    <cellStyle name="Percent 9 2 2 3" xfId="27325"/>
    <cellStyle name="Percent 9 2 2 4" xfId="27326"/>
    <cellStyle name="Percent 9 2 3" xfId="27327"/>
    <cellStyle name="Percent 9 2 3 2" xfId="27328"/>
    <cellStyle name="Percent 9 3" xfId="27329"/>
    <cellStyle name="Percent 9 3 2" xfId="27330"/>
    <cellStyle name="Percent 9 3 3" xfId="27331"/>
    <cellStyle name="Percent 9 3 4" xfId="27332"/>
    <cellStyle name="Percent 9 4" xfId="27333"/>
    <cellStyle name="Percent 9 4 2" xfId="27334"/>
    <cellStyle name="Percent 9 5" xfId="27335"/>
    <cellStyle name="Percent 9 5 2" xfId="27336"/>
    <cellStyle name="Percent*" xfId="27337"/>
    <cellStyle name="Percent.0" xfId="27338"/>
    <cellStyle name="Percent.0 2" xfId="27339"/>
    <cellStyle name="Percent.0 3" xfId="27340"/>
    <cellStyle name="Percent.00" xfId="27341"/>
    <cellStyle name="Percent.00 2" xfId="27342"/>
    <cellStyle name="Percent.00 3" xfId="27343"/>
    <cellStyle name="Price" xfId="27344"/>
    <cellStyle name="ProductClass" xfId="27345"/>
    <cellStyle name="ProductClass 2" xfId="27346"/>
    <cellStyle name="ProductClass 2 2" xfId="27347"/>
    <cellStyle name="ProductClass 3" xfId="27348"/>
    <cellStyle name="ProductType" xfId="27349"/>
    <cellStyle name="QvB" xfId="27350"/>
    <cellStyle name="QvB 2" xfId="27351"/>
    <cellStyle name="RebateValue" xfId="27352"/>
    <cellStyle name="RebateValue 2" xfId="27353"/>
    <cellStyle name="RebateValue 2 2" xfId="27354"/>
    <cellStyle name="RebateValue 3" xfId="27355"/>
    <cellStyle name="Refdb standard" xfId="27356"/>
    <cellStyle name="Refdb standard 2" xfId="27357"/>
    <cellStyle name="Refdb standard 2 2" xfId="27358"/>
    <cellStyle name="Refdb standard 3" xfId="27359"/>
    <cellStyle name="ReportData" xfId="27360"/>
    <cellStyle name="ReportElements" xfId="27361"/>
    <cellStyle name="ReportHeader" xfId="27362"/>
    <cellStyle name="ReportTitlePrompt" xfId="27363"/>
    <cellStyle name="ReportTitlePrompt 2" xfId="27364"/>
    <cellStyle name="ReportTitlePrompt 2 2" xfId="27365"/>
    <cellStyle name="ReportTitlePrompt 3" xfId="27366"/>
    <cellStyle name="ReportTitlePrompt 3 2" xfId="27367"/>
    <cellStyle name="ReportTitlePrompt 4" xfId="27368"/>
    <cellStyle name="ReportTitlePrompt 5" xfId="27369"/>
    <cellStyle name="ReportTitlePrompt 6" xfId="27370"/>
    <cellStyle name="ReportTitleValue" xfId="27371"/>
    <cellStyle name="ReportTitleValue 2" xfId="27372"/>
    <cellStyle name="ReportTitleValue 2 2" xfId="27373"/>
    <cellStyle name="ReportTitleValue 3" xfId="27374"/>
    <cellStyle name="ReportTitleValue 3 2" xfId="27375"/>
    <cellStyle name="ReportTitleValue 4" xfId="27376"/>
    <cellStyle name="ReportTitleValue 5" xfId="27377"/>
    <cellStyle name="ReportTitleValue 6" xfId="27378"/>
    <cellStyle name="ResellerType" xfId="27379"/>
    <cellStyle name="Row_CategoryHeadings" xfId="27380"/>
    <cellStyle name="RowAcctAbovePrompt" xfId="27381"/>
    <cellStyle name="RowAcctAbovePrompt 2" xfId="27382"/>
    <cellStyle name="RowAcctAbovePrompt 2 2" xfId="27383"/>
    <cellStyle name="RowAcctAbovePrompt 2 2 2" xfId="27384"/>
    <cellStyle name="RowAcctAbovePrompt 3" xfId="27385"/>
    <cellStyle name="RowAcctAbovePrompt 3 2" xfId="27386"/>
    <cellStyle name="RowAcctAbovePrompt 4" xfId="27387"/>
    <cellStyle name="RowAcctAbovePrompt 5" xfId="27388"/>
    <cellStyle name="RowAcctAbovePrompt 6" xfId="27389"/>
    <cellStyle name="RowAcctSOBAbovePrompt" xfId="27390"/>
    <cellStyle name="RowAcctSOBAbovePrompt 2" xfId="27391"/>
    <cellStyle name="RowAcctSOBAbovePrompt 2 2" xfId="27392"/>
    <cellStyle name="RowAcctSOBAbovePrompt 2 2 2" xfId="27393"/>
    <cellStyle name="RowAcctSOBAbovePrompt 3" xfId="27394"/>
    <cellStyle name="RowAcctSOBAbovePrompt 3 2" xfId="27395"/>
    <cellStyle name="RowAcctSOBAbovePrompt 4" xfId="27396"/>
    <cellStyle name="RowAcctSOBAbovePrompt 5" xfId="27397"/>
    <cellStyle name="RowAcctSOBAbovePrompt 6" xfId="27398"/>
    <cellStyle name="RowAcctSOBValue" xfId="27399"/>
    <cellStyle name="RowAcctSOBValue 2" xfId="27400"/>
    <cellStyle name="RowAcctSOBValue 2 2" xfId="27401"/>
    <cellStyle name="RowAcctSOBValue 3" xfId="27402"/>
    <cellStyle name="RowAcctSOBValue 3 2" xfId="27403"/>
    <cellStyle name="RowAcctSOBValue 4" xfId="27404"/>
    <cellStyle name="RowAcctSOBValue 5" xfId="27405"/>
    <cellStyle name="RowAcctSOBValue 6" xfId="27406"/>
    <cellStyle name="RowAcctValue" xfId="27407"/>
    <cellStyle name="RowAcctValue 2" xfId="27408"/>
    <cellStyle name="RowAcctValue 2 2" xfId="27409"/>
    <cellStyle name="RowAcctValue 3" xfId="27410"/>
    <cellStyle name="RowAcctValue 3 2" xfId="27411"/>
    <cellStyle name="RowAcctValue 4" xfId="27412"/>
    <cellStyle name="RowAcctValue 5" xfId="27413"/>
    <cellStyle name="RowAcctValue 6" xfId="27414"/>
    <cellStyle name="RowAttrAbovePrompt" xfId="27415"/>
    <cellStyle name="RowAttrAbovePrompt 2" xfId="27416"/>
    <cellStyle name="RowAttrAbovePrompt 2 2" xfId="27417"/>
    <cellStyle name="RowAttrAbovePrompt 2 2 2" xfId="27418"/>
    <cellStyle name="RowAttrAbovePrompt 3" xfId="27419"/>
    <cellStyle name="RowAttrAbovePrompt 3 2" xfId="27420"/>
    <cellStyle name="RowAttrAbovePrompt 4" xfId="27421"/>
    <cellStyle name="RowAttrAbovePrompt 5" xfId="27422"/>
    <cellStyle name="RowAttrAbovePrompt 6" xfId="27423"/>
    <cellStyle name="RowAttrAbovePrompt 7" xfId="27424"/>
    <cellStyle name="RowAttrValue" xfId="27425"/>
    <cellStyle name="RowAttrValue 2" xfId="27426"/>
    <cellStyle name="RowAttrValue 2 2" xfId="27427"/>
    <cellStyle name="RowAttrValue 3" xfId="27428"/>
    <cellStyle name="RowAttrValue 3 2" xfId="27429"/>
    <cellStyle name="RowAttrValue 4" xfId="27430"/>
    <cellStyle name="RowAttrValue 5" xfId="27431"/>
    <cellStyle name="RowAttrValue 6" xfId="27432"/>
    <cellStyle name="RowColSetAbovePrompt" xfId="27433"/>
    <cellStyle name="RowColSetAbovePrompt 2" xfId="27434"/>
    <cellStyle name="RowColSetAbovePrompt 2 2" xfId="27435"/>
    <cellStyle name="RowColSetAbovePrompt 2 2 2" xfId="27436"/>
    <cellStyle name="RowColSetAbovePrompt 3" xfId="27437"/>
    <cellStyle name="RowColSetAbovePrompt 3 2" xfId="27438"/>
    <cellStyle name="RowColSetAbovePrompt 4" xfId="27439"/>
    <cellStyle name="RowColSetAbovePrompt 5" xfId="27440"/>
    <cellStyle name="RowColSetAbovePrompt 6" xfId="27441"/>
    <cellStyle name="RowColSetAbovePrompt 7" xfId="27442"/>
    <cellStyle name="RowColSetLeftPrompt" xfId="27443"/>
    <cellStyle name="RowColSetLeftPrompt 2" xfId="27444"/>
    <cellStyle name="RowColSetLeftPrompt 2 2" xfId="27445"/>
    <cellStyle name="RowColSetLeftPrompt 2 2 2" xfId="27446"/>
    <cellStyle name="RowColSetLeftPrompt 3" xfId="27447"/>
    <cellStyle name="RowColSetLeftPrompt 3 2" xfId="27448"/>
    <cellStyle name="RowColSetLeftPrompt 4" xfId="27449"/>
    <cellStyle name="RowColSetLeftPrompt 5" xfId="27450"/>
    <cellStyle name="RowColSetLeftPrompt 6" xfId="27451"/>
    <cellStyle name="RowColSetLeftPrompt 7" xfId="27452"/>
    <cellStyle name="RowColSetValue" xfId="27453"/>
    <cellStyle name="RowColSetValue 2" xfId="27454"/>
    <cellStyle name="RowColSetValue 2 2" xfId="27455"/>
    <cellStyle name="RowColSetValue 3" xfId="27456"/>
    <cellStyle name="RowColSetValue 3 2" xfId="27457"/>
    <cellStyle name="RowColSetValue 4" xfId="27458"/>
    <cellStyle name="RowColSetValue 5" xfId="27459"/>
    <cellStyle name="RowColSetValue 6" xfId="27460"/>
    <cellStyle name="rowfield" xfId="27461"/>
    <cellStyle name="rowfield 2" xfId="27462"/>
    <cellStyle name="rowfield 2 2" xfId="27463"/>
    <cellStyle name="rowfield 3" xfId="27464"/>
    <cellStyle name="RowLeftPrompt" xfId="27465"/>
    <cellStyle name="RowLeftPrompt 2" xfId="27466"/>
    <cellStyle name="RowLeftPrompt 2 2" xfId="27467"/>
    <cellStyle name="RowLeftPrompt 2 2 2" xfId="27468"/>
    <cellStyle name="RowLeftPrompt 3" xfId="27469"/>
    <cellStyle name="RowLeftPrompt 3 2" xfId="27470"/>
    <cellStyle name="RowLeftPrompt 4" xfId="27471"/>
    <cellStyle name="RowLeftPrompt 5" xfId="27472"/>
    <cellStyle name="RowLeftPrompt 6" xfId="27473"/>
    <cellStyle name="Sample" xfId="27474"/>
    <cellStyle name="Sample 2" xfId="27475"/>
    <cellStyle name="Sample 2 2" xfId="27476"/>
    <cellStyle name="Sample 3" xfId="27477"/>
    <cellStyle name="SampleUsingFormatMask" xfId="27478"/>
    <cellStyle name="SampleUsingFormatMask 2" xfId="27479"/>
    <cellStyle name="SampleUsingFormatMask 2 2" xfId="27480"/>
    <cellStyle name="SampleUsingFormatMask 3" xfId="27481"/>
    <cellStyle name="SampleUsingFormatMask 3 2" xfId="27482"/>
    <cellStyle name="SampleUsingFormatMask 4" xfId="27483"/>
    <cellStyle name="SampleUsingFormatMask 5" xfId="27484"/>
    <cellStyle name="SampleUsingFormatMask 6" xfId="27485"/>
    <cellStyle name="SampleWithNoFormatMask" xfId="27486"/>
    <cellStyle name="SampleWithNoFormatMask 2" xfId="27487"/>
    <cellStyle name="SampleWithNoFormatMask 2 2" xfId="27488"/>
    <cellStyle name="SampleWithNoFormatMask 3" xfId="27489"/>
    <cellStyle name="SampleWithNoFormatMask 3 2" xfId="27490"/>
    <cellStyle name="SampleWithNoFormatMask 4" xfId="27491"/>
    <cellStyle name="SampleWithNoFormatMask 5" xfId="27492"/>
    <cellStyle name="SampleWithNoFormatMask 6" xfId="27493"/>
    <cellStyle name="SAPBEXaggData" xfId="27494"/>
    <cellStyle name="SAPBEXaggData 2" xfId="27495"/>
    <cellStyle name="SAPBEXaggData 3" xfId="27496"/>
    <cellStyle name="SAPBEXaggDataEmph" xfId="27497"/>
    <cellStyle name="SAPBEXaggDataEmph 2" xfId="27498"/>
    <cellStyle name="SAPBEXaggDataEmph 3" xfId="27499"/>
    <cellStyle name="SAPBEXaggItem" xfId="27500"/>
    <cellStyle name="SAPBEXaggItem 2" xfId="27501"/>
    <cellStyle name="SAPBEXaggItem 3" xfId="27502"/>
    <cellStyle name="SAPBEXaggItemX" xfId="27503"/>
    <cellStyle name="SAPBEXaggItemX 2" xfId="27504"/>
    <cellStyle name="SAPBEXaggItemX 3" xfId="27505"/>
    <cellStyle name="SAPBEXchaText" xfId="27506"/>
    <cellStyle name="SAPBEXchaText 2" xfId="27507"/>
    <cellStyle name="SAPBEXchaText 2 2" xfId="27508"/>
    <cellStyle name="SAPBEXchaText 3" xfId="27509"/>
    <cellStyle name="SAPBEXchaText 4" xfId="27510"/>
    <cellStyle name="SAPBEXexcBad7" xfId="27511"/>
    <cellStyle name="SAPBEXexcBad7 2" xfId="27512"/>
    <cellStyle name="SAPBEXexcBad7 3" xfId="27513"/>
    <cellStyle name="SAPBEXexcBad8" xfId="27514"/>
    <cellStyle name="SAPBEXexcBad8 2" xfId="27515"/>
    <cellStyle name="SAPBEXexcBad8 3" xfId="27516"/>
    <cellStyle name="SAPBEXexcBad9" xfId="27517"/>
    <cellStyle name="SAPBEXexcBad9 2" xfId="27518"/>
    <cellStyle name="SAPBEXexcBad9 3" xfId="27519"/>
    <cellStyle name="SAPBEXexcCritical4" xfId="27520"/>
    <cellStyle name="SAPBEXexcCritical4 2" xfId="27521"/>
    <cellStyle name="SAPBEXexcCritical4 3" xfId="27522"/>
    <cellStyle name="SAPBEXexcCritical5" xfId="27523"/>
    <cellStyle name="SAPBEXexcCritical5 2" xfId="27524"/>
    <cellStyle name="SAPBEXexcCritical5 3" xfId="27525"/>
    <cellStyle name="SAPBEXexcCritical6" xfId="27526"/>
    <cellStyle name="SAPBEXexcCritical6 2" xfId="27527"/>
    <cellStyle name="SAPBEXexcCritical6 3" xfId="27528"/>
    <cellStyle name="SAPBEXexcGood1" xfId="27529"/>
    <cellStyle name="SAPBEXexcGood1 2" xfId="27530"/>
    <cellStyle name="SAPBEXexcGood1 3" xfId="27531"/>
    <cellStyle name="SAPBEXexcGood2" xfId="27532"/>
    <cellStyle name="SAPBEXexcGood2 2" xfId="27533"/>
    <cellStyle name="SAPBEXexcGood2 3" xfId="27534"/>
    <cellStyle name="SAPBEXexcGood3" xfId="27535"/>
    <cellStyle name="SAPBEXexcGood3 2" xfId="27536"/>
    <cellStyle name="SAPBEXexcGood3 3" xfId="27537"/>
    <cellStyle name="SAPBEXfilterDrill" xfId="27538"/>
    <cellStyle name="SAPBEXfilterDrill 2" xfId="27539"/>
    <cellStyle name="SAPBEXfilterDrill 3" xfId="27540"/>
    <cellStyle name="SAPBEXfilterItem" xfId="27541"/>
    <cellStyle name="SAPBEXfilterText" xfId="27542"/>
    <cellStyle name="SAPBEXformats" xfId="27543"/>
    <cellStyle name="SAPBEXformats 2" xfId="27544"/>
    <cellStyle name="SAPBEXformats 2 2" xfId="27545"/>
    <cellStyle name="SAPBEXformats 3" xfId="27546"/>
    <cellStyle name="SAPBEXformats 4" xfId="27547"/>
    <cellStyle name="SAPBEXheaderItem" xfId="27548"/>
    <cellStyle name="SAPBEXheaderItem 2" xfId="27549"/>
    <cellStyle name="SAPBEXheaderItem 3" xfId="27550"/>
    <cellStyle name="SAPBEXheaderText" xfId="27551"/>
    <cellStyle name="SAPBEXheaderText 2" xfId="27552"/>
    <cellStyle name="SAPBEXheaderText 3" xfId="27553"/>
    <cellStyle name="SAPBEXHLevel0" xfId="27554"/>
    <cellStyle name="SAPBEXHLevel0 2" xfId="27555"/>
    <cellStyle name="SAPBEXHLevel0 2 2" xfId="27556"/>
    <cellStyle name="SAPBEXHLevel0 3" xfId="27557"/>
    <cellStyle name="SAPBEXHLevel0 4" xfId="27558"/>
    <cellStyle name="SAPBEXHLevel0X" xfId="27559"/>
    <cellStyle name="SAPBEXHLevel0X 2" xfId="27560"/>
    <cellStyle name="SAPBEXHLevel0X 2 2" xfId="27561"/>
    <cellStyle name="SAPBEXHLevel0X 3" xfId="27562"/>
    <cellStyle name="SAPBEXHLevel0X 4" xfId="27563"/>
    <cellStyle name="SAPBEXHLevel1" xfId="27564"/>
    <cellStyle name="SAPBEXHLevel1 2" xfId="27565"/>
    <cellStyle name="SAPBEXHLevel1 2 2" xfId="27566"/>
    <cellStyle name="SAPBEXHLevel1 3" xfId="27567"/>
    <cellStyle name="SAPBEXHLevel1 4" xfId="27568"/>
    <cellStyle name="SAPBEXHLevel1X" xfId="27569"/>
    <cellStyle name="SAPBEXHLevel1X 2" xfId="27570"/>
    <cellStyle name="SAPBEXHLevel1X 2 2" xfId="27571"/>
    <cellStyle name="SAPBEXHLevel1X 3" xfId="27572"/>
    <cellStyle name="SAPBEXHLevel1X 4" xfId="27573"/>
    <cellStyle name="SAPBEXHLevel2" xfId="27574"/>
    <cellStyle name="SAPBEXHLevel2 2" xfId="27575"/>
    <cellStyle name="SAPBEXHLevel2 2 2" xfId="27576"/>
    <cellStyle name="SAPBEXHLevel2 3" xfId="27577"/>
    <cellStyle name="SAPBEXHLevel2 4" xfId="27578"/>
    <cellStyle name="SAPBEXHLevel2X" xfId="27579"/>
    <cellStyle name="SAPBEXHLevel2X 2" xfId="27580"/>
    <cellStyle name="SAPBEXHLevel2X 2 2" xfId="27581"/>
    <cellStyle name="SAPBEXHLevel2X 3" xfId="27582"/>
    <cellStyle name="SAPBEXHLevel2X 4" xfId="27583"/>
    <cellStyle name="SAPBEXHLevel3" xfId="27584"/>
    <cellStyle name="SAPBEXHLevel3 2" xfId="27585"/>
    <cellStyle name="SAPBEXHLevel3 2 2" xfId="27586"/>
    <cellStyle name="SAPBEXHLevel3 3" xfId="27587"/>
    <cellStyle name="SAPBEXHLevel3 4" xfId="27588"/>
    <cellStyle name="SAPBEXHLevel3X" xfId="27589"/>
    <cellStyle name="SAPBEXHLevel3X 2" xfId="27590"/>
    <cellStyle name="SAPBEXHLevel3X 2 2" xfId="27591"/>
    <cellStyle name="SAPBEXHLevel3X 3" xfId="27592"/>
    <cellStyle name="SAPBEXHLevel3X 4" xfId="27593"/>
    <cellStyle name="SAPBEXresData" xfId="27594"/>
    <cellStyle name="SAPBEXresData 2" xfId="27595"/>
    <cellStyle name="SAPBEXresData 3" xfId="27596"/>
    <cellStyle name="SAPBEXresDataEmph" xfId="27597"/>
    <cellStyle name="SAPBEXresDataEmph 2" xfId="27598"/>
    <cellStyle name="SAPBEXresDataEmph 3" xfId="27599"/>
    <cellStyle name="SAPBEXresItem" xfId="27600"/>
    <cellStyle name="SAPBEXresItem 2" xfId="27601"/>
    <cellStyle name="SAPBEXresItem 3" xfId="27602"/>
    <cellStyle name="SAPBEXresItemX" xfId="27603"/>
    <cellStyle name="SAPBEXresItemX 2" xfId="27604"/>
    <cellStyle name="SAPBEXresItemX 3" xfId="27605"/>
    <cellStyle name="SAPBEXstdData" xfId="27606"/>
    <cellStyle name="SAPBEXstdData 2" xfId="27607"/>
    <cellStyle name="SAPBEXstdData 3" xfId="27608"/>
    <cellStyle name="SAPBEXstdDataEmph" xfId="27609"/>
    <cellStyle name="SAPBEXstdDataEmph 2" xfId="27610"/>
    <cellStyle name="SAPBEXstdDataEmph 3" xfId="27611"/>
    <cellStyle name="SAPBEXstdItem" xfId="27612"/>
    <cellStyle name="SAPBEXstdItem 2" xfId="27613"/>
    <cellStyle name="SAPBEXstdItem 2 2" xfId="27614"/>
    <cellStyle name="SAPBEXstdItem 3" xfId="27615"/>
    <cellStyle name="SAPBEXstdItem 4" xfId="27616"/>
    <cellStyle name="SAPBEXstdItemX" xfId="27617"/>
    <cellStyle name="SAPBEXstdItemX 2" xfId="27618"/>
    <cellStyle name="SAPBEXstdItemX 2 2" xfId="27619"/>
    <cellStyle name="SAPBEXstdItemX 3" xfId="27620"/>
    <cellStyle name="SAPBEXstdItemX 4" xfId="27621"/>
    <cellStyle name="SAPBEXtitle" xfId="27622"/>
    <cellStyle name="SAPBEXundefined" xfId="27623"/>
    <cellStyle name="SAPBEXundefined 2" xfId="27624"/>
    <cellStyle name="SAPBEXundefined 3" xfId="27625"/>
    <cellStyle name="Sheet Heading" xfId="27626"/>
    <cellStyle name="Sheet Title" xfId="27627"/>
    <cellStyle name="Sheet Title 2" xfId="27628"/>
    <cellStyle name="Sheet Title 2 2" xfId="27629"/>
    <cellStyle name="Sheet Title 3" xfId="27630"/>
    <cellStyle name="Sheet Title 3 2" xfId="27631"/>
    <cellStyle name="Sheet Title 4" xfId="27632"/>
    <cellStyle name="Sheet Title 5" xfId="27633"/>
    <cellStyle name="Sheet Title 6" xfId="27634"/>
    <cellStyle name="Sheet Title." xfId="27635"/>
    <cellStyle name="Size" xfId="27636"/>
    <cellStyle name="Size 2" xfId="27637"/>
    <cellStyle name="Size 2 2" xfId="27638"/>
    <cellStyle name="Size 2 2 2" xfId="27639"/>
    <cellStyle name="Size 2 2 3" xfId="27640"/>
    <cellStyle name="Size 2 2 4" xfId="27641"/>
    <cellStyle name="Size 3" xfId="27642"/>
    <cellStyle name="Size 3 2" xfId="27643"/>
    <cellStyle name="Size 3 3" xfId="27644"/>
    <cellStyle name="Size 3 4" xfId="27645"/>
    <cellStyle name="Source" xfId="27646"/>
    <cellStyle name="Source 10" xfId="27647"/>
    <cellStyle name="Source 10 2" xfId="27648"/>
    <cellStyle name="Source 10 2 2" xfId="27649"/>
    <cellStyle name="Source 10 2 2 2" xfId="27650"/>
    <cellStyle name="Source 10 2 2 2 2" xfId="27651"/>
    <cellStyle name="Source 10 2 3" xfId="27652"/>
    <cellStyle name="Source 10 2 3 2" xfId="27653"/>
    <cellStyle name="Source 10 2 4" xfId="27654"/>
    <cellStyle name="Source 10 2 5" xfId="27655"/>
    <cellStyle name="Source 10 3" xfId="27656"/>
    <cellStyle name="Source 10 3 2" xfId="27657"/>
    <cellStyle name="Source 10 3 2 2" xfId="27658"/>
    <cellStyle name="Source 10 4" xfId="27659"/>
    <cellStyle name="Source 10 4 2" xfId="27660"/>
    <cellStyle name="Source 10 5" xfId="27661"/>
    <cellStyle name="Source 10 6" xfId="27662"/>
    <cellStyle name="Source 10_Gross" xfId="27663"/>
    <cellStyle name="Source 11" xfId="27664"/>
    <cellStyle name="Source 11 2" xfId="27665"/>
    <cellStyle name="Source 11 2 2" xfId="27666"/>
    <cellStyle name="Source 11 2 2 2" xfId="27667"/>
    <cellStyle name="Source 11 2 2 2 2" xfId="27668"/>
    <cellStyle name="Source 11 2 3" xfId="27669"/>
    <cellStyle name="Source 11 2 3 2" xfId="27670"/>
    <cellStyle name="Source 11 2 4" xfId="27671"/>
    <cellStyle name="Source 11 2 5" xfId="27672"/>
    <cellStyle name="Source 11 3" xfId="27673"/>
    <cellStyle name="Source 11 3 2" xfId="27674"/>
    <cellStyle name="Source 11 3 2 2" xfId="27675"/>
    <cellStyle name="Source 11 4" xfId="27676"/>
    <cellStyle name="Source 11 4 2" xfId="27677"/>
    <cellStyle name="Source 11 5" xfId="27678"/>
    <cellStyle name="Source 11 6" xfId="27679"/>
    <cellStyle name="Source 11_Gross" xfId="27680"/>
    <cellStyle name="Source 12" xfId="27681"/>
    <cellStyle name="Source 12 2" xfId="27682"/>
    <cellStyle name="Source 12 2 2" xfId="27683"/>
    <cellStyle name="Source 12 2 2 2" xfId="27684"/>
    <cellStyle name="Source 12 2 3" xfId="27685"/>
    <cellStyle name="Source 12 2 3 2" xfId="27686"/>
    <cellStyle name="Source 12 2 4" xfId="27687"/>
    <cellStyle name="Source 12 3" xfId="27688"/>
    <cellStyle name="Source 12 3 2" xfId="27689"/>
    <cellStyle name="Source 12 4" xfId="27690"/>
    <cellStyle name="Source 12 4 2" xfId="27691"/>
    <cellStyle name="Source 12 5" xfId="27692"/>
    <cellStyle name="Source 12 5 2" xfId="27693"/>
    <cellStyle name="Source 12 6" xfId="27694"/>
    <cellStyle name="Source 12_Gross" xfId="27695"/>
    <cellStyle name="Source 13" xfId="27696"/>
    <cellStyle name="Source 13 2" xfId="27697"/>
    <cellStyle name="Source 13 2 2" xfId="27698"/>
    <cellStyle name="Source 13 2 2 2" xfId="27699"/>
    <cellStyle name="Source 13 2 3" xfId="27700"/>
    <cellStyle name="Source 13 2 4" xfId="27701"/>
    <cellStyle name="Source 13 3" xfId="27702"/>
    <cellStyle name="Source 13 3 2" xfId="27703"/>
    <cellStyle name="Source 13 4" xfId="27704"/>
    <cellStyle name="Source 13 4 2" xfId="27705"/>
    <cellStyle name="Source 13 5" xfId="27706"/>
    <cellStyle name="Source 13 5 2" xfId="27707"/>
    <cellStyle name="Source 13 6" xfId="27708"/>
    <cellStyle name="Source 14" xfId="27709"/>
    <cellStyle name="Source 14 2" xfId="27710"/>
    <cellStyle name="Source 14 2 2" xfId="27711"/>
    <cellStyle name="Source 14 2 2 2" xfId="27712"/>
    <cellStyle name="Source 14 3" xfId="27713"/>
    <cellStyle name="Source 14 3 2" xfId="27714"/>
    <cellStyle name="Source 14 4" xfId="27715"/>
    <cellStyle name="Source 14 4 2" xfId="27716"/>
    <cellStyle name="Source 14 5" xfId="27717"/>
    <cellStyle name="Source 15" xfId="27718"/>
    <cellStyle name="Source 15 2" xfId="27719"/>
    <cellStyle name="Source 15 2 2" xfId="27720"/>
    <cellStyle name="Source 15 2 2 2" xfId="27721"/>
    <cellStyle name="Source 15 3" xfId="27722"/>
    <cellStyle name="Source 15 3 2" xfId="27723"/>
    <cellStyle name="Source 15 4" xfId="27724"/>
    <cellStyle name="Source 15 4 2" xfId="27725"/>
    <cellStyle name="Source 16" xfId="27726"/>
    <cellStyle name="Source 16 2" xfId="27727"/>
    <cellStyle name="Source 16 2 2" xfId="27728"/>
    <cellStyle name="Source 16 2 2 2" xfId="27729"/>
    <cellStyle name="Source 16 3" xfId="27730"/>
    <cellStyle name="Source 16 3 2" xfId="27731"/>
    <cellStyle name="Source 17" xfId="27732"/>
    <cellStyle name="Source 17 2" xfId="27733"/>
    <cellStyle name="Source 17 2 2" xfId="27734"/>
    <cellStyle name="Source 17 3" xfId="27735"/>
    <cellStyle name="Source 17 3 2" xfId="27736"/>
    <cellStyle name="Source 18" xfId="27737"/>
    <cellStyle name="Source 18 2" xfId="27738"/>
    <cellStyle name="Source 18 2 2" xfId="27739"/>
    <cellStyle name="Source 18 3" xfId="27740"/>
    <cellStyle name="Source 19" xfId="27741"/>
    <cellStyle name="Source 19 2" xfId="27742"/>
    <cellStyle name="Source 19 2 2" xfId="27743"/>
    <cellStyle name="Source 19 3" xfId="27744"/>
    <cellStyle name="Source 2" xfId="27745"/>
    <cellStyle name="Source 2 10" xfId="27746"/>
    <cellStyle name="Source 2 10 2" xfId="27747"/>
    <cellStyle name="Source 2 11" xfId="27748"/>
    <cellStyle name="Source 2 11 2" xfId="27749"/>
    <cellStyle name="Source 2 12" xfId="27750"/>
    <cellStyle name="Source 2 2" xfId="27751"/>
    <cellStyle name="Source 2 2 2" xfId="27752"/>
    <cellStyle name="Source 2 2 2 2" xfId="27753"/>
    <cellStyle name="Source 2 2 2 2 2" xfId="27754"/>
    <cellStyle name="Source 2 2 2 2 2 2" xfId="27755"/>
    <cellStyle name="Source 2 2 2 3" xfId="27756"/>
    <cellStyle name="Source 2 2 2 3 2" xfId="27757"/>
    <cellStyle name="Source 2 2 2 3 2 2" xfId="27758"/>
    <cellStyle name="Source 2 2 2 3 3" xfId="27759"/>
    <cellStyle name="Source 2 2 2 4" xfId="27760"/>
    <cellStyle name="Source 2 2 2 4 2" xfId="27761"/>
    <cellStyle name="Source 2 2 2 5" xfId="27762"/>
    <cellStyle name="Source 2 2 2 5 2" xfId="27763"/>
    <cellStyle name="Source 2 2 2 6" xfId="27764"/>
    <cellStyle name="Source 2 2 3" xfId="27765"/>
    <cellStyle name="Source 2 2 3 2" xfId="27766"/>
    <cellStyle name="Source 2 2 3 2 2" xfId="27767"/>
    <cellStyle name="Source 2 2 3 3" xfId="27768"/>
    <cellStyle name="Source 2 2 3 3 2" xfId="27769"/>
    <cellStyle name="Source 2 2 3 4" xfId="27770"/>
    <cellStyle name="Source 2 2 3 5" xfId="27771"/>
    <cellStyle name="Source 2 2 4" xfId="27772"/>
    <cellStyle name="Source 2 2 4 2" xfId="27773"/>
    <cellStyle name="Source 2 2 4 2 2" xfId="27774"/>
    <cellStyle name="Source 2 2 4 3" xfId="27775"/>
    <cellStyle name="Source 2 2 5" xfId="27776"/>
    <cellStyle name="Source 2 2 5 2" xfId="27777"/>
    <cellStyle name="Source 2 2 6" xfId="27778"/>
    <cellStyle name="Source 2 2 6 2" xfId="27779"/>
    <cellStyle name="Source 2 2 7" xfId="27780"/>
    <cellStyle name="Source 2 2 8" xfId="27781"/>
    <cellStyle name="Source 2 2_Gross" xfId="27782"/>
    <cellStyle name="Source 2 3" xfId="27783"/>
    <cellStyle name="Source 2 3 2" xfId="27784"/>
    <cellStyle name="Source 2 3 2 2" xfId="27785"/>
    <cellStyle name="Source 2 3 2 2 2" xfId="27786"/>
    <cellStyle name="Source 2 3 2 3" xfId="27787"/>
    <cellStyle name="Source 2 3 2 3 2" xfId="27788"/>
    <cellStyle name="Source 2 3 2 4" xfId="27789"/>
    <cellStyle name="Source 2 3 2 5" xfId="27790"/>
    <cellStyle name="Source 2 3 3" xfId="27791"/>
    <cellStyle name="Source 2 3 3 2" xfId="27792"/>
    <cellStyle name="Source 2 3 4" xfId="27793"/>
    <cellStyle name="Source 2 3 4 2" xfId="27794"/>
    <cellStyle name="Source 2 3 4 2 2" xfId="27795"/>
    <cellStyle name="Source 2 3 4 3" xfId="27796"/>
    <cellStyle name="Source 2 3 5" xfId="27797"/>
    <cellStyle name="Source 2 3 5 2" xfId="27798"/>
    <cellStyle name="Source 2 3 6" xfId="27799"/>
    <cellStyle name="Source 2 3 6 2" xfId="27800"/>
    <cellStyle name="Source 2 3 7" xfId="27801"/>
    <cellStyle name="Source 2 4" xfId="27802"/>
    <cellStyle name="Source 2 4 2" xfId="27803"/>
    <cellStyle name="Source 2 4 2 2" xfId="27804"/>
    <cellStyle name="Source 2 4 2 2 2" xfId="27805"/>
    <cellStyle name="Source 2 4 2 3" xfId="27806"/>
    <cellStyle name="Source 2 4 2 3 2" xfId="27807"/>
    <cellStyle name="Source 2 4 2 4" xfId="27808"/>
    <cellStyle name="Source 2 4 2 5" xfId="27809"/>
    <cellStyle name="Source 2 4 3" xfId="27810"/>
    <cellStyle name="Source 2 4 3 2" xfId="27811"/>
    <cellStyle name="Source 2 4 3 2 2" xfId="27812"/>
    <cellStyle name="Source 2 4 3 3" xfId="27813"/>
    <cellStyle name="Source 2 4 3 4" xfId="27814"/>
    <cellStyle name="Source 2 4 4" xfId="27815"/>
    <cellStyle name="Source 2 4 4 2" xfId="27816"/>
    <cellStyle name="Source 2 4 5" xfId="27817"/>
    <cellStyle name="Source 2 4 5 2" xfId="27818"/>
    <cellStyle name="Source 2 4 6" xfId="27819"/>
    <cellStyle name="Source 2 4 7" xfId="27820"/>
    <cellStyle name="Source 2 5" xfId="27821"/>
    <cellStyle name="Source 2 5 2" xfId="27822"/>
    <cellStyle name="Source 2 5 2 2" xfId="27823"/>
    <cellStyle name="Source 2 5 2 2 2" xfId="27824"/>
    <cellStyle name="Source 2 5 2 3" xfId="27825"/>
    <cellStyle name="Source 2 5 2 3 2" xfId="27826"/>
    <cellStyle name="Source 2 5 3" xfId="27827"/>
    <cellStyle name="Source 2 5 3 2" xfId="27828"/>
    <cellStyle name="Source 2 5 3 2 2" xfId="27829"/>
    <cellStyle name="Source 2 5 4" xfId="27830"/>
    <cellStyle name="Source 2 5 4 2" xfId="27831"/>
    <cellStyle name="Source 2 5 5" xfId="27832"/>
    <cellStyle name="Source 2 5 6" xfId="27833"/>
    <cellStyle name="Source 2 6" xfId="27834"/>
    <cellStyle name="Source 2 6 2" xfId="27835"/>
    <cellStyle name="Source 2 6 2 2" xfId="27836"/>
    <cellStyle name="Source 2 6 2 2 2" xfId="27837"/>
    <cellStyle name="Source 2 6 3" xfId="27838"/>
    <cellStyle name="Source 2 6 3 2" xfId="27839"/>
    <cellStyle name="Source 2 6 4" xfId="27840"/>
    <cellStyle name="Source 2 6 4 2" xfId="27841"/>
    <cellStyle name="Source 2 6 5" xfId="27842"/>
    <cellStyle name="Source 2 7" xfId="27843"/>
    <cellStyle name="Source 2 7 2" xfId="27844"/>
    <cellStyle name="Source 2 7 2 2" xfId="27845"/>
    <cellStyle name="Source 2 7 3" xfId="27846"/>
    <cellStyle name="Source 2 7 3 2" xfId="27847"/>
    <cellStyle name="Source 2 7 4" xfId="27848"/>
    <cellStyle name="Source 2 8" xfId="27849"/>
    <cellStyle name="Source 2 8 2" xfId="27850"/>
    <cellStyle name="Source 2 8 2 2" xfId="27851"/>
    <cellStyle name="Source 2 8 2 2 2" xfId="27852"/>
    <cellStyle name="Source 2 8 3" xfId="27853"/>
    <cellStyle name="Source 2 8 3 2" xfId="27854"/>
    <cellStyle name="Source 2 9" xfId="27855"/>
    <cellStyle name="Source 2 9 2" xfId="27856"/>
    <cellStyle name="Source 2 9 2 2" xfId="27857"/>
    <cellStyle name="Source 2_BB" xfId="27858"/>
    <cellStyle name="Source 20" xfId="27859"/>
    <cellStyle name="Source 20 2" xfId="27860"/>
    <cellStyle name="Source 20 2 2" xfId="27861"/>
    <cellStyle name="Source 20 3" xfId="27862"/>
    <cellStyle name="Source 21" xfId="27863"/>
    <cellStyle name="Source 21 2" xfId="27864"/>
    <cellStyle name="Source 21 2 2" xfId="27865"/>
    <cellStyle name="Source 21 3" xfId="27866"/>
    <cellStyle name="Source 22" xfId="27867"/>
    <cellStyle name="Source 22 2" xfId="27868"/>
    <cellStyle name="Source 22 2 2" xfId="27869"/>
    <cellStyle name="Source 22 3" xfId="27870"/>
    <cellStyle name="Source 23" xfId="27871"/>
    <cellStyle name="Source 23 2" xfId="27872"/>
    <cellStyle name="Source 23 2 2" xfId="27873"/>
    <cellStyle name="Source 23 3" xfId="27874"/>
    <cellStyle name="Source 24" xfId="27875"/>
    <cellStyle name="Source 24 2" xfId="27876"/>
    <cellStyle name="Source 24 2 2" xfId="27877"/>
    <cellStyle name="Source 24 3" xfId="27878"/>
    <cellStyle name="Source 25" xfId="27879"/>
    <cellStyle name="Source 25 2" xfId="27880"/>
    <cellStyle name="Source 25 2 2" xfId="27881"/>
    <cellStyle name="Source 25 3" xfId="27882"/>
    <cellStyle name="Source 26" xfId="27883"/>
    <cellStyle name="Source 26 2" xfId="27884"/>
    <cellStyle name="Source 26 2 2" xfId="27885"/>
    <cellStyle name="Source 26 3" xfId="27886"/>
    <cellStyle name="Source 27" xfId="27887"/>
    <cellStyle name="Source 27 2" xfId="27888"/>
    <cellStyle name="Source 27 2 2" xfId="27889"/>
    <cellStyle name="Source 27 3" xfId="27890"/>
    <cellStyle name="Source 28" xfId="27891"/>
    <cellStyle name="Source 28 2" xfId="27892"/>
    <cellStyle name="Source 28 2 2" xfId="27893"/>
    <cellStyle name="Source 28 3" xfId="27894"/>
    <cellStyle name="Source 29" xfId="27895"/>
    <cellStyle name="Source 29 2" xfId="27896"/>
    <cellStyle name="Source 29 2 2" xfId="27897"/>
    <cellStyle name="Source 29 3" xfId="27898"/>
    <cellStyle name="Source 3" xfId="27899"/>
    <cellStyle name="Source 3 10" xfId="27900"/>
    <cellStyle name="Source 3 10 2" xfId="27901"/>
    <cellStyle name="Source 3 10 2 2" xfId="27902"/>
    <cellStyle name="Source 3 10 3" xfId="27903"/>
    <cellStyle name="Source 3 10 3 2" xfId="27904"/>
    <cellStyle name="Source 3 11" xfId="27905"/>
    <cellStyle name="Source 3 11 2" xfId="27906"/>
    <cellStyle name="Source 3 11 2 2" xfId="27907"/>
    <cellStyle name="Source 3 11 3" xfId="27908"/>
    <cellStyle name="Source 3 12" xfId="27909"/>
    <cellStyle name="Source 3 12 2" xfId="27910"/>
    <cellStyle name="Source 3 13" xfId="27911"/>
    <cellStyle name="Source 3 13 2" xfId="27912"/>
    <cellStyle name="Source 3 13 2 2" xfId="27913"/>
    <cellStyle name="Source 3 13 3" xfId="27914"/>
    <cellStyle name="Source 3 14" xfId="27915"/>
    <cellStyle name="Source 3 14 2" xfId="27916"/>
    <cellStyle name="Source 3 15" xfId="27917"/>
    <cellStyle name="Source 3 15 2" xfId="27918"/>
    <cellStyle name="Source 3 16" xfId="27919"/>
    <cellStyle name="Source 3 16 2" xfId="27920"/>
    <cellStyle name="Source 3 17" xfId="27921"/>
    <cellStyle name="Source 3 18" xfId="27922"/>
    <cellStyle name="Source 3 2" xfId="27923"/>
    <cellStyle name="Source 3 2 2" xfId="27924"/>
    <cellStyle name="Source 3 2 2 2" xfId="27925"/>
    <cellStyle name="Source 3 2 2 2 2" xfId="27926"/>
    <cellStyle name="Source 3 2 2 2 2 2" xfId="27927"/>
    <cellStyle name="Source 3 2 2 3" xfId="27928"/>
    <cellStyle name="Source 3 2 2 3 2" xfId="27929"/>
    <cellStyle name="Source 3 2 2 3 2 2" xfId="27930"/>
    <cellStyle name="Source 3 2 2 3 3" xfId="27931"/>
    <cellStyle name="Source 3 2 2 4" xfId="27932"/>
    <cellStyle name="Source 3 2 2 4 2" xfId="27933"/>
    <cellStyle name="Source 3 2 2 5" xfId="27934"/>
    <cellStyle name="Source 3 2 2 5 2" xfId="27935"/>
    <cellStyle name="Source 3 2 2 6" xfId="27936"/>
    <cellStyle name="Source 3 2 3" xfId="27937"/>
    <cellStyle name="Source 3 2 3 2" xfId="27938"/>
    <cellStyle name="Source 3 2 3 2 2" xfId="27939"/>
    <cellStyle name="Source 3 2 3 3" xfId="27940"/>
    <cellStyle name="Source 3 2 3 3 2" xfId="27941"/>
    <cellStyle name="Source 3 2 3 4" xfId="27942"/>
    <cellStyle name="Source 3 2 3 5" xfId="27943"/>
    <cellStyle name="Source 3 2 4" xfId="27944"/>
    <cellStyle name="Source 3 2 4 2" xfId="27945"/>
    <cellStyle name="Source 3 2 4 2 2" xfId="27946"/>
    <cellStyle name="Source 3 2 4 3" xfId="27947"/>
    <cellStyle name="Source 3 2 5" xfId="27948"/>
    <cellStyle name="Source 3 2 5 2" xfId="27949"/>
    <cellStyle name="Source 3 2 6" xfId="27950"/>
    <cellStyle name="Source 3 2 6 2" xfId="27951"/>
    <cellStyle name="Source 3 2 7" xfId="27952"/>
    <cellStyle name="Source 3 2_Gross" xfId="27953"/>
    <cellStyle name="Source 3 3" xfId="27954"/>
    <cellStyle name="Source 3 3 2" xfId="27955"/>
    <cellStyle name="Source 3 3 2 2" xfId="27956"/>
    <cellStyle name="Source 3 3 2 2 2" xfId="27957"/>
    <cellStyle name="Source 3 3 2 3" xfId="27958"/>
    <cellStyle name="Source 3 3 2 3 2" xfId="27959"/>
    <cellStyle name="Source 3 3 2 4" xfId="27960"/>
    <cellStyle name="Source 3 3 2 5" xfId="27961"/>
    <cellStyle name="Source 3 3 3" xfId="27962"/>
    <cellStyle name="Source 3 3 3 2" xfId="27963"/>
    <cellStyle name="Source 3 3 3 2 2" xfId="27964"/>
    <cellStyle name="Source 3 3 3 3" xfId="27965"/>
    <cellStyle name="Source 3 3 3 3 2" xfId="27966"/>
    <cellStyle name="Source 3 3 4" xfId="27967"/>
    <cellStyle name="Source 3 3 4 2" xfId="27968"/>
    <cellStyle name="Source 3 3 5" xfId="27969"/>
    <cellStyle name="Source 3 3 5 2" xfId="27970"/>
    <cellStyle name="Source 3 3 6" xfId="27971"/>
    <cellStyle name="Source 3 3_Gross" xfId="27972"/>
    <cellStyle name="Source 3 4" xfId="27973"/>
    <cellStyle name="Source 3 4 2" xfId="27974"/>
    <cellStyle name="Source 3 4 2 2" xfId="27975"/>
    <cellStyle name="Source 3 4 2 2 2" xfId="27976"/>
    <cellStyle name="Source 3 4 2 2 3" xfId="27977"/>
    <cellStyle name="Source 3 4 2 2 4" xfId="27978"/>
    <cellStyle name="Source 3 4 2 3" xfId="27979"/>
    <cellStyle name="Source 3 4 2 3 2" xfId="27980"/>
    <cellStyle name="Source 3 4 2 4" xfId="27981"/>
    <cellStyle name="Source 3 4 2 4 2" xfId="27982"/>
    <cellStyle name="Source 3 4 2 5" xfId="27983"/>
    <cellStyle name="Source 3 4 2 6" xfId="27984"/>
    <cellStyle name="Source 3 4 2 7" xfId="27985"/>
    <cellStyle name="Source 3 4 3" xfId="27986"/>
    <cellStyle name="Source 3 4 3 2" xfId="27987"/>
    <cellStyle name="Source 3 4 3 2 2" xfId="27988"/>
    <cellStyle name="Source 3 4 3 3" xfId="27989"/>
    <cellStyle name="Source 3 4 3 3 2" xfId="27990"/>
    <cellStyle name="Source 3 4 3 4" xfId="27991"/>
    <cellStyle name="Source 3 4 4" xfId="27992"/>
    <cellStyle name="Source 3 4 4 2" xfId="27993"/>
    <cellStyle name="Source 3 4 5" xfId="27994"/>
    <cellStyle name="Source 3 4 5 2" xfId="27995"/>
    <cellStyle name="Source 3 4 6" xfId="27996"/>
    <cellStyle name="Source 3 4 7" xfId="27997"/>
    <cellStyle name="Source 3 4_Gross" xfId="27998"/>
    <cellStyle name="Source 3 5" xfId="27999"/>
    <cellStyle name="Source 3 5 2" xfId="28000"/>
    <cellStyle name="Source 3 5 2 2" xfId="28001"/>
    <cellStyle name="Source 3 5 2 2 2" xfId="28002"/>
    <cellStyle name="Source 3 5 3" xfId="28003"/>
    <cellStyle name="Source 3 5 3 2" xfId="28004"/>
    <cellStyle name="Source 3 5 3 2 2" xfId="28005"/>
    <cellStyle name="Source 3 5 3 3" xfId="28006"/>
    <cellStyle name="Source 3 5 4" xfId="28007"/>
    <cellStyle name="Source 3 5 4 2" xfId="28008"/>
    <cellStyle name="Source 3 5 5" xfId="28009"/>
    <cellStyle name="Source 3 5 5 2" xfId="28010"/>
    <cellStyle name="Source 3 5 6" xfId="28011"/>
    <cellStyle name="Source 3 6" xfId="28012"/>
    <cellStyle name="Source 3 6 2" xfId="28013"/>
    <cellStyle name="Source 3 6 2 2" xfId="28014"/>
    <cellStyle name="Source 3 6 2 2 2" xfId="28015"/>
    <cellStyle name="Source 3 6 2 3" xfId="28016"/>
    <cellStyle name="Source 3 6 2 4" xfId="28017"/>
    <cellStyle name="Source 3 6 3" xfId="28018"/>
    <cellStyle name="Source 3 6 3 2" xfId="28019"/>
    <cellStyle name="Source 3 6 3 3" xfId="28020"/>
    <cellStyle name="Source 3 6 3 4" xfId="28021"/>
    <cellStyle name="Source 3 6 4" xfId="28022"/>
    <cellStyle name="Source 3 6 4 2" xfId="28023"/>
    <cellStyle name="Source 3 6 5" xfId="28024"/>
    <cellStyle name="Source 3 6 5 2" xfId="28025"/>
    <cellStyle name="Source 3 6 6" xfId="28026"/>
    <cellStyle name="Source 3 6 7" xfId="28027"/>
    <cellStyle name="Source 3 6 8" xfId="28028"/>
    <cellStyle name="Source 3 7" xfId="28029"/>
    <cellStyle name="Source 3 7 2" xfId="28030"/>
    <cellStyle name="Source 3 7 2 2" xfId="28031"/>
    <cellStyle name="Source 3 7 2 2 2" xfId="28032"/>
    <cellStyle name="Source 3 7 2 3" xfId="28033"/>
    <cellStyle name="Source 3 7 2 4" xfId="28034"/>
    <cellStyle name="Source 3 7 3" xfId="28035"/>
    <cellStyle name="Source 3 7 3 2" xfId="28036"/>
    <cellStyle name="Source 3 7 3 3" xfId="28037"/>
    <cellStyle name="Source 3 7 3 4" xfId="28038"/>
    <cellStyle name="Source 3 7 4" xfId="28039"/>
    <cellStyle name="Source 3 7 4 2" xfId="28040"/>
    <cellStyle name="Source 3 7 5" xfId="28041"/>
    <cellStyle name="Source 3 7 6" xfId="28042"/>
    <cellStyle name="Source 3 7 7" xfId="28043"/>
    <cellStyle name="Source 3 8" xfId="28044"/>
    <cellStyle name="Source 3 8 2" xfId="28045"/>
    <cellStyle name="Source 3 8 2 2" xfId="28046"/>
    <cellStyle name="Source 3 8 3" xfId="28047"/>
    <cellStyle name="Source 3 8 3 2" xfId="28048"/>
    <cellStyle name="Source 3 9" xfId="28049"/>
    <cellStyle name="Source 3 9 2" xfId="28050"/>
    <cellStyle name="Source 3 9 2 2" xfId="28051"/>
    <cellStyle name="Source 3 9 2 2 2" xfId="28052"/>
    <cellStyle name="Source 3 9 3" xfId="28053"/>
    <cellStyle name="Source 3 9 3 2" xfId="28054"/>
    <cellStyle name="Source 3_August 2014 IMBE" xfId="28055"/>
    <cellStyle name="Source 30" xfId="28056"/>
    <cellStyle name="Source 30 2" xfId="28057"/>
    <cellStyle name="Source 30 2 2" xfId="28058"/>
    <cellStyle name="Source 30 3" xfId="28059"/>
    <cellStyle name="Source 31" xfId="28060"/>
    <cellStyle name="Source 31 2" xfId="28061"/>
    <cellStyle name="Source 32" xfId="28062"/>
    <cellStyle name="Source 32 2" xfId="28063"/>
    <cellStyle name="Source 33" xfId="28064"/>
    <cellStyle name="Source 33 2" xfId="28065"/>
    <cellStyle name="Source 33 2 2" xfId="28066"/>
    <cellStyle name="Source 33 3" xfId="28067"/>
    <cellStyle name="Source 34" xfId="28068"/>
    <cellStyle name="Source 34 2" xfId="28069"/>
    <cellStyle name="Source 34 2 2" xfId="28070"/>
    <cellStyle name="Source 34 3" xfId="28071"/>
    <cellStyle name="Source 35" xfId="28072"/>
    <cellStyle name="Source 35 2" xfId="28073"/>
    <cellStyle name="Source 35 2 2" xfId="28074"/>
    <cellStyle name="Source 35 3" xfId="28075"/>
    <cellStyle name="Source 36" xfId="28076"/>
    <cellStyle name="Source 36 2" xfId="28077"/>
    <cellStyle name="Source 36 2 2" xfId="28078"/>
    <cellStyle name="Source 36 3" xfId="28079"/>
    <cellStyle name="Source 37" xfId="28080"/>
    <cellStyle name="Source 37 2" xfId="28081"/>
    <cellStyle name="Source 38" xfId="28082"/>
    <cellStyle name="Source 38 2" xfId="28083"/>
    <cellStyle name="Source 39" xfId="28084"/>
    <cellStyle name="Source 39 2" xfId="28085"/>
    <cellStyle name="Source 4" xfId="28086"/>
    <cellStyle name="Source 4 2" xfId="28087"/>
    <cellStyle name="Source 4 2 2" xfId="28088"/>
    <cellStyle name="Source 4 2 2 2" xfId="28089"/>
    <cellStyle name="Source 4 2 2 2 2" xfId="28090"/>
    <cellStyle name="Source 4 2 2 2 2 2" xfId="28091"/>
    <cellStyle name="Source 4 2 2 3" xfId="28092"/>
    <cellStyle name="Source 4 2 2 3 2" xfId="28093"/>
    <cellStyle name="Source 4 2 2 4" xfId="28094"/>
    <cellStyle name="Source 4 2 3" xfId="28095"/>
    <cellStyle name="Source 4 2 3 2" xfId="28096"/>
    <cellStyle name="Source 4 2 3 2 2" xfId="28097"/>
    <cellStyle name="Source 4 2 4" xfId="28098"/>
    <cellStyle name="Source 4 2 4 2" xfId="28099"/>
    <cellStyle name="Source 4 2 5" xfId="28100"/>
    <cellStyle name="Source 4 2 6" xfId="28101"/>
    <cellStyle name="Source 4 2 7" xfId="28102"/>
    <cellStyle name="Source 4 2_Gross" xfId="28103"/>
    <cellStyle name="Source 4 3" xfId="28104"/>
    <cellStyle name="Source 4 3 2" xfId="28105"/>
    <cellStyle name="Source 4 3 2 2" xfId="28106"/>
    <cellStyle name="Source 4 3 2 2 2" xfId="28107"/>
    <cellStyle name="Source 4 3 2 2 2 2" xfId="28108"/>
    <cellStyle name="Source 4 3 2 3" xfId="28109"/>
    <cellStyle name="Source 4 3 2 3 2" xfId="28110"/>
    <cellStyle name="Source 4 3 2 4" xfId="28111"/>
    <cellStyle name="Source 4 3 2 5" xfId="28112"/>
    <cellStyle name="Source 4 3 3" xfId="28113"/>
    <cellStyle name="Source 4 3 3 2" xfId="28114"/>
    <cellStyle name="Source 4 3 3 3" xfId="28115"/>
    <cellStyle name="Source 4 3 3 4" xfId="28116"/>
    <cellStyle name="Source 4 3 4" xfId="28117"/>
    <cellStyle name="Source 4 3 4 2" xfId="28118"/>
    <cellStyle name="Source 4 3 5" xfId="28119"/>
    <cellStyle name="Source 4 3 6" xfId="28120"/>
    <cellStyle name="Source 4 3 7" xfId="28121"/>
    <cellStyle name="Source 4 3 8" xfId="28122"/>
    <cellStyle name="Source 4 4" xfId="28123"/>
    <cellStyle name="Source 4 4 2" xfId="28124"/>
    <cellStyle name="Source 4 4 2 2" xfId="28125"/>
    <cellStyle name="Source 4 4 3" xfId="28126"/>
    <cellStyle name="Source 4 4 3 2" xfId="28127"/>
    <cellStyle name="Source 4 5" xfId="28128"/>
    <cellStyle name="Source 4 5 2" xfId="28129"/>
    <cellStyle name="Source 4 6" xfId="28130"/>
    <cellStyle name="Source 4 6 2" xfId="28131"/>
    <cellStyle name="Source 4 7" xfId="28132"/>
    <cellStyle name="Source 4 8" xfId="28133"/>
    <cellStyle name="Source 4_Gross" xfId="28134"/>
    <cellStyle name="Source 40" xfId="28135"/>
    <cellStyle name="Source 40 2" xfId="28136"/>
    <cellStyle name="Source 41" xfId="28137"/>
    <cellStyle name="Source 41 2" xfId="28138"/>
    <cellStyle name="Source 5" xfId="28139"/>
    <cellStyle name="Source 5 2" xfId="28140"/>
    <cellStyle name="Source 5 2 2" xfId="28141"/>
    <cellStyle name="Source 5 2 2 2" xfId="28142"/>
    <cellStyle name="Source 5 2 2 2 2" xfId="28143"/>
    <cellStyle name="Source 5 2 3" xfId="28144"/>
    <cellStyle name="Source 5 2 3 2" xfId="28145"/>
    <cellStyle name="Source 5 2 4" xfId="28146"/>
    <cellStyle name="Source 5 2 5" xfId="28147"/>
    <cellStyle name="Source 5 2 6" xfId="28148"/>
    <cellStyle name="Source 5 3" xfId="28149"/>
    <cellStyle name="Source 5 3 2" xfId="28150"/>
    <cellStyle name="Source 5 3 2 2" xfId="28151"/>
    <cellStyle name="Source 5 3 3" xfId="28152"/>
    <cellStyle name="Source 5 3 3 2" xfId="28153"/>
    <cellStyle name="Source 5 4" xfId="28154"/>
    <cellStyle name="Source 5 4 2" xfId="28155"/>
    <cellStyle name="Source 5 4 2 2" xfId="28156"/>
    <cellStyle name="Source 5 5" xfId="28157"/>
    <cellStyle name="Source 5 5 2" xfId="28158"/>
    <cellStyle name="Source 5 6" xfId="28159"/>
    <cellStyle name="Source 5 7" xfId="28160"/>
    <cellStyle name="Source 5_Gross" xfId="28161"/>
    <cellStyle name="Source 6" xfId="28162"/>
    <cellStyle name="Source 6 2" xfId="28163"/>
    <cellStyle name="Source 6 2 2" xfId="28164"/>
    <cellStyle name="Source 6 2 2 2" xfId="28165"/>
    <cellStyle name="Source 6 2 2 2 2" xfId="28166"/>
    <cellStyle name="Source 6 2 3" xfId="28167"/>
    <cellStyle name="Source 6 2 3 2" xfId="28168"/>
    <cellStyle name="Source 6 2 4" xfId="28169"/>
    <cellStyle name="Source 6 2 5" xfId="28170"/>
    <cellStyle name="Source 6 3" xfId="28171"/>
    <cellStyle name="Source 6 3 2" xfId="28172"/>
    <cellStyle name="Source 6 3 2 2" xfId="28173"/>
    <cellStyle name="Source 6 3 3" xfId="28174"/>
    <cellStyle name="Source 6 3 4" xfId="28175"/>
    <cellStyle name="Source 6 4" xfId="28176"/>
    <cellStyle name="Source 6 4 2" xfId="28177"/>
    <cellStyle name="Source 6 5" xfId="28178"/>
    <cellStyle name="Source 6 6" xfId="28179"/>
    <cellStyle name="Source 6 7" xfId="28180"/>
    <cellStyle name="Source 6_Gross" xfId="28181"/>
    <cellStyle name="Source 7" xfId="28182"/>
    <cellStyle name="Source 7 2" xfId="28183"/>
    <cellStyle name="Source 7 2 2" xfId="28184"/>
    <cellStyle name="Source 7 2 2 2" xfId="28185"/>
    <cellStyle name="Source 7 2 2 2 2" xfId="28186"/>
    <cellStyle name="Source 7 2 3" xfId="28187"/>
    <cellStyle name="Source 7 2 3 2" xfId="28188"/>
    <cellStyle name="Source 7 2 4" xfId="28189"/>
    <cellStyle name="Source 7 2 5" xfId="28190"/>
    <cellStyle name="Source 7 3" xfId="28191"/>
    <cellStyle name="Source 7 3 2" xfId="28192"/>
    <cellStyle name="Source 7 3 2 2" xfId="28193"/>
    <cellStyle name="Source 7 3 3" xfId="28194"/>
    <cellStyle name="Source 7 3 3 2" xfId="28195"/>
    <cellStyle name="Source 7 3 4" xfId="28196"/>
    <cellStyle name="Source 7 3 5" xfId="28197"/>
    <cellStyle name="Source 7 4" xfId="28198"/>
    <cellStyle name="Source 7 4 2" xfId="28199"/>
    <cellStyle name="Source 7 4 3" xfId="28200"/>
    <cellStyle name="Source 7 4 4" xfId="28201"/>
    <cellStyle name="Source 7 5" xfId="28202"/>
    <cellStyle name="Source 7 5 2" xfId="28203"/>
    <cellStyle name="Source 7 5 3" xfId="28204"/>
    <cellStyle name="Source 7 5 4" xfId="28205"/>
    <cellStyle name="Source 7 6" xfId="28206"/>
    <cellStyle name="Source 7 7" xfId="28207"/>
    <cellStyle name="Source 7 8" xfId="28208"/>
    <cellStyle name="Source 7 9" xfId="28209"/>
    <cellStyle name="Source 7_Gross" xfId="28210"/>
    <cellStyle name="Source 8" xfId="28211"/>
    <cellStyle name="Source 8 2" xfId="28212"/>
    <cellStyle name="Source 8 2 2" xfId="28213"/>
    <cellStyle name="Source 8 2 2 2" xfId="28214"/>
    <cellStyle name="Source 8 2 2 2 2" xfId="28215"/>
    <cellStyle name="Source 8 2 3" xfId="28216"/>
    <cellStyle name="Source 8 2 3 2" xfId="28217"/>
    <cellStyle name="Source 8 2 4" xfId="28218"/>
    <cellStyle name="Source 8 2 5" xfId="28219"/>
    <cellStyle name="Source 8 3" xfId="28220"/>
    <cellStyle name="Source 8 3 2" xfId="28221"/>
    <cellStyle name="Source 8 3 2 2" xfId="28222"/>
    <cellStyle name="Source 8 3 3" xfId="28223"/>
    <cellStyle name="Source 8 3 3 2" xfId="28224"/>
    <cellStyle name="Source 8 3 4" xfId="28225"/>
    <cellStyle name="Source 8 3 5" xfId="28226"/>
    <cellStyle name="Source 8 4" xfId="28227"/>
    <cellStyle name="Source 8 4 2" xfId="28228"/>
    <cellStyle name="Source 8 4 3" xfId="28229"/>
    <cellStyle name="Source 8 4 4" xfId="28230"/>
    <cellStyle name="Source 8 5" xfId="28231"/>
    <cellStyle name="Source 8 5 2" xfId="28232"/>
    <cellStyle name="Source 8 5 3" xfId="28233"/>
    <cellStyle name="Source 8 5 4" xfId="28234"/>
    <cellStyle name="Source 8 6" xfId="28235"/>
    <cellStyle name="Source 8 7" xfId="28236"/>
    <cellStyle name="Source 8 8" xfId="28237"/>
    <cellStyle name="Source 8 9" xfId="28238"/>
    <cellStyle name="Source 8_Gross" xfId="28239"/>
    <cellStyle name="Source 9" xfId="28240"/>
    <cellStyle name="Source 9 2" xfId="28241"/>
    <cellStyle name="Source 9 2 2" xfId="28242"/>
    <cellStyle name="Source 9 2 2 2" xfId="28243"/>
    <cellStyle name="Source 9 2 2 2 2" xfId="28244"/>
    <cellStyle name="Source 9 2 3" xfId="28245"/>
    <cellStyle name="Source 9 2 3 2" xfId="28246"/>
    <cellStyle name="Source 9 2 4" xfId="28247"/>
    <cellStyle name="Source 9 2 5" xfId="28248"/>
    <cellStyle name="Source 9 3" xfId="28249"/>
    <cellStyle name="Source 9 3 2" xfId="28250"/>
    <cellStyle name="Source 9 3 2 2" xfId="28251"/>
    <cellStyle name="Source 9 4" xfId="28252"/>
    <cellStyle name="Source 9 4 2" xfId="28253"/>
    <cellStyle name="Source 9 5" xfId="28254"/>
    <cellStyle name="Source 9 6" xfId="28255"/>
    <cellStyle name="Source 9_Gross" xfId="28256"/>
    <cellStyle name="Source_Gross" xfId="28257"/>
    <cellStyle name="Style 1" xfId="28258"/>
    <cellStyle name="Style 1 10" xfId="28259"/>
    <cellStyle name="Style 1 10 2" xfId="28260"/>
    <cellStyle name="Style 1 10 2 2" xfId="28261"/>
    <cellStyle name="Style 1 10 2 2 2" xfId="28262"/>
    <cellStyle name="Style 1 10 3" xfId="28263"/>
    <cellStyle name="Style 1 10 3 2" xfId="28264"/>
    <cellStyle name="Style 1 11" xfId="28265"/>
    <cellStyle name="Style 1 11 2" xfId="28266"/>
    <cellStyle name="Style 1 11 2 2" xfId="28267"/>
    <cellStyle name="Style 1 11 3" xfId="28268"/>
    <cellStyle name="Style 1 12" xfId="28269"/>
    <cellStyle name="Style 1 12 2" xfId="28270"/>
    <cellStyle name="Style 1 12 2 2" xfId="28271"/>
    <cellStyle name="Style 1 12 3" xfId="28272"/>
    <cellStyle name="Style 1 13" xfId="28273"/>
    <cellStyle name="Style 1 13 2" xfId="28274"/>
    <cellStyle name="Style 1 14" xfId="28275"/>
    <cellStyle name="Style 1 14 2" xfId="28276"/>
    <cellStyle name="Style 1 15" xfId="28277"/>
    <cellStyle name="Style 1 15 2" xfId="28278"/>
    <cellStyle name="Style 1 16" xfId="28279"/>
    <cellStyle name="Style 1 2" xfId="28280"/>
    <cellStyle name="Style 1 2 10" xfId="28281"/>
    <cellStyle name="Style 1 2 2" xfId="28282"/>
    <cellStyle name="Style 1 2 2 2" xfId="28283"/>
    <cellStyle name="Style 1 2 2 2 2" xfId="28284"/>
    <cellStyle name="Style 1 2 2 2 2 2" xfId="28285"/>
    <cellStyle name="Style 1 2 2 2 3" xfId="28286"/>
    <cellStyle name="Style 1 2 2 2 4" xfId="28287"/>
    <cellStyle name="Style 1 2 2 3" xfId="28288"/>
    <cellStyle name="Style 1 2 2 4" xfId="28289"/>
    <cellStyle name="Style 1 2 2 4 2" xfId="28290"/>
    <cellStyle name="Style 1 2 2 5" xfId="28291"/>
    <cellStyle name="Style 1 2 2 6" xfId="28292"/>
    <cellStyle name="Style 1 2 3" xfId="28293"/>
    <cellStyle name="Style 1 2 3 2" xfId="28294"/>
    <cellStyle name="Style 1 2 3 2 2" xfId="28295"/>
    <cellStyle name="Style 1 2 3 2 2 2" xfId="28296"/>
    <cellStyle name="Style 1 2 3 3" xfId="28297"/>
    <cellStyle name="Style 1 2 3 3 2" xfId="28298"/>
    <cellStyle name="Style 1 2 3 4" xfId="28299"/>
    <cellStyle name="Style 1 2 3 4 2" xfId="28300"/>
    <cellStyle name="Style 1 2 3 5" xfId="28301"/>
    <cellStyle name="Style 1 2 3 5 2" xfId="28302"/>
    <cellStyle name="Style 1 2 3 6" xfId="28303"/>
    <cellStyle name="Style 1 2 3 6 2" xfId="28304"/>
    <cellStyle name="Style 1 2 4" xfId="28305"/>
    <cellStyle name="Style 1 2 4 2" xfId="28306"/>
    <cellStyle name="Style 1 2 4 2 2" xfId="28307"/>
    <cellStyle name="Style 1 2 4 2 3" xfId="28308"/>
    <cellStyle name="Style 1 2 4 2 4" xfId="28309"/>
    <cellStyle name="Style 1 2 4 3" xfId="28310"/>
    <cellStyle name="Style 1 2 4 3 2" xfId="28311"/>
    <cellStyle name="Style 1 2 4 3 3" xfId="28312"/>
    <cellStyle name="Style 1 2 4 3 4" xfId="28313"/>
    <cellStyle name="Style 1 2 4 4" xfId="28314"/>
    <cellStyle name="Style 1 2 4 5" xfId="28315"/>
    <cellStyle name="Style 1 2 4 6" xfId="28316"/>
    <cellStyle name="Style 1 2 4 7" xfId="28317"/>
    <cellStyle name="Style 1 2 5" xfId="28318"/>
    <cellStyle name="Style 1 2 5 2" xfId="28319"/>
    <cellStyle name="Style 1 2 5 2 2" xfId="28320"/>
    <cellStyle name="Style 1 2 5 2 2 2" xfId="28321"/>
    <cellStyle name="Style 1 2 5 3" xfId="28322"/>
    <cellStyle name="Style 1 2 5 3 2" xfId="28323"/>
    <cellStyle name="Style 1 2 5 4" xfId="28324"/>
    <cellStyle name="Style 1 2 5 5" xfId="28325"/>
    <cellStyle name="Style 1 2 6" xfId="28326"/>
    <cellStyle name="Style 1 2 6 2" xfId="28327"/>
    <cellStyle name="Style 1 2 6 2 2" xfId="28328"/>
    <cellStyle name="Style 1 2 7" xfId="28329"/>
    <cellStyle name="Style 1 2 7 2" xfId="28330"/>
    <cellStyle name="Style 1 2 7 2 2" xfId="28331"/>
    <cellStyle name="Style 1 2 7 3" xfId="28332"/>
    <cellStyle name="Style 1 2 7 3 2" xfId="28333"/>
    <cellStyle name="Style 1 2 8" xfId="28334"/>
    <cellStyle name="Style 1 2 8 2" xfId="28335"/>
    <cellStyle name="Style 1 2 9" xfId="28336"/>
    <cellStyle name="Style 1 2 9 2" xfId="28337"/>
    <cellStyle name="Style 1 2_Gross" xfId="28338"/>
    <cellStyle name="Style 1 3" xfId="28339"/>
    <cellStyle name="Style 1 3 2" xfId="28340"/>
    <cellStyle name="Style 1 3 2 2" xfId="28341"/>
    <cellStyle name="Style 1 3 2 2 2" xfId="28342"/>
    <cellStyle name="Style 1 3 2 3" xfId="28343"/>
    <cellStyle name="Style 1 3 2 3 2" xfId="28344"/>
    <cellStyle name="Style 1 3 2 4" xfId="28345"/>
    <cellStyle name="Style 1 3 2 4 2" xfId="28346"/>
    <cellStyle name="Style 1 3 2 5" xfId="28347"/>
    <cellStyle name="Style 1 3 3" xfId="28348"/>
    <cellStyle name="Style 1 3 3 2" xfId="28349"/>
    <cellStyle name="Style 1 3 3 2 2" xfId="28350"/>
    <cellStyle name="Style 1 3 3 3" xfId="28351"/>
    <cellStyle name="Style 1 3 3 3 2" xfId="28352"/>
    <cellStyle name="Style 1 3 3 4" xfId="28353"/>
    <cellStyle name="Style 1 3 3 4 2" xfId="28354"/>
    <cellStyle name="Style 1 3 4" xfId="28355"/>
    <cellStyle name="Style 1 3 4 2" xfId="28356"/>
    <cellStyle name="Style 1 3 5" xfId="28357"/>
    <cellStyle name="Style 1 3 5 2" xfId="28358"/>
    <cellStyle name="Style 1 3 6" xfId="28359"/>
    <cellStyle name="Style 1 3 7" xfId="28360"/>
    <cellStyle name="Style 1 3_Gross" xfId="28361"/>
    <cellStyle name="Style 1 4" xfId="28362"/>
    <cellStyle name="Style 1 4 2" xfId="28363"/>
    <cellStyle name="Style 1 4 2 2" xfId="28364"/>
    <cellStyle name="Style 1 4 2 2 2" xfId="28365"/>
    <cellStyle name="Style 1 4 2 3" xfId="28366"/>
    <cellStyle name="Style 1 4 2 4" xfId="28367"/>
    <cellStyle name="Style 1 4 3" xfId="28368"/>
    <cellStyle name="Style 1 4 3 2" xfId="28369"/>
    <cellStyle name="Style 1 4 4" xfId="28370"/>
    <cellStyle name="Style 1 4 4 2" xfId="28371"/>
    <cellStyle name="Style 1 4 5" xfId="28372"/>
    <cellStyle name="Style 1 4 6" xfId="28373"/>
    <cellStyle name="Style 1 4 7" xfId="28374"/>
    <cellStyle name="Style 1 4_Gross" xfId="28375"/>
    <cellStyle name="Style 1 5" xfId="28376"/>
    <cellStyle name="Style 1 5 2" xfId="28377"/>
    <cellStyle name="Style 1 5 2 2" xfId="28378"/>
    <cellStyle name="Style 1 5 2 2 2" xfId="28379"/>
    <cellStyle name="Style 1 5 3" xfId="28380"/>
    <cellStyle name="Style 1 5 3 2" xfId="28381"/>
    <cellStyle name="Style 1 5 4" xfId="28382"/>
    <cellStyle name="Style 1 5 4 2" xfId="28383"/>
    <cellStyle name="Style 1 6" xfId="28384"/>
    <cellStyle name="Style 1 6 2" xfId="28385"/>
    <cellStyle name="Style 1 6 2 2" xfId="28386"/>
    <cellStyle name="Style 1 6 2 2 2" xfId="28387"/>
    <cellStyle name="Style 1 6 3" xfId="28388"/>
    <cellStyle name="Style 1 6 3 2" xfId="28389"/>
    <cellStyle name="Style 1 6 4" xfId="28390"/>
    <cellStyle name="Style 1 6 4 2" xfId="28391"/>
    <cellStyle name="Style 1 7" xfId="28392"/>
    <cellStyle name="Style 1 7 2" xfId="28393"/>
    <cellStyle name="Style 1 7 2 2" xfId="28394"/>
    <cellStyle name="Style 1 7 3" xfId="28395"/>
    <cellStyle name="Style 1 7 3 2" xfId="28396"/>
    <cellStyle name="Style 1 8" xfId="28397"/>
    <cellStyle name="Style 1 8 2" xfId="28398"/>
    <cellStyle name="Style 1 8 2 2" xfId="28399"/>
    <cellStyle name="Style 1 8 2 2 2" xfId="28400"/>
    <cellStyle name="Style 1 8 2 2 2 2" xfId="28401"/>
    <cellStyle name="Style 1 8 2 2 3" xfId="28402"/>
    <cellStyle name="Style 1 8 2 3" xfId="28403"/>
    <cellStyle name="Style 1 8 2 3 2" xfId="28404"/>
    <cellStyle name="Style 1 8 2 4" xfId="28405"/>
    <cellStyle name="Style 1 8 2 4 2" xfId="28406"/>
    <cellStyle name="Style 1 8 3" xfId="28407"/>
    <cellStyle name="Style 1 8 3 2" xfId="28408"/>
    <cellStyle name="Style 1 8 3 2 2" xfId="28409"/>
    <cellStyle name="Style 1 8 3 3" xfId="28410"/>
    <cellStyle name="Style 1 8 4" xfId="28411"/>
    <cellStyle name="Style 1 8 4 2" xfId="28412"/>
    <cellStyle name="Style 1 8 5" xfId="28413"/>
    <cellStyle name="Style 1 8 5 2" xfId="28414"/>
    <cellStyle name="Style 1 9" xfId="28415"/>
    <cellStyle name="Style 1 9 2" xfId="28416"/>
    <cellStyle name="Style 1 9 2 2" xfId="28417"/>
    <cellStyle name="Style 1 9 2 2 2" xfId="28418"/>
    <cellStyle name="Style 1 9 3" xfId="28419"/>
    <cellStyle name="Style 1 9 3 2" xfId="28420"/>
    <cellStyle name="Style 1_BB" xfId="28421"/>
    <cellStyle name="Style 2" xfId="28422"/>
    <cellStyle name="Style 2 2" xfId="28423"/>
    <cellStyle name="Style 2 2 2" xfId="28424"/>
    <cellStyle name="Style 2 3" xfId="28425"/>
    <cellStyle name="Style1" xfId="28426"/>
    <cellStyle name="Style1 2" xfId="28427"/>
    <cellStyle name="Style1 2 2" xfId="28428"/>
    <cellStyle name="Style1 2 3" xfId="28429"/>
    <cellStyle name="Style1 2 4" xfId="28430"/>
    <cellStyle name="Style1 2 5" xfId="28431"/>
    <cellStyle name="Style1 3" xfId="28432"/>
    <cellStyle name="Style1 3 2" xfId="28433"/>
    <cellStyle name="Style1 3 3" xfId="28434"/>
    <cellStyle name="Style1 4" xfId="28435"/>
    <cellStyle name="Style1 4 2" xfId="28436"/>
    <cellStyle name="Style1 5" xfId="28437"/>
    <cellStyle name="Style1 5 2" xfId="28438"/>
    <cellStyle name="Style1 6" xfId="28439"/>
    <cellStyle name="Style2" xfId="28440"/>
    <cellStyle name="Style3" xfId="28441"/>
    <cellStyle name="Style4" xfId="28442"/>
    <cellStyle name="Style5" xfId="28443"/>
    <cellStyle name="Style6" xfId="28444"/>
    <cellStyle name="Styles" xfId="28445"/>
    <cellStyle name="Styles 2" xfId="28446"/>
    <cellStyle name="Styles 2 2" xfId="28447"/>
    <cellStyle name="Styles 3" xfId="28448"/>
    <cellStyle name="Sub heading" xfId="28449"/>
    <cellStyle name="Table Footnote" xfId="28450"/>
    <cellStyle name="Table Footnote 2" xfId="28451"/>
    <cellStyle name="Table Footnote 2 2" xfId="28452"/>
    <cellStyle name="Table Footnote_Table 5.6 sales of assets 23Feb2010" xfId="28453"/>
    <cellStyle name="Table Head" xfId="28454"/>
    <cellStyle name="Table Head Aligned" xfId="28455"/>
    <cellStyle name="Table Head Aligned 2" xfId="28456"/>
    <cellStyle name="Table Head Aligned 2 2" xfId="28457"/>
    <cellStyle name="Table Head Aligned 2 2 2" xfId="28458"/>
    <cellStyle name="Table Head Blue" xfId="28459"/>
    <cellStyle name="Table Head Green" xfId="28460"/>
    <cellStyle name="Table Head Green 2" xfId="28461"/>
    <cellStyle name="Table Head Green 2 2" xfId="28462"/>
    <cellStyle name="Table Head Green 2 2 2" xfId="28463"/>
    <cellStyle name="Table Head_% Change" xfId="28464"/>
    <cellStyle name="Table Header" xfId="28465"/>
    <cellStyle name="Table Header 2" xfId="28466"/>
    <cellStyle name="Table Header 2 2" xfId="28467"/>
    <cellStyle name="Table Header_Table 5.6 sales of assets 23Feb2010" xfId="28468"/>
    <cellStyle name="Table Heading" xfId="28469"/>
    <cellStyle name="Table Heading 1" xfId="28470"/>
    <cellStyle name="Table Heading 1 2" xfId="28471"/>
    <cellStyle name="Table Heading 1 2 2" xfId="28472"/>
    <cellStyle name="Table Heading 1_Table 5.6 sales of assets 23Feb2010" xfId="28473"/>
    <cellStyle name="Table Heading 2" xfId="28474"/>
    <cellStyle name="Table Heading 2 2" xfId="28475"/>
    <cellStyle name="Table Heading 2_Table 5.6 sales of assets 23Feb2010" xfId="28476"/>
    <cellStyle name="Table Of Which" xfId="28477"/>
    <cellStyle name="Table Of Which 2" xfId="28478"/>
    <cellStyle name="Table Of Which_Table 5.6 sales of assets 23Feb2010" xfId="28479"/>
    <cellStyle name="Table Row Billions" xfId="28480"/>
    <cellStyle name="Table Row Billions 2" xfId="28481"/>
    <cellStyle name="Table Row Billions Check" xfId="28482"/>
    <cellStyle name="Table Row Billions Check 2" xfId="28483"/>
    <cellStyle name="Table Row Billions Check 3" xfId="28484"/>
    <cellStyle name="Table Row Billions Check_asset sales" xfId="28485"/>
    <cellStyle name="Table Row Billions_Input" xfId="28486"/>
    <cellStyle name="Table Row Millions" xfId="28487"/>
    <cellStyle name="Table Row Millions 2" xfId="28488"/>
    <cellStyle name="Table Row Millions 2 2" xfId="28489"/>
    <cellStyle name="Table Row Millions Check" xfId="28490"/>
    <cellStyle name="Table Row Millions Check 2" xfId="28491"/>
    <cellStyle name="Table Row Millions Check 3" xfId="28492"/>
    <cellStyle name="Table Row Millions Check 4" xfId="28493"/>
    <cellStyle name="Table Row Millions Check_asset sales" xfId="28494"/>
    <cellStyle name="Table Row Millions_Input" xfId="28495"/>
    <cellStyle name="Table Row Percentage" xfId="28496"/>
    <cellStyle name="Table Row Percentage 2" xfId="28497"/>
    <cellStyle name="Table Row Percentage Check" xfId="28498"/>
    <cellStyle name="Table Row Percentage Check 2" xfId="28499"/>
    <cellStyle name="Table Row Percentage Check 3" xfId="28500"/>
    <cellStyle name="Table Row Percentage Check_asset sales" xfId="28501"/>
    <cellStyle name="Table Row Percentage_Input" xfId="28502"/>
    <cellStyle name="Table Source" xfId="28503"/>
    <cellStyle name="Table Text" xfId="28504"/>
    <cellStyle name="Table Text 2" xfId="28505"/>
    <cellStyle name="Table Text 2 2" xfId="28506"/>
    <cellStyle name="Table Text 3" xfId="28507"/>
    <cellStyle name="Table Text 3 2" xfId="28508"/>
    <cellStyle name="Table Text 4" xfId="28509"/>
    <cellStyle name="Table Text 5" xfId="28510"/>
    <cellStyle name="Table Title" xfId="28511"/>
    <cellStyle name="Table Total Billions" xfId="28512"/>
    <cellStyle name="Table Total Billions 2" xfId="28513"/>
    <cellStyle name="Table Total Billions 2 2" xfId="28514"/>
    <cellStyle name="Table Total Billions 2 3" xfId="28515"/>
    <cellStyle name="Table Total Billions 3" xfId="28516"/>
    <cellStyle name="Table Total Billions 4" xfId="28517"/>
    <cellStyle name="Table Total Billions_Table 5.6 sales of assets 23Feb2010" xfId="28518"/>
    <cellStyle name="Table Total Millions" xfId="28519"/>
    <cellStyle name="Table Total Millions 2" xfId="28520"/>
    <cellStyle name="Table Total Millions 2 2" xfId="28521"/>
    <cellStyle name="Table Total Millions 2 2 2" xfId="28522"/>
    <cellStyle name="Table Total Millions 2 2 3" xfId="28523"/>
    <cellStyle name="Table Total Millions 2 3" xfId="28524"/>
    <cellStyle name="Table Total Millions 2 4" xfId="28525"/>
    <cellStyle name="Table Total Millions 3" xfId="28526"/>
    <cellStyle name="Table Total Millions 4" xfId="28527"/>
    <cellStyle name="Table Total Millions_Table 5.6 sales of assets 23Feb2010" xfId="28528"/>
    <cellStyle name="Table Total Percentage" xfId="28529"/>
    <cellStyle name="Table Total Percentage 2" xfId="28530"/>
    <cellStyle name="Table Total Percentage 2 2" xfId="28531"/>
    <cellStyle name="Table Total Percentage 2 3" xfId="28532"/>
    <cellStyle name="Table Total Percentage 3" xfId="28533"/>
    <cellStyle name="Table Total Percentage 4" xfId="28534"/>
    <cellStyle name="Table Total Percentage_Table 5.6 sales of assets 23Feb2010" xfId="28535"/>
    <cellStyle name="Table Units" xfId="28536"/>
    <cellStyle name="Table Units 2" xfId="28537"/>
    <cellStyle name="Table Units 2 2" xfId="28538"/>
    <cellStyle name="Table Units 3" xfId="28539"/>
    <cellStyle name="Table Units_LA Capital - Bud12 PRE MEASURES-AS11 POST MEASURES" xfId="28540"/>
    <cellStyle name="Table_Name" xfId="28541"/>
    <cellStyle name="TableBody" xfId="28542"/>
    <cellStyle name="TableBody 2" xfId="28543"/>
    <cellStyle name="TableBody 2 2" xfId="28544"/>
    <cellStyle name="TableBody 3" xfId="28545"/>
    <cellStyle name="TableColHeads" xfId="28546"/>
    <cellStyle name="TableColHeads 2" xfId="28547"/>
    <cellStyle name="TableColHeads 2 2" xfId="28548"/>
    <cellStyle name="TableColHeads 3" xfId="28549"/>
    <cellStyle name="Term" xfId="28550"/>
    <cellStyle name="Term 2" xfId="28551"/>
    <cellStyle name="Term 2 2" xfId="28552"/>
    <cellStyle name="Term 3" xfId="28553"/>
    <cellStyle name="Test" xfId="28554"/>
    <cellStyle name="Test 2" xfId="28555"/>
    <cellStyle name="Test 2 2" xfId="28556"/>
    <cellStyle name="Test 3" xfId="28557"/>
    <cellStyle name="Text 1" xfId="28558"/>
    <cellStyle name="Text 2" xfId="28559"/>
    <cellStyle name="Text Head 1" xfId="28560"/>
    <cellStyle name="Text Head 1 2" xfId="28561"/>
    <cellStyle name="Text Head 1 2 2" xfId="28562"/>
    <cellStyle name="Text Head 1 3" xfId="28563"/>
    <cellStyle name="Text Head 2" xfId="28564"/>
    <cellStyle name="Text Head 2 2" xfId="28565"/>
    <cellStyle name="Text Head 2 2 2" xfId="28566"/>
    <cellStyle name="Text Head 2 3" xfId="28567"/>
    <cellStyle name="Text Indent 1" xfId="28568"/>
    <cellStyle name="Text Indent 2" xfId="28569"/>
    <cellStyle name="Timeline" xfId="28570"/>
    <cellStyle name="Times New Roman" xfId="28571"/>
    <cellStyle name="Title 1" xfId="28572"/>
    <cellStyle name="Title 2" xfId="28573"/>
    <cellStyle name="Title 2 2" xfId="28574"/>
    <cellStyle name="Title 2 2 2" xfId="28575"/>
    <cellStyle name="Title 2 3" xfId="28576"/>
    <cellStyle name="Title 2 3 2" xfId="28577"/>
    <cellStyle name="Title 2 4" xfId="28578"/>
    <cellStyle name="Title 2 4 2" xfId="28579"/>
    <cellStyle name="Title 2 5" xfId="28580"/>
    <cellStyle name="Title 2 6" xfId="28581"/>
    <cellStyle name="Title 3" xfId="28582"/>
    <cellStyle name="Title 3 2" xfId="28583"/>
    <cellStyle name="Title 3 2 2" xfId="28584"/>
    <cellStyle name="Title 3 2 2 2" xfId="28585"/>
    <cellStyle name="Title 3 2 2 3" xfId="28586"/>
    <cellStyle name="Title 3 2 2 4" xfId="28587"/>
    <cellStyle name="Title 3 2 3" xfId="28588"/>
    <cellStyle name="Title 3 2 4" xfId="28589"/>
    <cellStyle name="Title 3 2 5" xfId="28590"/>
    <cellStyle name="Title 3 3" xfId="28591"/>
    <cellStyle name="Title 3 3 2" xfId="28592"/>
    <cellStyle name="Title 3 4" xfId="28593"/>
    <cellStyle name="Title 3 5" xfId="28594"/>
    <cellStyle name="Title 3 6" xfId="28595"/>
    <cellStyle name="Title 3 7" xfId="28596"/>
    <cellStyle name="Title 4" xfId="28597"/>
    <cellStyle name="Title 4 2" xfId="28598"/>
    <cellStyle name="Title 4 2 2" xfId="28599"/>
    <cellStyle name="Title 4 3" xfId="28600"/>
    <cellStyle name="Title 4 3 2" xfId="28601"/>
    <cellStyle name="Title 4 4" xfId="28602"/>
    <cellStyle name="Title 4 4 2" xfId="28603"/>
    <cellStyle name="Title 5" xfId="28604"/>
    <cellStyle name="Title 5 2" xfId="28605"/>
    <cellStyle name="Title 5 2 2" xfId="28606"/>
    <cellStyle name="Title 5 3" xfId="28607"/>
    <cellStyle name="Title 6" xfId="28608"/>
    <cellStyle name="Title 6 2" xfId="28609"/>
    <cellStyle name="Title 7" xfId="28610"/>
    <cellStyle name="Title 7 2" xfId="28611"/>
    <cellStyle name="Title 7 3" xfId="28612"/>
    <cellStyle name="Title 7 4" xfId="28613"/>
    <cellStyle name="Title 8" xfId="28614"/>
    <cellStyle name="Title 9" xfId="28615"/>
    <cellStyle name="TOC 1" xfId="28616"/>
    <cellStyle name="TOC 1 2" xfId="28617"/>
    <cellStyle name="TOC 1 2 2" xfId="28618"/>
    <cellStyle name="TOC 1 3" xfId="28619"/>
    <cellStyle name="TOC 2" xfId="28620"/>
    <cellStyle name="Total 10" xfId="28621"/>
    <cellStyle name="Total 11" xfId="28622"/>
    <cellStyle name="Total 12" xfId="28623"/>
    <cellStyle name="Total 2" xfId="28624"/>
    <cellStyle name="Total 2 10" xfId="28625"/>
    <cellStyle name="Total 2 2" xfId="28626"/>
    <cellStyle name="Total 2 2 2" xfId="28627"/>
    <cellStyle name="Total 2 2 2 2" xfId="28628"/>
    <cellStyle name="Total 2 2 2 2 2" xfId="28629"/>
    <cellStyle name="Total 2 2 2 3" xfId="28630"/>
    <cellStyle name="Total 2 2 3" xfId="28631"/>
    <cellStyle name="Total 2 2 3 2" xfId="28632"/>
    <cellStyle name="Total 2 2 4" xfId="28633"/>
    <cellStyle name="Total 2 2 4 2" xfId="28634"/>
    <cellStyle name="Total 2 2 5" xfId="28635"/>
    <cellStyle name="Total 2 2 6" xfId="28636"/>
    <cellStyle name="Total 2 2 7" xfId="28637"/>
    <cellStyle name="Total 2 3" xfId="28638"/>
    <cellStyle name="Total 2 3 2" xfId="28639"/>
    <cellStyle name="Total 2 3 2 2" xfId="28640"/>
    <cellStyle name="Total 2 3 2 3" xfId="28641"/>
    <cellStyle name="Total 2 3 2 4" xfId="28642"/>
    <cellStyle name="Total 2 3 3" xfId="28643"/>
    <cellStyle name="Total 2 3 3 2" xfId="28644"/>
    <cellStyle name="Total 2 3 4" xfId="28645"/>
    <cellStyle name="Total 2 3 4 2" xfId="28646"/>
    <cellStyle name="Total 2 3 5" xfId="28647"/>
    <cellStyle name="Total 2 3 6" xfId="28648"/>
    <cellStyle name="Total 2 3 7" xfId="28649"/>
    <cellStyle name="Total 2 3 8" xfId="28650"/>
    <cellStyle name="Total 2 4" xfId="28651"/>
    <cellStyle name="Total 2 4 2" xfId="28652"/>
    <cellStyle name="Total 2 4 2 2" xfId="28653"/>
    <cellStyle name="Total 2 4 3" xfId="28654"/>
    <cellStyle name="Total 2 5" xfId="28655"/>
    <cellStyle name="Total 2 5 2" xfId="28656"/>
    <cellStyle name="Total 2 5 3" xfId="28657"/>
    <cellStyle name="Total 2 5 4" xfId="28658"/>
    <cellStyle name="Total 2 6" xfId="28659"/>
    <cellStyle name="Total 2 7" xfId="28660"/>
    <cellStyle name="Total 2 8" xfId="28661"/>
    <cellStyle name="Total 2 9" xfId="28662"/>
    <cellStyle name="Total 2_BB" xfId="28663"/>
    <cellStyle name="Total 3" xfId="28664"/>
    <cellStyle name="Total 3 10" xfId="28665"/>
    <cellStyle name="Total 3 2" xfId="28666"/>
    <cellStyle name="Total 3 2 2" xfId="28667"/>
    <cellStyle name="Total 3 2 2 2" xfId="28668"/>
    <cellStyle name="Total 3 2 2 3" xfId="28669"/>
    <cellStyle name="Total 3 2 2 4" xfId="28670"/>
    <cellStyle name="Total 3 2 3" xfId="28671"/>
    <cellStyle name="Total 3 2 3 2" xfId="28672"/>
    <cellStyle name="Total 3 2 4" xfId="28673"/>
    <cellStyle name="Total 3 2 5" xfId="28674"/>
    <cellStyle name="Total 3 2 6" xfId="28675"/>
    <cellStyle name="Total 3 2 7" xfId="28676"/>
    <cellStyle name="Total 3 3" xfId="28677"/>
    <cellStyle name="Total 3 3 2" xfId="28678"/>
    <cellStyle name="Total 3 3 3" xfId="28679"/>
    <cellStyle name="Total 3 3 4" xfId="28680"/>
    <cellStyle name="Total 3 3 5" xfId="28681"/>
    <cellStyle name="Total 3 3 6" xfId="28682"/>
    <cellStyle name="Total 3 4" xfId="28683"/>
    <cellStyle name="Total 3 5" xfId="28684"/>
    <cellStyle name="Total 3 6" xfId="28685"/>
    <cellStyle name="Total 3 7" xfId="28686"/>
    <cellStyle name="Total 3 8" xfId="28687"/>
    <cellStyle name="Total 3 9" xfId="28688"/>
    <cellStyle name="Total 4" xfId="28689"/>
    <cellStyle name="Total 4 2" xfId="28690"/>
    <cellStyle name="Total 4 2 2" xfId="28691"/>
    <cellStyle name="Total 4 2 3" xfId="28692"/>
    <cellStyle name="Total 4 2 4" xfId="28693"/>
    <cellStyle name="Total 4 3" xfId="28694"/>
    <cellStyle name="Total 4 3 2" xfId="28695"/>
    <cellStyle name="Total 4 4" xfId="28696"/>
    <cellStyle name="Total 4 4 2" xfId="28697"/>
    <cellStyle name="Total 4 5" xfId="28698"/>
    <cellStyle name="Total 4 6" xfId="28699"/>
    <cellStyle name="Total 4 7" xfId="28700"/>
    <cellStyle name="Total 5" xfId="28701"/>
    <cellStyle name="Total 5 2" xfId="28702"/>
    <cellStyle name="Total 5 2 2" xfId="28703"/>
    <cellStyle name="Total 5 3" xfId="28704"/>
    <cellStyle name="Total 6" xfId="28705"/>
    <cellStyle name="Total 6 2" xfId="28706"/>
    <cellStyle name="Total 6 2 2" xfId="28707"/>
    <cellStyle name="Total 6 3" xfId="28708"/>
    <cellStyle name="Total 7" xfId="28709"/>
    <cellStyle name="Total 7 2" xfId="28710"/>
    <cellStyle name="Total 8" xfId="28711"/>
    <cellStyle name="Total 8 2" xfId="28712"/>
    <cellStyle name="Total 9" xfId="28713"/>
    <cellStyle name="Total Currency" xfId="28714"/>
    <cellStyle name="Total Normal" xfId="28715"/>
    <cellStyle name="TypeNote" xfId="28716"/>
    <cellStyle name="TypeNote 2" xfId="28717"/>
    <cellStyle name="TypeNote 2 2" xfId="28718"/>
    <cellStyle name="TypeNote 3" xfId="28719"/>
    <cellStyle name="Unit" xfId="28720"/>
    <cellStyle name="UnitOfMeasure" xfId="28721"/>
    <cellStyle name="UnitOfMeasure 2" xfId="28722"/>
    <cellStyle name="UnitOfMeasure 2 2" xfId="28723"/>
    <cellStyle name="UnitOfMeasure 3" xfId="28724"/>
    <cellStyle name="UploadThisRowValue" xfId="28725"/>
    <cellStyle name="UploadThisRowValue 2" xfId="28726"/>
    <cellStyle name="UploadThisRowValue 2 2" xfId="28727"/>
    <cellStyle name="UploadThisRowValue 3" xfId="28728"/>
    <cellStyle name="UploadThisRowValue 3 2" xfId="28729"/>
    <cellStyle name="UploadThisRowValue 4" xfId="28730"/>
    <cellStyle name="UploadThisRowValue 5" xfId="28731"/>
    <cellStyle name="UploadThisRowValue 6" xfId="28732"/>
    <cellStyle name="Value" xfId="28733"/>
    <cellStyle name="Value 2" xfId="28734"/>
    <cellStyle name="Value 2 2" xfId="28735"/>
    <cellStyle name="Value 3" xfId="28736"/>
    <cellStyle name="Vertical" xfId="28737"/>
    <cellStyle name="Vertical 2" xfId="28738"/>
    <cellStyle name="Vertical 2 2" xfId="28739"/>
    <cellStyle name="Vertical 3" xfId="28740"/>
    <cellStyle name="Warning Text 10" xfId="28741"/>
    <cellStyle name="Warning Text 2" xfId="28742"/>
    <cellStyle name="Warning Text 2 2" xfId="28743"/>
    <cellStyle name="Warning Text 2 2 2" xfId="28744"/>
    <cellStyle name="Warning Text 2 2 2 2" xfId="28745"/>
    <cellStyle name="Warning Text 2 2 2 2 2" xfId="28746"/>
    <cellStyle name="Warning Text 2 2 3" xfId="28747"/>
    <cellStyle name="Warning Text 2 2 4" xfId="28748"/>
    <cellStyle name="Warning Text 2 2 4 2" xfId="28749"/>
    <cellStyle name="Warning Text 2 2 5" xfId="28750"/>
    <cellStyle name="Warning Text 2 2 6" xfId="28751"/>
    <cellStyle name="Warning Text 2 2 7" xfId="28752"/>
    <cellStyle name="Warning Text 2 3" xfId="28753"/>
    <cellStyle name="Warning Text 2 3 2" xfId="28754"/>
    <cellStyle name="Warning Text 2 3 2 2" xfId="28755"/>
    <cellStyle name="Warning Text 2 3 2 3" xfId="28756"/>
    <cellStyle name="Warning Text 2 3 2 4" xfId="28757"/>
    <cellStyle name="Warning Text 2 3 3" xfId="28758"/>
    <cellStyle name="Warning Text 2 3 3 2" xfId="28759"/>
    <cellStyle name="Warning Text 2 3 4" xfId="28760"/>
    <cellStyle name="Warning Text 2 3 4 2" xfId="28761"/>
    <cellStyle name="Warning Text 2 3 5" xfId="28762"/>
    <cellStyle name="Warning Text 2 3 6" xfId="28763"/>
    <cellStyle name="Warning Text 2 3 7" xfId="28764"/>
    <cellStyle name="Warning Text 2 3 8" xfId="28765"/>
    <cellStyle name="Warning Text 2 4" xfId="28766"/>
    <cellStyle name="Warning Text 2 4 2" xfId="28767"/>
    <cellStyle name="Warning Text 2 4 2 2" xfId="28768"/>
    <cellStyle name="Warning Text 2 4 3" xfId="28769"/>
    <cellStyle name="Warning Text 2 5" xfId="28770"/>
    <cellStyle name="Warning Text 2 5 2" xfId="28771"/>
    <cellStyle name="Warning Text 2 5 3" xfId="28772"/>
    <cellStyle name="Warning Text 2 5 4" xfId="28773"/>
    <cellStyle name="Warning Text 2 6" xfId="28774"/>
    <cellStyle name="Warning Text 2 7" xfId="28775"/>
    <cellStyle name="Warning Text 2 8" xfId="28776"/>
    <cellStyle name="Warning Text 2 9" xfId="28777"/>
    <cellStyle name="Warning Text 2_BB" xfId="28778"/>
    <cellStyle name="Warning Text 3" xfId="28779"/>
    <cellStyle name="Warning Text 3 10" xfId="28780"/>
    <cellStyle name="Warning Text 3 2" xfId="28781"/>
    <cellStyle name="Warning Text 3 2 2" xfId="28782"/>
    <cellStyle name="Warning Text 3 2 2 2" xfId="28783"/>
    <cellStyle name="Warning Text 3 2 2 3" xfId="28784"/>
    <cellStyle name="Warning Text 3 2 2 4" xfId="28785"/>
    <cellStyle name="Warning Text 3 2 3" xfId="28786"/>
    <cellStyle name="Warning Text 3 2 3 2" xfId="28787"/>
    <cellStyle name="Warning Text 3 2 4" xfId="28788"/>
    <cellStyle name="Warning Text 3 2 5" xfId="28789"/>
    <cellStyle name="Warning Text 3 2 6" xfId="28790"/>
    <cellStyle name="Warning Text 3 2 7" xfId="28791"/>
    <cellStyle name="Warning Text 3 3" xfId="28792"/>
    <cellStyle name="Warning Text 3 3 2" xfId="28793"/>
    <cellStyle name="Warning Text 3 3 3" xfId="28794"/>
    <cellStyle name="Warning Text 3 3 4" xfId="28795"/>
    <cellStyle name="Warning Text 3 3 5" xfId="28796"/>
    <cellStyle name="Warning Text 3 3 6" xfId="28797"/>
    <cellStyle name="Warning Text 3 4" xfId="28798"/>
    <cellStyle name="Warning Text 3 5" xfId="28799"/>
    <cellStyle name="Warning Text 3 6" xfId="28800"/>
    <cellStyle name="Warning Text 3 7" xfId="28801"/>
    <cellStyle name="Warning Text 3 8" xfId="28802"/>
    <cellStyle name="Warning Text 3 9" xfId="28803"/>
    <cellStyle name="Warning Text 4" xfId="28804"/>
    <cellStyle name="Warning Text 4 2" xfId="28805"/>
    <cellStyle name="Warning Text 4 2 2" xfId="28806"/>
    <cellStyle name="Warning Text 4 2 3" xfId="28807"/>
    <cellStyle name="Warning Text 4 2 4" xfId="28808"/>
    <cellStyle name="Warning Text 4 3" xfId="28809"/>
    <cellStyle name="Warning Text 4 3 2" xfId="28810"/>
    <cellStyle name="Warning Text 4 4" xfId="28811"/>
    <cellStyle name="Warning Text 4 5" xfId="28812"/>
    <cellStyle name="Warning Text 4 6" xfId="28813"/>
    <cellStyle name="Warning Text 4 7" xfId="28814"/>
    <cellStyle name="Warning Text 5" xfId="28815"/>
    <cellStyle name="Warning Text 5 2" xfId="28816"/>
    <cellStyle name="Warning Text 5 2 2" xfId="28817"/>
    <cellStyle name="Warning Text 6" xfId="28818"/>
    <cellStyle name="Warning Text 6 2" xfId="28819"/>
    <cellStyle name="Warning Text 6 2 2" xfId="28820"/>
    <cellStyle name="Warning Text 7" xfId="28821"/>
    <cellStyle name="Warning Text 7 2" xfId="28822"/>
    <cellStyle name="Warning Text 8" xfId="28823"/>
    <cellStyle name="Warning Text 8 2" xfId="28824"/>
    <cellStyle name="Warning Text 9" xfId="28825"/>
    <cellStyle name="Warnings" xfId="28826"/>
    <cellStyle name="Warnings 10" xfId="28827"/>
    <cellStyle name="Warnings 10 2" xfId="28828"/>
    <cellStyle name="Warnings 10 2 2" xfId="28829"/>
    <cellStyle name="Warnings 10 3" xfId="28830"/>
    <cellStyle name="Warnings 10 3 2" xfId="28831"/>
    <cellStyle name="Warnings 10 4" xfId="28832"/>
    <cellStyle name="Warnings 10 4 2" xfId="28833"/>
    <cellStyle name="Warnings 10 5" xfId="28834"/>
    <cellStyle name="Warnings 10_Gross" xfId="28835"/>
    <cellStyle name="Warnings 11" xfId="28836"/>
    <cellStyle name="Warnings 11 2" xfId="28837"/>
    <cellStyle name="Warnings 11 2 2" xfId="28838"/>
    <cellStyle name="Warnings 11 3" xfId="28839"/>
    <cellStyle name="Warnings 11 4" xfId="28840"/>
    <cellStyle name="Warnings 11 5" xfId="28841"/>
    <cellStyle name="Warnings 11 6" xfId="28842"/>
    <cellStyle name="Warnings 11_Gross" xfId="28843"/>
    <cellStyle name="Warnings 12" xfId="28844"/>
    <cellStyle name="Warnings 12 2" xfId="28845"/>
    <cellStyle name="Warnings 12 2 2" xfId="28846"/>
    <cellStyle name="Warnings 12 2 3" xfId="28847"/>
    <cellStyle name="Warnings 12 2 4" xfId="28848"/>
    <cellStyle name="Warnings 12 3" xfId="28849"/>
    <cellStyle name="Warnings 12 3 2" xfId="28850"/>
    <cellStyle name="Warnings 12 4" xfId="28851"/>
    <cellStyle name="Warnings 12 5" xfId="28852"/>
    <cellStyle name="Warnings 13" xfId="28853"/>
    <cellStyle name="Warnings 13 2" xfId="28854"/>
    <cellStyle name="Warnings 13 2 2" xfId="28855"/>
    <cellStyle name="Warnings 13 3" xfId="28856"/>
    <cellStyle name="Warnings 14" xfId="28857"/>
    <cellStyle name="Warnings 14 2" xfId="28858"/>
    <cellStyle name="Warnings 14 2 2" xfId="28859"/>
    <cellStyle name="Warnings 14 3" xfId="28860"/>
    <cellStyle name="Warnings 15" xfId="28861"/>
    <cellStyle name="Warnings 15 2" xfId="28862"/>
    <cellStyle name="Warnings 15 2 2" xfId="28863"/>
    <cellStyle name="Warnings 15 3" xfId="28864"/>
    <cellStyle name="Warnings 16" xfId="28865"/>
    <cellStyle name="Warnings 16 2" xfId="28866"/>
    <cellStyle name="Warnings 16 2 2" xfId="28867"/>
    <cellStyle name="Warnings 16 3" xfId="28868"/>
    <cellStyle name="Warnings 17" xfId="28869"/>
    <cellStyle name="Warnings 17 2" xfId="28870"/>
    <cellStyle name="Warnings 17 2 2" xfId="28871"/>
    <cellStyle name="Warnings 17 3" xfId="28872"/>
    <cellStyle name="Warnings 18" xfId="28873"/>
    <cellStyle name="Warnings 18 2" xfId="28874"/>
    <cellStyle name="Warnings 18 2 2" xfId="28875"/>
    <cellStyle name="Warnings 18 3" xfId="28876"/>
    <cellStyle name="Warnings 19" xfId="28877"/>
    <cellStyle name="Warnings 19 2" xfId="28878"/>
    <cellStyle name="Warnings 19 2 2" xfId="28879"/>
    <cellStyle name="Warnings 19 3" xfId="28880"/>
    <cellStyle name="Warnings 2" xfId="28881"/>
    <cellStyle name="Warnings 2 2" xfId="28882"/>
    <cellStyle name="Warnings 2 2 2" xfId="28883"/>
    <cellStyle name="Warnings 2 3" xfId="28884"/>
    <cellStyle name="Warnings 2 3 2" xfId="28885"/>
    <cellStyle name="Warnings 2 3 2 2" xfId="28886"/>
    <cellStyle name="Warnings 2 3 3" xfId="28887"/>
    <cellStyle name="Warnings 2 3 3 2" xfId="28888"/>
    <cellStyle name="Warnings 2 3 4" xfId="28889"/>
    <cellStyle name="Warnings 2 4" xfId="28890"/>
    <cellStyle name="Warnings 2 4 2" xfId="28891"/>
    <cellStyle name="Warnings 2 5" xfId="28892"/>
    <cellStyle name="Warnings 2 5 2" xfId="28893"/>
    <cellStyle name="Warnings 2 6" xfId="28894"/>
    <cellStyle name="Warnings 20" xfId="28895"/>
    <cellStyle name="Warnings 20 2" xfId="28896"/>
    <cellStyle name="Warnings 20 2 2" xfId="28897"/>
    <cellStyle name="Warnings 20 3" xfId="28898"/>
    <cellStyle name="Warnings 21" xfId="28899"/>
    <cellStyle name="Warnings 21 2" xfId="28900"/>
    <cellStyle name="Warnings 21 2 2" xfId="28901"/>
    <cellStyle name="Warnings 21 3" xfId="28902"/>
    <cellStyle name="Warnings 22" xfId="28903"/>
    <cellStyle name="Warnings 22 2" xfId="28904"/>
    <cellStyle name="Warnings 22 2 2" xfId="28905"/>
    <cellStyle name="Warnings 22 3" xfId="28906"/>
    <cellStyle name="Warnings 23" xfId="28907"/>
    <cellStyle name="Warnings 23 2" xfId="28908"/>
    <cellStyle name="Warnings 24" xfId="28909"/>
    <cellStyle name="Warnings 24 2" xfId="28910"/>
    <cellStyle name="Warnings 25" xfId="28911"/>
    <cellStyle name="Warnings 25 2" xfId="28912"/>
    <cellStyle name="Warnings 26" xfId="28913"/>
    <cellStyle name="Warnings 26 2" xfId="28914"/>
    <cellStyle name="Warnings 27" xfId="28915"/>
    <cellStyle name="Warnings 27 2" xfId="28916"/>
    <cellStyle name="Warnings 3" xfId="28917"/>
    <cellStyle name="Warnings 3 10" xfId="28918"/>
    <cellStyle name="Warnings 3 11" xfId="28919"/>
    <cellStyle name="Warnings 3 2" xfId="28920"/>
    <cellStyle name="Warnings 3 2 2" xfId="28921"/>
    <cellStyle name="Warnings 3 2 2 2" xfId="28922"/>
    <cellStyle name="Warnings 3 2 3" xfId="28923"/>
    <cellStyle name="Warnings 3 2 3 2" xfId="28924"/>
    <cellStyle name="Warnings 3 2 4" xfId="28925"/>
    <cellStyle name="Warnings 3 2 5" xfId="28926"/>
    <cellStyle name="Warnings 3 2 6" xfId="28927"/>
    <cellStyle name="Warnings 3 3" xfId="28928"/>
    <cellStyle name="Warnings 3 3 2" xfId="28929"/>
    <cellStyle name="Warnings 3 3 2 2" xfId="28930"/>
    <cellStyle name="Warnings 3 3 2 3" xfId="28931"/>
    <cellStyle name="Warnings 3 3 2 4" xfId="28932"/>
    <cellStyle name="Warnings 3 3 3" xfId="28933"/>
    <cellStyle name="Warnings 3 3 3 2" xfId="28934"/>
    <cellStyle name="Warnings 3 3 4" xfId="28935"/>
    <cellStyle name="Warnings 3 3 5" xfId="28936"/>
    <cellStyle name="Warnings 3 3 6" xfId="28937"/>
    <cellStyle name="Warnings 3 3 7" xfId="28938"/>
    <cellStyle name="Warnings 3 3_Gross" xfId="28939"/>
    <cellStyle name="Warnings 3 4" xfId="28940"/>
    <cellStyle name="Warnings 3 4 2" xfId="28941"/>
    <cellStyle name="Warnings 3 4 2 2" xfId="28942"/>
    <cellStyle name="Warnings 3 4 2 3" xfId="28943"/>
    <cellStyle name="Warnings 3 4 2 4" xfId="28944"/>
    <cellStyle name="Warnings 3 4 3" xfId="28945"/>
    <cellStyle name="Warnings 3 4 3 2" xfId="28946"/>
    <cellStyle name="Warnings 3 4 4" xfId="28947"/>
    <cellStyle name="Warnings 3 4 5" xfId="28948"/>
    <cellStyle name="Warnings 3 4 6" xfId="28949"/>
    <cellStyle name="Warnings 3 4 7" xfId="28950"/>
    <cellStyle name="Warnings 3 4_Gross" xfId="28951"/>
    <cellStyle name="Warnings 3 5" xfId="28952"/>
    <cellStyle name="Warnings 3 5 2" xfId="28953"/>
    <cellStyle name="Warnings 3 5 2 2" xfId="28954"/>
    <cellStyle name="Warnings 3 5 2 3" xfId="28955"/>
    <cellStyle name="Warnings 3 5 2 4" xfId="28956"/>
    <cellStyle name="Warnings 3 5 3" xfId="28957"/>
    <cellStyle name="Warnings 3 5 3 2" xfId="28958"/>
    <cellStyle name="Warnings 3 5 3 3" xfId="28959"/>
    <cellStyle name="Warnings 3 5 3 4" xfId="28960"/>
    <cellStyle name="Warnings 3 5 4" xfId="28961"/>
    <cellStyle name="Warnings 3 5 4 2" xfId="28962"/>
    <cellStyle name="Warnings 3 5 5" xfId="28963"/>
    <cellStyle name="Warnings 3 5 6" xfId="28964"/>
    <cellStyle name="Warnings 3 6" xfId="28965"/>
    <cellStyle name="Warnings 3 6 2" xfId="28966"/>
    <cellStyle name="Warnings 3 6 2 2" xfId="28967"/>
    <cellStyle name="Warnings 3 6 2 3" xfId="28968"/>
    <cellStyle name="Warnings 3 6 2 4" xfId="28969"/>
    <cellStyle name="Warnings 3 6 3" xfId="28970"/>
    <cellStyle name="Warnings 3 6 4" xfId="28971"/>
    <cellStyle name="Warnings 3 6 5" xfId="28972"/>
    <cellStyle name="Warnings 3 7" xfId="28973"/>
    <cellStyle name="Warnings 3 7 2" xfId="28974"/>
    <cellStyle name="Warnings 3 8" xfId="28975"/>
    <cellStyle name="Warnings 3 8 2" xfId="28976"/>
    <cellStyle name="Warnings 3 9" xfId="28977"/>
    <cellStyle name="Warnings 3 9 2" xfId="28978"/>
    <cellStyle name="Warnings 3_August 2014 IMBE" xfId="28979"/>
    <cellStyle name="Warnings 4" xfId="28980"/>
    <cellStyle name="Warnings 4 2" xfId="28981"/>
    <cellStyle name="Warnings 4 2 2" xfId="28982"/>
    <cellStyle name="Warnings 4 2 3" xfId="28983"/>
    <cellStyle name="Warnings 4 2 4" xfId="28984"/>
    <cellStyle name="Warnings 4 3" xfId="28985"/>
    <cellStyle name="Warnings 4 3 2" xfId="28986"/>
    <cellStyle name="Warnings 4 4" xfId="28987"/>
    <cellStyle name="Warnings 4 5" xfId="28988"/>
    <cellStyle name="Warnings 4 6" xfId="28989"/>
    <cellStyle name="Warnings 4 7" xfId="28990"/>
    <cellStyle name="Warnings 4_Gross" xfId="28991"/>
    <cellStyle name="Warnings 5" xfId="28992"/>
    <cellStyle name="Warnings 5 2" xfId="28993"/>
    <cellStyle name="Warnings 5 2 2" xfId="28994"/>
    <cellStyle name="Warnings 5 2 2 2" xfId="28995"/>
    <cellStyle name="Warnings 5 2 3" xfId="28996"/>
    <cellStyle name="Warnings 5 2 3 2" xfId="28997"/>
    <cellStyle name="Warnings 5 2 4" xfId="28998"/>
    <cellStyle name="Warnings 5 2 4 2" xfId="28999"/>
    <cellStyle name="Warnings 5 2 5" xfId="29000"/>
    <cellStyle name="Warnings 5 3" xfId="29001"/>
    <cellStyle name="Warnings 5 3 2" xfId="29002"/>
    <cellStyle name="Warnings 5 4" xfId="29003"/>
    <cellStyle name="Warnings 5 4 2" xfId="29004"/>
    <cellStyle name="Warnings 5 5" xfId="29005"/>
    <cellStyle name="Warnings 5 5 2" xfId="29006"/>
    <cellStyle name="Warnings 5 6" xfId="29007"/>
    <cellStyle name="Warnings 5 6 2" xfId="29008"/>
    <cellStyle name="Warnings 5 7" xfId="29009"/>
    <cellStyle name="Warnings 5_Gross" xfId="29010"/>
    <cellStyle name="Warnings 6" xfId="29011"/>
    <cellStyle name="Warnings 6 2" xfId="29012"/>
    <cellStyle name="Warnings 6 2 2" xfId="29013"/>
    <cellStyle name="Warnings 6 2 2 2" xfId="29014"/>
    <cellStyle name="Warnings 6 2 3" xfId="29015"/>
    <cellStyle name="Warnings 6 2 3 2" xfId="29016"/>
    <cellStyle name="Warnings 6 2 4" xfId="29017"/>
    <cellStyle name="Warnings 6 2 5" xfId="29018"/>
    <cellStyle name="Warnings 6 3" xfId="29019"/>
    <cellStyle name="Warnings 6 3 2" xfId="29020"/>
    <cellStyle name="Warnings 6 4" xfId="29021"/>
    <cellStyle name="Warnings 6 4 2" xfId="29022"/>
    <cellStyle name="Warnings 6 5" xfId="29023"/>
    <cellStyle name="Warnings 6 5 2" xfId="29024"/>
    <cellStyle name="Warnings 6 6" xfId="29025"/>
    <cellStyle name="Warnings 6 7" xfId="29026"/>
    <cellStyle name="Warnings 6_Gross" xfId="29027"/>
    <cellStyle name="Warnings 7" xfId="29028"/>
    <cellStyle name="Warnings 7 2" xfId="29029"/>
    <cellStyle name="Warnings 7 2 2" xfId="29030"/>
    <cellStyle name="Warnings 7 2 3" xfId="29031"/>
    <cellStyle name="Warnings 7 2 4" xfId="29032"/>
    <cellStyle name="Warnings 7 3" xfId="29033"/>
    <cellStyle name="Warnings 7 3 2" xfId="29034"/>
    <cellStyle name="Warnings 7 4" xfId="29035"/>
    <cellStyle name="Warnings 7 5" xfId="29036"/>
    <cellStyle name="Warnings 7 6" xfId="29037"/>
    <cellStyle name="Warnings 7_Gross" xfId="29038"/>
    <cellStyle name="Warnings 8" xfId="29039"/>
    <cellStyle name="Warnings 8 2" xfId="29040"/>
    <cellStyle name="Warnings 8 2 2" xfId="29041"/>
    <cellStyle name="Warnings 8 2 3" xfId="29042"/>
    <cellStyle name="Warnings 8 2 4" xfId="29043"/>
    <cellStyle name="Warnings 8 3" xfId="29044"/>
    <cellStyle name="Warnings 8 3 2" xfId="29045"/>
    <cellStyle name="Warnings 8 3 3" xfId="29046"/>
    <cellStyle name="Warnings 8 3 4" xfId="29047"/>
    <cellStyle name="Warnings 8 4" xfId="29048"/>
    <cellStyle name="Warnings 8 4 2" xfId="29049"/>
    <cellStyle name="Warnings 8 4 3" xfId="29050"/>
    <cellStyle name="Warnings 8 4 4" xfId="29051"/>
    <cellStyle name="Warnings 8 5" xfId="29052"/>
    <cellStyle name="Warnings 8 6" xfId="29053"/>
    <cellStyle name="Warnings 8 7" xfId="29054"/>
    <cellStyle name="Warnings 8 8" xfId="29055"/>
    <cellStyle name="Warnings 8_Gross" xfId="29056"/>
    <cellStyle name="Warnings 9" xfId="29057"/>
    <cellStyle name="Warnings 9 2" xfId="29058"/>
    <cellStyle name="Warnings 9 2 2" xfId="29059"/>
    <cellStyle name="Warnings 9 3" xfId="29060"/>
    <cellStyle name="Warnings 9 3 2" xfId="29061"/>
    <cellStyle name="Warnings 9 4" xfId="29062"/>
    <cellStyle name="Warnings 9 4 2" xfId="29063"/>
    <cellStyle name="Warnings 9 5" xfId="29064"/>
    <cellStyle name="Warnings 9_Gross" xfId="29065"/>
    <cellStyle name="Warnings_001. Test" xfId="29066"/>
    <cellStyle name="whole number" xfId="29067"/>
    <cellStyle name="whole number 10" xfId="29068"/>
    <cellStyle name="whole number 10 2" xfId="29069"/>
    <cellStyle name="whole number 10 2 2" xfId="29070"/>
    <cellStyle name="whole number 10 3" xfId="29071"/>
    <cellStyle name="whole number 11" xfId="29072"/>
    <cellStyle name="whole number 11 2" xfId="29073"/>
    <cellStyle name="whole number 12" xfId="29074"/>
    <cellStyle name="whole number 12 2" xfId="29075"/>
    <cellStyle name="whole number 2" xfId="29076"/>
    <cellStyle name="whole number 2 2" xfId="29077"/>
    <cellStyle name="whole number 2 2 2" xfId="29078"/>
    <cellStyle name="whole number 2 2 2 2" xfId="29079"/>
    <cellStyle name="whole number 2 2 3" xfId="29080"/>
    <cellStyle name="whole number 2 2 4" xfId="29081"/>
    <cellStyle name="whole number 2 3" xfId="29082"/>
    <cellStyle name="whole number 2 3 2" xfId="29083"/>
    <cellStyle name="whole number 2 4" xfId="29084"/>
    <cellStyle name="whole number 2 5" xfId="29085"/>
    <cellStyle name="whole number 2 6" xfId="29086"/>
    <cellStyle name="whole number 3" xfId="29087"/>
    <cellStyle name="whole number 3 2" xfId="29088"/>
    <cellStyle name="whole number 3 2 2" xfId="29089"/>
    <cellStyle name="whole number 3 2 2 2" xfId="29090"/>
    <cellStyle name="whole number 3 2 3" xfId="29091"/>
    <cellStyle name="whole number 3 2 4" xfId="29092"/>
    <cellStyle name="whole number 3 3" xfId="29093"/>
    <cellStyle name="whole number 3 3 2" xfId="29094"/>
    <cellStyle name="whole number 3 4" xfId="29095"/>
    <cellStyle name="whole number 3 4 2" xfId="29096"/>
    <cellStyle name="whole number 3 5" xfId="29097"/>
    <cellStyle name="whole number 3 6" xfId="29098"/>
    <cellStyle name="whole number 3_Gross" xfId="29099"/>
    <cellStyle name="whole number 4" xfId="29100"/>
    <cellStyle name="whole number 4 2" xfId="29101"/>
    <cellStyle name="whole number 4 2 2" xfId="29102"/>
    <cellStyle name="whole number 4 3" xfId="29103"/>
    <cellStyle name="whole number 4 3 2" xfId="29104"/>
    <cellStyle name="whole number 4 4" xfId="29105"/>
    <cellStyle name="whole number 5" xfId="29106"/>
    <cellStyle name="whole number 5 2" xfId="29107"/>
    <cellStyle name="whole number 5 2 2" xfId="29108"/>
    <cellStyle name="whole number 5 3" xfId="29109"/>
    <cellStyle name="whole number 5 3 2" xfId="29110"/>
    <cellStyle name="whole number 6" xfId="29111"/>
    <cellStyle name="whole number 6 2" xfId="29112"/>
    <cellStyle name="whole number 6 2 2" xfId="29113"/>
    <cellStyle name="whole number 6 3" xfId="29114"/>
    <cellStyle name="whole number 7" xfId="29115"/>
    <cellStyle name="whole number 7 2" xfId="29116"/>
    <cellStyle name="whole number 7 2 2" xfId="29117"/>
    <cellStyle name="whole number 7 3" xfId="29118"/>
    <cellStyle name="whole number 8" xfId="29119"/>
    <cellStyle name="whole number 8 2" xfId="29120"/>
    <cellStyle name="whole number 8 2 2" xfId="29121"/>
    <cellStyle name="whole number 8 3" xfId="29122"/>
    <cellStyle name="whole number 9" xfId="29123"/>
    <cellStyle name="whole number 9 2" xfId="29124"/>
    <cellStyle name="whole number 9 2 2" xfId="29125"/>
    <cellStyle name="whole number 9 3" xfId="29126"/>
  </cellStyles>
  <dxfs count="2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4"/>
  <sheetViews>
    <sheetView tabSelected="1" zoomScale="85" zoomScaleNormal="85" workbookViewId="0">
      <selection activeCell="B1" sqref="B1"/>
    </sheetView>
  </sheetViews>
  <sheetFormatPr defaultColWidth="10.77734375" defaultRowHeight="15"/>
  <cols>
    <col min="1" max="1" width="90.109375" style="3" customWidth="1"/>
    <col min="2" max="16384" width="10.77734375" style="3"/>
  </cols>
  <sheetData>
    <row r="1" spans="1:41" ht="30.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row>
    <row r="2" spans="1:41" s="6" customFormat="1" ht="187.5" customHeight="1">
      <c r="A2" s="4" t="s">
        <v>1</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row>
    <row r="3" spans="1:41" s="6" customFormat="1" ht="75.75">
      <c r="A3" s="7" t="s">
        <v>2</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row>
    <row r="4" spans="1:41" s="6" customFormat="1" ht="150.75">
      <c r="A4" s="8" t="s">
        <v>3</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row>
    <row r="5" spans="1:41" ht="75.75">
      <c r="A5" s="9" t="s">
        <v>4</v>
      </c>
      <c r="B5" s="10"/>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row>
    <row r="6" spans="1:41" ht="61.5" customHeight="1">
      <c r="A6" s="5" t="s">
        <v>5</v>
      </c>
      <c r="B6" s="10"/>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row>
    <row r="7" spans="1:41" ht="81" customHeight="1">
      <c r="A7" s="11" t="s">
        <v>6</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row>
    <row r="8" spans="1:41" ht="96" customHeight="1">
      <c r="A8" s="12" t="s">
        <v>7</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row>
    <row r="9" spans="1:41" ht="167.25" customHeight="1">
      <c r="A9" s="5" t="s">
        <v>8</v>
      </c>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row>
    <row r="10" spans="1:41" ht="60.75" customHeight="1">
      <c r="A10" s="6" t="s">
        <v>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row>
    <row r="11" spans="1:41" ht="94.15" customHeigh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row>
    <row r="12" spans="1:41">
      <c r="A12" s="14"/>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row>
    <row r="14" spans="1:4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M1" sqref="AM1:AM1048576"/>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109375" style="68" customWidth="1"/>
    <col min="39" max="39" width="6.21875" style="68" hidden="1" customWidth="1"/>
    <col min="40" max="40" width="12.77734375" style="68" customWidth="1"/>
    <col min="41" max="16384" width="8.88671875" style="68"/>
  </cols>
  <sheetData>
    <row r="1" spans="1:40" s="41" customFormat="1" ht="60" customHeight="1">
      <c r="A1" s="140" t="s">
        <v>100</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133293.84567057926</v>
      </c>
      <c r="D3" s="50">
        <f t="shared" ref="D3:W3" si="0">SUM(D6,D16:D17,D4)</f>
        <v>4734.8039219600032</v>
      </c>
      <c r="E3" s="50">
        <f t="shared" si="0"/>
        <v>674.75018944999908</v>
      </c>
      <c r="F3" s="50">
        <f t="shared" si="0"/>
        <v>1362.9964772500011</v>
      </c>
      <c r="G3" s="50"/>
      <c r="H3" s="50">
        <f t="shared" si="0"/>
        <v>4234.4436620000006</v>
      </c>
      <c r="I3" s="50">
        <f t="shared" si="0"/>
        <v>10525.20336705</v>
      </c>
      <c r="J3" s="50">
        <f t="shared" si="0"/>
        <v>1105.9393085337217</v>
      </c>
      <c r="K3" s="50">
        <f t="shared" si="0"/>
        <v>5799.6705914329405</v>
      </c>
      <c r="L3" s="50">
        <f t="shared" si="0"/>
        <v>3619.5934670833417</v>
      </c>
      <c r="M3" s="50">
        <f t="shared" si="0"/>
        <v>21.180479929999997</v>
      </c>
      <c r="N3" s="50">
        <f t="shared" si="0"/>
        <v>127.1879289499999</v>
      </c>
      <c r="O3" s="50">
        <f t="shared" si="0"/>
        <v>17103.441161999999</v>
      </c>
      <c r="P3" s="50">
        <f t="shared" si="0"/>
        <v>6515.8436022599999</v>
      </c>
      <c r="Q3" s="50">
        <f t="shared" si="0"/>
        <v>8684.7334093900063</v>
      </c>
      <c r="R3" s="50"/>
      <c r="S3" s="50">
        <f t="shared" si="0"/>
        <v>5098.7516794821686</v>
      </c>
      <c r="T3" s="50">
        <f t="shared" si="0"/>
        <v>3061.3235328641563</v>
      </c>
      <c r="U3" s="50">
        <f t="shared" si="0"/>
        <v>276.94990169243863</v>
      </c>
      <c r="V3" s="50">
        <f t="shared" si="0"/>
        <v>247.70829535123679</v>
      </c>
      <c r="W3" s="50">
        <f t="shared" si="0"/>
        <v>778.67019714000025</v>
      </c>
      <c r="X3" s="50">
        <f>SUM(X6,X16:X17,X4)</f>
        <v>2856.8277160100001</v>
      </c>
      <c r="Y3" s="50">
        <f>SUM(Y6,Y16:Y17,Y4)</f>
        <v>320.89652102000002</v>
      </c>
      <c r="Z3" s="50">
        <f>SUM(Z6,Z16:Z18,Z4)</f>
        <v>527.65851588422947</v>
      </c>
      <c r="AA3" s="50">
        <f t="shared" ref="AA3:AF3" si="1">SUM(AA6,AA16:AA17,AA4)</f>
        <v>7703.3184823000001</v>
      </c>
      <c r="AB3" s="50"/>
      <c r="AC3" s="50">
        <f t="shared" si="1"/>
        <v>887.43066767999994</v>
      </c>
      <c r="AD3" s="50">
        <f t="shared" si="1"/>
        <v>711.89560463857492</v>
      </c>
      <c r="AE3" s="50">
        <f t="shared" si="1"/>
        <v>175.53506304142519</v>
      </c>
      <c r="AF3" s="50">
        <f t="shared" si="1"/>
        <v>61584.34965923</v>
      </c>
      <c r="AG3" s="50"/>
      <c r="AH3" s="50"/>
      <c r="AI3" s="50"/>
      <c r="AJ3" s="50"/>
      <c r="AK3" s="50"/>
      <c r="AL3" s="50">
        <f t="shared" ref="AL3:AN3" si="2">SUM(AL6,AL16:AL17,AL4)</f>
        <v>1949.4219162508432</v>
      </c>
      <c r="AM3" s="50"/>
      <c r="AN3" s="51">
        <f t="shared" si="2"/>
        <v>2700.6877948242013</v>
      </c>
    </row>
    <row r="4" spans="1:40" s="42" customFormat="1">
      <c r="A4" s="52"/>
      <c r="B4" s="53" t="s">
        <v>66</v>
      </c>
      <c r="C4" s="54">
        <f t="shared" ref="C4:C18" si="3">SUM(D4:I4,M4:Q4,W4:AC4,AF4,AL4:AN4)</f>
        <v>2631.2332062070564</v>
      </c>
      <c r="D4" s="55">
        <f>AA!$O$4</f>
        <v>1.8219627379282959</v>
      </c>
      <c r="E4" s="55">
        <f>BBWB!$O$4</f>
        <v>22.860791391673466</v>
      </c>
      <c r="F4" s="55">
        <f>CA!$O$4</f>
        <v>0.29225492932427194</v>
      </c>
      <c r="G4" s="55"/>
      <c r="H4" s="132">
        <f>CTB!O4</f>
        <v>0</v>
      </c>
      <c r="I4" s="55">
        <f>DLA!$O$4</f>
        <v>9.4730082421201871</v>
      </c>
      <c r="J4" s="55">
        <f>'DLA (children)'!$O$4</f>
        <v>0.72536128152830315</v>
      </c>
      <c r="K4" s="55">
        <f>'DLA (working age)'!$O$4</f>
        <v>4.5063264532508303</v>
      </c>
      <c r="L4" s="55">
        <f>'DLA (pensioners)'!$O$4</f>
        <v>4.2401910850672637</v>
      </c>
      <c r="M4" s="132">
        <f>DHP!$O$4</f>
        <v>0</v>
      </c>
      <c r="N4" s="55">
        <f>ESA!$O$4</f>
        <v>2.1726163906099806E-2</v>
      </c>
      <c r="O4" s="132">
        <f>HB!$O$4</f>
        <v>0</v>
      </c>
      <c r="P4" s="55">
        <f>IB!$O$4</f>
        <v>44.795872511546435</v>
      </c>
      <c r="Q4" s="55">
        <f>IS!$O$4</f>
        <v>0.4588004853935454</v>
      </c>
      <c r="R4" s="55"/>
      <c r="S4" s="55">
        <f>'IS (incapacity)'!$O$4</f>
        <v>0.20358332338974863</v>
      </c>
      <c r="T4" s="55">
        <f>'IS (lone parent)'!$O$4</f>
        <v>0.21747368257712155</v>
      </c>
      <c r="U4" s="132">
        <f>'IS (carer)'!$O$4</f>
        <v>0</v>
      </c>
      <c r="V4" s="55">
        <f>'IS (others)'!$O$4</f>
        <v>3.450725034061581E-2</v>
      </c>
      <c r="W4" s="55">
        <f>IIDB!$O$4</f>
        <v>15.887440978603943</v>
      </c>
      <c r="X4" s="55">
        <f>JSA!$O$4</f>
        <v>0.3760514424728868</v>
      </c>
      <c r="Y4" s="55">
        <f>MA!$O$4</f>
        <v>0.52250275119254741</v>
      </c>
      <c r="Z4" s="132">
        <f>O75TVL!$O$4</f>
        <v>0</v>
      </c>
      <c r="AA4" s="55">
        <f>PC!$O$4</f>
        <v>1.0380135494604708</v>
      </c>
      <c r="AB4" s="55"/>
      <c r="AC4" s="55">
        <f>SDA!$O$4</f>
        <v>1.9514030119653489</v>
      </c>
      <c r="AD4" s="55">
        <f>'SDA (working age)'!$O$4</f>
        <v>1.6550769875212916</v>
      </c>
      <c r="AE4" s="55">
        <f>'SDA (pensioners)'!$O$4</f>
        <v>0.29632602444405726</v>
      </c>
      <c r="AF4" s="55">
        <f>SP!$O$4</f>
        <v>2511.1234542366046</v>
      </c>
      <c r="AG4" s="55"/>
      <c r="AH4" s="55"/>
      <c r="AI4" s="55"/>
      <c r="AJ4" s="55"/>
      <c r="AK4" s="55"/>
      <c r="AL4" s="55">
        <f>SMP!$O$4</f>
        <v>7.1099237748638462</v>
      </c>
      <c r="AM4" s="55"/>
      <c r="AN4" s="56">
        <f>WFP!$O$4</f>
        <v>13.5</v>
      </c>
    </row>
    <row r="5" spans="1:40" s="42" customFormat="1" ht="25.5" customHeight="1">
      <c r="A5" s="47">
        <v>941</v>
      </c>
      <c r="B5" s="48" t="s">
        <v>67</v>
      </c>
      <c r="C5" s="49">
        <f t="shared" si="3"/>
        <v>118471.4665939938</v>
      </c>
      <c r="D5" s="50">
        <f t="shared" ref="D5:W5" si="4">SUM(D6,D16)</f>
        <v>4289.2130746215798</v>
      </c>
      <c r="E5" s="50">
        <f t="shared" si="4"/>
        <v>584.53099231094939</v>
      </c>
      <c r="F5" s="50">
        <f t="shared" si="4"/>
        <v>1237.3885741887041</v>
      </c>
      <c r="G5" s="50"/>
      <c r="H5" s="50">
        <f t="shared" si="4"/>
        <v>3871.2933480000006</v>
      </c>
      <c r="I5" s="50">
        <f t="shared" si="4"/>
        <v>9337.2035118357053</v>
      </c>
      <c r="J5" s="50">
        <f t="shared" si="4"/>
        <v>1008.0962898575477</v>
      </c>
      <c r="K5" s="50">
        <f t="shared" si="4"/>
        <v>5128.4763471779897</v>
      </c>
      <c r="L5" s="50">
        <f t="shared" si="4"/>
        <v>3200.5082742208488</v>
      </c>
      <c r="M5" s="50">
        <f t="shared" si="4"/>
        <v>18.728859929999999</v>
      </c>
      <c r="N5" s="50">
        <f t="shared" si="4"/>
        <v>113.47286376833377</v>
      </c>
      <c r="O5" s="50">
        <f t="shared" si="4"/>
        <v>15711.736267999999</v>
      </c>
      <c r="P5" s="50">
        <f t="shared" si="4"/>
        <v>5712.5211165743049</v>
      </c>
      <c r="Q5" s="50">
        <f t="shared" si="4"/>
        <v>7832.295265918252</v>
      </c>
      <c r="R5" s="50"/>
      <c r="S5" s="50">
        <f t="shared" si="4"/>
        <v>4538.1553906345043</v>
      </c>
      <c r="T5" s="50">
        <f t="shared" si="4"/>
        <v>2816.9957096688763</v>
      </c>
      <c r="U5" s="50">
        <f t="shared" si="4"/>
        <v>249.56803821716068</v>
      </c>
      <c r="V5" s="50">
        <f t="shared" si="4"/>
        <v>223.75249790083649</v>
      </c>
      <c r="W5" s="50">
        <f t="shared" si="4"/>
        <v>683.47375624228209</v>
      </c>
      <c r="X5" s="50">
        <f>SUM(X6,X16)</f>
        <v>2605.2267441236504</v>
      </c>
      <c r="Y5" s="50">
        <f>SUM(Y6,Y16)</f>
        <v>296.86211137864842</v>
      </c>
      <c r="Z5" s="50">
        <f t="shared" ref="Z5:AF5" si="5">SUM(Z6,Z16)</f>
        <v>471.54981668843971</v>
      </c>
      <c r="AA5" s="50">
        <f t="shared" si="5"/>
        <v>6943.4633690705887</v>
      </c>
      <c r="AB5" s="50"/>
      <c r="AC5" s="50">
        <f t="shared" si="5"/>
        <v>787.46499713874437</v>
      </c>
      <c r="AD5" s="50">
        <f t="shared" si="5"/>
        <v>631.15585269288624</v>
      </c>
      <c r="AE5" s="50">
        <f t="shared" si="5"/>
        <v>156.30914444585827</v>
      </c>
      <c r="AF5" s="50">
        <f t="shared" si="5"/>
        <v>53770.869505456503</v>
      </c>
      <c r="AG5" s="50"/>
      <c r="AH5" s="50"/>
      <c r="AI5" s="50"/>
      <c r="AJ5" s="50"/>
      <c r="AK5" s="50"/>
      <c r="AL5" s="50">
        <f t="shared" ref="AL5:AN5" si="6">SUM(AL6,AL16)</f>
        <v>1753.275519820073</v>
      </c>
      <c r="AM5" s="50"/>
      <c r="AN5" s="51">
        <f t="shared" si="6"/>
        <v>2450.896898927037</v>
      </c>
    </row>
    <row r="6" spans="1:40" s="42" customFormat="1" ht="25.5" customHeight="1">
      <c r="A6" s="47">
        <v>921</v>
      </c>
      <c r="B6" s="57" t="s">
        <v>68</v>
      </c>
      <c r="C6" s="49">
        <f t="shared" si="3"/>
        <v>110944.41829908904</v>
      </c>
      <c r="D6" s="50">
        <f t="shared" ref="D6:L6" si="7">SUM(D7:D15)</f>
        <v>3923.9496491698428</v>
      </c>
      <c r="E6" s="50">
        <f t="shared" si="7"/>
        <v>548.74038697987555</v>
      </c>
      <c r="F6" s="50">
        <f t="shared" si="7"/>
        <v>1147.2837465962457</v>
      </c>
      <c r="G6" s="50"/>
      <c r="H6" s="50">
        <f t="shared" si="7"/>
        <v>3671.6925610000008</v>
      </c>
      <c r="I6" s="50">
        <f t="shared" si="7"/>
        <v>8495.184997645063</v>
      </c>
      <c r="J6" s="50">
        <f t="shared" si="7"/>
        <v>940.98383316115292</v>
      </c>
      <c r="K6" s="50">
        <f t="shared" si="7"/>
        <v>4704.3529878263198</v>
      </c>
      <c r="L6" s="50">
        <f t="shared" si="7"/>
        <v>2850.2110856646655</v>
      </c>
      <c r="M6" s="50">
        <f t="shared" ref="M6:W6" si="8">SUM(M7:M15)</f>
        <v>17.68155093</v>
      </c>
      <c r="N6" s="50">
        <f t="shared" si="8"/>
        <v>104.61211008281391</v>
      </c>
      <c r="O6" s="50">
        <f t="shared" si="8"/>
        <v>14999.543107</v>
      </c>
      <c r="P6" s="50">
        <f t="shared" si="8"/>
        <v>5160.645224677226</v>
      </c>
      <c r="Q6" s="50">
        <f t="shared" si="8"/>
        <v>7328.6747684733418</v>
      </c>
      <c r="R6" s="50"/>
      <c r="S6" s="50">
        <f t="shared" si="8"/>
        <v>4220.1786013874525</v>
      </c>
      <c r="T6" s="50">
        <f t="shared" si="8"/>
        <v>2661.1968602312832</v>
      </c>
      <c r="U6" s="50">
        <f t="shared" si="8"/>
        <v>230.85210101956906</v>
      </c>
      <c r="V6" s="50">
        <f t="shared" si="8"/>
        <v>211.35078509890928</v>
      </c>
      <c r="W6" s="50">
        <f t="shared" si="8"/>
        <v>629.01506493345289</v>
      </c>
      <c r="X6" s="50">
        <f>SUM(X7:X15)</f>
        <v>2456.5848224810002</v>
      </c>
      <c r="Y6" s="50">
        <f>SUM(Y7:Y15)</f>
        <v>284.24659213075813</v>
      </c>
      <c r="Z6" s="50">
        <f t="shared" ref="Z6:AF6" si="9">SUM(Z7:Z15)</f>
        <v>443.2436482032918</v>
      </c>
      <c r="AA6" s="50">
        <f t="shared" si="9"/>
        <v>6479.7504063155457</v>
      </c>
      <c r="AB6" s="50"/>
      <c r="AC6" s="50">
        <f t="shared" si="9"/>
        <v>728.1866773314598</v>
      </c>
      <c r="AD6" s="50">
        <f t="shared" si="9"/>
        <v>586.33801070010816</v>
      </c>
      <c r="AE6" s="50">
        <f t="shared" si="9"/>
        <v>141.84866663135185</v>
      </c>
      <c r="AF6" s="50">
        <f t="shared" si="9"/>
        <v>50561.536628248497</v>
      </c>
      <c r="AG6" s="50"/>
      <c r="AH6" s="50"/>
      <c r="AI6" s="50"/>
      <c r="AJ6" s="50"/>
      <c r="AK6" s="50"/>
      <c r="AL6" s="50">
        <f t="shared" ref="AL6:AN6" si="10">SUM(AL7:AL15)</f>
        <v>1661.6288128965571</v>
      </c>
      <c r="AM6" s="50"/>
      <c r="AN6" s="51">
        <f t="shared" si="10"/>
        <v>2302.2175439940734</v>
      </c>
    </row>
    <row r="7" spans="1:40" s="42" customFormat="1">
      <c r="A7" s="52" t="s">
        <v>69</v>
      </c>
      <c r="B7" s="58" t="s">
        <v>70</v>
      </c>
      <c r="C7" s="54">
        <f t="shared" si="3"/>
        <v>6360.4663391240128</v>
      </c>
      <c r="D7" s="55">
        <f>AA!$O7</f>
        <v>217.80607171099794</v>
      </c>
      <c r="E7" s="55">
        <f>BBWB!$O7</f>
        <v>30.546245735390549</v>
      </c>
      <c r="F7" s="55">
        <f>CA!$O7</f>
        <v>78.538897309821067</v>
      </c>
      <c r="G7" s="55"/>
      <c r="H7" s="55">
        <f>CTB!O7</f>
        <v>231.49587300000002</v>
      </c>
      <c r="I7" s="55">
        <f>DLA!$O7</f>
        <v>591.06168483425427</v>
      </c>
      <c r="J7" s="55">
        <f>'DLA (children)'!$O7</f>
        <v>54.066968871813629</v>
      </c>
      <c r="K7" s="55">
        <f>'DLA (working age)'!$O7</f>
        <v>310.26876774134428</v>
      </c>
      <c r="L7" s="55">
        <f>'DLA (pensioners)'!$O7</f>
        <v>226.55959176597358</v>
      </c>
      <c r="M7" s="55">
        <f>DHP!$O7</f>
        <v>0.56566399999999994</v>
      </c>
      <c r="N7" s="55">
        <f>ESA!$O7</f>
        <v>7.7660637224793359</v>
      </c>
      <c r="O7" s="55">
        <f>HB!$O7</f>
        <v>748.17012399999999</v>
      </c>
      <c r="P7" s="55">
        <f>IB!$O7</f>
        <v>430.92760623399693</v>
      </c>
      <c r="Q7" s="55">
        <f>IS!$O7</f>
        <v>453.53642062225623</v>
      </c>
      <c r="R7" s="55"/>
      <c r="S7" s="55">
        <f>'IS (incapacity)'!$O7</f>
        <v>269.99679836864357</v>
      </c>
      <c r="T7" s="55">
        <f>'IS (lone parent)'!$O7</f>
        <v>151.04003496927066</v>
      </c>
      <c r="U7" s="55">
        <f>'IS (carer)'!$O7</f>
        <v>18.076191887599233</v>
      </c>
      <c r="V7" s="55">
        <f>'IS (others)'!$O7</f>
        <v>14.221572241104322</v>
      </c>
      <c r="W7" s="55">
        <f>IIDB!$O7</f>
        <v>89.157106752953325</v>
      </c>
      <c r="X7" s="55">
        <f>JSA!$O7</f>
        <v>170.24719346708341</v>
      </c>
      <c r="Y7" s="55">
        <f>MA!$O7</f>
        <v>12.645737537585328</v>
      </c>
      <c r="Z7" s="55">
        <f>O75TVL!$O7</f>
        <v>22.845853981217836</v>
      </c>
      <c r="AA7" s="55">
        <f>PC!$O7</f>
        <v>397.21234341773049</v>
      </c>
      <c r="AB7" s="55"/>
      <c r="AC7" s="55">
        <f>SDA!$O7</f>
        <v>49.165293851622074</v>
      </c>
      <c r="AD7" s="55">
        <f>'SDA (working age)'!$O7</f>
        <v>38.774055567763945</v>
      </c>
      <c r="AE7" s="55">
        <f>'SDA (pensioners)'!$O7</f>
        <v>10.391238283858133</v>
      </c>
      <c r="AF7" s="55">
        <f>SP!$O7</f>
        <v>2636.3537299000859</v>
      </c>
      <c r="AG7" s="55"/>
      <c r="AH7" s="55"/>
      <c r="AI7" s="55"/>
      <c r="AJ7" s="55"/>
      <c r="AK7" s="55"/>
      <c r="AL7" s="55">
        <f>SMP!$O7</f>
        <v>72.553624231490303</v>
      </c>
      <c r="AM7" s="55"/>
      <c r="AN7" s="56">
        <f>WFP!$O7</f>
        <v>119.87080481504768</v>
      </c>
    </row>
    <row r="8" spans="1:40" s="42" customFormat="1">
      <c r="A8" s="52" t="s">
        <v>71</v>
      </c>
      <c r="B8" s="58" t="s">
        <v>72</v>
      </c>
      <c r="C8" s="54">
        <f t="shared" si="3"/>
        <v>16538.245524283731</v>
      </c>
      <c r="D8" s="55">
        <f>AA!$O8</f>
        <v>650.69727757246017</v>
      </c>
      <c r="E8" s="55">
        <f>BBWB!$O8</f>
        <v>82.678411979271971</v>
      </c>
      <c r="F8" s="55">
        <f>CA!$O8</f>
        <v>191.26440797926011</v>
      </c>
      <c r="G8" s="55"/>
      <c r="H8" s="55">
        <f>CTB!O8</f>
        <v>544.49549200000001</v>
      </c>
      <c r="I8" s="55">
        <f>DLA!$O8</f>
        <v>1639.2065420587132</v>
      </c>
      <c r="J8" s="55">
        <f>'DLA (children)'!$O8</f>
        <v>139.54900664193349</v>
      </c>
      <c r="K8" s="55">
        <f>'DLA (working age)'!$O8</f>
        <v>885.14817317966629</v>
      </c>
      <c r="L8" s="55">
        <f>'DLA (pensioners)'!$O8</f>
        <v>614.21386298080938</v>
      </c>
      <c r="M8" s="55">
        <f>DHP!$O8</f>
        <v>2.2987167400000001</v>
      </c>
      <c r="N8" s="55">
        <f>ESA!$O8</f>
        <v>18.427344540472966</v>
      </c>
      <c r="O8" s="55">
        <f>HB!$O8</f>
        <v>1893.7136010000002</v>
      </c>
      <c r="P8" s="55">
        <f>IB!$O8</f>
        <v>1012.4692290084174</v>
      </c>
      <c r="Q8" s="55">
        <f>IS!$O8</f>
        <v>1270.4315379483733</v>
      </c>
      <c r="R8" s="55"/>
      <c r="S8" s="55">
        <f>'IS (incapacity)'!$O8</f>
        <v>793.68289066051466</v>
      </c>
      <c r="T8" s="55">
        <f>'IS (lone parent)'!$O8</f>
        <v>408.44084561357533</v>
      </c>
      <c r="U8" s="55">
        <f>'IS (carer)'!$O8</f>
        <v>40.09245247793077</v>
      </c>
      <c r="V8" s="55">
        <f>'IS (others)'!$O8</f>
        <v>31.549348022161489</v>
      </c>
      <c r="W8" s="55">
        <f>IIDB!$O8</f>
        <v>114.97999599082614</v>
      </c>
      <c r="X8" s="55">
        <f>JSA!$O8</f>
        <v>380.5722922175936</v>
      </c>
      <c r="Y8" s="55">
        <f>MA!$O8</f>
        <v>32.563506490282485</v>
      </c>
      <c r="Z8" s="55">
        <f>O75TVL!$O8</f>
        <v>58.822787771809018</v>
      </c>
      <c r="AA8" s="55">
        <f>PC!$O8</f>
        <v>1012.3419425952418</v>
      </c>
      <c r="AB8" s="55"/>
      <c r="AC8" s="55">
        <f>SDA!$O8</f>
        <v>122.0049120667346</v>
      </c>
      <c r="AD8" s="55">
        <f>'SDA (working age)'!$O8</f>
        <v>96.747586742064797</v>
      </c>
      <c r="AE8" s="55">
        <f>'SDA (pensioners)'!$O8</f>
        <v>25.257325324669821</v>
      </c>
      <c r="AF8" s="55">
        <f>SP!$O8</f>
        <v>6960.467663625358</v>
      </c>
      <c r="AG8" s="55"/>
      <c r="AH8" s="55"/>
      <c r="AI8" s="55"/>
      <c r="AJ8" s="55"/>
      <c r="AK8" s="55"/>
      <c r="AL8" s="55">
        <f>SMP!$O8</f>
        <v>235.97022515036306</v>
      </c>
      <c r="AM8" s="55"/>
      <c r="AN8" s="56">
        <f>WFP!$O8</f>
        <v>314.83963754855512</v>
      </c>
    </row>
    <row r="9" spans="1:40" s="42" customFormat="1">
      <c r="A9" s="52" t="s">
        <v>73</v>
      </c>
      <c r="B9" s="58" t="s">
        <v>74</v>
      </c>
      <c r="C9" s="54">
        <f t="shared" si="3"/>
        <v>11088.501221072836</v>
      </c>
      <c r="D9" s="55">
        <f>AA!$O9</f>
        <v>363.25929246074361</v>
      </c>
      <c r="E9" s="55">
        <f>BBWB!$O9</f>
        <v>55.039045136737997</v>
      </c>
      <c r="F9" s="55">
        <f>CA!$O9</f>
        <v>133.48532616962271</v>
      </c>
      <c r="G9" s="55"/>
      <c r="H9" s="55">
        <f>CTB!O9</f>
        <v>350.23985499999998</v>
      </c>
      <c r="I9" s="55">
        <f>DLA!$O9</f>
        <v>990.38375026700896</v>
      </c>
      <c r="J9" s="55">
        <f>'DLA (children)'!$O9</f>
        <v>95.180171473022156</v>
      </c>
      <c r="K9" s="55">
        <f>'DLA (working age)'!$O9</f>
        <v>535.02339106429167</v>
      </c>
      <c r="L9" s="55">
        <f>'DLA (pensioners)'!$O9</f>
        <v>360.10529159774649</v>
      </c>
      <c r="M9" s="55">
        <f>DHP!$O9</f>
        <v>1.4034369999999998</v>
      </c>
      <c r="N9" s="55">
        <f>ESA!$O9</f>
        <v>11.891372252972477</v>
      </c>
      <c r="O9" s="55">
        <f>HB!$O9</f>
        <v>1174.6424809999999</v>
      </c>
      <c r="P9" s="55">
        <f>IB!$O9</f>
        <v>605.04455445110329</v>
      </c>
      <c r="Q9" s="55">
        <f>IS!$O9</f>
        <v>736.28206845432862</v>
      </c>
      <c r="R9" s="55"/>
      <c r="S9" s="55">
        <f>'IS (incapacity)'!$O9</f>
        <v>427.67839711332454</v>
      </c>
      <c r="T9" s="55">
        <f>'IS (lone parent)'!$O9</f>
        <v>257.13719459077174</v>
      </c>
      <c r="U9" s="55">
        <f>'IS (carer)'!$O9</f>
        <v>29.501456856402967</v>
      </c>
      <c r="V9" s="55">
        <f>'IS (others)'!$O9</f>
        <v>21.077561697470397</v>
      </c>
      <c r="W9" s="55">
        <f>IIDB!$O9</f>
        <v>80.333995071542105</v>
      </c>
      <c r="X9" s="55">
        <f>JSA!$O9</f>
        <v>292.45824736510122</v>
      </c>
      <c r="Y9" s="55">
        <f>MA!$O9</f>
        <v>27.214811398654785</v>
      </c>
      <c r="Z9" s="55">
        <f>O75TVL!$O9</f>
        <v>44.535389416631915</v>
      </c>
      <c r="AA9" s="55">
        <f>PC!$O9</f>
        <v>669.25747485621787</v>
      </c>
      <c r="AB9" s="55"/>
      <c r="AC9" s="55">
        <f>SDA!$O9</f>
        <v>81.544314669735002</v>
      </c>
      <c r="AD9" s="55">
        <f>'SDA (working age)'!$O9</f>
        <v>64.828156949639833</v>
      </c>
      <c r="AE9" s="55">
        <f>'SDA (pensioners)'!$O9</f>
        <v>16.716157720095161</v>
      </c>
      <c r="AF9" s="55">
        <f>SP!$O9</f>
        <v>5086.1095141533851</v>
      </c>
      <c r="AG9" s="55"/>
      <c r="AH9" s="55"/>
      <c r="AI9" s="55"/>
      <c r="AJ9" s="55"/>
      <c r="AK9" s="55"/>
      <c r="AL9" s="55">
        <f>SMP!$O9</f>
        <v>153.10889085837297</v>
      </c>
      <c r="AM9" s="55"/>
      <c r="AN9" s="56">
        <f>WFP!$O9</f>
        <v>232.26740109067748</v>
      </c>
    </row>
    <row r="10" spans="1:40" s="42" customFormat="1">
      <c r="A10" s="52" t="s">
        <v>75</v>
      </c>
      <c r="B10" s="58" t="s">
        <v>76</v>
      </c>
      <c r="C10" s="54">
        <f t="shared" si="3"/>
        <v>9220.7483709759072</v>
      </c>
      <c r="D10" s="55">
        <f>AA!$O10</f>
        <v>348.61657493485063</v>
      </c>
      <c r="E10" s="55">
        <f>BBWB!$O10</f>
        <v>47.616504760183439</v>
      </c>
      <c r="F10" s="55">
        <f>CA!$O10</f>
        <v>102.55022845504064</v>
      </c>
      <c r="G10" s="55"/>
      <c r="H10" s="55">
        <f>CTB!O10</f>
        <v>279.88802299999998</v>
      </c>
      <c r="I10" s="55">
        <f>DLA!$O10</f>
        <v>755.79471998639508</v>
      </c>
      <c r="J10" s="55">
        <f>'DLA (children)'!$O10</f>
        <v>83.26683944153487</v>
      </c>
      <c r="K10" s="55">
        <f>'DLA (working age)'!$O10</f>
        <v>413.05281732020603</v>
      </c>
      <c r="L10" s="55">
        <f>'DLA (pensioners)'!$O10</f>
        <v>259.49437431614189</v>
      </c>
      <c r="M10" s="55">
        <f>DHP!$O10</f>
        <v>0.92573399999999983</v>
      </c>
      <c r="N10" s="55">
        <f>ESA!$O10</f>
        <v>8.4814914767064149</v>
      </c>
      <c r="O10" s="55">
        <f>HB!$O10</f>
        <v>870.64200799999992</v>
      </c>
      <c r="P10" s="55">
        <f>IB!$O10</f>
        <v>481.60514645128444</v>
      </c>
      <c r="Q10" s="55">
        <f>IS!$O10</f>
        <v>525.10448643522591</v>
      </c>
      <c r="R10" s="55"/>
      <c r="S10" s="55">
        <f>'IS (incapacity)'!$O10</f>
        <v>303.71930011733571</v>
      </c>
      <c r="T10" s="55">
        <f>'IS (lone parent)'!$O10</f>
        <v>188.19015723191791</v>
      </c>
      <c r="U10" s="55">
        <f>'IS (carer)'!$O10</f>
        <v>20.111912640018193</v>
      </c>
      <c r="V10" s="55">
        <f>'IS (others)'!$O10</f>
        <v>12.559965016864977</v>
      </c>
      <c r="W10" s="55">
        <f>IIDB!$O10</f>
        <v>76.315548167136996</v>
      </c>
      <c r="X10" s="55">
        <f>JSA!$O10</f>
        <v>206.72124199362457</v>
      </c>
      <c r="Y10" s="55">
        <f>MA!$O10</f>
        <v>25.527085229823534</v>
      </c>
      <c r="Z10" s="55">
        <f>O75TVL!$O10</f>
        <v>38.752664429551182</v>
      </c>
      <c r="AA10" s="55">
        <f>PC!$O10</f>
        <v>518.71226389465664</v>
      </c>
      <c r="AB10" s="55"/>
      <c r="AC10" s="55">
        <f>SDA!$O10</f>
        <v>70.251354392748908</v>
      </c>
      <c r="AD10" s="55">
        <f>'SDA (working age)'!$O10</f>
        <v>57.369967930300632</v>
      </c>
      <c r="AE10" s="55">
        <f>'SDA (pensioners)'!$O10</f>
        <v>12.881386462448273</v>
      </c>
      <c r="AF10" s="55">
        <f>SP!$O10</f>
        <v>4529.8169184925109</v>
      </c>
      <c r="AG10" s="55"/>
      <c r="AH10" s="55"/>
      <c r="AI10" s="55"/>
      <c r="AJ10" s="55"/>
      <c r="AK10" s="55"/>
      <c r="AL10" s="55">
        <f>SMP!$O10</f>
        <v>131.26563484663819</v>
      </c>
      <c r="AM10" s="55"/>
      <c r="AN10" s="56">
        <f>WFP!$O10</f>
        <v>202.16074202952998</v>
      </c>
    </row>
    <row r="11" spans="1:40" s="42" customFormat="1">
      <c r="A11" s="52" t="s">
        <v>77</v>
      </c>
      <c r="B11" s="58" t="s">
        <v>78</v>
      </c>
      <c r="C11" s="54">
        <f t="shared" si="3"/>
        <v>12252.404993348953</v>
      </c>
      <c r="D11" s="55">
        <f>AA!$O11</f>
        <v>494.53303442142629</v>
      </c>
      <c r="E11" s="55">
        <f>BBWB!$O11</f>
        <v>65.309947151990542</v>
      </c>
      <c r="F11" s="55">
        <f>CA!$O11</f>
        <v>142.61569172262489</v>
      </c>
      <c r="G11" s="55"/>
      <c r="H11" s="55">
        <f>CTB!O11</f>
        <v>405.96141800000004</v>
      </c>
      <c r="I11" s="55">
        <f>DLA!$O11</f>
        <v>1003.3336405826145</v>
      </c>
      <c r="J11" s="55">
        <f>'DLA (children)'!$O11</f>
        <v>110.24518409280111</v>
      </c>
      <c r="K11" s="55">
        <f>'DLA (working age)'!$O11</f>
        <v>532.74621976541857</v>
      </c>
      <c r="L11" s="55">
        <f>'DLA (pensioners)'!$O11</f>
        <v>360.16222521250711</v>
      </c>
      <c r="M11" s="55">
        <f>DHP!$O11</f>
        <v>1.6455759999999999</v>
      </c>
      <c r="N11" s="55">
        <f>ESA!$O11</f>
        <v>12.069162474506957</v>
      </c>
      <c r="O11" s="55">
        <f>HB!$O11</f>
        <v>1381.8020359999998</v>
      </c>
      <c r="P11" s="55">
        <f>IB!$O11</f>
        <v>615.43808388395905</v>
      </c>
      <c r="Q11" s="55">
        <f>IS!$O11</f>
        <v>807.00109871960865</v>
      </c>
      <c r="R11" s="55"/>
      <c r="S11" s="55">
        <f>'IS (incapacity)'!$O11</f>
        <v>446.44998757459899</v>
      </c>
      <c r="T11" s="55">
        <f>'IS (lone parent)'!$O11</f>
        <v>304.82105138239433</v>
      </c>
      <c r="U11" s="55">
        <f>'IS (carer)'!$O11</f>
        <v>30.836404862988282</v>
      </c>
      <c r="V11" s="55">
        <f>'IS (others)'!$O11</f>
        <v>22.636460788671737</v>
      </c>
      <c r="W11" s="55">
        <f>IIDB!$O11</f>
        <v>72.873661035972617</v>
      </c>
      <c r="X11" s="55">
        <f>JSA!$O11</f>
        <v>345.76485002594728</v>
      </c>
      <c r="Y11" s="55">
        <f>MA!$O11</f>
        <v>23.150501541529572</v>
      </c>
      <c r="Z11" s="55">
        <f>O75TVL!$O11</f>
        <v>47.706561183740703</v>
      </c>
      <c r="AA11" s="55">
        <f>PC!$O11</f>
        <v>777.31980734070328</v>
      </c>
      <c r="AB11" s="55"/>
      <c r="AC11" s="55">
        <f>SDA!$O11</f>
        <v>80.799275389249644</v>
      </c>
      <c r="AD11" s="55">
        <f>'SDA (working age)'!$O11</f>
        <v>65.766303439269649</v>
      </c>
      <c r="AE11" s="55">
        <f>'SDA (pensioners)'!$O11</f>
        <v>15.032971949979991</v>
      </c>
      <c r="AF11" s="55">
        <f>SP!$O11</f>
        <v>5552.2097296868269</v>
      </c>
      <c r="AG11" s="55"/>
      <c r="AH11" s="55"/>
      <c r="AI11" s="55"/>
      <c r="AJ11" s="55"/>
      <c r="AK11" s="55"/>
      <c r="AL11" s="55">
        <f>SMP!$O11</f>
        <v>173.52470510740224</v>
      </c>
      <c r="AM11" s="55"/>
      <c r="AN11" s="56">
        <f>WFP!$O11</f>
        <v>249.34621308085028</v>
      </c>
    </row>
    <row r="12" spans="1:40" s="42" customFormat="1">
      <c r="A12" s="52" t="s">
        <v>79</v>
      </c>
      <c r="B12" s="58" t="s">
        <v>80</v>
      </c>
      <c r="C12" s="54">
        <f t="shared" si="3"/>
        <v>11537.26512763593</v>
      </c>
      <c r="D12" s="55">
        <f>AA!$O12</f>
        <v>434.76731859422523</v>
      </c>
      <c r="E12" s="55">
        <f>BBWB!$O12</f>
        <v>59.27791789196327</v>
      </c>
      <c r="F12" s="55">
        <f>CA!$O12</f>
        <v>107.09523609111794</v>
      </c>
      <c r="G12" s="55"/>
      <c r="H12" s="55">
        <f>CTB!O12</f>
        <v>357.23846899999995</v>
      </c>
      <c r="I12" s="55">
        <f>DLA!$O12</f>
        <v>743.03280116833128</v>
      </c>
      <c r="J12" s="55">
        <f>'DLA (children)'!$O12</f>
        <v>101.97084946407337</v>
      </c>
      <c r="K12" s="55">
        <f>'DLA (working age)'!$O12</f>
        <v>407.83602144505642</v>
      </c>
      <c r="L12" s="55">
        <f>'DLA (pensioners)'!$O12</f>
        <v>233.27783443520661</v>
      </c>
      <c r="M12" s="55">
        <f>DHP!$O12</f>
        <v>1.7137601899999999</v>
      </c>
      <c r="N12" s="55">
        <f>ESA!$O12</f>
        <v>8.9071062702957402</v>
      </c>
      <c r="O12" s="55">
        <f>HB!$O12</f>
        <v>1277.135117</v>
      </c>
      <c r="P12" s="55">
        <f>IB!$O12</f>
        <v>447.63366302972861</v>
      </c>
      <c r="Q12" s="55">
        <f>IS!$O12</f>
        <v>580.47255369964171</v>
      </c>
      <c r="R12" s="55"/>
      <c r="S12" s="55">
        <f>'IS (incapacity)'!$O12</f>
        <v>324.57724073025958</v>
      </c>
      <c r="T12" s="55">
        <f>'IS (lone parent)'!$O12</f>
        <v>220.80509637121116</v>
      </c>
      <c r="U12" s="55">
        <f>'IS (carer)'!$O12</f>
        <v>18.673802234281023</v>
      </c>
      <c r="V12" s="55">
        <f>'IS (others)'!$O12</f>
        <v>15.411718325072975</v>
      </c>
      <c r="W12" s="55">
        <f>IIDB!$O12</f>
        <v>49.52590213776962</v>
      </c>
      <c r="X12" s="55">
        <f>JSA!$O12</f>
        <v>215.84748673387944</v>
      </c>
      <c r="Y12" s="55">
        <f>MA!$O12</f>
        <v>33.425271213280851</v>
      </c>
      <c r="Z12" s="55">
        <f>O75TVL!$O12</f>
        <v>52.711141817721206</v>
      </c>
      <c r="AA12" s="55">
        <f>PC!$O12</f>
        <v>606.7137383676361</v>
      </c>
      <c r="AB12" s="55"/>
      <c r="AC12" s="55">
        <f>SDA!$O12</f>
        <v>71.068880947229417</v>
      </c>
      <c r="AD12" s="55">
        <f>'SDA (working age)'!$O12</f>
        <v>57.430297763843008</v>
      </c>
      <c r="AE12" s="55">
        <f>'SDA (pensioners)'!$O12</f>
        <v>13.638583183386404</v>
      </c>
      <c r="AF12" s="55">
        <f>SP!$O12</f>
        <v>6051.0556584585029</v>
      </c>
      <c r="AG12" s="55"/>
      <c r="AH12" s="55"/>
      <c r="AI12" s="55"/>
      <c r="AJ12" s="55"/>
      <c r="AK12" s="55"/>
      <c r="AL12" s="55">
        <f>SMP!$O12</f>
        <v>172.4337205651033</v>
      </c>
      <c r="AM12" s="55"/>
      <c r="AN12" s="56">
        <f>WFP!$O12</f>
        <v>267.20938445950435</v>
      </c>
    </row>
    <row r="13" spans="1:40" s="42" customFormat="1">
      <c r="A13" s="52" t="s">
        <v>81</v>
      </c>
      <c r="B13" s="58" t="s">
        <v>82</v>
      </c>
      <c r="C13" s="54">
        <f t="shared" si="3"/>
        <v>16393.184897801209</v>
      </c>
      <c r="D13" s="55">
        <f>AA!$O13</f>
        <v>402.85811466185197</v>
      </c>
      <c r="E13" s="55">
        <f>BBWB!$O13</f>
        <v>67.815627407298692</v>
      </c>
      <c r="F13" s="55">
        <f>CA!$O13</f>
        <v>156.76970153290773</v>
      </c>
      <c r="G13" s="55"/>
      <c r="H13" s="55">
        <f>CTB!O13</f>
        <v>701.01520000000005</v>
      </c>
      <c r="I13" s="55">
        <f>DLA!$O13</f>
        <v>1036.5524261580535</v>
      </c>
      <c r="J13" s="55">
        <f>'DLA (children)'!$O13</f>
        <v>127.6577766694852</v>
      </c>
      <c r="K13" s="55">
        <f>'DLA (working age)'!$O13</f>
        <v>628.38651552540477</v>
      </c>
      <c r="L13" s="55">
        <f>'DLA (pensioners)'!$O13</f>
        <v>281.12455520341996</v>
      </c>
      <c r="M13" s="55">
        <f>DHP!$O13</f>
        <v>4.5812999999999997</v>
      </c>
      <c r="N13" s="55">
        <f>ESA!$O13</f>
        <v>14.179457842155699</v>
      </c>
      <c r="O13" s="55">
        <f>HB!$O13</f>
        <v>4469.7128290000001</v>
      </c>
      <c r="P13" s="55">
        <f>IB!$O13</f>
        <v>521.93164735921573</v>
      </c>
      <c r="Q13" s="55">
        <f>IS!$O13</f>
        <v>1598.0222381742574</v>
      </c>
      <c r="R13" s="55"/>
      <c r="S13" s="55">
        <f>'IS (incapacity)'!$O13</f>
        <v>860.53296701920021</v>
      </c>
      <c r="T13" s="55">
        <f>'IS (lone parent)'!$O13</f>
        <v>642.78751631464706</v>
      </c>
      <c r="U13" s="55">
        <f>'IS (carer)'!$O13</f>
        <v>34.16936971219998</v>
      </c>
      <c r="V13" s="55">
        <f>'IS (others)'!$O13</f>
        <v>56.618176046816998</v>
      </c>
      <c r="W13" s="55">
        <f>IIDB!$O13</f>
        <v>30.447015095985364</v>
      </c>
      <c r="X13" s="55">
        <f>JSA!$O13</f>
        <v>417.42031612742733</v>
      </c>
      <c r="Y13" s="55">
        <f>MA!$O13</f>
        <v>43.762342981286025</v>
      </c>
      <c r="Z13" s="55">
        <f>O75TVL!$O13</f>
        <v>45.502054737052923</v>
      </c>
      <c r="AA13" s="55">
        <f>PC!$O13</f>
        <v>1133.2764984937596</v>
      </c>
      <c r="AB13" s="55"/>
      <c r="AC13" s="55">
        <f>SDA!$O13</f>
        <v>76.795172668245229</v>
      </c>
      <c r="AD13" s="55">
        <f>'SDA (working age)'!$O13</f>
        <v>62.824634818179547</v>
      </c>
      <c r="AE13" s="55">
        <f>'SDA (pensioners)'!$O13</f>
        <v>13.970537850065671</v>
      </c>
      <c r="AF13" s="55">
        <f>SP!$O13</f>
        <v>5109.1610391090999</v>
      </c>
      <c r="AG13" s="55"/>
      <c r="AH13" s="55"/>
      <c r="AI13" s="55"/>
      <c r="AJ13" s="55"/>
      <c r="AK13" s="55"/>
      <c r="AL13" s="55">
        <f>SMP!$O13</f>
        <v>306.14593631877341</v>
      </c>
      <c r="AM13" s="55"/>
      <c r="AN13" s="56">
        <f>WFP!$O13</f>
        <v>257.23598013383759</v>
      </c>
    </row>
    <row r="14" spans="1:40" s="42" customFormat="1">
      <c r="A14" s="52" t="s">
        <v>83</v>
      </c>
      <c r="B14" s="58" t="s">
        <v>84</v>
      </c>
      <c r="C14" s="54">
        <f t="shared" si="3"/>
        <v>16289.339123918191</v>
      </c>
      <c r="D14" s="55">
        <f>AA!$O14</f>
        <v>552.07900884678418</v>
      </c>
      <c r="E14" s="55">
        <f>BBWB!$O14</f>
        <v>87.963922766929429</v>
      </c>
      <c r="F14" s="55">
        <f>CA!$O14</f>
        <v>137.13005816787432</v>
      </c>
      <c r="G14" s="55"/>
      <c r="H14" s="55">
        <f>CTB!O14</f>
        <v>470.82888700000001</v>
      </c>
      <c r="I14" s="55">
        <f>DLA!$O14</f>
        <v>985.46466940095297</v>
      </c>
      <c r="J14" s="55">
        <f>'DLA (children)'!$O14</f>
        <v>145.31687626606893</v>
      </c>
      <c r="K14" s="55">
        <f>'DLA (working age)'!$O14</f>
        <v>563.95653209061788</v>
      </c>
      <c r="L14" s="55">
        <f>'DLA (pensioners)'!$O14</f>
        <v>276.46499924415633</v>
      </c>
      <c r="M14" s="55">
        <f>DHP!$O14</f>
        <v>2.697044</v>
      </c>
      <c r="N14" s="55">
        <f>ESA!$O14</f>
        <v>12.997329475767666</v>
      </c>
      <c r="O14" s="55">
        <f>HB!$O14</f>
        <v>1988.0050720000002</v>
      </c>
      <c r="P14" s="55">
        <f>IB!$O14</f>
        <v>567.67585906108218</v>
      </c>
      <c r="Q14" s="55">
        <f>IS!$O14</f>
        <v>792.80842466005527</v>
      </c>
      <c r="R14" s="55"/>
      <c r="S14" s="55">
        <f>'IS (incapacity)'!$O14</f>
        <v>441.46038882496947</v>
      </c>
      <c r="T14" s="55">
        <f>'IS (lone parent)'!$O14</f>
        <v>305.53939063167115</v>
      </c>
      <c r="U14" s="55">
        <f>'IS (carer)'!$O14</f>
        <v>23.069233998711432</v>
      </c>
      <c r="V14" s="55">
        <f>'IS (others)'!$O14</f>
        <v>21.527534647502144</v>
      </c>
      <c r="W14" s="55">
        <f>IIDB!$O14</f>
        <v>63.083792563066837</v>
      </c>
      <c r="X14" s="55">
        <f>JSA!$O14</f>
        <v>264.06068679210654</v>
      </c>
      <c r="Y14" s="55">
        <f>MA!$O14</f>
        <v>52.392154614621383</v>
      </c>
      <c r="Z14" s="55">
        <f>O75TVL!$O14</f>
        <v>77.269253053178176</v>
      </c>
      <c r="AA14" s="55">
        <f>PC!$O14</f>
        <v>765.20743462531664</v>
      </c>
      <c r="AB14" s="55"/>
      <c r="AC14" s="55">
        <f>SDA!$O14</f>
        <v>100.75631626443197</v>
      </c>
      <c r="AD14" s="55">
        <f>'SDA (working age)'!$O14</f>
        <v>81.33030991163578</v>
      </c>
      <c r="AE14" s="55">
        <f>'SDA (pensioners)'!$O14</f>
        <v>19.426006352796211</v>
      </c>
      <c r="AF14" s="55">
        <f>SP!$O14</f>
        <v>8699.1375347254343</v>
      </c>
      <c r="AG14" s="55"/>
      <c r="AH14" s="55"/>
      <c r="AI14" s="55"/>
      <c r="AJ14" s="55"/>
      <c r="AK14" s="55"/>
      <c r="AL14" s="55">
        <f>SMP!$O14</f>
        <v>281.60677341096419</v>
      </c>
      <c r="AM14" s="55"/>
      <c r="AN14" s="56">
        <f>WFP!$O14</f>
        <v>388.17490248962321</v>
      </c>
    </row>
    <row r="15" spans="1:40" s="42" customFormat="1">
      <c r="A15" s="52" t="s">
        <v>85</v>
      </c>
      <c r="B15" s="58" t="s">
        <v>86</v>
      </c>
      <c r="C15" s="54">
        <f t="shared" si="3"/>
        <v>11264.26270092827</v>
      </c>
      <c r="D15" s="55">
        <f>AA!$O15</f>
        <v>459.33295596650248</v>
      </c>
      <c r="E15" s="55">
        <f>BBWB!$O15</f>
        <v>52.492764150109707</v>
      </c>
      <c r="F15" s="55">
        <f>CA!$O15</f>
        <v>97.834199167976209</v>
      </c>
      <c r="G15" s="55"/>
      <c r="H15" s="55">
        <f>CTB!O15</f>
        <v>330.52934399999998</v>
      </c>
      <c r="I15" s="55">
        <f>DLA!$O15</f>
        <v>750.35476318873827</v>
      </c>
      <c r="J15" s="55">
        <f>'DLA (children)'!$O15</f>
        <v>83.730160240420247</v>
      </c>
      <c r="K15" s="55">
        <f>'DLA (working age)'!$O15</f>
        <v>427.93454969431434</v>
      </c>
      <c r="L15" s="55">
        <f>'DLA (pensioners)'!$O15</f>
        <v>238.80835090870403</v>
      </c>
      <c r="M15" s="55">
        <f>DHP!$O15</f>
        <v>1.8503190000000003</v>
      </c>
      <c r="N15" s="55">
        <f>ESA!$O15</f>
        <v>9.8927820274566507</v>
      </c>
      <c r="O15" s="55">
        <f>HB!$O15</f>
        <v>1195.7198389999999</v>
      </c>
      <c r="P15" s="55">
        <f>IB!$O15</f>
        <v>477.91943519843772</v>
      </c>
      <c r="Q15" s="55">
        <f>IS!$O15</f>
        <v>565.01593975959406</v>
      </c>
      <c r="R15" s="55"/>
      <c r="S15" s="55">
        <f>'IS (incapacity)'!$O15</f>
        <v>352.080630978606</v>
      </c>
      <c r="T15" s="55">
        <f>'IS (lone parent)'!$O15</f>
        <v>182.43557312582317</v>
      </c>
      <c r="U15" s="55">
        <f>'IS (carer)'!$O15</f>
        <v>16.321276349437209</v>
      </c>
      <c r="V15" s="55">
        <f>'IS (others)'!$O15</f>
        <v>15.748448313244241</v>
      </c>
      <c r="W15" s="55">
        <f>IIDB!$O15</f>
        <v>52.298048118199809</v>
      </c>
      <c r="X15" s="55">
        <f>JSA!$O15</f>
        <v>163.49250775823697</v>
      </c>
      <c r="Y15" s="55">
        <f>MA!$O15</f>
        <v>33.565181123694153</v>
      </c>
      <c r="Z15" s="55">
        <f>O75TVL!$O15</f>
        <v>55.097941812388811</v>
      </c>
      <c r="AA15" s="55">
        <f>PC!$O15</f>
        <v>599.70890272428346</v>
      </c>
      <c r="AB15" s="55"/>
      <c r="AC15" s="55">
        <f>SDA!$O15</f>
        <v>75.801157081463117</v>
      </c>
      <c r="AD15" s="55">
        <f>'SDA (working age)'!$O15</f>
        <v>61.266697577410937</v>
      </c>
      <c r="AE15" s="55">
        <f>'SDA (pensioners)'!$O15</f>
        <v>14.534459504052183</v>
      </c>
      <c r="AF15" s="55">
        <f>SP!$O15</f>
        <v>5937.2248400972921</v>
      </c>
      <c r="AG15" s="55"/>
      <c r="AH15" s="55"/>
      <c r="AI15" s="55"/>
      <c r="AJ15" s="55"/>
      <c r="AK15" s="55"/>
      <c r="AL15" s="55">
        <f>SMP!$O15</f>
        <v>135.01930240744935</v>
      </c>
      <c r="AM15" s="55"/>
      <c r="AN15" s="56">
        <f>WFP!$O15</f>
        <v>271.11247834644774</v>
      </c>
    </row>
    <row r="16" spans="1:40" s="42" customFormat="1" ht="15.75">
      <c r="A16" s="40">
        <v>924</v>
      </c>
      <c r="B16" s="59" t="s">
        <v>87</v>
      </c>
      <c r="C16" s="49">
        <f t="shared" si="3"/>
        <v>7527.0482949047519</v>
      </c>
      <c r="D16" s="50">
        <f>AA!$O$16</f>
        <v>365.26342545173719</v>
      </c>
      <c r="E16" s="50">
        <f>BBWB!$O$16</f>
        <v>35.790605331073834</v>
      </c>
      <c r="F16" s="50">
        <f>CA!$O$16</f>
        <v>90.104827592458435</v>
      </c>
      <c r="G16" s="50"/>
      <c r="H16" s="50">
        <f>CTB!O16</f>
        <v>199.600787</v>
      </c>
      <c r="I16" s="50">
        <f>DLA!$O$16</f>
        <v>842.01851419064133</v>
      </c>
      <c r="J16" s="50">
        <f>'DLA (children)'!$O$16</f>
        <v>67.11245669639483</v>
      </c>
      <c r="K16" s="50">
        <f>'DLA (working age)'!$O$16</f>
        <v>424.12335935166988</v>
      </c>
      <c r="L16" s="50">
        <f>'DLA (pensioners)'!$O$16</f>
        <v>350.29718855618353</v>
      </c>
      <c r="M16" s="50">
        <f>DHP!$O$16</f>
        <v>1.0473090000000003</v>
      </c>
      <c r="N16" s="50">
        <f>ESA!$O$16</f>
        <v>8.8607536855198479</v>
      </c>
      <c r="O16" s="50">
        <f>HB!$O$16</f>
        <v>712.19316100000003</v>
      </c>
      <c r="P16" s="50">
        <f>IB!$O$16</f>
        <v>551.8758918970791</v>
      </c>
      <c r="Q16" s="50">
        <f>IS!$O$16</f>
        <v>503.62049744491014</v>
      </c>
      <c r="R16" s="50"/>
      <c r="S16" s="50">
        <f>'IS (incapacity)'!$O$16</f>
        <v>317.97678924705178</v>
      </c>
      <c r="T16" s="50">
        <f>'IS (lone parent)'!$O$16</f>
        <v>155.79884943759333</v>
      </c>
      <c r="U16" s="50">
        <f>'IS (carer)'!$O$16</f>
        <v>18.7159371975916</v>
      </c>
      <c r="V16" s="50">
        <f>'IS (others)'!$O$16</f>
        <v>12.401712801927204</v>
      </c>
      <c r="W16" s="50">
        <f>IIDB!$O$16</f>
        <v>54.458691308829223</v>
      </c>
      <c r="X16" s="50">
        <f>JSA!$O$16</f>
        <v>148.64192164265006</v>
      </c>
      <c r="Y16" s="50">
        <f>MA!$O$16</f>
        <v>12.615519247890285</v>
      </c>
      <c r="Z16" s="50">
        <f>O75TVL!$O$16</f>
        <v>28.306168485147904</v>
      </c>
      <c r="AA16" s="50">
        <f>PC!$O$16</f>
        <v>463.71296275504318</v>
      </c>
      <c r="AB16" s="50"/>
      <c r="AC16" s="50">
        <f>SDA!$O$16</f>
        <v>59.278319807284525</v>
      </c>
      <c r="AD16" s="50">
        <f>'SDA (working age)'!$O$16</f>
        <v>44.817841992778092</v>
      </c>
      <c r="AE16" s="50">
        <f>'SDA (pensioners)'!$O$16</f>
        <v>14.460477814506431</v>
      </c>
      <c r="AF16" s="50">
        <f>SP!$O$16</f>
        <v>3209.3328772080072</v>
      </c>
      <c r="AG16" s="50"/>
      <c r="AH16" s="50"/>
      <c r="AI16" s="50"/>
      <c r="AJ16" s="50"/>
      <c r="AK16" s="50"/>
      <c r="AL16" s="50">
        <f>SMP!$O$16</f>
        <v>91.646706923515964</v>
      </c>
      <c r="AM16" s="50"/>
      <c r="AN16" s="51">
        <f>WFP!$O$16</f>
        <v>148.67935493296343</v>
      </c>
    </row>
    <row r="17" spans="1:40" s="42" customFormat="1" ht="15.75">
      <c r="A17" s="40">
        <v>923</v>
      </c>
      <c r="B17" s="59" t="s">
        <v>88</v>
      </c>
      <c r="C17" s="49">
        <f t="shared" si="3"/>
        <v>12178.624860601389</v>
      </c>
      <c r="D17" s="50">
        <f>AA!$O$17</f>
        <v>443.76888460049446</v>
      </c>
      <c r="E17" s="50">
        <f>BBWB!$O$17</f>
        <v>67.358405747376239</v>
      </c>
      <c r="F17" s="50">
        <f>CA!$O$17</f>
        <v>125.31564813197276</v>
      </c>
      <c r="G17" s="50"/>
      <c r="H17" s="50">
        <f>CTB!O17</f>
        <v>363.15031399999998</v>
      </c>
      <c r="I17" s="50">
        <f>DLA!$O$17</f>
        <v>1178.5268469721732</v>
      </c>
      <c r="J17" s="50">
        <f>'DLA (children)'!$O$17</f>
        <v>97.11765739464586</v>
      </c>
      <c r="K17" s="50">
        <f>'DLA (working age)'!$O$17</f>
        <v>666.68791780170011</v>
      </c>
      <c r="L17" s="50">
        <f>'DLA (pensioners)'!$O$17</f>
        <v>414.84500177742569</v>
      </c>
      <c r="M17" s="50">
        <f>DHP!$O$17</f>
        <v>2.4516200000000001</v>
      </c>
      <c r="N17" s="50">
        <f>ESA!$O$17</f>
        <v>13.693339017760046</v>
      </c>
      <c r="O17" s="50">
        <f>HB!$O$17</f>
        <v>1391.7048940000004</v>
      </c>
      <c r="P17" s="50">
        <f>IB!$O$17</f>
        <v>758.526613174148</v>
      </c>
      <c r="Q17" s="50">
        <f>IS!$O$17</f>
        <v>851.9793429863596</v>
      </c>
      <c r="R17" s="50"/>
      <c r="S17" s="50">
        <f>'IS (incapacity)'!$O$17</f>
        <v>560.39270552427456</v>
      </c>
      <c r="T17" s="50">
        <f>'IS (lone parent)'!$O$17</f>
        <v>244.11034951270261</v>
      </c>
      <c r="U17" s="50">
        <f>'IS (carer)'!$O$17</f>
        <v>27.381863475277974</v>
      </c>
      <c r="V17" s="50">
        <f>'IS (others)'!$O$17</f>
        <v>23.92129020005968</v>
      </c>
      <c r="W17" s="50">
        <f>IIDB!$O$17</f>
        <v>79.308999919114129</v>
      </c>
      <c r="X17" s="50">
        <f>JSA!$O$17</f>
        <v>251.22492044387664</v>
      </c>
      <c r="Y17" s="50">
        <f>MA!$O$17</f>
        <v>23.511906890159111</v>
      </c>
      <c r="Z17" s="50">
        <f>O75TVL!$O$17</f>
        <v>43.587689418749193</v>
      </c>
      <c r="AA17" s="50">
        <f>PC!$O$17</f>
        <v>758.8170996799513</v>
      </c>
      <c r="AB17" s="50"/>
      <c r="AC17" s="50">
        <f>SDA!$O$17</f>
        <v>98.014267529290208</v>
      </c>
      <c r="AD17" s="50">
        <f>'SDA (working age)'!$O$17</f>
        <v>79.084674958167369</v>
      </c>
      <c r="AE17" s="50">
        <f>'SDA (pensioners)'!$O$17</f>
        <v>18.929592571122857</v>
      </c>
      <c r="AF17" s="50">
        <f>SP!$O$17</f>
        <v>5302.356699536891</v>
      </c>
      <c r="AG17" s="50"/>
      <c r="AH17" s="50"/>
      <c r="AI17" s="50"/>
      <c r="AJ17" s="50"/>
      <c r="AK17" s="50"/>
      <c r="AL17" s="50">
        <f>SMP!$O$17</f>
        <v>189.03647265590655</v>
      </c>
      <c r="AM17" s="50"/>
      <c r="AN17" s="51">
        <f>WFP!$O$17</f>
        <v>236.29089589716423</v>
      </c>
    </row>
    <row r="18" spans="1:40" s="65" customFormat="1" ht="30" customHeight="1">
      <c r="A18" s="60">
        <v>922</v>
      </c>
      <c r="B18" s="61" t="s">
        <v>89</v>
      </c>
      <c r="C18" s="62">
        <f t="shared" si="3"/>
        <v>12.521009777040559</v>
      </c>
      <c r="D18" s="63"/>
      <c r="E18" s="63"/>
      <c r="F18" s="63"/>
      <c r="G18" s="63"/>
      <c r="H18" s="63"/>
      <c r="I18" s="63"/>
      <c r="J18" s="63"/>
      <c r="K18" s="63"/>
      <c r="L18" s="63"/>
      <c r="M18" s="63"/>
      <c r="N18" s="63"/>
      <c r="O18" s="63"/>
      <c r="P18" s="63"/>
      <c r="Q18" s="63"/>
      <c r="R18" s="63"/>
      <c r="S18" s="63"/>
      <c r="T18" s="63"/>
      <c r="U18" s="63"/>
      <c r="V18" s="63"/>
      <c r="W18" s="63"/>
      <c r="X18" s="63"/>
      <c r="Y18" s="63"/>
      <c r="Z18" s="124">
        <f>O75TVL!$O$18</f>
        <v>12.521009777040559</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P5" sqref="AP5"/>
    </sheetView>
  </sheetViews>
  <sheetFormatPr defaultRowHeight="15"/>
  <cols>
    <col min="1" max="1" width="13.33203125" style="68" customWidth="1"/>
    <col min="2" max="2" width="39.33203125" style="68" bestFit="1" customWidth="1"/>
    <col min="3"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88671875" style="68" customWidth="1"/>
    <col min="39" max="39" width="6" style="68" hidden="1" customWidth="1"/>
    <col min="40" max="40" width="12.77734375" style="68" customWidth="1"/>
    <col min="41" max="16384" width="8.88671875" style="68"/>
  </cols>
  <sheetData>
    <row r="1" spans="1:40" s="41" customFormat="1" ht="60" customHeight="1">
      <c r="A1" s="140" t="s">
        <v>102</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t="s">
        <v>46</v>
      </c>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146542.61932295634</v>
      </c>
      <c r="D3" s="50">
        <f t="shared" ref="D3:W3" si="0">SUM(D6,D16:D17,D4)</f>
        <v>5106.253762899998</v>
      </c>
      <c r="E3" s="50">
        <f t="shared" si="0"/>
        <v>649.64050968999913</v>
      </c>
      <c r="F3" s="50">
        <f t="shared" si="0"/>
        <v>1494.8980367000011</v>
      </c>
      <c r="G3" s="50">
        <f t="shared" si="0"/>
        <v>298.26100000000002</v>
      </c>
      <c r="H3" s="50">
        <f t="shared" si="0"/>
        <v>4697.6782249999997</v>
      </c>
      <c r="I3" s="50">
        <f t="shared" si="0"/>
        <v>11458.592503260006</v>
      </c>
      <c r="J3" s="50">
        <f t="shared" si="0"/>
        <v>1192.1009182195171</v>
      </c>
      <c r="K3" s="50">
        <f t="shared" si="0"/>
        <v>6277.2924692415199</v>
      </c>
      <c r="L3" s="50">
        <f t="shared" si="0"/>
        <v>3989.1991157989628</v>
      </c>
      <c r="M3" s="50">
        <f t="shared" si="0"/>
        <v>21.798681950000002</v>
      </c>
      <c r="N3" s="50">
        <f t="shared" si="0"/>
        <v>1267.3993002300001</v>
      </c>
      <c r="O3" s="50">
        <f t="shared" si="0"/>
        <v>19989.231177999998</v>
      </c>
      <c r="P3" s="50">
        <f t="shared" si="0"/>
        <v>6108.3423565899975</v>
      </c>
      <c r="Q3" s="50">
        <f t="shared" si="0"/>
        <v>8373.7599778200001</v>
      </c>
      <c r="R3" s="50"/>
      <c r="S3" s="50">
        <f t="shared" si="0"/>
        <v>4984.9200626353195</v>
      </c>
      <c r="T3" s="50">
        <f t="shared" si="0"/>
        <v>2842.3252079987501</v>
      </c>
      <c r="U3" s="50">
        <f t="shared" si="0"/>
        <v>304.28514955817315</v>
      </c>
      <c r="V3" s="50">
        <f t="shared" si="0"/>
        <v>242.22955762775749</v>
      </c>
      <c r="W3" s="50">
        <f t="shared" si="0"/>
        <v>807.08740407000005</v>
      </c>
      <c r="X3" s="50">
        <f>SUM(X6,X16:X17,X4)</f>
        <v>4684.0175697100012</v>
      </c>
      <c r="Y3" s="50">
        <f>SUM(Y6,Y16:Y17,Y4)</f>
        <v>344.51753750999995</v>
      </c>
      <c r="Z3" s="50">
        <f>SUM(Z6,Z16:Z18,Z4)</f>
        <v>548.84926471978326</v>
      </c>
      <c r="AA3" s="50">
        <f t="shared" ref="AA3:AF3" si="1">SUM(AA6,AA16:AA17,AA4)</f>
        <v>8128.8851483600038</v>
      </c>
      <c r="AB3" s="50"/>
      <c r="AC3" s="50">
        <f t="shared" si="1"/>
        <v>906.54925573999901</v>
      </c>
      <c r="AD3" s="50">
        <f t="shared" si="1"/>
        <v>723.31083959144405</v>
      </c>
      <c r="AE3" s="50">
        <f t="shared" si="1"/>
        <v>183.23841614855505</v>
      </c>
      <c r="AF3" s="50">
        <f t="shared" si="1"/>
        <v>66895.841990320027</v>
      </c>
      <c r="AG3" s="50"/>
      <c r="AH3" s="50"/>
      <c r="AI3" s="50"/>
      <c r="AJ3" s="50"/>
      <c r="AK3" s="50"/>
      <c r="AL3" s="50">
        <f t="shared" ref="AL3:AN3" si="2">SUM(AL6,AL16:AL17,AL4)</f>
        <v>2026.2023687265357</v>
      </c>
      <c r="AM3" s="50"/>
      <c r="AN3" s="51">
        <f t="shared" si="2"/>
        <v>2734.8132516599994</v>
      </c>
    </row>
    <row r="4" spans="1:40" s="42" customFormat="1">
      <c r="A4" s="52"/>
      <c r="B4" s="53" t="s">
        <v>66</v>
      </c>
      <c r="C4" s="54">
        <f t="shared" ref="C4:C18" si="3">SUM(D4:I4,M4:Q4,W4:AC4,AF4,AL4:AN4)</f>
        <v>2874.1866898118428</v>
      </c>
      <c r="D4" s="55">
        <f>AA!$P$4</f>
        <v>2.6296102095393024</v>
      </c>
      <c r="E4" s="55">
        <f>BBWB!$P$4</f>
        <v>22.195142250613998</v>
      </c>
      <c r="F4" s="55">
        <f>CA!$P$4</f>
        <v>0.3878669864514015</v>
      </c>
      <c r="G4" s="132">
        <f>CWP!$P$4</f>
        <v>0</v>
      </c>
      <c r="H4" s="132">
        <f>CTB!P4</f>
        <v>0</v>
      </c>
      <c r="I4" s="55">
        <f>DLA!$P$4</f>
        <v>10.284675019245293</v>
      </c>
      <c r="J4" s="55">
        <f>'DLA (children)'!$P$4</f>
        <v>0.79232282298485046</v>
      </c>
      <c r="K4" s="55">
        <f>'DLA (working age)'!$P$4</f>
        <v>4.5525241941475034</v>
      </c>
      <c r="L4" s="55">
        <f>'DLA (pensioners)'!$P$4</f>
        <v>4.9259013637372124</v>
      </c>
      <c r="M4" s="132">
        <f>DHP!$P$4</f>
        <v>0</v>
      </c>
      <c r="N4" s="55">
        <f>ESA!$P$4</f>
        <v>0.48225314442382339</v>
      </c>
      <c r="O4" s="132">
        <f>HB!$P$4</f>
        <v>0</v>
      </c>
      <c r="P4" s="55">
        <f>IB!$P$4</f>
        <v>43.191144973125887</v>
      </c>
      <c r="Q4" s="55">
        <f>IS!$P$4</f>
        <v>0.42131947785580887</v>
      </c>
      <c r="R4" s="55"/>
      <c r="S4" s="55">
        <f>'IS (incapacity)'!$P$4</f>
        <v>0.19479154115233049</v>
      </c>
      <c r="T4" s="55">
        <f>'IS (lone parent)'!$P$4</f>
        <v>0.18511446195698592</v>
      </c>
      <c r="U4" s="55">
        <f>'IS (carer)'!$P$4</f>
        <v>0</v>
      </c>
      <c r="V4" s="55">
        <f>'IS (others)'!$P$4</f>
        <v>3.2935475097173608E-2</v>
      </c>
      <c r="W4" s="55">
        <f>IIDB!$P$4</f>
        <v>16.554241335234778</v>
      </c>
      <c r="X4" s="55">
        <f>JSA!$P$4</f>
        <v>0.65590480413381513</v>
      </c>
      <c r="Y4" s="55">
        <f>MA!$P$4</f>
        <v>0.66284090081898506</v>
      </c>
      <c r="Z4" s="132">
        <f>O75TVL!$P$4</f>
        <v>0</v>
      </c>
      <c r="AA4" s="55">
        <f>PC!$P$4</f>
        <v>0.83167317841445898</v>
      </c>
      <c r="AB4" s="55"/>
      <c r="AC4" s="55">
        <f>SDA!$P$4</f>
        <v>1.9456993378943301</v>
      </c>
      <c r="AD4" s="55">
        <f>'SDA (working age)'!$P$4</f>
        <v>1.676048674130042</v>
      </c>
      <c r="AE4" s="55">
        <f>'SDA (pensioners)'!$P$4</f>
        <v>0.2696506637642882</v>
      </c>
      <c r="AF4" s="55">
        <f>SP!$P$4</f>
        <v>2753.6384223247896</v>
      </c>
      <c r="AG4" s="55"/>
      <c r="AH4" s="55"/>
      <c r="AI4" s="55"/>
      <c r="AJ4" s="55"/>
      <c r="AK4" s="55"/>
      <c r="AL4" s="55">
        <f>SMP!$P$4</f>
        <v>5.1058958693013521</v>
      </c>
      <c r="AM4" s="55"/>
      <c r="AN4" s="56">
        <f>WFP!$P$4</f>
        <v>15.2</v>
      </c>
    </row>
    <row r="5" spans="1:40" s="42" customFormat="1" ht="25.5" customHeight="1">
      <c r="A5" s="47">
        <v>941</v>
      </c>
      <c r="B5" s="48" t="s">
        <v>67</v>
      </c>
      <c r="C5" s="49">
        <f t="shared" si="3"/>
        <v>130448.77372312087</v>
      </c>
      <c r="D5" s="50">
        <f t="shared" ref="D5:W5" si="4">SUM(D6,D16)</f>
        <v>4628.5735905158899</v>
      </c>
      <c r="E5" s="50">
        <f t="shared" si="4"/>
        <v>562.93554988734797</v>
      </c>
      <c r="F5" s="50">
        <f t="shared" si="4"/>
        <v>1359.043005756859</v>
      </c>
      <c r="G5" s="50">
        <f t="shared" si="4"/>
        <v>245.33668892947435</v>
      </c>
      <c r="H5" s="50">
        <f t="shared" si="4"/>
        <v>4317.9977839999992</v>
      </c>
      <c r="I5" s="50">
        <f t="shared" si="4"/>
        <v>10172.551647269545</v>
      </c>
      <c r="J5" s="50">
        <f t="shared" si="4"/>
        <v>1088.5993846126046</v>
      </c>
      <c r="K5" s="50">
        <f t="shared" si="4"/>
        <v>5552.881998822726</v>
      </c>
      <c r="L5" s="50">
        <f t="shared" si="4"/>
        <v>3530.977880256537</v>
      </c>
      <c r="M5" s="50">
        <f t="shared" si="4"/>
        <v>19.200556950000003</v>
      </c>
      <c r="N5" s="50">
        <f t="shared" si="4"/>
        <v>1139.3134335983827</v>
      </c>
      <c r="O5" s="50">
        <f t="shared" si="4"/>
        <v>18433.357349999998</v>
      </c>
      <c r="P5" s="50">
        <f t="shared" si="4"/>
        <v>5359.468936577925</v>
      </c>
      <c r="Q5" s="50">
        <f t="shared" si="4"/>
        <v>7558.2368079695971</v>
      </c>
      <c r="R5" s="50"/>
      <c r="S5" s="50">
        <f t="shared" si="4"/>
        <v>4444.9717281178246</v>
      </c>
      <c r="T5" s="50">
        <f t="shared" si="4"/>
        <v>2616.5653596025854</v>
      </c>
      <c r="U5" s="50">
        <f t="shared" si="4"/>
        <v>274.6510251875311</v>
      </c>
      <c r="V5" s="50">
        <f t="shared" si="4"/>
        <v>219.82741542275627</v>
      </c>
      <c r="W5" s="50">
        <f t="shared" si="4"/>
        <v>707.90291373259606</v>
      </c>
      <c r="X5" s="50">
        <f>SUM(X6,X16)</f>
        <v>4276.2337982784702</v>
      </c>
      <c r="Y5" s="50">
        <f>SUM(Y6,Y16)</f>
        <v>316.32190047178705</v>
      </c>
      <c r="Z5" s="50">
        <f t="shared" ref="Z5:AF5" si="5">SUM(Z6,Z16)</f>
        <v>490.73709429357643</v>
      </c>
      <c r="AA5" s="50">
        <f t="shared" si="5"/>
        <v>7341.0492811350832</v>
      </c>
      <c r="AB5" s="50"/>
      <c r="AC5" s="50">
        <f t="shared" si="5"/>
        <v>804.55333229373321</v>
      </c>
      <c r="AD5" s="50">
        <f t="shared" si="5"/>
        <v>641.30905936786542</v>
      </c>
      <c r="AE5" s="50">
        <f t="shared" si="5"/>
        <v>163.24427292586793</v>
      </c>
      <c r="AF5" s="50">
        <f t="shared" si="5"/>
        <v>58397.12972947627</v>
      </c>
      <c r="AG5" s="50"/>
      <c r="AH5" s="50"/>
      <c r="AI5" s="50"/>
      <c r="AJ5" s="50"/>
      <c r="AK5" s="50"/>
      <c r="AL5" s="50">
        <f t="shared" ref="AL5:AN5" si="6">SUM(AL6,AL16)</f>
        <v>1839.2711035263999</v>
      </c>
      <c r="AM5" s="50"/>
      <c r="AN5" s="51">
        <f t="shared" si="6"/>
        <v>2479.5592184579632</v>
      </c>
    </row>
    <row r="6" spans="1:40" s="42" customFormat="1" ht="25.5" customHeight="1">
      <c r="A6" s="47">
        <v>921</v>
      </c>
      <c r="B6" s="57" t="s">
        <v>68</v>
      </c>
      <c r="C6" s="49">
        <f t="shared" si="3"/>
        <v>122253.10312006746</v>
      </c>
      <c r="D6" s="50">
        <f t="shared" ref="D6:L6" si="7">SUM(D7:D15)</f>
        <v>4241.6523265969427</v>
      </c>
      <c r="E6" s="50">
        <f t="shared" si="7"/>
        <v>528.82119603634544</v>
      </c>
      <c r="F6" s="50">
        <f t="shared" si="7"/>
        <v>1261.7711280955123</v>
      </c>
      <c r="G6" s="50">
        <f t="shared" si="7"/>
        <v>228.36439246970889</v>
      </c>
      <c r="H6" s="50">
        <f t="shared" si="7"/>
        <v>4095.3288869999997</v>
      </c>
      <c r="I6" s="50">
        <f t="shared" si="7"/>
        <v>9269.1636860556337</v>
      </c>
      <c r="J6" s="50">
        <f t="shared" si="7"/>
        <v>1017.0696614059867</v>
      </c>
      <c r="K6" s="50">
        <f t="shared" si="7"/>
        <v>5104.5927933230078</v>
      </c>
      <c r="L6" s="50">
        <f t="shared" si="7"/>
        <v>3147.5335679469335</v>
      </c>
      <c r="M6" s="50">
        <f t="shared" ref="M6:W6" si="8">SUM(M7:M15)</f>
        <v>18.021562950000003</v>
      </c>
      <c r="N6" s="50">
        <f t="shared" si="8"/>
        <v>1054.455923888775</v>
      </c>
      <c r="O6" s="50">
        <f t="shared" si="8"/>
        <v>17599.503386</v>
      </c>
      <c r="P6" s="50">
        <f t="shared" si="8"/>
        <v>4846.5870480186586</v>
      </c>
      <c r="Q6" s="50">
        <f t="shared" si="8"/>
        <v>7071.7781875500787</v>
      </c>
      <c r="R6" s="50"/>
      <c r="S6" s="50">
        <f t="shared" si="8"/>
        <v>4136.922845563291</v>
      </c>
      <c r="T6" s="50">
        <f t="shared" si="8"/>
        <v>2470.1766548503815</v>
      </c>
      <c r="U6" s="50">
        <f t="shared" si="8"/>
        <v>254.15088922767151</v>
      </c>
      <c r="V6" s="50">
        <f t="shared" si="8"/>
        <v>207.8151164860742</v>
      </c>
      <c r="W6" s="50">
        <f t="shared" si="8"/>
        <v>651.66615712210717</v>
      </c>
      <c r="X6" s="50">
        <f>SUM(X7:X15)</f>
        <v>4036.8830452297743</v>
      </c>
      <c r="Y6" s="50">
        <f>SUM(Y7:Y15)</f>
        <v>301.66483430009072</v>
      </c>
      <c r="Z6" s="50">
        <f t="shared" ref="Z6:AF6" si="9">SUM(Z7:Z15)</f>
        <v>461.30363708038686</v>
      </c>
      <c r="AA6" s="50">
        <f t="shared" si="9"/>
        <v>6851.2629202444141</v>
      </c>
      <c r="AB6" s="50"/>
      <c r="AC6" s="50">
        <f t="shared" si="9"/>
        <v>744.20449465681634</v>
      </c>
      <c r="AD6" s="50">
        <f t="shared" si="9"/>
        <v>595.82311280923068</v>
      </c>
      <c r="AE6" s="50">
        <f t="shared" si="9"/>
        <v>148.3813818475858</v>
      </c>
      <c r="AF6" s="50">
        <f t="shared" si="9"/>
        <v>54913.345212695131</v>
      </c>
      <c r="AG6" s="50"/>
      <c r="AH6" s="50"/>
      <c r="AI6" s="50"/>
      <c r="AJ6" s="50"/>
      <c r="AK6" s="50"/>
      <c r="AL6" s="50">
        <f t="shared" ref="AL6:AN6" si="10">SUM(AL7:AL15)</f>
        <v>1747.9246304767612</v>
      </c>
      <c r="AM6" s="50"/>
      <c r="AN6" s="51">
        <f t="shared" si="10"/>
        <v>2329.4004636003292</v>
      </c>
    </row>
    <row r="7" spans="1:40" s="42" customFormat="1">
      <c r="A7" s="52" t="s">
        <v>69</v>
      </c>
      <c r="B7" s="58" t="s">
        <v>70</v>
      </c>
      <c r="C7" s="54">
        <f t="shared" si="3"/>
        <v>6946.7442558121893</v>
      </c>
      <c r="D7" s="55">
        <f>AA!$P7</f>
        <v>235.80387198206608</v>
      </c>
      <c r="E7" s="55">
        <f>BBWB!$P7</f>
        <v>28.813762926900431</v>
      </c>
      <c r="F7" s="55">
        <f>CA!$P7</f>
        <v>85.590729776278323</v>
      </c>
      <c r="G7" s="55">
        <f>CWP!$P7</f>
        <v>23.241706415036909</v>
      </c>
      <c r="H7" s="55">
        <f>CTB!P7</f>
        <v>255.32509100000004</v>
      </c>
      <c r="I7" s="55">
        <f>DLA!$P7</f>
        <v>640.78576726005838</v>
      </c>
      <c r="J7" s="55">
        <f>'DLA (children)'!$P7</f>
        <v>57.787627933717317</v>
      </c>
      <c r="K7" s="55">
        <f>'DLA (working age)'!$P7</f>
        <v>334.31986458559589</v>
      </c>
      <c r="L7" s="55">
        <f>'DLA (pensioners)'!$P7</f>
        <v>248.64073158436634</v>
      </c>
      <c r="M7" s="55">
        <f>DHP!$P7</f>
        <v>0.56585700000000005</v>
      </c>
      <c r="N7" s="55">
        <f>ESA!$P7</f>
        <v>72.280510767062168</v>
      </c>
      <c r="O7" s="55">
        <f>HB!$P7</f>
        <v>862.83927000000006</v>
      </c>
      <c r="P7" s="55">
        <f>IB!$P7</f>
        <v>395.47174723321376</v>
      </c>
      <c r="Q7" s="55">
        <f>IS!$P7</f>
        <v>433.05465739078647</v>
      </c>
      <c r="R7" s="55"/>
      <c r="S7" s="55">
        <f>'IS (incapacity)'!$P7</f>
        <v>256.17440352241022</v>
      </c>
      <c r="T7" s="55">
        <f>'IS (lone parent)'!$P7</f>
        <v>141.63318122870189</v>
      </c>
      <c r="U7" s="55">
        <f>'IS (carer)'!$P7</f>
        <v>19.730555937457567</v>
      </c>
      <c r="V7" s="55">
        <f>'IS (others)'!$P7</f>
        <v>14.736231918350155</v>
      </c>
      <c r="W7" s="55">
        <f>IIDB!$P7</f>
        <v>91.300310472465284</v>
      </c>
      <c r="X7" s="55">
        <f>JSA!$P7</f>
        <v>259.79544137389814</v>
      </c>
      <c r="Y7" s="55">
        <f>MA!$P7</f>
        <v>11.41499588217922</v>
      </c>
      <c r="Z7" s="55">
        <f>O75TVL!$P7</f>
        <v>23.784241676239635</v>
      </c>
      <c r="AA7" s="55">
        <f>PC!$P7</f>
        <v>418.35203326844464</v>
      </c>
      <c r="AB7" s="55"/>
      <c r="AC7" s="55">
        <f>SDA!$P7</f>
        <v>50.230783401117392</v>
      </c>
      <c r="AD7" s="55">
        <f>'SDA (working age)'!$P7</f>
        <v>39.523511854983752</v>
      </c>
      <c r="AE7" s="55">
        <f>'SDA (pensioners)'!$P7</f>
        <v>10.707271546133642</v>
      </c>
      <c r="AF7" s="55">
        <f>SP!$P7</f>
        <v>2857.1499661849798</v>
      </c>
      <c r="AG7" s="55"/>
      <c r="AH7" s="55"/>
      <c r="AI7" s="55"/>
      <c r="AJ7" s="55"/>
      <c r="AK7" s="55"/>
      <c r="AL7" s="55">
        <f>SMP!$P7</f>
        <v>79.670083483728249</v>
      </c>
      <c r="AM7" s="55"/>
      <c r="AN7" s="56">
        <f>WFP!$P7</f>
        <v>121.27342831773399</v>
      </c>
    </row>
    <row r="8" spans="1:40" s="42" customFormat="1">
      <c r="A8" s="52" t="s">
        <v>71</v>
      </c>
      <c r="B8" s="58" t="s">
        <v>72</v>
      </c>
      <c r="C8" s="54">
        <f t="shared" si="3"/>
        <v>18044.286506055352</v>
      </c>
      <c r="D8" s="55">
        <f>AA!$P8</f>
        <v>697.67111988401064</v>
      </c>
      <c r="E8" s="55">
        <f>BBWB!$P8</f>
        <v>79.415395515706479</v>
      </c>
      <c r="F8" s="55">
        <f>CA!$P8</f>
        <v>208.82646104483763</v>
      </c>
      <c r="G8" s="55">
        <f>CWP!$P8</f>
        <v>34.963435084426187</v>
      </c>
      <c r="H8" s="55">
        <f>CTB!P8</f>
        <v>605.540209</v>
      </c>
      <c r="I8" s="55">
        <f>DLA!$P8</f>
        <v>1770.8798231523765</v>
      </c>
      <c r="J8" s="55">
        <f>'DLA (children)'!$P8</f>
        <v>149.19100914132602</v>
      </c>
      <c r="K8" s="55">
        <f>'DLA (working age)'!$P8</f>
        <v>948.98783734624703</v>
      </c>
      <c r="L8" s="55">
        <f>'DLA (pensioners)'!$P8</f>
        <v>672.96931830358653</v>
      </c>
      <c r="M8" s="55">
        <f>DHP!$P8</f>
        <v>2.0641989999999999</v>
      </c>
      <c r="N8" s="55">
        <f>ESA!$P8</f>
        <v>186.44949191490716</v>
      </c>
      <c r="O8" s="55">
        <f>HB!$P8</f>
        <v>2205.6070829999999</v>
      </c>
      <c r="P8" s="55">
        <f>IB!$P8</f>
        <v>947.7180805018545</v>
      </c>
      <c r="Q8" s="55">
        <f>IS!$P8</f>
        <v>1225.3139774280783</v>
      </c>
      <c r="R8" s="55"/>
      <c r="S8" s="55">
        <f>'IS (incapacity)'!$P8</f>
        <v>773.93298248567419</v>
      </c>
      <c r="T8" s="55">
        <f>'IS (lone parent)'!$P8</f>
        <v>377.74132644464197</v>
      </c>
      <c r="U8" s="55">
        <f>'IS (carer)'!$P8</f>
        <v>44.673816242919926</v>
      </c>
      <c r="V8" s="55">
        <f>'IS (others)'!$P8</f>
        <v>30.989783059616872</v>
      </c>
      <c r="W8" s="55">
        <f>IIDB!$P8</f>
        <v>118.72812598691775</v>
      </c>
      <c r="X8" s="55">
        <f>JSA!$P8</f>
        <v>602.50843602692999</v>
      </c>
      <c r="Y8" s="55">
        <f>MA!$P8</f>
        <v>36.182507598177054</v>
      </c>
      <c r="Z8" s="55">
        <f>O75TVL!$P8</f>
        <v>61.150918360065972</v>
      </c>
      <c r="AA8" s="55">
        <f>PC!$P8</f>
        <v>1067.9386964715595</v>
      </c>
      <c r="AB8" s="55"/>
      <c r="AC8" s="55">
        <f>SDA!$P8</f>
        <v>124.65934659513957</v>
      </c>
      <c r="AD8" s="55">
        <f>'SDA (working age)'!$P8</f>
        <v>98.319588845709106</v>
      </c>
      <c r="AE8" s="55">
        <f>'SDA (pensioners)'!$P8</f>
        <v>26.339757749430479</v>
      </c>
      <c r="AF8" s="55">
        <f>SP!$P8</f>
        <v>7536.9825607723833</v>
      </c>
      <c r="AG8" s="55"/>
      <c r="AH8" s="55"/>
      <c r="AI8" s="55"/>
      <c r="AJ8" s="55"/>
      <c r="AK8" s="55"/>
      <c r="AL8" s="55">
        <f>SMP!$P8</f>
        <v>213.09283001538026</v>
      </c>
      <c r="AM8" s="55"/>
      <c r="AN8" s="56">
        <f>WFP!$P8</f>
        <v>318.59380870260378</v>
      </c>
    </row>
    <row r="9" spans="1:40" s="42" customFormat="1">
      <c r="A9" s="52" t="s">
        <v>73</v>
      </c>
      <c r="B9" s="58" t="s">
        <v>74</v>
      </c>
      <c r="C9" s="54">
        <f t="shared" si="3"/>
        <v>12229.520554975967</v>
      </c>
      <c r="D9" s="55">
        <f>AA!$P9</f>
        <v>393.58322089775663</v>
      </c>
      <c r="E9" s="55">
        <f>BBWB!$P9</f>
        <v>53.205833643541077</v>
      </c>
      <c r="F9" s="55">
        <f>CA!$P9</f>
        <v>146.44022714776006</v>
      </c>
      <c r="G9" s="55">
        <f>CWP!$P9</f>
        <v>40.602373403005018</v>
      </c>
      <c r="H9" s="55">
        <f>CTB!P9</f>
        <v>393.61618199999998</v>
      </c>
      <c r="I9" s="55">
        <f>DLA!$P9</f>
        <v>1074.8480744291496</v>
      </c>
      <c r="J9" s="55">
        <f>'DLA (children)'!$P9</f>
        <v>101.86114503628576</v>
      </c>
      <c r="K9" s="55">
        <f>'DLA (working age)'!$P9</f>
        <v>577.23822485195137</v>
      </c>
      <c r="L9" s="55">
        <f>'DLA (pensioners)'!$P9</f>
        <v>395.77516777605751</v>
      </c>
      <c r="M9" s="55">
        <f>DHP!$P9</f>
        <v>1.5841340000000002</v>
      </c>
      <c r="N9" s="55">
        <f>ESA!$P9</f>
        <v>116.77706057761361</v>
      </c>
      <c r="O9" s="55">
        <f>HB!$P9</f>
        <v>1384.1209899999999</v>
      </c>
      <c r="P9" s="55">
        <f>IB!$P9</f>
        <v>567.62942248928005</v>
      </c>
      <c r="Q9" s="55">
        <f>IS!$P9</f>
        <v>709.47408406631246</v>
      </c>
      <c r="R9" s="55"/>
      <c r="S9" s="55">
        <f>'IS (incapacity)'!$P9</f>
        <v>417.06030849808093</v>
      </c>
      <c r="T9" s="55">
        <f>'IS (lone parent)'!$P9</f>
        <v>237.80755524478144</v>
      </c>
      <c r="U9" s="55">
        <f>'IS (carer)'!$P9</f>
        <v>32.221118244480145</v>
      </c>
      <c r="V9" s="55">
        <f>'IS (others)'!$P9</f>
        <v>21.237776009931267</v>
      </c>
      <c r="W9" s="55">
        <f>IIDB!$P9</f>
        <v>83.409033471080008</v>
      </c>
      <c r="X9" s="55">
        <f>JSA!$P9</f>
        <v>477.63964415401921</v>
      </c>
      <c r="Y9" s="55">
        <f>MA!$P9</f>
        <v>25.934624543589113</v>
      </c>
      <c r="Z9" s="55">
        <f>O75TVL!$P9</f>
        <v>46.355797106995297</v>
      </c>
      <c r="AA9" s="55">
        <f>PC!$P9</f>
        <v>702.95754403216893</v>
      </c>
      <c r="AB9" s="55"/>
      <c r="AC9" s="55">
        <f>SDA!$P9</f>
        <v>83.266718732706579</v>
      </c>
      <c r="AD9" s="55">
        <f>'SDA (working age)'!$P9</f>
        <v>65.816661787223453</v>
      </c>
      <c r="AE9" s="55">
        <f>'SDA (pensioners)'!$P9</f>
        <v>17.450056945483126</v>
      </c>
      <c r="AF9" s="55">
        <f>SP!$P9</f>
        <v>5521.6311633488349</v>
      </c>
      <c r="AG9" s="55"/>
      <c r="AH9" s="55"/>
      <c r="AI9" s="55"/>
      <c r="AJ9" s="55"/>
      <c r="AK9" s="55"/>
      <c r="AL9" s="55">
        <f>SMP!$P9</f>
        <v>171.83021082932493</v>
      </c>
      <c r="AM9" s="55"/>
      <c r="AN9" s="56">
        <f>WFP!$P9</f>
        <v>234.61421610282952</v>
      </c>
    </row>
    <row r="10" spans="1:40" s="42" customFormat="1">
      <c r="A10" s="52" t="s">
        <v>75</v>
      </c>
      <c r="B10" s="58" t="s">
        <v>76</v>
      </c>
      <c r="C10" s="54">
        <f t="shared" si="3"/>
        <v>10180.35471249697</v>
      </c>
      <c r="D10" s="55">
        <f>AA!$P10</f>
        <v>374.18153315140034</v>
      </c>
      <c r="E10" s="55">
        <f>BBWB!$P10</f>
        <v>46.047149129724538</v>
      </c>
      <c r="F10" s="55">
        <f>CA!$P10</f>
        <v>112.02365983602098</v>
      </c>
      <c r="G10" s="55">
        <f>CWP!$P10</f>
        <v>23.309797351799716</v>
      </c>
      <c r="H10" s="55">
        <f>CTB!P10</f>
        <v>314.00270600000005</v>
      </c>
      <c r="I10" s="55">
        <f>DLA!$P10</f>
        <v>824.41695406487815</v>
      </c>
      <c r="J10" s="55">
        <f>'DLA (children)'!$P10</f>
        <v>90.423247869764396</v>
      </c>
      <c r="K10" s="55">
        <f>'DLA (working age)'!$P10</f>
        <v>446.45144829494427</v>
      </c>
      <c r="L10" s="55">
        <f>'DLA (pensioners)'!$P10</f>
        <v>287.46254610537591</v>
      </c>
      <c r="M10" s="55">
        <f>DHP!$P10</f>
        <v>0.86311399999999994</v>
      </c>
      <c r="N10" s="55">
        <f>ESA!$P10</f>
        <v>84.13224524600183</v>
      </c>
      <c r="O10" s="55">
        <f>HB!$P10</f>
        <v>1035.3076410000001</v>
      </c>
      <c r="P10" s="55">
        <f>IB!$P10</f>
        <v>455.38184983830791</v>
      </c>
      <c r="Q10" s="55">
        <f>IS!$P10</f>
        <v>512.7118642559069</v>
      </c>
      <c r="R10" s="55"/>
      <c r="S10" s="55">
        <f>'IS (incapacity)'!$P10</f>
        <v>299.06432313522271</v>
      </c>
      <c r="T10" s="55">
        <f>'IS (lone parent)'!$P10</f>
        <v>177.74776389347579</v>
      </c>
      <c r="U10" s="55">
        <f>'IS (carer)'!$P10</f>
        <v>21.969738080319129</v>
      </c>
      <c r="V10" s="55">
        <f>'IS (others)'!$P10</f>
        <v>13.263415343741515</v>
      </c>
      <c r="W10" s="55">
        <f>IIDB!$P10</f>
        <v>79.916671868308114</v>
      </c>
      <c r="X10" s="55">
        <f>JSA!$P10</f>
        <v>342.89599787541101</v>
      </c>
      <c r="Y10" s="55">
        <f>MA!$P10</f>
        <v>25.052735957551633</v>
      </c>
      <c r="Z10" s="55">
        <f>O75TVL!$P10</f>
        <v>40.377885130276347</v>
      </c>
      <c r="AA10" s="55">
        <f>PC!$P10</f>
        <v>550.82516544056011</v>
      </c>
      <c r="AB10" s="55"/>
      <c r="AC10" s="55">
        <f>SDA!$P10</f>
        <v>71.669682042108832</v>
      </c>
      <c r="AD10" s="55">
        <f>'SDA (working age)'!$P10</f>
        <v>58.197125093110834</v>
      </c>
      <c r="AE10" s="55">
        <f>'SDA (pensioners)'!$P10</f>
        <v>13.472556948998013</v>
      </c>
      <c r="AF10" s="55">
        <f>SP!$P10</f>
        <v>4947.9921771778645</v>
      </c>
      <c r="AG10" s="55"/>
      <c r="AH10" s="55"/>
      <c r="AI10" s="55"/>
      <c r="AJ10" s="55"/>
      <c r="AK10" s="55"/>
      <c r="AL10" s="55">
        <f>SMP!$P10</f>
        <v>133.86017766440941</v>
      </c>
      <c r="AM10" s="55"/>
      <c r="AN10" s="56">
        <f>WFP!$P10</f>
        <v>205.38570546644127</v>
      </c>
    </row>
    <row r="11" spans="1:40" s="42" customFormat="1">
      <c r="A11" s="52" t="s">
        <v>77</v>
      </c>
      <c r="B11" s="58" t="s">
        <v>78</v>
      </c>
      <c r="C11" s="54">
        <f t="shared" si="3"/>
        <v>13482.244216884201</v>
      </c>
      <c r="D11" s="55">
        <f>AA!$P11</f>
        <v>527.98838872624538</v>
      </c>
      <c r="E11" s="55">
        <f>BBWB!$P11</f>
        <v>61.963354951314905</v>
      </c>
      <c r="F11" s="55">
        <f>CA!$P11</f>
        <v>157.42727210607899</v>
      </c>
      <c r="G11" s="55">
        <f>CWP!$P11</f>
        <v>34.622980400612164</v>
      </c>
      <c r="H11" s="55">
        <f>CTB!P11</f>
        <v>456.017518</v>
      </c>
      <c r="I11" s="55">
        <f>DLA!$P11</f>
        <v>1089.5060208829095</v>
      </c>
      <c r="J11" s="55">
        <f>'DLA (children)'!$P11</f>
        <v>119.56745159586278</v>
      </c>
      <c r="K11" s="55">
        <f>'DLA (working age)'!$P11</f>
        <v>573.40825021359433</v>
      </c>
      <c r="L11" s="55">
        <f>'DLA (pensioners)'!$P11</f>
        <v>396.28665518681362</v>
      </c>
      <c r="M11" s="55">
        <f>DHP!$P11</f>
        <v>2.0151289500000003</v>
      </c>
      <c r="N11" s="55">
        <f>ESA!$P11</f>
        <v>119.00982606945885</v>
      </c>
      <c r="O11" s="55">
        <f>HB!$P11</f>
        <v>1613.8159450000001</v>
      </c>
      <c r="P11" s="55">
        <f>IB!$P11</f>
        <v>577.09845719871043</v>
      </c>
      <c r="Q11" s="55">
        <f>IS!$P11</f>
        <v>781.8484239798214</v>
      </c>
      <c r="R11" s="55"/>
      <c r="S11" s="55">
        <f>'IS (incapacity)'!$P11</f>
        <v>436.41087154647329</v>
      </c>
      <c r="T11" s="55">
        <f>'IS (lone parent)'!$P11</f>
        <v>286.53433916524563</v>
      </c>
      <c r="U11" s="55">
        <f>'IS (carer)'!$P11</f>
        <v>33.994603218931999</v>
      </c>
      <c r="V11" s="55">
        <f>'IS (others)'!$P11</f>
        <v>22.943407951816933</v>
      </c>
      <c r="W11" s="55">
        <f>IIDB!$P11</f>
        <v>76.08359206038773</v>
      </c>
      <c r="X11" s="55">
        <f>JSA!$P11</f>
        <v>554.74853297171819</v>
      </c>
      <c r="Y11" s="55">
        <f>MA!$P11</f>
        <v>30.10503222404844</v>
      </c>
      <c r="Z11" s="55">
        <f>O75TVL!$P11</f>
        <v>49.681448784764143</v>
      </c>
      <c r="AA11" s="55">
        <f>PC!$P11</f>
        <v>819.449590021071</v>
      </c>
      <c r="AB11" s="55"/>
      <c r="AC11" s="55">
        <f>SDA!$P11</f>
        <v>82.781893414570973</v>
      </c>
      <c r="AD11" s="55">
        <f>'SDA (working age)'!$P11</f>
        <v>66.90732121178192</v>
      </c>
      <c r="AE11" s="55">
        <f>'SDA (pensioners)'!$P11</f>
        <v>15.874572202789052</v>
      </c>
      <c r="AF11" s="55">
        <f>SP!$P11</f>
        <v>6037.2486195200718</v>
      </c>
      <c r="AG11" s="55"/>
      <c r="AH11" s="55"/>
      <c r="AI11" s="55"/>
      <c r="AJ11" s="55"/>
      <c r="AK11" s="55"/>
      <c r="AL11" s="55">
        <f>SMP!$P11</f>
        <v>158.71284312116381</v>
      </c>
      <c r="AM11" s="55"/>
      <c r="AN11" s="56">
        <f>WFP!$P11</f>
        <v>252.11934850125419</v>
      </c>
    </row>
    <row r="12" spans="1:40" s="42" customFormat="1">
      <c r="A12" s="52" t="s">
        <v>79</v>
      </c>
      <c r="B12" s="58" t="s">
        <v>80</v>
      </c>
      <c r="C12" s="54">
        <f t="shared" si="3"/>
        <v>12749.739311357554</v>
      </c>
      <c r="D12" s="55">
        <f>AA!$P12</f>
        <v>470.592899044521</v>
      </c>
      <c r="E12" s="55">
        <f>BBWB!$P12</f>
        <v>57.55571881354534</v>
      </c>
      <c r="F12" s="55">
        <f>CA!$P12</f>
        <v>117.24916869824985</v>
      </c>
      <c r="G12" s="55">
        <f>CWP!$P12</f>
        <v>23.862090505542451</v>
      </c>
      <c r="H12" s="55">
        <f>CTB!P12</f>
        <v>401.82092599999999</v>
      </c>
      <c r="I12" s="55">
        <f>DLA!$P12</f>
        <v>812.53989371114153</v>
      </c>
      <c r="J12" s="55">
        <f>'DLA (children)'!$P12</f>
        <v>109.50228822985974</v>
      </c>
      <c r="K12" s="55">
        <f>'DLA (working age)'!$P12</f>
        <v>443.86680184657564</v>
      </c>
      <c r="L12" s="55">
        <f>'DLA (pensioners)'!$P12</f>
        <v>258.9440721381302</v>
      </c>
      <c r="M12" s="55">
        <f>DHP!$P12</f>
        <v>1.786022</v>
      </c>
      <c r="N12" s="55">
        <f>ESA!$P12</f>
        <v>93.679090373427059</v>
      </c>
      <c r="O12" s="55">
        <f>HB!$P12</f>
        <v>1515.850764</v>
      </c>
      <c r="P12" s="55">
        <f>IB!$P12</f>
        <v>423.16773965492575</v>
      </c>
      <c r="Q12" s="55">
        <f>IS!$P12</f>
        <v>564.73864729217814</v>
      </c>
      <c r="R12" s="55"/>
      <c r="S12" s="55">
        <f>'IS (incapacity)'!$P12</f>
        <v>320.54207105497539</v>
      </c>
      <c r="T12" s="55">
        <f>'IS (lone parent)'!$P12</f>
        <v>207.30680973040035</v>
      </c>
      <c r="U12" s="55">
        <f>'IS (carer)'!$P12</f>
        <v>20.161539365994653</v>
      </c>
      <c r="V12" s="55">
        <f>'IS (others)'!$P12</f>
        <v>16.188079553885309</v>
      </c>
      <c r="W12" s="55">
        <f>IIDB!$P12</f>
        <v>51.351100918806274</v>
      </c>
      <c r="X12" s="55">
        <f>JSA!$P12</f>
        <v>367.91042272665374</v>
      </c>
      <c r="Y12" s="55">
        <f>MA!$P12</f>
        <v>34.031814623716997</v>
      </c>
      <c r="Z12" s="55">
        <f>O75TVL!$P12</f>
        <v>55.087196250840961</v>
      </c>
      <c r="AA12" s="55">
        <f>PC!$P12</f>
        <v>640.89711025988299</v>
      </c>
      <c r="AB12" s="55"/>
      <c r="AC12" s="55">
        <f>SDA!$P12</f>
        <v>72.854718466126826</v>
      </c>
      <c r="AD12" s="55">
        <f>'SDA (working age)'!$P12</f>
        <v>58.515452003872539</v>
      </c>
      <c r="AE12" s="55">
        <f>'SDA (pensioners)'!$P12</f>
        <v>14.339266462254276</v>
      </c>
      <c r="AF12" s="55">
        <f>SP!$P12</f>
        <v>6595.5057191140968</v>
      </c>
      <c r="AG12" s="55"/>
      <c r="AH12" s="55"/>
      <c r="AI12" s="55"/>
      <c r="AJ12" s="55"/>
      <c r="AK12" s="55"/>
      <c r="AL12" s="55">
        <f>SMP!$P12</f>
        <v>178.49250135775904</v>
      </c>
      <c r="AM12" s="55"/>
      <c r="AN12" s="56">
        <f>WFP!$P12</f>
        <v>270.76576754614035</v>
      </c>
    </row>
    <row r="13" spans="1:40" s="42" customFormat="1">
      <c r="A13" s="52" t="s">
        <v>81</v>
      </c>
      <c r="B13" s="58" t="s">
        <v>82</v>
      </c>
      <c r="C13" s="54">
        <f t="shared" si="3"/>
        <v>18093.901290865786</v>
      </c>
      <c r="D13" s="55">
        <f>AA!$P13</f>
        <v>435.82079532433318</v>
      </c>
      <c r="E13" s="55">
        <f>BBWB!$P13</f>
        <v>65.503073193056693</v>
      </c>
      <c r="F13" s="55">
        <f>CA!$P13</f>
        <v>174.75661411243533</v>
      </c>
      <c r="G13" s="55">
        <f>CWP!$P13</f>
        <v>13.893072986158675</v>
      </c>
      <c r="H13" s="55">
        <f>CTB!P13</f>
        <v>759.83487700000001</v>
      </c>
      <c r="I13" s="55">
        <f>DLA!$P13</f>
        <v>1133.6798888941792</v>
      </c>
      <c r="J13" s="55">
        <f>'DLA (children)'!$P13</f>
        <v>138.56808230064809</v>
      </c>
      <c r="K13" s="55">
        <f>'DLA (working age)'!$P13</f>
        <v>684.9756720931116</v>
      </c>
      <c r="L13" s="55">
        <f>'DLA (pensioners)'!$P13</f>
        <v>310.56479671804846</v>
      </c>
      <c r="M13" s="55">
        <f>DHP!$P13</f>
        <v>4.6400660000000009</v>
      </c>
      <c r="N13" s="55">
        <f>ESA!$P13</f>
        <v>150.9495537866656</v>
      </c>
      <c r="O13" s="55">
        <f>HB!$P13</f>
        <v>5184.5518279999997</v>
      </c>
      <c r="P13" s="55">
        <f>IB!$P13</f>
        <v>491.36490790035134</v>
      </c>
      <c r="Q13" s="55">
        <f>IS!$P13</f>
        <v>1508.0492587661806</v>
      </c>
      <c r="R13" s="55"/>
      <c r="S13" s="55">
        <f>'IS (incapacity)'!$P13</f>
        <v>847.80740768397618</v>
      </c>
      <c r="T13" s="55">
        <f>'IS (lone parent)'!$P13</f>
        <v>572.06653126308061</v>
      </c>
      <c r="U13" s="55">
        <f>'IS (carer)'!$P13</f>
        <v>37.679167899842142</v>
      </c>
      <c r="V13" s="55">
        <f>'IS (others)'!$P13</f>
        <v>50.536615070159968</v>
      </c>
      <c r="W13" s="55">
        <f>IIDB!$P13</f>
        <v>31.212221293065902</v>
      </c>
      <c r="X13" s="55">
        <f>JSA!$P13</f>
        <v>677.10209099149574</v>
      </c>
      <c r="Y13" s="55">
        <f>MA!$P13</f>
        <v>54.390233435481115</v>
      </c>
      <c r="Z13" s="55">
        <f>O75TVL!$P13</f>
        <v>47.13506946287238</v>
      </c>
      <c r="AA13" s="55">
        <f>PC!$P13</f>
        <v>1196.1267803251017</v>
      </c>
      <c r="AB13" s="55"/>
      <c r="AC13" s="55">
        <f>SDA!$P13</f>
        <v>78.089296837190261</v>
      </c>
      <c r="AD13" s="55">
        <f>'SDA (working age)'!$P13</f>
        <v>63.51370923186338</v>
      </c>
      <c r="AE13" s="55">
        <f>'SDA (pensioners)'!$P13</f>
        <v>14.575587605326886</v>
      </c>
      <c r="AF13" s="55">
        <f>SP!$P13</f>
        <v>5484.098549461477</v>
      </c>
      <c r="AG13" s="55"/>
      <c r="AH13" s="55"/>
      <c r="AI13" s="55"/>
      <c r="AJ13" s="55"/>
      <c r="AK13" s="55"/>
      <c r="AL13" s="55">
        <f>SMP!$P13</f>
        <v>343.07386900629052</v>
      </c>
      <c r="AM13" s="55"/>
      <c r="AN13" s="56">
        <f>WFP!$P13</f>
        <v>259.62924408945378</v>
      </c>
    </row>
    <row r="14" spans="1:40" s="42" customFormat="1">
      <c r="A14" s="52" t="s">
        <v>83</v>
      </c>
      <c r="B14" s="58" t="s">
        <v>84</v>
      </c>
      <c r="C14" s="54">
        <f t="shared" si="3"/>
        <v>18082.445164478559</v>
      </c>
      <c r="D14" s="55">
        <f>AA!$P14</f>
        <v>605.72454560138385</v>
      </c>
      <c r="E14" s="55">
        <f>BBWB!$P14</f>
        <v>85.616920307575839</v>
      </c>
      <c r="F14" s="55">
        <f>CA!$P14</f>
        <v>152.6455722939514</v>
      </c>
      <c r="G14" s="55">
        <f>CWP!$P14</f>
        <v>20.06412936610608</v>
      </c>
      <c r="H14" s="55">
        <f>CTB!P14</f>
        <v>536.20021200000008</v>
      </c>
      <c r="I14" s="55">
        <f>DLA!$P14</f>
        <v>1096.4558582141287</v>
      </c>
      <c r="J14" s="55">
        <f>'DLA (children)'!$P14</f>
        <v>158.4566941058057</v>
      </c>
      <c r="K14" s="55">
        <f>'DLA (working age)'!$P14</f>
        <v>627.21736216789714</v>
      </c>
      <c r="L14" s="55">
        <f>'DLA (pensioners)'!$P14</f>
        <v>310.59803486626117</v>
      </c>
      <c r="M14" s="55">
        <f>DHP!$P14</f>
        <v>2.8545599999999998</v>
      </c>
      <c r="N14" s="55">
        <f>ESA!$P14</f>
        <v>133.685972026033</v>
      </c>
      <c r="O14" s="55">
        <f>HB!$P14</f>
        <v>2373.6043109999996</v>
      </c>
      <c r="P14" s="55">
        <f>IB!$P14</f>
        <v>537.54020376993026</v>
      </c>
      <c r="Q14" s="55">
        <f>IS!$P14</f>
        <v>779.06523514406717</v>
      </c>
      <c r="R14" s="55"/>
      <c r="S14" s="55">
        <f>'IS (incapacity)'!$P14</f>
        <v>436.85713499835259</v>
      </c>
      <c r="T14" s="55">
        <f>'IS (lone parent)'!$P14</f>
        <v>294.02530237651735</v>
      </c>
      <c r="U14" s="55">
        <f>'IS (carer)'!$P14</f>
        <v>25.53624044976323</v>
      </c>
      <c r="V14" s="55">
        <f>'IS (others)'!$P14</f>
        <v>21.966369221351208</v>
      </c>
      <c r="W14" s="55">
        <f>IIDB!$P14</f>
        <v>65.174525241973086</v>
      </c>
      <c r="X14" s="55">
        <f>JSA!$P14</f>
        <v>471.26637460224123</v>
      </c>
      <c r="Y14" s="55">
        <f>MA!$P14</f>
        <v>49.387132053793685</v>
      </c>
      <c r="Z14" s="55">
        <f>O75TVL!$P14</f>
        <v>80.520155998417422</v>
      </c>
      <c r="AA14" s="55">
        <f>PC!$P14</f>
        <v>817.9087523832618</v>
      </c>
      <c r="AB14" s="55"/>
      <c r="AC14" s="55">
        <f>SDA!$P14</f>
        <v>103.16993493216867</v>
      </c>
      <c r="AD14" s="55">
        <f>'SDA (working age)'!$P14</f>
        <v>82.668046862611817</v>
      </c>
      <c r="AE14" s="55">
        <f>'SDA (pensioners)'!$P14</f>
        <v>20.501888069556859</v>
      </c>
      <c r="AF14" s="55">
        <f>SP!$P14</f>
        <v>9472.3440947977633</v>
      </c>
      <c r="AG14" s="55"/>
      <c r="AH14" s="55"/>
      <c r="AI14" s="55"/>
      <c r="AJ14" s="55"/>
      <c r="AK14" s="55"/>
      <c r="AL14" s="55">
        <f>SMP!$P14</f>
        <v>305.99429185155702</v>
      </c>
      <c r="AM14" s="55"/>
      <c r="AN14" s="56">
        <f>WFP!$P14</f>
        <v>393.22238289420943</v>
      </c>
    </row>
    <row r="15" spans="1:40" s="42" customFormat="1">
      <c r="A15" s="52" t="s">
        <v>85</v>
      </c>
      <c r="B15" s="58" t="s">
        <v>86</v>
      </c>
      <c r="C15" s="54">
        <f t="shared" si="3"/>
        <v>12443.867107140863</v>
      </c>
      <c r="D15" s="55">
        <f>AA!$P15</f>
        <v>500.28595198522555</v>
      </c>
      <c r="E15" s="55">
        <f>BBWB!$P15</f>
        <v>50.699987554980112</v>
      </c>
      <c r="F15" s="55">
        <f>CA!$P15</f>
        <v>106.8114230798998</v>
      </c>
      <c r="G15" s="55">
        <f>CWP!$P15</f>
        <v>13.804806957021707</v>
      </c>
      <c r="H15" s="55">
        <f>CTB!P15</f>
        <v>372.97116599999998</v>
      </c>
      <c r="I15" s="55">
        <f>DLA!$P15</f>
        <v>826.0514054468124</v>
      </c>
      <c r="J15" s="55">
        <f>'DLA (children)'!$P15</f>
        <v>91.712115192716936</v>
      </c>
      <c r="K15" s="55">
        <f>'DLA (working age)'!$P15</f>
        <v>468.12733192309071</v>
      </c>
      <c r="L15" s="55">
        <f>'DLA (pensioners)'!$P15</f>
        <v>266.29224526829427</v>
      </c>
      <c r="M15" s="55">
        <f>DHP!$P15</f>
        <v>1.6484820000000002</v>
      </c>
      <c r="N15" s="55">
        <f>ESA!$P15</f>
        <v>97.492173127605795</v>
      </c>
      <c r="O15" s="55">
        <f>HB!$P15</f>
        <v>1423.8055540000003</v>
      </c>
      <c r="P15" s="55">
        <f>IB!$P15</f>
        <v>451.2146394320842</v>
      </c>
      <c r="Q15" s="55">
        <f>IS!$P15</f>
        <v>557.52203922674528</v>
      </c>
      <c r="R15" s="55"/>
      <c r="S15" s="55">
        <f>'IS (incapacity)'!$P15</f>
        <v>349.07334263812555</v>
      </c>
      <c r="T15" s="55">
        <f>'IS (lone parent)'!$P15</f>
        <v>175.31384550353661</v>
      </c>
      <c r="U15" s="55">
        <f>'IS (carer)'!$P15</f>
        <v>18.184109787962736</v>
      </c>
      <c r="V15" s="55">
        <f>'IS (others)'!$P15</f>
        <v>15.953438357220975</v>
      </c>
      <c r="W15" s="55">
        <f>IIDB!$P15</f>
        <v>54.490575809102964</v>
      </c>
      <c r="X15" s="55">
        <f>JSA!$P15</f>
        <v>283.01610450740674</v>
      </c>
      <c r="Y15" s="55">
        <f>MA!$P15</f>
        <v>35.165757981553426</v>
      </c>
      <c r="Z15" s="55">
        <f>O75TVL!$P15</f>
        <v>57.210924309914731</v>
      </c>
      <c r="AA15" s="55">
        <f>PC!$P15</f>
        <v>636.80724804236274</v>
      </c>
      <c r="AB15" s="55"/>
      <c r="AC15" s="55">
        <f>SDA!$P15</f>
        <v>77.48212023568729</v>
      </c>
      <c r="AD15" s="55">
        <f>'SDA (working age)'!$P15</f>
        <v>62.361695918073835</v>
      </c>
      <c r="AE15" s="55">
        <f>'SDA (pensioners)'!$P15</f>
        <v>15.120424317613463</v>
      </c>
      <c r="AF15" s="55">
        <f>SP!$P15</f>
        <v>6460.3923623176488</v>
      </c>
      <c r="AG15" s="55"/>
      <c r="AH15" s="55"/>
      <c r="AI15" s="55"/>
      <c r="AJ15" s="55"/>
      <c r="AK15" s="55"/>
      <c r="AL15" s="55">
        <f>SMP!$P15</f>
        <v>163.19782314714797</v>
      </c>
      <c r="AM15" s="55"/>
      <c r="AN15" s="56">
        <f>WFP!$P15</f>
        <v>273.79656197966301</v>
      </c>
    </row>
    <row r="16" spans="1:40" s="42" customFormat="1" ht="15.75">
      <c r="A16" s="40">
        <v>924</v>
      </c>
      <c r="B16" s="59" t="s">
        <v>87</v>
      </c>
      <c r="C16" s="49">
        <f t="shared" si="3"/>
        <v>8195.6706030534333</v>
      </c>
      <c r="D16" s="50">
        <f>AA!$P$16</f>
        <v>386.92126391894743</v>
      </c>
      <c r="E16" s="50">
        <f>BBWB!$P$16</f>
        <v>34.114353851002512</v>
      </c>
      <c r="F16" s="50">
        <f>CA!$P$16</f>
        <v>97.271877661346778</v>
      </c>
      <c r="G16" s="50">
        <f>CWP!$P$16</f>
        <v>16.972296459765452</v>
      </c>
      <c r="H16" s="50">
        <f>CTB!P16</f>
        <v>222.66889699999999</v>
      </c>
      <c r="I16" s="50">
        <f>DLA!$P$16</f>
        <v>903.38796121391158</v>
      </c>
      <c r="J16" s="50">
        <f>'DLA (children)'!$P$16</f>
        <v>71.529723206617774</v>
      </c>
      <c r="K16" s="50">
        <f>'DLA (working age)'!$P$16</f>
        <v>448.28920549971821</v>
      </c>
      <c r="L16" s="50">
        <f>'DLA (pensioners)'!$P$16</f>
        <v>383.44431230960339</v>
      </c>
      <c r="M16" s="50">
        <f>DHP!$P$16</f>
        <v>1.1789940000000001</v>
      </c>
      <c r="N16" s="50">
        <f>ESA!$P$16</f>
        <v>84.857509709607797</v>
      </c>
      <c r="O16" s="50">
        <f>HB!$P$16</f>
        <v>833.85396399999991</v>
      </c>
      <c r="P16" s="50">
        <f>IB!$P$16</f>
        <v>512.88188855926626</v>
      </c>
      <c r="Q16" s="50">
        <f>IS!$P$16</f>
        <v>486.4586204195183</v>
      </c>
      <c r="R16" s="50"/>
      <c r="S16" s="50">
        <f>'IS (incapacity)'!$P$16</f>
        <v>308.04888255453318</v>
      </c>
      <c r="T16" s="50">
        <f>'IS (lone parent)'!$P$16</f>
        <v>146.38870475220401</v>
      </c>
      <c r="U16" s="50">
        <f>'IS (carer)'!$P$16</f>
        <v>20.50013595985958</v>
      </c>
      <c r="V16" s="50">
        <f>'IS (others)'!$P$16</f>
        <v>12.012298936682066</v>
      </c>
      <c r="W16" s="50">
        <f>IIDB!$P$16</f>
        <v>56.236756610488918</v>
      </c>
      <c r="X16" s="50">
        <f>JSA!$P$16</f>
        <v>239.35075304869594</v>
      </c>
      <c r="Y16" s="50">
        <f>MA!$P$16</f>
        <v>14.65706617169632</v>
      </c>
      <c r="Z16" s="50">
        <f>O75TVL!$P$16</f>
        <v>29.433457213189588</v>
      </c>
      <c r="AA16" s="50">
        <f>PC!$P$16</f>
        <v>489.78636089066924</v>
      </c>
      <c r="AB16" s="50"/>
      <c r="AC16" s="50">
        <f>SDA!$P$16</f>
        <v>60.348837636916876</v>
      </c>
      <c r="AD16" s="50">
        <f>'SDA (working age)'!$P$16</f>
        <v>45.485946558634737</v>
      </c>
      <c r="AE16" s="50">
        <f>'SDA (pensioners)'!$P$16</f>
        <v>14.862891078282122</v>
      </c>
      <c r="AF16" s="50">
        <f>SP!$P$16</f>
        <v>3483.784516781137</v>
      </c>
      <c r="AG16" s="50"/>
      <c r="AH16" s="50"/>
      <c r="AI16" s="50"/>
      <c r="AJ16" s="50"/>
      <c r="AK16" s="50"/>
      <c r="AL16" s="50">
        <f>SMP!$P$16</f>
        <v>91.346473049638647</v>
      </c>
      <c r="AM16" s="50"/>
      <c r="AN16" s="51">
        <f>WFP!$P$16</f>
        <v>150.15875485763382</v>
      </c>
    </row>
    <row r="17" spans="1:40" s="42" customFormat="1" ht="15.75">
      <c r="A17" s="40">
        <v>923</v>
      </c>
      <c r="B17" s="59" t="s">
        <v>88</v>
      </c>
      <c r="C17" s="49">
        <f t="shared" si="3"/>
        <v>13207.055488887927</v>
      </c>
      <c r="D17" s="50">
        <f>AA!$P$17</f>
        <v>475.05056217456848</v>
      </c>
      <c r="E17" s="50">
        <f>BBWB!$P$17</f>
        <v>64.50981755203712</v>
      </c>
      <c r="F17" s="50">
        <f>CA!$P$17</f>
        <v>135.46716395669057</v>
      </c>
      <c r="G17" s="50">
        <f>CWP!$P$17</f>
        <v>52.924311070525668</v>
      </c>
      <c r="H17" s="50">
        <f>CTB!P17</f>
        <v>379.68044099999997</v>
      </c>
      <c r="I17" s="50">
        <f>DLA!$P$17</f>
        <v>1275.7561809712158</v>
      </c>
      <c r="J17" s="50">
        <f>'DLA (children)'!$P$17</f>
        <v>102.70921078392762</v>
      </c>
      <c r="K17" s="50">
        <f>'DLA (working age)'!$P$17</f>
        <v>719.85794622464607</v>
      </c>
      <c r="L17" s="50">
        <f>'DLA (pensioners)'!$P$17</f>
        <v>453.29533417868856</v>
      </c>
      <c r="M17" s="50">
        <f>DHP!$P$17</f>
        <v>2.5981249999999996</v>
      </c>
      <c r="N17" s="50">
        <f>ESA!$P$17</f>
        <v>127.60361348719357</v>
      </c>
      <c r="O17" s="50">
        <f>HB!$P$17</f>
        <v>1555.873828</v>
      </c>
      <c r="P17" s="50">
        <f>IB!$P$17</f>
        <v>705.68227503894684</v>
      </c>
      <c r="Q17" s="50">
        <f>IS!$P$17</f>
        <v>815.10185037254837</v>
      </c>
      <c r="R17" s="50"/>
      <c r="S17" s="50">
        <f>'IS (incapacity)'!$P$17</f>
        <v>539.75354297634294</v>
      </c>
      <c r="T17" s="50">
        <f>'IS (lone parent)'!$P$17</f>
        <v>225.57473393420807</v>
      </c>
      <c r="U17" s="50">
        <f>'IS (carer)'!$P$17</f>
        <v>29.634124370642063</v>
      </c>
      <c r="V17" s="50">
        <f>'IS (others)'!$P$17</f>
        <v>22.369206729904064</v>
      </c>
      <c r="W17" s="50">
        <f>IIDB!$P$17</f>
        <v>82.630249002169208</v>
      </c>
      <c r="X17" s="50">
        <f>JSA!$P$17</f>
        <v>407.12786662739722</v>
      </c>
      <c r="Y17" s="50">
        <f>MA!$P$17</f>
        <v>27.532796137393937</v>
      </c>
      <c r="Z17" s="50">
        <f>O75TVL!$P$17</f>
        <v>45.508749290528669</v>
      </c>
      <c r="AA17" s="50">
        <f>PC!$P$17</f>
        <v>787.00419404650609</v>
      </c>
      <c r="AB17" s="50"/>
      <c r="AC17" s="50">
        <f>SDA!$P$17</f>
        <v>100.05022410837149</v>
      </c>
      <c r="AD17" s="50">
        <f>'SDA (working age)'!$P$17</f>
        <v>80.325731549448662</v>
      </c>
      <c r="AE17" s="50">
        <f>'SDA (pensioners)'!$P$17</f>
        <v>19.724492558922837</v>
      </c>
      <c r="AF17" s="50">
        <f>SP!$P$17</f>
        <v>5745.0738385189634</v>
      </c>
      <c r="AG17" s="50"/>
      <c r="AH17" s="50"/>
      <c r="AI17" s="50"/>
      <c r="AJ17" s="50"/>
      <c r="AK17" s="50"/>
      <c r="AL17" s="50">
        <f>SMP!$P$17</f>
        <v>181.82536933083452</v>
      </c>
      <c r="AM17" s="50"/>
      <c r="AN17" s="51">
        <f>WFP!$P$17</f>
        <v>240.05403320203655</v>
      </c>
    </row>
    <row r="18" spans="1:40" s="65" customFormat="1" ht="30" customHeight="1">
      <c r="A18" s="60">
        <v>922</v>
      </c>
      <c r="B18" s="61" t="s">
        <v>89</v>
      </c>
      <c r="C18" s="62">
        <f t="shared" si="3"/>
        <v>12.603421135678099</v>
      </c>
      <c r="D18" s="63"/>
      <c r="E18" s="63"/>
      <c r="F18" s="63"/>
      <c r="G18" s="63"/>
      <c r="H18" s="63"/>
      <c r="I18" s="63"/>
      <c r="J18" s="63"/>
      <c r="K18" s="63"/>
      <c r="L18" s="63"/>
      <c r="M18" s="63"/>
      <c r="N18" s="63"/>
      <c r="O18" s="63"/>
      <c r="P18" s="63"/>
      <c r="Q18" s="63"/>
      <c r="R18" s="63"/>
      <c r="S18" s="63"/>
      <c r="T18" s="63"/>
      <c r="U18" s="63"/>
      <c r="V18" s="63"/>
      <c r="W18" s="63"/>
      <c r="X18" s="63"/>
      <c r="Y18" s="63"/>
      <c r="Z18" s="124">
        <f>O75TVL!$P$18</f>
        <v>12.603421135678099</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G1" sqref="AG1:AK1048576"/>
    </sheetView>
  </sheetViews>
  <sheetFormatPr defaultRowHeight="15"/>
  <cols>
    <col min="1" max="1" width="13.33203125" style="68" customWidth="1"/>
    <col min="2" max="2" width="39.33203125" style="68" bestFit="1" customWidth="1"/>
    <col min="3"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109375" style="68" customWidth="1"/>
    <col min="39" max="39" width="5.88671875" style="68" hidden="1" customWidth="1"/>
    <col min="40" max="40" width="12.77734375" style="68" customWidth="1"/>
    <col min="41" max="16384" width="8.88671875" style="68"/>
  </cols>
  <sheetData>
    <row r="1" spans="1:40" s="41" customFormat="1" ht="60" customHeight="1">
      <c r="A1" s="140" t="s">
        <v>104</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t="s">
        <v>46</v>
      </c>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151850.70509123933</v>
      </c>
      <c r="D3" s="50">
        <f t="shared" ref="D3:W3" si="0">SUM(D6,D16:D17,D4)</f>
        <v>5227.7472379531828</v>
      </c>
      <c r="E3" s="50">
        <f t="shared" si="0"/>
        <v>613.52423453000017</v>
      </c>
      <c r="F3" s="50">
        <f t="shared" si="0"/>
        <v>1572.0826307400002</v>
      </c>
      <c r="G3" s="50">
        <f t="shared" si="0"/>
        <v>435.41003043999996</v>
      </c>
      <c r="H3" s="50">
        <f t="shared" si="0"/>
        <v>4924.7733250000001</v>
      </c>
      <c r="I3" s="50">
        <f t="shared" si="0"/>
        <v>11876.615118279997</v>
      </c>
      <c r="J3" s="50">
        <f t="shared" si="0"/>
        <v>1220.2044423261623</v>
      </c>
      <c r="K3" s="50">
        <f t="shared" si="0"/>
        <v>6456.1189997175679</v>
      </c>
      <c r="L3" s="50">
        <f t="shared" si="0"/>
        <v>4200.2916762362756</v>
      </c>
      <c r="M3" s="50">
        <f t="shared" si="0"/>
        <v>21.36265912</v>
      </c>
      <c r="N3" s="50">
        <f t="shared" si="0"/>
        <v>2231.7483619000013</v>
      </c>
      <c r="O3" s="50">
        <f t="shared" si="0"/>
        <v>21426.990301000002</v>
      </c>
      <c r="P3" s="50">
        <f t="shared" si="0"/>
        <v>5556.0370140352561</v>
      </c>
      <c r="Q3" s="50">
        <f t="shared" si="0"/>
        <v>7856.3960060182044</v>
      </c>
      <c r="R3" s="50"/>
      <c r="S3" s="50">
        <f t="shared" si="0"/>
        <v>4635.0118573493255</v>
      </c>
      <c r="T3" s="50">
        <f t="shared" si="0"/>
        <v>2586.2728269605468</v>
      </c>
      <c r="U3" s="50">
        <f t="shared" si="0"/>
        <v>388.24454173128265</v>
      </c>
      <c r="V3" s="50">
        <f t="shared" si="0"/>
        <v>246.86677997705539</v>
      </c>
      <c r="W3" s="50">
        <f t="shared" si="0"/>
        <v>853.62603838000007</v>
      </c>
      <c r="X3" s="50">
        <f>SUM(X6,X16:X17,X4)</f>
        <v>4473.4852258236251</v>
      </c>
      <c r="Y3" s="50">
        <f>SUM(Y6,Y16:Y17,Y4)</f>
        <v>343.25488572749998</v>
      </c>
      <c r="Z3" s="50">
        <f>SUM(Z6,Z16:Z18,Z4)</f>
        <v>578.13293398888891</v>
      </c>
      <c r="AA3" s="50">
        <f t="shared" ref="AA3:AF3" si="1">SUM(AA6,AA16:AA17,AA4)</f>
        <v>8242.1568431600008</v>
      </c>
      <c r="AB3" s="50"/>
      <c r="AC3" s="50">
        <f t="shared" si="1"/>
        <v>888.26432449502136</v>
      </c>
      <c r="AD3" s="50">
        <f t="shared" si="1"/>
        <v>718.27939070806281</v>
      </c>
      <c r="AE3" s="50">
        <f t="shared" si="1"/>
        <v>169.98493378695878</v>
      </c>
      <c r="AF3" s="50">
        <f t="shared" si="1"/>
        <v>69835.141333069987</v>
      </c>
      <c r="AG3" s="50"/>
      <c r="AH3" s="50"/>
      <c r="AI3" s="50"/>
      <c r="AJ3" s="50"/>
      <c r="AK3" s="50"/>
      <c r="AL3" s="50">
        <f t="shared" ref="AL3:AN3" si="2">SUM(AL6,AL16:AL17,AL4)</f>
        <v>2134.4746846376856</v>
      </c>
      <c r="AM3" s="50"/>
      <c r="AN3" s="51">
        <f t="shared" si="2"/>
        <v>2759.4819029400005</v>
      </c>
    </row>
    <row r="4" spans="1:40" s="42" customFormat="1">
      <c r="A4" s="52"/>
      <c r="B4" s="53" t="s">
        <v>66</v>
      </c>
      <c r="C4" s="54">
        <f t="shared" ref="C4:C18" si="3">SUM(D4:I4,M4:Q4,W4:AC4,AF4,AL4:AN4)</f>
        <v>3132.6264013904938</v>
      </c>
      <c r="D4" s="55">
        <f>AA!$Q$4</f>
        <v>3.0060272366106311</v>
      </c>
      <c r="E4" s="55">
        <f>BBWB!$Q$4</f>
        <v>21.371100590681557</v>
      </c>
      <c r="F4" s="55">
        <f>CA!$Q$4</f>
        <v>0.4632289597547522</v>
      </c>
      <c r="G4" s="132">
        <f>CWP!$Q$4</f>
        <v>0</v>
      </c>
      <c r="H4" s="132">
        <f>CTB!Q4</f>
        <v>0</v>
      </c>
      <c r="I4" s="55">
        <f>DLA!$Q$4</f>
        <v>10.733244145217311</v>
      </c>
      <c r="J4" s="55">
        <f>'DLA (children)'!$Q$4</f>
        <v>0.83421597601080433</v>
      </c>
      <c r="K4" s="55">
        <f>'DLA (working age)'!$Q$4</f>
        <v>4.513307571980433</v>
      </c>
      <c r="L4" s="55">
        <f>'DLA (pensioners)'!$Q$4</f>
        <v>5.4212822996074994</v>
      </c>
      <c r="M4" s="132">
        <f>DHP!$Q$4</f>
        <v>0</v>
      </c>
      <c r="N4" s="55">
        <f>ESA!$Q$4</f>
        <v>1.0978577672791481</v>
      </c>
      <c r="O4" s="132">
        <f>HB!$Q$4</f>
        <v>0</v>
      </c>
      <c r="P4" s="55">
        <f>IB!$Q$4</f>
        <v>39.015316969930211</v>
      </c>
      <c r="Q4" s="55">
        <f>IS!$Q$4</f>
        <v>0.33996331942733454</v>
      </c>
      <c r="R4" s="55"/>
      <c r="S4" s="55">
        <f>'IS (incapacity)'!$Q$4</f>
        <v>0.15441314154887514</v>
      </c>
      <c r="T4" s="55">
        <f>'IS (lone parent)'!$Q$4</f>
        <v>0.13663088740726495</v>
      </c>
      <c r="U4" s="132">
        <f>'IS (carer)'!$Q$4</f>
        <v>0</v>
      </c>
      <c r="V4" s="55">
        <f>'IS (others)'!$Q$4</f>
        <v>2.929733061469814E-2</v>
      </c>
      <c r="W4" s="55">
        <f>IIDB!$Q$4</f>
        <v>17.326090727748223</v>
      </c>
      <c r="X4" s="55">
        <f>JSA!$Q$4</f>
        <v>0.68699688010140469</v>
      </c>
      <c r="Y4" s="55">
        <f>MA!$Q$4</f>
        <v>0.6652748678981012</v>
      </c>
      <c r="Z4" s="132">
        <f>O75TVL!$Q$4</f>
        <v>0</v>
      </c>
      <c r="AA4" s="55">
        <f>PC!$Q$4</f>
        <v>0.8754284291654032</v>
      </c>
      <c r="AB4" s="55"/>
      <c r="AC4" s="55">
        <f>SDA!$Q$4</f>
        <v>1.8323308035255852</v>
      </c>
      <c r="AD4" s="55">
        <f>'SDA (working age)'!$Q$4</f>
        <v>1.5834473327265297</v>
      </c>
      <c r="AE4" s="55">
        <f>'SDA (pensioners)'!$Q$4</f>
        <v>0.24888347079905546</v>
      </c>
      <c r="AF4" s="55">
        <f>SP!$Q$4</f>
        <v>3015.8112222628183</v>
      </c>
      <c r="AG4" s="55"/>
      <c r="AH4" s="55"/>
      <c r="AI4" s="55"/>
      <c r="AJ4" s="55"/>
      <c r="AK4" s="55"/>
      <c r="AL4" s="55">
        <f>SMP!$Q$4</f>
        <v>3.8093184303361292</v>
      </c>
      <c r="AM4" s="55"/>
      <c r="AN4" s="56">
        <f>WFP!$Q$4</f>
        <v>15.593</v>
      </c>
    </row>
    <row r="5" spans="1:40" s="42" customFormat="1" ht="25.5" customHeight="1">
      <c r="A5" s="47">
        <v>941</v>
      </c>
      <c r="B5" s="48" t="s">
        <v>67</v>
      </c>
      <c r="C5" s="49">
        <f t="shared" si="3"/>
        <v>135124.44494347696</v>
      </c>
      <c r="D5" s="50">
        <f t="shared" ref="D5:W5" si="4">SUM(D6,D16)</f>
        <v>4743.9826763801457</v>
      </c>
      <c r="E5" s="50">
        <f t="shared" si="4"/>
        <v>531.14472951494258</v>
      </c>
      <c r="F5" s="50">
        <f t="shared" si="4"/>
        <v>1431.0252631448548</v>
      </c>
      <c r="G5" s="50">
        <f t="shared" si="4"/>
        <v>384.28316855762387</v>
      </c>
      <c r="H5" s="50">
        <f t="shared" si="4"/>
        <v>4537.3348729999998</v>
      </c>
      <c r="I5" s="50">
        <f t="shared" si="4"/>
        <v>10554.604930458179</v>
      </c>
      <c r="J5" s="50">
        <f t="shared" si="4"/>
        <v>1116.087669049183</v>
      </c>
      <c r="K5" s="50">
        <f t="shared" si="4"/>
        <v>5717.0614055996348</v>
      </c>
      <c r="L5" s="50">
        <f t="shared" si="4"/>
        <v>3720.400766400046</v>
      </c>
      <c r="M5" s="50">
        <f t="shared" si="4"/>
        <v>18.67166512</v>
      </c>
      <c r="N5" s="50">
        <f t="shared" si="4"/>
        <v>2006.5471223977477</v>
      </c>
      <c r="O5" s="50">
        <f t="shared" si="4"/>
        <v>19766.398520000002</v>
      </c>
      <c r="P5" s="50">
        <f t="shared" si="4"/>
        <v>4881.8487264042105</v>
      </c>
      <c r="Q5" s="50">
        <f t="shared" si="4"/>
        <v>7095.3046552803035</v>
      </c>
      <c r="R5" s="50"/>
      <c r="S5" s="50">
        <f t="shared" si="4"/>
        <v>4141.5335017750103</v>
      </c>
      <c r="T5" s="50">
        <f t="shared" si="4"/>
        <v>2380.2337337338854</v>
      </c>
      <c r="U5" s="50">
        <f t="shared" si="4"/>
        <v>350.31947105412496</v>
      </c>
      <c r="V5" s="50">
        <f t="shared" si="4"/>
        <v>222.59532375549713</v>
      </c>
      <c r="W5" s="50">
        <f t="shared" si="4"/>
        <v>748.28723004269739</v>
      </c>
      <c r="X5" s="50">
        <f>SUM(X6,X16)</f>
        <v>4045.0668011374837</v>
      </c>
      <c r="Y5" s="50">
        <f>SUM(Y6,Y16)</f>
        <v>317.05712361326675</v>
      </c>
      <c r="Z5" s="50">
        <f t="shared" ref="Z5:AF5" si="5">SUM(Z6,Z16)</f>
        <v>517.01568235785351</v>
      </c>
      <c r="AA5" s="50">
        <f t="shared" si="5"/>
        <v>7456.3094367920676</v>
      </c>
      <c r="AB5" s="50"/>
      <c r="AC5" s="50">
        <f t="shared" si="5"/>
        <v>788.64694920618649</v>
      </c>
      <c r="AD5" s="50">
        <f t="shared" si="5"/>
        <v>636.97943284745168</v>
      </c>
      <c r="AE5" s="50">
        <f t="shared" si="5"/>
        <v>151.6675163587349</v>
      </c>
      <c r="AF5" s="50">
        <f t="shared" si="5"/>
        <v>60853.780248055649</v>
      </c>
      <c r="AG5" s="50"/>
      <c r="AH5" s="50"/>
      <c r="AI5" s="50"/>
      <c r="AJ5" s="50"/>
      <c r="AK5" s="50"/>
      <c r="AL5" s="50">
        <f t="shared" ref="AL5:AN5" si="6">SUM(AL6,AL16)</f>
        <v>1943.0072806131227</v>
      </c>
      <c r="AM5" s="50"/>
      <c r="AN5" s="51">
        <f t="shared" si="6"/>
        <v>2504.1278614006164</v>
      </c>
    </row>
    <row r="6" spans="1:40" s="42" customFormat="1" ht="25.5" customHeight="1">
      <c r="A6" s="47">
        <v>921</v>
      </c>
      <c r="B6" s="57" t="s">
        <v>68</v>
      </c>
      <c r="C6" s="49">
        <f t="shared" si="3"/>
        <v>126697.90622094509</v>
      </c>
      <c r="D6" s="50">
        <f t="shared" ref="D6:L6" si="7">SUM(D7:D15)</f>
        <v>4356.0757064889949</v>
      </c>
      <c r="E6" s="50">
        <f t="shared" si="7"/>
        <v>499.22158364598317</v>
      </c>
      <c r="F6" s="50">
        <f t="shared" si="7"/>
        <v>1330.6833001385849</v>
      </c>
      <c r="G6" s="50">
        <f t="shared" si="7"/>
        <v>356.640476516928</v>
      </c>
      <c r="H6" s="50">
        <f t="shared" si="7"/>
        <v>4299.4764100000002</v>
      </c>
      <c r="I6" s="50">
        <f t="shared" si="7"/>
        <v>9631.3199286752497</v>
      </c>
      <c r="J6" s="50">
        <f t="shared" si="7"/>
        <v>1044.2964864615365</v>
      </c>
      <c r="K6" s="50">
        <f t="shared" si="7"/>
        <v>5265.4431513867912</v>
      </c>
      <c r="L6" s="50">
        <f t="shared" si="7"/>
        <v>3319.0331258173464</v>
      </c>
      <c r="M6" s="50">
        <f t="shared" ref="M6:W6" si="8">SUM(M7:M15)</f>
        <v>17.60589912</v>
      </c>
      <c r="N6" s="50">
        <f t="shared" si="8"/>
        <v>1860.3733402766068</v>
      </c>
      <c r="O6" s="50">
        <f t="shared" si="8"/>
        <v>18873.550847000002</v>
      </c>
      <c r="P6" s="50">
        <f t="shared" si="8"/>
        <v>4418.0595556341932</v>
      </c>
      <c r="Q6" s="50">
        <f t="shared" si="8"/>
        <v>6638.0944558072997</v>
      </c>
      <c r="R6" s="50"/>
      <c r="S6" s="50">
        <f t="shared" si="8"/>
        <v>3856.5690661392241</v>
      </c>
      <c r="T6" s="50">
        <f t="shared" si="8"/>
        <v>2246.6630558250249</v>
      </c>
      <c r="U6" s="50">
        <f t="shared" si="8"/>
        <v>324.24644245665206</v>
      </c>
      <c r="V6" s="50">
        <f t="shared" si="8"/>
        <v>209.70713250593246</v>
      </c>
      <c r="W6" s="50">
        <f t="shared" si="8"/>
        <v>688.43209925511803</v>
      </c>
      <c r="X6" s="50">
        <f>SUM(X7:X15)</f>
        <v>3821.0001763987771</v>
      </c>
      <c r="Y6" s="50">
        <f>SUM(Y7:Y15)</f>
        <v>302.42019968416741</v>
      </c>
      <c r="Z6" s="50">
        <f t="shared" ref="Z6:AF6" si="9">SUM(Z7:Z15)</f>
        <v>486.04627468441788</v>
      </c>
      <c r="AA6" s="50">
        <f t="shared" si="9"/>
        <v>6963.3275611732606</v>
      </c>
      <c r="AB6" s="50"/>
      <c r="AC6" s="50">
        <f t="shared" si="9"/>
        <v>729.65153099976692</v>
      </c>
      <c r="AD6" s="50">
        <f t="shared" si="9"/>
        <v>591.78208429896767</v>
      </c>
      <c r="AE6" s="50">
        <f t="shared" si="9"/>
        <v>137.86944670079941</v>
      </c>
      <c r="AF6" s="50">
        <f t="shared" si="9"/>
        <v>57222.700066909689</v>
      </c>
      <c r="AG6" s="50"/>
      <c r="AH6" s="50"/>
      <c r="AI6" s="50"/>
      <c r="AJ6" s="50"/>
      <c r="AK6" s="50"/>
      <c r="AL6" s="50">
        <f t="shared" ref="AL6:AN6" si="10">SUM(AL7:AL15)</f>
        <v>1850.1888296891684</v>
      </c>
      <c r="AM6" s="50"/>
      <c r="AN6" s="51">
        <f t="shared" si="10"/>
        <v>2353.0379788468763</v>
      </c>
    </row>
    <row r="7" spans="1:40" s="42" customFormat="1">
      <c r="A7" s="52" t="s">
        <v>69</v>
      </c>
      <c r="B7" s="58" t="s">
        <v>70</v>
      </c>
      <c r="C7" s="54">
        <f t="shared" si="3"/>
        <v>7165.0289206654388</v>
      </c>
      <c r="D7" s="55">
        <f>AA!$Q7</f>
        <v>241.54244981960824</v>
      </c>
      <c r="E7" s="55">
        <f>BBWB!$Q7</f>
        <v>26.828072460843202</v>
      </c>
      <c r="F7" s="55">
        <f>CA!$Q7</f>
        <v>89.446067580510274</v>
      </c>
      <c r="G7" s="55">
        <f>CWP!$Q7</f>
        <v>26.685976810860979</v>
      </c>
      <c r="H7" s="55">
        <f>CTB!Q7</f>
        <v>268.31342000000006</v>
      </c>
      <c r="I7" s="55">
        <f>DLA!$Q7</f>
        <v>661.70961483955625</v>
      </c>
      <c r="J7" s="55">
        <f>'DLA (children)'!$Q7</f>
        <v>58.38532693357736</v>
      </c>
      <c r="K7" s="55">
        <f>'DLA (working age)'!$Q7</f>
        <v>342.58980115383895</v>
      </c>
      <c r="L7" s="55">
        <f>'DLA (pensioners)'!$Q7</f>
        <v>261.32737951328988</v>
      </c>
      <c r="M7" s="55">
        <f>DHP!$Q7</f>
        <v>0.58711000000000002</v>
      </c>
      <c r="N7" s="55">
        <f>ESA!$Q7</f>
        <v>122.74016607421265</v>
      </c>
      <c r="O7" s="55">
        <f>HB!$Q7</f>
        <v>923.887337</v>
      </c>
      <c r="P7" s="55">
        <f>IB!$Q7</f>
        <v>352.23718540966109</v>
      </c>
      <c r="Q7" s="55">
        <f>IS!$Q7</f>
        <v>402.69349293193716</v>
      </c>
      <c r="R7" s="55"/>
      <c r="S7" s="55">
        <f>'IS (incapacity)'!$Q7</f>
        <v>231.03003245856786</v>
      </c>
      <c r="T7" s="55">
        <f>'IS (lone parent)'!$Q7</f>
        <v>129.81969807968142</v>
      </c>
      <c r="U7" s="55">
        <f>'IS (carer)'!$Q7</f>
        <v>25.338921749687302</v>
      </c>
      <c r="V7" s="55">
        <f>'IS (others)'!$Q7</f>
        <v>16.319145409350039</v>
      </c>
      <c r="W7" s="55">
        <f>IIDB!$Q7</f>
        <v>95.723853170616366</v>
      </c>
      <c r="X7" s="55">
        <f>JSA!$Q7</f>
        <v>252.57725330384528</v>
      </c>
      <c r="Y7" s="55">
        <f>MA!$Q7</f>
        <v>12.60729695458631</v>
      </c>
      <c r="Z7" s="55">
        <f>O75TVL!$Q7</f>
        <v>25.091563884798724</v>
      </c>
      <c r="AA7" s="55">
        <f>PC!$Q7</f>
        <v>424.70668707336017</v>
      </c>
      <c r="AB7" s="55"/>
      <c r="AC7" s="55">
        <f>SDA!$Q7</f>
        <v>49.126499058420684</v>
      </c>
      <c r="AD7" s="55">
        <f>'SDA (working age)'!$Q7</f>
        <v>39.303610749624575</v>
      </c>
      <c r="AE7" s="55">
        <f>'SDA (pensioners)'!$Q7</f>
        <v>9.8228883087961059</v>
      </c>
      <c r="AF7" s="55">
        <f>SP!$Q7</f>
        <v>2975.5944477452349</v>
      </c>
      <c r="AG7" s="55"/>
      <c r="AH7" s="55"/>
      <c r="AI7" s="55"/>
      <c r="AJ7" s="55"/>
      <c r="AK7" s="55"/>
      <c r="AL7" s="55">
        <f>SMP!$Q7</f>
        <v>91.563465303377939</v>
      </c>
      <c r="AM7" s="55"/>
      <c r="AN7" s="56">
        <f>WFP!$Q7</f>
        <v>121.3669612440091</v>
      </c>
    </row>
    <row r="8" spans="1:40" s="42" customFormat="1">
      <c r="A8" s="52" t="s">
        <v>71</v>
      </c>
      <c r="B8" s="58" t="s">
        <v>72</v>
      </c>
      <c r="C8" s="54">
        <f t="shared" si="3"/>
        <v>18601.666473170488</v>
      </c>
      <c r="D8" s="55">
        <f>AA!$Q8</f>
        <v>708.63625283146587</v>
      </c>
      <c r="E8" s="55">
        <f>BBWB!$Q8</f>
        <v>74.756037466018412</v>
      </c>
      <c r="F8" s="55">
        <f>CA!$Q8</f>
        <v>217.9096749837762</v>
      </c>
      <c r="G8" s="55">
        <f>CWP!$Q8</f>
        <v>59.303588046698223</v>
      </c>
      <c r="H8" s="55">
        <f>CTB!Q8</f>
        <v>636.33769900000004</v>
      </c>
      <c r="I8" s="55">
        <f>DLA!$Q8</f>
        <v>1817.7418542997552</v>
      </c>
      <c r="J8" s="55">
        <f>'DLA (children)'!$Q8</f>
        <v>150.52108935231482</v>
      </c>
      <c r="K8" s="55">
        <f>'DLA (working age)'!$Q8</f>
        <v>965.07388325820318</v>
      </c>
      <c r="L8" s="55">
        <f>'DLA (pensioners)'!$Q8</f>
        <v>703.88514058353212</v>
      </c>
      <c r="M8" s="55">
        <f>DHP!$Q8</f>
        <v>2.0375289999999997</v>
      </c>
      <c r="N8" s="55">
        <f>ESA!$Q8</f>
        <v>334.45149995060581</v>
      </c>
      <c r="O8" s="55">
        <f>HB!$Q8</f>
        <v>2371.8620019999998</v>
      </c>
      <c r="P8" s="55">
        <f>IB!$Q8</f>
        <v>857.67663786498827</v>
      </c>
      <c r="Q8" s="55">
        <f>IS!$Q8</f>
        <v>1145.7905901606903</v>
      </c>
      <c r="R8" s="55"/>
      <c r="S8" s="55">
        <f>'IS (incapacity)'!$Q8</f>
        <v>715.94995451425802</v>
      </c>
      <c r="T8" s="55">
        <f>'IS (lone parent)'!$Q8</f>
        <v>341.14401265870185</v>
      </c>
      <c r="U8" s="55">
        <f>'IS (carer)'!$Q8</f>
        <v>57.11368611333242</v>
      </c>
      <c r="V8" s="55">
        <f>'IS (others)'!$Q8</f>
        <v>32.26211402151295</v>
      </c>
      <c r="W8" s="55">
        <f>IIDB!$Q8</f>
        <v>125.15241255741253</v>
      </c>
      <c r="X8" s="55">
        <f>JSA!$Q8</f>
        <v>566.3475305033553</v>
      </c>
      <c r="Y8" s="55">
        <f>MA!$Q8</f>
        <v>33.643332045607679</v>
      </c>
      <c r="Z8" s="55">
        <f>O75TVL!$Q8</f>
        <v>64.384625493751088</v>
      </c>
      <c r="AA8" s="55">
        <f>PC!$Q8</f>
        <v>1081.1540024081517</v>
      </c>
      <c r="AB8" s="55"/>
      <c r="AC8" s="55">
        <f>SDA!$Q8</f>
        <v>121.99444562818987</v>
      </c>
      <c r="AD8" s="55">
        <f>'SDA (working age)'!$Q8</f>
        <v>97.594428333887137</v>
      </c>
      <c r="AE8" s="55">
        <f>'SDA (pensioners)'!$Q8</f>
        <v>24.400017294302728</v>
      </c>
      <c r="AF8" s="55">
        <f>SP!$Q8</f>
        <v>7832.5568568573271</v>
      </c>
      <c r="AG8" s="55"/>
      <c r="AH8" s="55"/>
      <c r="AI8" s="55"/>
      <c r="AJ8" s="55"/>
      <c r="AK8" s="55"/>
      <c r="AL8" s="55">
        <f>SMP!$Q8</f>
        <v>230.75618401793989</v>
      </c>
      <c r="AM8" s="55"/>
      <c r="AN8" s="56">
        <f>WFP!$Q8</f>
        <v>319.17371805475733</v>
      </c>
    </row>
    <row r="9" spans="1:40" s="42" customFormat="1">
      <c r="A9" s="52" t="s">
        <v>73</v>
      </c>
      <c r="B9" s="58" t="s">
        <v>74</v>
      </c>
      <c r="C9" s="54">
        <f t="shared" si="3"/>
        <v>12644.621661219337</v>
      </c>
      <c r="D9" s="55">
        <f>AA!$Q9</f>
        <v>401.97369966834452</v>
      </c>
      <c r="E9" s="55">
        <f>BBWB!$Q9</f>
        <v>49.766986232744728</v>
      </c>
      <c r="F9" s="55">
        <f>CA!$Q9</f>
        <v>152.17781374934702</v>
      </c>
      <c r="G9" s="55">
        <f>CWP!$Q9</f>
        <v>47.835761491744115</v>
      </c>
      <c r="H9" s="55">
        <f>CTB!Q9</f>
        <v>414.636054</v>
      </c>
      <c r="I9" s="55">
        <f>DLA!$Q9</f>
        <v>1104.4708667317875</v>
      </c>
      <c r="J9" s="55">
        <f>'DLA (children)'!$Q9</f>
        <v>102.42585380914485</v>
      </c>
      <c r="K9" s="55">
        <f>'DLA (working age)'!$Q9</f>
        <v>588.5921704212567</v>
      </c>
      <c r="L9" s="55">
        <f>'DLA (pensioners)'!$Q9</f>
        <v>414.01994843255136</v>
      </c>
      <c r="M9" s="55">
        <f>DHP!$Q9</f>
        <v>1.5305351200000001</v>
      </c>
      <c r="N9" s="55">
        <f>ESA!$Q9</f>
        <v>200.77814037122229</v>
      </c>
      <c r="O9" s="55">
        <f>HB!$Q9</f>
        <v>1496.9823389999999</v>
      </c>
      <c r="P9" s="55">
        <f>IB!$Q9</f>
        <v>519.72497116193949</v>
      </c>
      <c r="Q9" s="55">
        <f>IS!$Q9</f>
        <v>670.63415227137239</v>
      </c>
      <c r="R9" s="55"/>
      <c r="S9" s="55">
        <f>'IS (incapacity)'!$Q9</f>
        <v>391.40463551039466</v>
      </c>
      <c r="T9" s="55">
        <f>'IS (lone parent)'!$Q9</f>
        <v>216.99479106130156</v>
      </c>
      <c r="U9" s="55">
        <f>'IS (carer)'!$Q9</f>
        <v>40.149301873784403</v>
      </c>
      <c r="V9" s="55">
        <f>'IS (others)'!$Q9</f>
        <v>22.026628327284108</v>
      </c>
      <c r="W9" s="55">
        <f>IIDB!$Q9</f>
        <v>90.452302532633752</v>
      </c>
      <c r="X9" s="55">
        <f>JSA!$Q9</f>
        <v>462.27236786329649</v>
      </c>
      <c r="Y9" s="55">
        <f>MA!$Q9</f>
        <v>23.802616380478774</v>
      </c>
      <c r="Z9" s="55">
        <f>O75TVL!$Q9</f>
        <v>48.823640842541089</v>
      </c>
      <c r="AA9" s="55">
        <f>PC!$Q9</f>
        <v>712.03065160264828</v>
      </c>
      <c r="AB9" s="55"/>
      <c r="AC9" s="55">
        <f>SDA!$Q9</f>
        <v>81.474445948240657</v>
      </c>
      <c r="AD9" s="55">
        <f>'SDA (working age)'!$Q9</f>
        <v>65.428276685389875</v>
      </c>
      <c r="AE9" s="55">
        <f>'SDA (pensioners)'!$Q9</f>
        <v>16.046169262850778</v>
      </c>
      <c r="AF9" s="55">
        <f>SP!$Q9</f>
        <v>5747.8298803079069</v>
      </c>
      <c r="AG9" s="55"/>
      <c r="AH9" s="55"/>
      <c r="AI9" s="55"/>
      <c r="AJ9" s="55"/>
      <c r="AK9" s="55"/>
      <c r="AL9" s="55">
        <f>SMP!$Q9</f>
        <v>181.50918402983925</v>
      </c>
      <c r="AM9" s="55"/>
      <c r="AN9" s="56">
        <f>WFP!$Q9</f>
        <v>235.91525191324769</v>
      </c>
    </row>
    <row r="10" spans="1:40" s="42" customFormat="1">
      <c r="A10" s="52" t="s">
        <v>75</v>
      </c>
      <c r="B10" s="58" t="s">
        <v>76</v>
      </c>
      <c r="C10" s="54">
        <f t="shared" si="3"/>
        <v>10561.416761699842</v>
      </c>
      <c r="D10" s="55">
        <f>AA!$Q10</f>
        <v>382.85826600582709</v>
      </c>
      <c r="E10" s="55">
        <f>BBWB!$Q10</f>
        <v>43.542465891719402</v>
      </c>
      <c r="F10" s="55">
        <f>CA!$Q10</f>
        <v>117.56762082331655</v>
      </c>
      <c r="G10" s="55">
        <f>CWP!$Q10</f>
        <v>35.329580007342528</v>
      </c>
      <c r="H10" s="55">
        <f>CTB!Q10</f>
        <v>330.97358999999994</v>
      </c>
      <c r="I10" s="55">
        <f>DLA!$Q10</f>
        <v>856.09928734566313</v>
      </c>
      <c r="J10" s="55">
        <f>'DLA (children)'!$Q10</f>
        <v>93.324817769467941</v>
      </c>
      <c r="K10" s="55">
        <f>'DLA (working age)'!$Q10</f>
        <v>458.73397024356359</v>
      </c>
      <c r="L10" s="55">
        <f>'DLA (pensioners)'!$Q10</f>
        <v>303.88596855472417</v>
      </c>
      <c r="M10" s="55">
        <f>DHP!$Q10</f>
        <v>0.8251059999999999</v>
      </c>
      <c r="N10" s="55">
        <f>ESA!$Q10</f>
        <v>147.18848480094272</v>
      </c>
      <c r="O10" s="55">
        <f>HB!$Q10</f>
        <v>1112.3499340000001</v>
      </c>
      <c r="P10" s="55">
        <f>IB!$Q10</f>
        <v>418.90818247569814</v>
      </c>
      <c r="Q10" s="55">
        <f>IS!$Q10</f>
        <v>488.14350919736</v>
      </c>
      <c r="R10" s="55"/>
      <c r="S10" s="55">
        <f>'IS (incapacity)'!$Q10</f>
        <v>282.75787487258759</v>
      </c>
      <c r="T10" s="55">
        <f>'IS (lone parent)'!$Q10</f>
        <v>164.33188781743092</v>
      </c>
      <c r="U10" s="55">
        <f>'IS (carer)'!$Q10</f>
        <v>27.678464095526625</v>
      </c>
      <c r="V10" s="55">
        <f>'IS (others)'!$Q10</f>
        <v>13.351633702314782</v>
      </c>
      <c r="W10" s="55">
        <f>IIDB!$Q10</f>
        <v>85.376942290563122</v>
      </c>
      <c r="X10" s="55">
        <f>JSA!$Q10</f>
        <v>313.15341229873155</v>
      </c>
      <c r="Y10" s="55">
        <f>MA!$Q10</f>
        <v>28.649909513525269</v>
      </c>
      <c r="Z10" s="55">
        <f>O75TVL!$Q10</f>
        <v>42.62047294782883</v>
      </c>
      <c r="AA10" s="55">
        <f>PC!$Q10</f>
        <v>562.55111579795164</v>
      </c>
      <c r="AB10" s="55"/>
      <c r="AC10" s="55">
        <f>SDA!$Q10</f>
        <v>70.405014114613564</v>
      </c>
      <c r="AD10" s="55">
        <f>'SDA (working age)'!$Q10</f>
        <v>57.97247378864941</v>
      </c>
      <c r="AE10" s="55">
        <f>'SDA (pensioners)'!$Q10</f>
        <v>12.432540325964167</v>
      </c>
      <c r="AF10" s="55">
        <f>SP!$Q10</f>
        <v>5175.8185386459572</v>
      </c>
      <c r="AG10" s="55"/>
      <c r="AH10" s="55"/>
      <c r="AI10" s="55"/>
      <c r="AJ10" s="55"/>
      <c r="AK10" s="55"/>
      <c r="AL10" s="55">
        <f>SMP!$Q10</f>
        <v>140.63078578427795</v>
      </c>
      <c r="AM10" s="55"/>
      <c r="AN10" s="56">
        <f>WFP!$Q10</f>
        <v>208.42454375852293</v>
      </c>
    </row>
    <row r="11" spans="1:40" s="42" customFormat="1">
      <c r="A11" s="52" t="s">
        <v>77</v>
      </c>
      <c r="B11" s="58" t="s">
        <v>78</v>
      </c>
      <c r="C11" s="54">
        <f t="shared" si="3"/>
        <v>13922.373177126176</v>
      </c>
      <c r="D11" s="55">
        <f>AA!$Q11</f>
        <v>539.81122194947602</v>
      </c>
      <c r="E11" s="55">
        <f>BBWB!$Q11</f>
        <v>58.525365582676528</v>
      </c>
      <c r="F11" s="55">
        <f>CA!$Q11</f>
        <v>166.39112371663157</v>
      </c>
      <c r="G11" s="55">
        <f>CWP!$Q11</f>
        <v>49.598668755253186</v>
      </c>
      <c r="H11" s="55">
        <f>CTB!Q11</f>
        <v>471.38000799999998</v>
      </c>
      <c r="I11" s="55">
        <f>DLA!$Q11</f>
        <v>1129.7270858002998</v>
      </c>
      <c r="J11" s="55">
        <f>'DLA (children)'!$Q11</f>
        <v>123.70174529026413</v>
      </c>
      <c r="K11" s="55">
        <f>'DLA (working age)'!$Q11</f>
        <v>589.08641676102286</v>
      </c>
      <c r="L11" s="55">
        <f>'DLA (pensioners)'!$Q11</f>
        <v>416.9682687280594</v>
      </c>
      <c r="M11" s="55">
        <f>DHP!$Q11</f>
        <v>1.9566420000000002</v>
      </c>
      <c r="N11" s="55">
        <f>ESA!$Q11</f>
        <v>202.40261971131213</v>
      </c>
      <c r="O11" s="55">
        <f>HB!$Q11</f>
        <v>1734.793508</v>
      </c>
      <c r="P11" s="55">
        <f>IB!$Q11</f>
        <v>523.20445904626308</v>
      </c>
      <c r="Q11" s="55">
        <f>IS!$Q11</f>
        <v>734.41988289817948</v>
      </c>
      <c r="R11" s="55"/>
      <c r="S11" s="55">
        <f>'IS (incapacity)'!$Q11</f>
        <v>403.30064943062291</v>
      </c>
      <c r="T11" s="55">
        <f>'IS (lone parent)'!$Q11</f>
        <v>263.24905383438556</v>
      </c>
      <c r="U11" s="55">
        <f>'IS (carer)'!$Q11</f>
        <v>43.425971901813746</v>
      </c>
      <c r="V11" s="55">
        <f>'IS (others)'!$Q11</f>
        <v>24.031512720546267</v>
      </c>
      <c r="W11" s="55">
        <f>IIDB!$Q11</f>
        <v>80.915743287869091</v>
      </c>
      <c r="X11" s="55">
        <f>JSA!$Q11</f>
        <v>511.94772891453607</v>
      </c>
      <c r="Y11" s="55">
        <f>MA!$Q11</f>
        <v>28.748115071731746</v>
      </c>
      <c r="Z11" s="55">
        <f>O75TVL!$Q11</f>
        <v>52.412457186021214</v>
      </c>
      <c r="AA11" s="55">
        <f>PC!$Q11</f>
        <v>826.54041109092429</v>
      </c>
      <c r="AB11" s="55"/>
      <c r="AC11" s="55">
        <f>SDA!$Q11</f>
        <v>81.468486926957539</v>
      </c>
      <c r="AD11" s="55">
        <f>'SDA (working age)'!$Q11</f>
        <v>66.607784198621843</v>
      </c>
      <c r="AE11" s="55">
        <f>'SDA (pensioners)'!$Q11</f>
        <v>14.860702728335697</v>
      </c>
      <c r="AF11" s="55">
        <f>SP!$Q11</f>
        <v>6293.9122619857826</v>
      </c>
      <c r="AG11" s="55"/>
      <c r="AH11" s="55"/>
      <c r="AI11" s="55"/>
      <c r="AJ11" s="55"/>
      <c r="AK11" s="55"/>
      <c r="AL11" s="55">
        <f>SMP!$Q11</f>
        <v>179.86028511523085</v>
      </c>
      <c r="AM11" s="55"/>
      <c r="AN11" s="56">
        <f>WFP!$Q11</f>
        <v>254.35710208702955</v>
      </c>
    </row>
    <row r="12" spans="1:40" s="42" customFormat="1">
      <c r="A12" s="52" t="s">
        <v>79</v>
      </c>
      <c r="B12" s="58" t="s">
        <v>80</v>
      </c>
      <c r="C12" s="54">
        <f t="shared" si="3"/>
        <v>13258.937857906198</v>
      </c>
      <c r="D12" s="55">
        <f>AA!$Q12</f>
        <v>486.30812076660919</v>
      </c>
      <c r="E12" s="55">
        <f>BBWB!$Q12</f>
        <v>54.876122360802228</v>
      </c>
      <c r="F12" s="55">
        <f>CA!$Q12</f>
        <v>124.30899550852529</v>
      </c>
      <c r="G12" s="55">
        <f>CWP!$Q12</f>
        <v>36.217411740629302</v>
      </c>
      <c r="H12" s="55">
        <f>CTB!Q12</f>
        <v>423.16880700000002</v>
      </c>
      <c r="I12" s="55">
        <f>DLA!$Q12</f>
        <v>851.02858204893028</v>
      </c>
      <c r="J12" s="55">
        <f>'DLA (children)'!$Q12</f>
        <v>113.05951262667769</v>
      </c>
      <c r="K12" s="55">
        <f>'DLA (working age)'!$Q12</f>
        <v>461.93419701634906</v>
      </c>
      <c r="L12" s="55">
        <f>'DLA (pensioners)'!$Q12</f>
        <v>274.99529619914313</v>
      </c>
      <c r="M12" s="55">
        <f>DHP!$Q12</f>
        <v>1.6457329999999999</v>
      </c>
      <c r="N12" s="55">
        <f>ESA!$Q12</f>
        <v>167.43760525464265</v>
      </c>
      <c r="O12" s="55">
        <f>HB!$Q12</f>
        <v>1632.2642809999998</v>
      </c>
      <c r="P12" s="55">
        <f>IB!$Q12</f>
        <v>388.23475917787948</v>
      </c>
      <c r="Q12" s="55">
        <f>IS!$Q12</f>
        <v>537.22345689181418</v>
      </c>
      <c r="R12" s="55"/>
      <c r="S12" s="55">
        <f>'IS (incapacity)'!$Q12</f>
        <v>300.8799375069288</v>
      </c>
      <c r="T12" s="55">
        <f>'IS (lone parent)'!$Q12</f>
        <v>194.17467845368475</v>
      </c>
      <c r="U12" s="55">
        <f>'IS (carer)'!$Q12</f>
        <v>25.588646701608042</v>
      </c>
      <c r="V12" s="55">
        <f>'IS (others)'!$Q12</f>
        <v>16.244705471214484</v>
      </c>
      <c r="W12" s="55">
        <f>IIDB!$Q12</f>
        <v>53.645278256104646</v>
      </c>
      <c r="X12" s="55">
        <f>JSA!$Q12</f>
        <v>344.71978782714916</v>
      </c>
      <c r="Y12" s="55">
        <f>MA!$Q12</f>
        <v>32.667878517876176</v>
      </c>
      <c r="Z12" s="55">
        <f>O75TVL!$Q12</f>
        <v>58.232411977098828</v>
      </c>
      <c r="AA12" s="55">
        <f>PC!$Q12</f>
        <v>652.08987000977299</v>
      </c>
      <c r="AB12" s="55"/>
      <c r="AC12" s="55">
        <f>SDA!$Q12</f>
        <v>71.224474855140357</v>
      </c>
      <c r="AD12" s="55">
        <f>'SDA (working age)'!$Q12</f>
        <v>57.910394046138698</v>
      </c>
      <c r="AE12" s="55">
        <f>'SDA (pensioners)'!$Q12</f>
        <v>13.314080809001661</v>
      </c>
      <c r="AF12" s="55">
        <f>SP!$Q12</f>
        <v>6892.8580344655002</v>
      </c>
      <c r="AG12" s="55"/>
      <c r="AH12" s="55"/>
      <c r="AI12" s="55"/>
      <c r="AJ12" s="55"/>
      <c r="AK12" s="55"/>
      <c r="AL12" s="55">
        <f>SMP!$Q12</f>
        <v>174.75379469830503</v>
      </c>
      <c r="AM12" s="55"/>
      <c r="AN12" s="56">
        <f>WFP!$Q12</f>
        <v>276.03245254941766</v>
      </c>
    </row>
    <row r="13" spans="1:40" s="42" customFormat="1">
      <c r="A13" s="52" t="s">
        <v>81</v>
      </c>
      <c r="B13" s="58" t="s">
        <v>82</v>
      </c>
      <c r="C13" s="54">
        <f t="shared" si="3"/>
        <v>18752.290552787639</v>
      </c>
      <c r="D13" s="55">
        <f>AA!$Q13</f>
        <v>451.2055072349782</v>
      </c>
      <c r="E13" s="55">
        <f>BBWB!$Q13</f>
        <v>61.254831157444137</v>
      </c>
      <c r="F13" s="55">
        <f>CA!$Q13</f>
        <v>187.42785024573624</v>
      </c>
      <c r="G13" s="55">
        <f>CWP!$Q13</f>
        <v>40.909143227739563</v>
      </c>
      <c r="H13" s="55">
        <f>CTB!Q13</f>
        <v>789.96059999999989</v>
      </c>
      <c r="I13" s="55">
        <f>DLA!$Q13</f>
        <v>1183.7902613824886</v>
      </c>
      <c r="J13" s="55">
        <f>'DLA (children)'!$Q13</f>
        <v>144.34899279550621</v>
      </c>
      <c r="K13" s="55">
        <f>'DLA (working age)'!$Q13</f>
        <v>710.01901437545871</v>
      </c>
      <c r="L13" s="55">
        <f>'DLA (pensioners)'!$Q13</f>
        <v>327.70225964898259</v>
      </c>
      <c r="M13" s="55">
        <f>DHP!$Q13</f>
        <v>4.5832709999999999</v>
      </c>
      <c r="N13" s="55">
        <f>ESA!$Q13</f>
        <v>274.23873618837081</v>
      </c>
      <c r="O13" s="55">
        <f>HB!$Q13</f>
        <v>5538.8340650000009</v>
      </c>
      <c r="P13" s="55">
        <f>IB!$Q13</f>
        <v>447.70309585584789</v>
      </c>
      <c r="Q13" s="55">
        <f>IS!$Q13</f>
        <v>1383.1310356097893</v>
      </c>
      <c r="R13" s="55"/>
      <c r="S13" s="55">
        <f>'IS (incapacity)'!$Q13</f>
        <v>788.46827088596842</v>
      </c>
      <c r="T13" s="55">
        <f>'IS (lone parent)'!$Q13</f>
        <v>497.7208754750169</v>
      </c>
      <c r="U13" s="55">
        <f>'IS (carer)'!$Q13</f>
        <v>48.221210013652552</v>
      </c>
      <c r="V13" s="55">
        <f>'IS (others)'!$Q13</f>
        <v>48.310615142013773</v>
      </c>
      <c r="W13" s="55">
        <f>IIDB!$Q13</f>
        <v>32.337295256621523</v>
      </c>
      <c r="X13" s="55">
        <f>JSA!$Q13</f>
        <v>685.34254883579297</v>
      </c>
      <c r="Y13" s="55">
        <f>MA!$Q13</f>
        <v>60.030777959729058</v>
      </c>
      <c r="Z13" s="55">
        <f>O75TVL!$Q13</f>
        <v>49.456500248150164</v>
      </c>
      <c r="AA13" s="55">
        <f>PC!$Q13</f>
        <v>1217.1941659449021</v>
      </c>
      <c r="AB13" s="55"/>
      <c r="AC13" s="55">
        <f>SDA!$Q13</f>
        <v>76.018103790813655</v>
      </c>
      <c r="AD13" s="55">
        <f>'SDA (working age)'!$Q13</f>
        <v>62.561469971521248</v>
      </c>
      <c r="AE13" s="55">
        <f>'SDA (pensioners)'!$Q13</f>
        <v>13.456633819292399</v>
      </c>
      <c r="AF13" s="55">
        <f>SP!$Q13</f>
        <v>5662.5567877171497</v>
      </c>
      <c r="AG13" s="55"/>
      <c r="AH13" s="55"/>
      <c r="AI13" s="55"/>
      <c r="AJ13" s="55"/>
      <c r="AK13" s="55"/>
      <c r="AL13" s="55">
        <f>SMP!$Q13</f>
        <v>349.60534914394214</v>
      </c>
      <c r="AM13" s="55"/>
      <c r="AN13" s="56">
        <f>WFP!$Q13</f>
        <v>256.71062698814154</v>
      </c>
    </row>
    <row r="14" spans="1:40" s="42" customFormat="1">
      <c r="A14" s="52" t="s">
        <v>83</v>
      </c>
      <c r="B14" s="58" t="s">
        <v>84</v>
      </c>
      <c r="C14" s="54">
        <f t="shared" si="3"/>
        <v>18864.657877015481</v>
      </c>
      <c r="D14" s="55">
        <f>AA!$Q14</f>
        <v>631.58809757934625</v>
      </c>
      <c r="E14" s="55">
        <f>BBWB!$Q14</f>
        <v>81.58151319297626</v>
      </c>
      <c r="F14" s="55">
        <f>CA!$Q14</f>
        <v>163.22359378005913</v>
      </c>
      <c r="G14" s="55">
        <f>CWP!$Q14</f>
        <v>38.829882128231752</v>
      </c>
      <c r="H14" s="55">
        <f>CTB!Q14</f>
        <v>569.21123699999998</v>
      </c>
      <c r="I14" s="55">
        <f>DLA!$Q14</f>
        <v>1161.3806945014956</v>
      </c>
      <c r="J14" s="55">
        <f>'DLA (children)'!$Q14</f>
        <v>164.02369999693801</v>
      </c>
      <c r="K14" s="55">
        <f>'DLA (working age)'!$Q14</f>
        <v>662.59986986377089</v>
      </c>
      <c r="L14" s="55">
        <f>'DLA (pensioners)'!$Q14</f>
        <v>332.58018859724507</v>
      </c>
      <c r="M14" s="55">
        <f>DHP!$Q14</f>
        <v>2.7945449999999994</v>
      </c>
      <c r="N14" s="55">
        <f>ESA!$Q14</f>
        <v>243.57921323908494</v>
      </c>
      <c r="O14" s="55">
        <f>HB!$Q14</f>
        <v>2536.8464409999997</v>
      </c>
      <c r="P14" s="55">
        <f>IB!$Q14</f>
        <v>495.98380732134569</v>
      </c>
      <c r="Q14" s="55">
        <f>IS!$Q14</f>
        <v>745.14340470777893</v>
      </c>
      <c r="R14" s="55"/>
      <c r="S14" s="55">
        <f>'IS (incapacity)'!$Q14</f>
        <v>413.43087755530854</v>
      </c>
      <c r="T14" s="55">
        <f>'IS (lone parent)'!$Q14</f>
        <v>276.18420833347852</v>
      </c>
      <c r="U14" s="55">
        <f>'IS (carer)'!$Q14</f>
        <v>33.610615784394291</v>
      </c>
      <c r="V14" s="55">
        <f>'IS (others)'!$Q14</f>
        <v>21.543681814290188</v>
      </c>
      <c r="W14" s="55">
        <f>IIDB!$Q14</f>
        <v>67.856286933902453</v>
      </c>
      <c r="X14" s="55">
        <f>JSA!$Q14</f>
        <v>426.44334657407859</v>
      </c>
      <c r="Y14" s="55">
        <f>MA!$Q14</f>
        <v>51.743280312675793</v>
      </c>
      <c r="Z14" s="55">
        <f>O75TVL!$Q14</f>
        <v>84.916224799973534</v>
      </c>
      <c r="AA14" s="55">
        <f>PC!$Q14</f>
        <v>839.30374505228656</v>
      </c>
      <c r="AB14" s="55"/>
      <c r="AC14" s="55">
        <f>SDA!$Q14</f>
        <v>101.57338718645582</v>
      </c>
      <c r="AD14" s="55">
        <f>'SDA (working age)'!$Q14</f>
        <v>82.109763963901059</v>
      </c>
      <c r="AE14" s="55">
        <f>'SDA (pensioners)'!$Q14</f>
        <v>19.463623222554759</v>
      </c>
      <c r="AF14" s="55">
        <f>SP!$Q14</f>
        <v>9892.7462825561706</v>
      </c>
      <c r="AG14" s="55"/>
      <c r="AH14" s="55"/>
      <c r="AI14" s="55"/>
      <c r="AJ14" s="55"/>
      <c r="AK14" s="55"/>
      <c r="AL14" s="55">
        <f>SMP!$Q14</f>
        <v>328.57380402410547</v>
      </c>
      <c r="AM14" s="55"/>
      <c r="AN14" s="56">
        <f>WFP!$Q14</f>
        <v>401.33909012551646</v>
      </c>
    </row>
    <row r="15" spans="1:40" s="42" customFormat="1">
      <c r="A15" s="52" t="s">
        <v>85</v>
      </c>
      <c r="B15" s="58" t="s">
        <v>86</v>
      </c>
      <c r="C15" s="54">
        <f t="shared" si="3"/>
        <v>12926.91293935449</v>
      </c>
      <c r="D15" s="55">
        <f>AA!$Q15</f>
        <v>512.15209063334032</v>
      </c>
      <c r="E15" s="55">
        <f>BBWB!$Q15</f>
        <v>48.090189300758269</v>
      </c>
      <c r="F15" s="55">
        <f>CA!$Q15</f>
        <v>112.23055975068254</v>
      </c>
      <c r="G15" s="55">
        <f>CWP!$Q15</f>
        <v>21.930464308428395</v>
      </c>
      <c r="H15" s="55">
        <f>CTB!Q15</f>
        <v>395.49499500000002</v>
      </c>
      <c r="I15" s="55">
        <f>DLA!$Q15</f>
        <v>865.37168172527515</v>
      </c>
      <c r="J15" s="55">
        <f>'DLA (children)'!$Q15</f>
        <v>94.505447887645317</v>
      </c>
      <c r="K15" s="55">
        <f>'DLA (working age)'!$Q15</f>
        <v>486.81382829332642</v>
      </c>
      <c r="L15" s="55">
        <f>'DLA (pensioners)'!$Q15</f>
        <v>283.66867555981946</v>
      </c>
      <c r="M15" s="55">
        <f>DHP!$Q15</f>
        <v>1.6454279999999997</v>
      </c>
      <c r="N15" s="55">
        <f>ESA!$Q15</f>
        <v>167.55687468621281</v>
      </c>
      <c r="O15" s="55">
        <f>HB!$Q15</f>
        <v>1525.7309399999997</v>
      </c>
      <c r="P15" s="55">
        <f>IB!$Q15</f>
        <v>414.38645732056995</v>
      </c>
      <c r="Q15" s="55">
        <f>IS!$Q15</f>
        <v>530.91493113837805</v>
      </c>
      <c r="R15" s="55"/>
      <c r="S15" s="55">
        <f>'IS (incapacity)'!$Q15</f>
        <v>329.34683340458724</v>
      </c>
      <c r="T15" s="55">
        <f>'IS (lone parent)'!$Q15</f>
        <v>163.04385011134323</v>
      </c>
      <c r="U15" s="55">
        <f>'IS (carer)'!$Q15</f>
        <v>23.119624222852657</v>
      </c>
      <c r="V15" s="55">
        <f>'IS (others)'!$Q15</f>
        <v>15.617095897405896</v>
      </c>
      <c r="W15" s="55">
        <f>IIDB!$Q15</f>
        <v>56.971984969394647</v>
      </c>
      <c r="X15" s="55">
        <f>JSA!$Q15</f>
        <v>258.19620027799198</v>
      </c>
      <c r="Y15" s="55">
        <f>MA!$Q15</f>
        <v>30.526992927956574</v>
      </c>
      <c r="Z15" s="55">
        <f>O75TVL!$Q15</f>
        <v>60.108377304254432</v>
      </c>
      <c r="AA15" s="55">
        <f>PC!$Q15</f>
        <v>647.75691219326268</v>
      </c>
      <c r="AB15" s="55"/>
      <c r="AC15" s="55">
        <f>SDA!$Q15</f>
        <v>76.366673490934815</v>
      </c>
      <c r="AD15" s="55">
        <f>'SDA (working age)'!$Q15</f>
        <v>62.293882561233715</v>
      </c>
      <c r="AE15" s="55">
        <f>'SDA (pensioners)'!$Q15</f>
        <v>14.072790929701108</v>
      </c>
      <c r="AF15" s="55">
        <f>SP!$Q15</f>
        <v>6748.8269766286667</v>
      </c>
      <c r="AG15" s="55"/>
      <c r="AH15" s="55"/>
      <c r="AI15" s="55"/>
      <c r="AJ15" s="55"/>
      <c r="AK15" s="55"/>
      <c r="AL15" s="55">
        <f>SMP!$Q15</f>
        <v>172.93597757215002</v>
      </c>
      <c r="AM15" s="55"/>
      <c r="AN15" s="56">
        <f>WFP!$Q15</f>
        <v>279.71823212623411</v>
      </c>
    </row>
    <row r="16" spans="1:40" s="42" customFormat="1" ht="15.75">
      <c r="A16" s="40">
        <v>924</v>
      </c>
      <c r="B16" s="59" t="s">
        <v>87</v>
      </c>
      <c r="C16" s="49">
        <f t="shared" si="3"/>
        <v>8426.5387225318664</v>
      </c>
      <c r="D16" s="50">
        <f>AA!$Q$16</f>
        <v>387.90696989115065</v>
      </c>
      <c r="E16" s="50">
        <f>BBWB!$Q$16</f>
        <v>31.923145868959359</v>
      </c>
      <c r="F16" s="50">
        <f>CA!$Q$16</f>
        <v>100.34196300626989</v>
      </c>
      <c r="G16" s="50">
        <f>CWP!$Q$16</f>
        <v>27.642692040695863</v>
      </c>
      <c r="H16" s="50">
        <f>CTB!Q16</f>
        <v>237.858463</v>
      </c>
      <c r="I16" s="50">
        <f>DLA!$Q$16</f>
        <v>923.28500178292893</v>
      </c>
      <c r="J16" s="50">
        <f>'DLA (children)'!$Q$16</f>
        <v>71.791182587646617</v>
      </c>
      <c r="K16" s="50">
        <f>'DLA (working age)'!$Q$16</f>
        <v>451.61825421284368</v>
      </c>
      <c r="L16" s="50">
        <f>'DLA (pensioners)'!$Q$16</f>
        <v>401.36764058269949</v>
      </c>
      <c r="M16" s="50">
        <f>DHP!$Q$16</f>
        <v>1.0657660000000002</v>
      </c>
      <c r="N16" s="50">
        <f>ESA!$Q$16</f>
        <v>146.17378212114082</v>
      </c>
      <c r="O16" s="50">
        <f>HB!$Q$16</f>
        <v>892.8476730000001</v>
      </c>
      <c r="P16" s="50">
        <f>IB!$Q$16</f>
        <v>463.78917077001734</v>
      </c>
      <c r="Q16" s="50">
        <f>IS!$Q$16</f>
        <v>457.2101994730034</v>
      </c>
      <c r="R16" s="50"/>
      <c r="S16" s="50">
        <f>'IS (incapacity)'!$Q$16</f>
        <v>284.96443563578651</v>
      </c>
      <c r="T16" s="50">
        <f>'IS (lone parent)'!$Q$16</f>
        <v>133.57067790886043</v>
      </c>
      <c r="U16" s="50">
        <f>'IS (carer)'!$Q$16</f>
        <v>26.073028597472902</v>
      </c>
      <c r="V16" s="50">
        <f>'IS (others)'!$Q$16</f>
        <v>12.888191249564684</v>
      </c>
      <c r="W16" s="50">
        <f>IIDB!$Q$16</f>
        <v>59.85513078757932</v>
      </c>
      <c r="X16" s="50">
        <f>JSA!$Q$16</f>
        <v>224.06662473870642</v>
      </c>
      <c r="Y16" s="50">
        <f>MA!$Q$16</f>
        <v>14.636923929099357</v>
      </c>
      <c r="Z16" s="50">
        <f>O75TVL!$Q$16</f>
        <v>30.969407673435619</v>
      </c>
      <c r="AA16" s="50">
        <f>PC!$Q$16</f>
        <v>492.98187561880735</v>
      </c>
      <c r="AB16" s="50"/>
      <c r="AC16" s="50">
        <f>SDA!$Q$16</f>
        <v>58.995418206419529</v>
      </c>
      <c r="AD16" s="50">
        <f>'SDA (working age)'!$Q$16</f>
        <v>45.197348548484037</v>
      </c>
      <c r="AE16" s="50">
        <f>'SDA (pensioners)'!$Q$16</f>
        <v>13.798069657935491</v>
      </c>
      <c r="AF16" s="50">
        <f>SP!$Q$16</f>
        <v>3631.0801811459596</v>
      </c>
      <c r="AG16" s="50"/>
      <c r="AH16" s="50"/>
      <c r="AI16" s="50"/>
      <c r="AJ16" s="50"/>
      <c r="AK16" s="50"/>
      <c r="AL16" s="50">
        <f>SMP!$Q$16</f>
        <v>92.81845092395433</v>
      </c>
      <c r="AM16" s="50"/>
      <c r="AN16" s="51">
        <f>WFP!$Q$16</f>
        <v>151.08988255374015</v>
      </c>
    </row>
    <row r="17" spans="1:40" s="42" customFormat="1" ht="15.75">
      <c r="A17" s="40">
        <v>923</v>
      </c>
      <c r="B17" s="59" t="s">
        <v>88</v>
      </c>
      <c r="C17" s="49">
        <f t="shared" si="3"/>
        <v>13580.549287455304</v>
      </c>
      <c r="D17" s="50">
        <f>AA!$Q$17</f>
        <v>480.75853433642618</v>
      </c>
      <c r="E17" s="50">
        <f>BBWB!$Q$17</f>
        <v>61.008404424376096</v>
      </c>
      <c r="F17" s="50">
        <f>CA!$Q$17</f>
        <v>140.59413863539078</v>
      </c>
      <c r="G17" s="50">
        <f>CWP!$Q$17</f>
        <v>51.126861882376105</v>
      </c>
      <c r="H17" s="50">
        <f>CTB!Q17</f>
        <v>387.43845200000004</v>
      </c>
      <c r="I17" s="50">
        <f>DLA!$Q$17</f>
        <v>1311.2769436766002</v>
      </c>
      <c r="J17" s="50">
        <f>'DLA (children)'!$Q$17</f>
        <v>103.28255730096836</v>
      </c>
      <c r="K17" s="50">
        <f>'DLA (working age)'!$Q$17</f>
        <v>734.54428654595267</v>
      </c>
      <c r="L17" s="50">
        <f>'DLA (pensioners)'!$Q$17</f>
        <v>474.46962753662137</v>
      </c>
      <c r="M17" s="50">
        <f>DHP!$Q$17</f>
        <v>2.6909939999999999</v>
      </c>
      <c r="N17" s="50">
        <f>ESA!$Q$17</f>
        <v>224.10338173497468</v>
      </c>
      <c r="O17" s="50">
        <f>HB!$Q$17</f>
        <v>1660.5917810000001</v>
      </c>
      <c r="P17" s="50">
        <f>IB!$Q$17</f>
        <v>635.17297066111507</v>
      </c>
      <c r="Q17" s="50">
        <f>IS!$Q$17</f>
        <v>760.75138741847331</v>
      </c>
      <c r="R17" s="50"/>
      <c r="S17" s="50">
        <f>'IS (incapacity)'!$Q$17</f>
        <v>493.32394243276656</v>
      </c>
      <c r="T17" s="50">
        <f>'IS (lone parent)'!$Q$17</f>
        <v>205.90246233925416</v>
      </c>
      <c r="U17" s="50">
        <f>'IS (carer)'!$Q$17</f>
        <v>37.92507067715772</v>
      </c>
      <c r="V17" s="50">
        <f>'IS (others)'!$Q$17</f>
        <v>24.242158890943568</v>
      </c>
      <c r="W17" s="50">
        <f>IIDB!$Q$17</f>
        <v>88.012717609554443</v>
      </c>
      <c r="X17" s="50">
        <f>JSA!$Q$17</f>
        <v>427.7314278060403</v>
      </c>
      <c r="Y17" s="50">
        <f>MA!$Q$17</f>
        <v>25.532487246335123</v>
      </c>
      <c r="Z17" s="50">
        <f>O75TVL!$Q$17</f>
        <v>48.032792714426463</v>
      </c>
      <c r="AA17" s="50">
        <f>PC!$Q$17</f>
        <v>784.97197793876671</v>
      </c>
      <c r="AB17" s="50"/>
      <c r="AC17" s="50">
        <f>SDA!$Q$17</f>
        <v>97.785044485309342</v>
      </c>
      <c r="AD17" s="50">
        <f>'SDA (working age)'!$Q$17</f>
        <v>79.716510527884552</v>
      </c>
      <c r="AE17" s="50">
        <f>'SDA (pensioners)'!$Q$17</f>
        <v>18.068533957424808</v>
      </c>
      <c r="AF17" s="50">
        <f>SP!$Q$17</f>
        <v>5965.5498627515271</v>
      </c>
      <c r="AG17" s="50"/>
      <c r="AH17" s="50"/>
      <c r="AI17" s="50"/>
      <c r="AJ17" s="50"/>
      <c r="AK17" s="50"/>
      <c r="AL17" s="50">
        <f>SMP!$Q$17</f>
        <v>187.65808559422692</v>
      </c>
      <c r="AM17" s="50"/>
      <c r="AN17" s="51">
        <f>WFP!$Q$17</f>
        <v>239.76104153938402</v>
      </c>
    </row>
    <row r="18" spans="1:40" s="65" customFormat="1" ht="30" customHeight="1">
      <c r="A18" s="60">
        <v>922</v>
      </c>
      <c r="B18" s="61" t="s">
        <v>89</v>
      </c>
      <c r="C18" s="125">
        <f t="shared" si="3"/>
        <v>13.084458916608931</v>
      </c>
      <c r="D18" s="63"/>
      <c r="E18" s="63"/>
      <c r="F18" s="63"/>
      <c r="G18" s="63"/>
      <c r="H18" s="63"/>
      <c r="I18" s="63"/>
      <c r="J18" s="63"/>
      <c r="K18" s="63"/>
      <c r="L18" s="63"/>
      <c r="M18" s="63"/>
      <c r="N18" s="63"/>
      <c r="O18" s="63"/>
      <c r="P18" s="63"/>
      <c r="Q18" s="63"/>
      <c r="R18" s="63"/>
      <c r="S18" s="63"/>
      <c r="T18" s="63"/>
      <c r="U18" s="63"/>
      <c r="V18" s="63"/>
      <c r="W18" s="63"/>
      <c r="X18" s="63"/>
      <c r="Y18" s="63"/>
      <c r="Z18" s="71">
        <f>O75TVL!$Q$18</f>
        <v>13.084458916608931</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O4" sqref="O4"/>
    </sheetView>
  </sheetViews>
  <sheetFormatPr defaultRowHeight="15"/>
  <cols>
    <col min="1" max="1" width="13.33203125" style="68" customWidth="1"/>
    <col min="2" max="2" width="39.33203125" style="68" bestFit="1" customWidth="1"/>
    <col min="3"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88671875" style="68" customWidth="1"/>
    <col min="39" max="39" width="9.33203125" style="68" hidden="1" customWidth="1"/>
    <col min="40" max="40" width="11.5546875" style="68" customWidth="1"/>
    <col min="41" max="16384" width="8.88671875" style="68"/>
  </cols>
  <sheetData>
    <row r="1" spans="1:40" s="41" customFormat="1" ht="60" customHeight="1">
      <c r="A1" s="140" t="s">
        <v>105</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t="s">
        <v>46</v>
      </c>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157776.75930394907</v>
      </c>
      <c r="D3" s="50">
        <f t="shared" ref="D3:W3" si="0">SUM(D6,D16:D17,D4)</f>
        <v>5339.4256940699997</v>
      </c>
      <c r="E3" s="50">
        <f t="shared" si="0"/>
        <v>593.95801392000033</v>
      </c>
      <c r="F3" s="50">
        <f t="shared" si="0"/>
        <v>1732.9771967699978</v>
      </c>
      <c r="G3" s="50">
        <f t="shared" si="0"/>
        <v>128.72999999999999</v>
      </c>
      <c r="H3" s="50">
        <f t="shared" si="0"/>
        <v>4918.3788949999998</v>
      </c>
      <c r="I3" s="50">
        <f t="shared" si="0"/>
        <v>12565.735437840012</v>
      </c>
      <c r="J3" s="50">
        <f t="shared" si="0"/>
        <v>1314.716573925921</v>
      </c>
      <c r="K3" s="50">
        <f t="shared" si="0"/>
        <v>6899.7753096582819</v>
      </c>
      <c r="L3" s="50">
        <f t="shared" si="0"/>
        <v>4351.2435542558051</v>
      </c>
      <c r="M3" s="50">
        <f t="shared" si="0"/>
        <v>22.33975126</v>
      </c>
      <c r="N3" s="50">
        <f t="shared" si="0"/>
        <v>3554.1022156100012</v>
      </c>
      <c r="O3" s="50">
        <f t="shared" si="0"/>
        <v>22820.290123000002</v>
      </c>
      <c r="P3" s="50">
        <f t="shared" si="0"/>
        <v>4935.2797263500006</v>
      </c>
      <c r="Q3" s="50">
        <f t="shared" si="0"/>
        <v>6997.2154425200024</v>
      </c>
      <c r="R3" s="50"/>
      <c r="S3" s="50">
        <f t="shared" si="0"/>
        <v>4042.2862376047101</v>
      </c>
      <c r="T3" s="50">
        <f t="shared" si="0"/>
        <v>2304.3874099657328</v>
      </c>
      <c r="U3" s="50">
        <f t="shared" si="0"/>
        <v>430.68552026831765</v>
      </c>
      <c r="V3" s="50">
        <f t="shared" si="0"/>
        <v>219.85627468124144</v>
      </c>
      <c r="W3" s="50">
        <f t="shared" si="0"/>
        <v>854.15397472999985</v>
      </c>
      <c r="X3" s="50">
        <f>SUM(X6,X16:X17,X4)</f>
        <v>4933.9849943699946</v>
      </c>
      <c r="Y3" s="50">
        <f>SUM(Y6,Y16:Y17,Y4)</f>
        <v>365.53661895000005</v>
      </c>
      <c r="Z3" s="50">
        <f>SUM(Z6,Z16:Z18,Z4)</f>
        <v>587.18538852998779</v>
      </c>
      <c r="AA3" s="50">
        <f t="shared" ref="AA3:AF3" si="1">SUM(AA6,AA16:AA17,AA4)</f>
        <v>8052.153109309992</v>
      </c>
      <c r="AB3" s="50"/>
      <c r="AC3" s="50">
        <f t="shared" si="1"/>
        <v>880.68628874000046</v>
      </c>
      <c r="AD3" s="50">
        <f t="shared" si="1"/>
        <v>711.36393400661393</v>
      </c>
      <c r="AE3" s="50">
        <f t="shared" si="1"/>
        <v>169.32235473338645</v>
      </c>
      <c r="AF3" s="50">
        <f t="shared" si="1"/>
        <v>74150.519898250001</v>
      </c>
      <c r="AG3" s="50"/>
      <c r="AH3" s="50"/>
      <c r="AI3" s="50"/>
      <c r="AJ3" s="50"/>
      <c r="AK3" s="50"/>
      <c r="AL3" s="50">
        <f t="shared" ref="AL3:AN3" si="2">SUM(AL6,AL16:AL17,AL4)</f>
        <v>2194.8675095390704</v>
      </c>
      <c r="AM3" s="50"/>
      <c r="AN3" s="51">
        <f t="shared" si="2"/>
        <v>2149.2390251900001</v>
      </c>
    </row>
    <row r="4" spans="1:40" s="42" customFormat="1">
      <c r="A4" s="52"/>
      <c r="B4" s="53" t="s">
        <v>66</v>
      </c>
      <c r="C4" s="54">
        <f t="shared" ref="C4:C18" si="3">SUM(D4:I4,M4:Q4,W4:AC4,AF4,AL4:AN4)</f>
        <v>3288.1352360178248</v>
      </c>
      <c r="D4" s="55">
        <f>AA!$R$4</f>
        <v>3.6118179224103124</v>
      </c>
      <c r="E4" s="55">
        <f>BBWB!$R$4</f>
        <v>21.08921575388846</v>
      </c>
      <c r="F4" s="55">
        <f>CA!$R$4</f>
        <v>0.60080816212719168</v>
      </c>
      <c r="G4" s="132">
        <f>CWP!$R$4</f>
        <v>0</v>
      </c>
      <c r="H4" s="132">
        <f>CTB!R4</f>
        <v>0</v>
      </c>
      <c r="I4" s="55">
        <f>DLA!$R$4</f>
        <v>12.034907273896513</v>
      </c>
      <c r="J4" s="55">
        <f>'DLA (children)'!$R$4</f>
        <v>0.88562863179532525</v>
      </c>
      <c r="K4" s="55">
        <f>'DLA (working age)'!$R$4</f>
        <v>4.983479565402706</v>
      </c>
      <c r="L4" s="55">
        <f>'DLA (pensioners)'!$R$4</f>
        <v>6.1519516795076115</v>
      </c>
      <c r="M4" s="132">
        <f>DHP!$R$4</f>
        <v>0</v>
      </c>
      <c r="N4" s="55">
        <f>ESA!$R$4</f>
        <v>2.6223591668807233</v>
      </c>
      <c r="O4" s="132">
        <f>HB!$R$4</f>
        <v>0</v>
      </c>
      <c r="P4" s="55">
        <f>IB!$R$4</f>
        <v>35.319663974760466</v>
      </c>
      <c r="Q4" s="55">
        <f>IS!$R$4</f>
        <v>0.30322728753481976</v>
      </c>
      <c r="R4" s="55"/>
      <c r="S4" s="55">
        <f>'IS (incapacity)'!$R$4</f>
        <v>0.14422611348109446</v>
      </c>
      <c r="T4" s="55">
        <f>'IS (lone parent)'!$R$4</f>
        <v>0.12265440249706738</v>
      </c>
      <c r="U4" s="132">
        <f>'IS (carer)'!$R$4</f>
        <v>0</v>
      </c>
      <c r="V4" s="55">
        <f>'IS (others)'!$R$4</f>
        <v>4.1480476832688129E-2</v>
      </c>
      <c r="W4" s="55">
        <f>IIDB!$R$4</f>
        <v>17.444311718611427</v>
      </c>
      <c r="X4" s="55">
        <f>JSA!$R$4</f>
        <v>0.83376723338020331</v>
      </c>
      <c r="Y4" s="55">
        <f>MA!$R$4</f>
        <v>0.75069662602879517</v>
      </c>
      <c r="Z4" s="132">
        <f>O75TVL!$R$4</f>
        <v>0</v>
      </c>
      <c r="AA4" s="55">
        <f>PC!$R$4</f>
        <v>0.73516138825005029</v>
      </c>
      <c r="AB4" s="55"/>
      <c r="AC4" s="55">
        <f>SDA!$R$4</f>
        <v>1.8690611712201983</v>
      </c>
      <c r="AD4" s="55">
        <f>'SDA (working age)'!$R$4</f>
        <v>1.5922740358331073</v>
      </c>
      <c r="AE4" s="55">
        <f>'SDA (pensioners)'!$R$4</f>
        <v>0.2767871353870911</v>
      </c>
      <c r="AF4" s="55">
        <f>SP!$R$4</f>
        <v>3174.4124856362937</v>
      </c>
      <c r="AG4" s="55"/>
      <c r="AH4" s="55"/>
      <c r="AI4" s="55"/>
      <c r="AJ4" s="55"/>
      <c r="AK4" s="55"/>
      <c r="AL4" s="55">
        <f>SMP!$R$4</f>
        <v>3.7477527025414932</v>
      </c>
      <c r="AM4" s="55"/>
      <c r="AN4" s="56">
        <f>WFP!$R$4</f>
        <v>12.76</v>
      </c>
    </row>
    <row r="5" spans="1:40" s="42" customFormat="1" ht="25.5" customHeight="1">
      <c r="A5" s="47">
        <v>941</v>
      </c>
      <c r="B5" s="48" t="s">
        <v>67</v>
      </c>
      <c r="C5" s="49">
        <f t="shared" si="3"/>
        <v>140492.29989020064</v>
      </c>
      <c r="D5" s="50">
        <f t="shared" ref="D5:W5" si="4">SUM(D6,D16)</f>
        <v>4854.2864529281314</v>
      </c>
      <c r="E5" s="50">
        <f t="shared" si="4"/>
        <v>514.02150655543699</v>
      </c>
      <c r="F5" s="50">
        <f t="shared" si="4"/>
        <v>1579.1670205493779</v>
      </c>
      <c r="G5" s="50">
        <f t="shared" si="4"/>
        <v>126.5076392033908</v>
      </c>
      <c r="H5" s="50">
        <f t="shared" si="4"/>
        <v>4534.8784079999996</v>
      </c>
      <c r="I5" s="50">
        <f t="shared" si="4"/>
        <v>11182.312466429139</v>
      </c>
      <c r="J5" s="50">
        <f t="shared" si="4"/>
        <v>1204.4216268430387</v>
      </c>
      <c r="K5" s="50">
        <f t="shared" si="4"/>
        <v>6120.1927478775206</v>
      </c>
      <c r="L5" s="50">
        <f t="shared" si="4"/>
        <v>3857.0725735875367</v>
      </c>
      <c r="M5" s="50">
        <f t="shared" si="4"/>
        <v>19.77606226</v>
      </c>
      <c r="N5" s="50">
        <f t="shared" si="4"/>
        <v>3170.8253756100453</v>
      </c>
      <c r="O5" s="50">
        <f t="shared" si="4"/>
        <v>21092.548313000003</v>
      </c>
      <c r="P5" s="50">
        <f t="shared" si="4"/>
        <v>4334.6658800017067</v>
      </c>
      <c r="Q5" s="50">
        <f t="shared" si="4"/>
        <v>6322.1961362528273</v>
      </c>
      <c r="R5" s="50"/>
      <c r="S5" s="50">
        <f t="shared" si="4"/>
        <v>3611.7854645814546</v>
      </c>
      <c r="T5" s="50">
        <f t="shared" si="4"/>
        <v>2121.1508769945431</v>
      </c>
      <c r="U5" s="50">
        <f t="shared" si="4"/>
        <v>388.94673724707252</v>
      </c>
      <c r="V5" s="50">
        <f t="shared" si="4"/>
        <v>200.91577307601176</v>
      </c>
      <c r="W5" s="50">
        <f t="shared" si="4"/>
        <v>749.14562360254399</v>
      </c>
      <c r="X5" s="50">
        <f>SUM(X6,X16)</f>
        <v>4471.7167819090546</v>
      </c>
      <c r="Y5" s="50">
        <f>SUM(Y6,Y16)</f>
        <v>340.82529953470123</v>
      </c>
      <c r="Z5" s="50">
        <f t="shared" ref="Z5:AF5" si="5">SUM(Z6,Z16)</f>
        <v>524.81089027917528</v>
      </c>
      <c r="AA5" s="50">
        <f t="shared" si="5"/>
        <v>7300.2339298590814</v>
      </c>
      <c r="AB5" s="50"/>
      <c r="AC5" s="50">
        <f t="shared" si="5"/>
        <v>782.10184597531497</v>
      </c>
      <c r="AD5" s="50">
        <f t="shared" si="5"/>
        <v>630.81814055312975</v>
      </c>
      <c r="AE5" s="50">
        <f t="shared" si="5"/>
        <v>151.28370542218514</v>
      </c>
      <c r="AF5" s="50">
        <f t="shared" si="5"/>
        <v>64657.870929256147</v>
      </c>
      <c r="AG5" s="50"/>
      <c r="AH5" s="50"/>
      <c r="AI5" s="50"/>
      <c r="AJ5" s="50"/>
      <c r="AK5" s="50"/>
      <c r="AL5" s="50">
        <f t="shared" ref="AL5:AN5" si="6">SUM(AL6,AL16)</f>
        <v>1986.101807033378</v>
      </c>
      <c r="AM5" s="50"/>
      <c r="AN5" s="51">
        <f t="shared" si="6"/>
        <v>1948.3075219611831</v>
      </c>
    </row>
    <row r="6" spans="1:40" s="42" customFormat="1" ht="25.5" customHeight="1">
      <c r="A6" s="47">
        <v>921</v>
      </c>
      <c r="B6" s="57" t="s">
        <v>68</v>
      </c>
      <c r="C6" s="49">
        <f t="shared" si="3"/>
        <v>131787.4389256076</v>
      </c>
      <c r="D6" s="50">
        <f t="shared" ref="D6:L6" si="7">SUM(D7:D15)</f>
        <v>4462.7226360377417</v>
      </c>
      <c r="E6" s="50">
        <f t="shared" si="7"/>
        <v>483.23574482572144</v>
      </c>
      <c r="F6" s="50">
        <f t="shared" si="7"/>
        <v>1469.9461449506973</v>
      </c>
      <c r="G6" s="50">
        <f t="shared" si="7"/>
        <v>122.20742089066944</v>
      </c>
      <c r="H6" s="50">
        <f t="shared" si="7"/>
        <v>4288.8172759999998</v>
      </c>
      <c r="I6" s="50">
        <f t="shared" si="7"/>
        <v>10218.054844813827</v>
      </c>
      <c r="J6" s="50">
        <f t="shared" si="7"/>
        <v>1128.1831511246037</v>
      </c>
      <c r="K6" s="50">
        <f t="shared" si="7"/>
        <v>5645.6414417787537</v>
      </c>
      <c r="L6" s="50">
        <f t="shared" si="7"/>
        <v>3443.8652160659949</v>
      </c>
      <c r="M6" s="50">
        <f t="shared" ref="M6:W6" si="8">SUM(M7:M15)</f>
        <v>18.57056626</v>
      </c>
      <c r="N6" s="50">
        <f t="shared" si="8"/>
        <v>2953.2916774973819</v>
      </c>
      <c r="O6" s="50">
        <f t="shared" si="8"/>
        <v>20136.723773000002</v>
      </c>
      <c r="P6" s="50">
        <f t="shared" si="8"/>
        <v>3922.8538583304053</v>
      </c>
      <c r="Q6" s="50">
        <f t="shared" si="8"/>
        <v>5912.2907330945209</v>
      </c>
      <c r="R6" s="50"/>
      <c r="S6" s="50">
        <f t="shared" si="8"/>
        <v>3363.9380846917647</v>
      </c>
      <c r="T6" s="50">
        <f t="shared" si="8"/>
        <v>1999.824007303263</v>
      </c>
      <c r="U6" s="50">
        <f t="shared" si="8"/>
        <v>360.3047140695441</v>
      </c>
      <c r="V6" s="50">
        <f t="shared" si="8"/>
        <v>188.96696306438545</v>
      </c>
      <c r="W6" s="50">
        <f t="shared" si="8"/>
        <v>689.50229852779671</v>
      </c>
      <c r="X6" s="50">
        <f>SUM(X7:X15)</f>
        <v>4221.0941452280877</v>
      </c>
      <c r="Y6" s="50">
        <f>SUM(Y7:Y15)</f>
        <v>323.14859388871884</v>
      </c>
      <c r="Z6" s="50">
        <f t="shared" ref="Z6:AF6" si="9">SUM(Z7:Z15)</f>
        <v>493.44965822012233</v>
      </c>
      <c r="AA6" s="50">
        <f t="shared" si="9"/>
        <v>6821.183794046311</v>
      </c>
      <c r="AB6" s="50"/>
      <c r="AC6" s="50">
        <f t="shared" si="9"/>
        <v>723.64995690903334</v>
      </c>
      <c r="AD6" s="50">
        <f t="shared" si="9"/>
        <v>586.10279265885367</v>
      </c>
      <c r="AE6" s="50">
        <f t="shared" si="9"/>
        <v>137.54716425017946</v>
      </c>
      <c r="AF6" s="50">
        <f t="shared" si="9"/>
        <v>60802.566050333618</v>
      </c>
      <c r="AG6" s="50"/>
      <c r="AH6" s="50"/>
      <c r="AI6" s="50"/>
      <c r="AJ6" s="50"/>
      <c r="AK6" s="50"/>
      <c r="AL6" s="50">
        <f t="shared" ref="AL6:AN6" si="10">SUM(AL7:AL15)</f>
        <v>1893.5073322659887</v>
      </c>
      <c r="AM6" s="50"/>
      <c r="AN6" s="51">
        <f t="shared" si="10"/>
        <v>1830.6224204869359</v>
      </c>
    </row>
    <row r="7" spans="1:40" s="42" customFormat="1">
      <c r="A7" s="52" t="s">
        <v>69</v>
      </c>
      <c r="B7" s="58" t="s">
        <v>70</v>
      </c>
      <c r="C7" s="54">
        <f t="shared" si="3"/>
        <v>7413.9034074628153</v>
      </c>
      <c r="D7" s="55">
        <f>AA!$R7</f>
        <v>244.45953402213939</v>
      </c>
      <c r="E7" s="55">
        <f>BBWB!$R7</f>
        <v>26.065841266164732</v>
      </c>
      <c r="F7" s="55">
        <f>CA!$R7</f>
        <v>97.808190017891178</v>
      </c>
      <c r="G7" s="55">
        <f>CWP!$R7</f>
        <v>3.8966057016779883</v>
      </c>
      <c r="H7" s="55">
        <f>CTB!R7</f>
        <v>267.48330899999996</v>
      </c>
      <c r="I7" s="55">
        <f>DLA!$R7</f>
        <v>699.35783045299684</v>
      </c>
      <c r="J7" s="55">
        <f>'DLA (children)'!$R7</f>
        <v>62.232339373160087</v>
      </c>
      <c r="K7" s="55">
        <f>'DLA (working age)'!$R7</f>
        <v>366.90906694111811</v>
      </c>
      <c r="L7" s="55">
        <f>'DLA (pensioners)'!$R7</f>
        <v>270.16590392654933</v>
      </c>
      <c r="M7" s="55">
        <f>DHP!$R7</f>
        <v>0.74952400000000008</v>
      </c>
      <c r="N7" s="55">
        <f>ESA!$R7</f>
        <v>188.00846281852861</v>
      </c>
      <c r="O7" s="55">
        <f>HB!$R7</f>
        <v>991.58310999999981</v>
      </c>
      <c r="P7" s="55">
        <f>IB!$R7</f>
        <v>310.54721490838773</v>
      </c>
      <c r="Q7" s="55">
        <f>IS!$R7</f>
        <v>360.26259072486164</v>
      </c>
      <c r="R7" s="55"/>
      <c r="S7" s="55">
        <f>'IS (incapacity)'!$R7</f>
        <v>200.63780272512321</v>
      </c>
      <c r="T7" s="55">
        <f>'IS (lone parent)'!$R7</f>
        <v>117.69431515223268</v>
      </c>
      <c r="U7" s="55">
        <f>'IS (carer)'!$R7</f>
        <v>28.164401101586968</v>
      </c>
      <c r="V7" s="55">
        <f>'IS (others)'!$R7</f>
        <v>13.751856045005781</v>
      </c>
      <c r="W7" s="55">
        <f>IIDB!$R7</f>
        <v>95.219441675433018</v>
      </c>
      <c r="X7" s="55">
        <f>JSA!$R7</f>
        <v>286.91121289811315</v>
      </c>
      <c r="Y7" s="55">
        <f>MA!$R7</f>
        <v>13.634024685976469</v>
      </c>
      <c r="Z7" s="55">
        <f>O75TVL!$R7</f>
        <v>25.467129652833453</v>
      </c>
      <c r="AA7" s="55">
        <f>PC!$R7</f>
        <v>410.7802780866898</v>
      </c>
      <c r="AB7" s="55"/>
      <c r="AC7" s="55">
        <f>SDA!$R7</f>
        <v>48.716344903702577</v>
      </c>
      <c r="AD7" s="55">
        <f>'SDA (working age)'!$R7</f>
        <v>39.000053976618879</v>
      </c>
      <c r="AE7" s="55">
        <f>'SDA (pensioners)'!$R7</f>
        <v>9.7162909270836977</v>
      </c>
      <c r="AF7" s="55">
        <f>SP!$R7</f>
        <v>3158.4180262659042</v>
      </c>
      <c r="AG7" s="55"/>
      <c r="AH7" s="55"/>
      <c r="AI7" s="55"/>
      <c r="AJ7" s="55"/>
      <c r="AK7" s="55"/>
      <c r="AL7" s="55">
        <f>SMP!$R7</f>
        <v>89.368993566704546</v>
      </c>
      <c r="AM7" s="55"/>
      <c r="AN7" s="56">
        <f>WFP!$R7</f>
        <v>95.16574281481131</v>
      </c>
    </row>
    <row r="8" spans="1:40" s="42" customFormat="1">
      <c r="A8" s="52" t="s">
        <v>71</v>
      </c>
      <c r="B8" s="58" t="s">
        <v>72</v>
      </c>
      <c r="C8" s="54">
        <f t="shared" si="3"/>
        <v>19248.551110123379</v>
      </c>
      <c r="D8" s="55">
        <f>AA!$R8</f>
        <v>718.72111477834778</v>
      </c>
      <c r="E8" s="55">
        <f>BBWB!$R8</f>
        <v>72.482343244228531</v>
      </c>
      <c r="F8" s="55">
        <f>CA!$R8</f>
        <v>239.70654313275068</v>
      </c>
      <c r="G8" s="55">
        <f>CWP!$R8</f>
        <v>14.410465075770771</v>
      </c>
      <c r="H8" s="55">
        <f>CTB!R8</f>
        <v>638.40051900000003</v>
      </c>
      <c r="I8" s="55">
        <f>DLA!$R8</f>
        <v>1902.6107878857158</v>
      </c>
      <c r="J8" s="55">
        <f>'DLA (children)'!$R8</f>
        <v>160.81250289872489</v>
      </c>
      <c r="K8" s="55">
        <f>'DLA (working age)'!$R8</f>
        <v>1017.4737574790206</v>
      </c>
      <c r="L8" s="55">
        <f>'DLA (pensioners)'!$R8</f>
        <v>724.46057056424388</v>
      </c>
      <c r="M8" s="55">
        <f>DHP!$R8</f>
        <v>2.0962610000000002</v>
      </c>
      <c r="N8" s="55">
        <f>ESA!$R8</f>
        <v>537.70064430509569</v>
      </c>
      <c r="O8" s="55">
        <f>HB!$R8</f>
        <v>2540.0222940000003</v>
      </c>
      <c r="P8" s="55">
        <f>IB!$R8</f>
        <v>753.64610774459129</v>
      </c>
      <c r="Q8" s="55">
        <f>IS!$R8</f>
        <v>1015.9721718188821</v>
      </c>
      <c r="R8" s="55"/>
      <c r="S8" s="55">
        <f>'IS (incapacity)'!$R8</f>
        <v>617.56644032217798</v>
      </c>
      <c r="T8" s="55">
        <f>'IS (lone parent)'!$R8</f>
        <v>304.71380713723454</v>
      </c>
      <c r="U8" s="55">
        <f>'IS (carer)'!$R8</f>
        <v>63.669529943123479</v>
      </c>
      <c r="V8" s="55">
        <f>'IS (others)'!$R8</f>
        <v>29.521334994098829</v>
      </c>
      <c r="W8" s="55">
        <f>IIDB!$R8</f>
        <v>125.29054990463933</v>
      </c>
      <c r="X8" s="55">
        <f>JSA!$R8</f>
        <v>636.99105738360652</v>
      </c>
      <c r="Y8" s="55">
        <f>MA!$R8</f>
        <v>34.052540914654287</v>
      </c>
      <c r="Z8" s="55">
        <f>O75TVL!$R8</f>
        <v>65.380058024109289</v>
      </c>
      <c r="AA8" s="55">
        <f>PC!$R8</f>
        <v>1055.775096960605</v>
      </c>
      <c r="AB8" s="55"/>
      <c r="AC8" s="55">
        <f>SDA!$R8</f>
        <v>120.94795247894604</v>
      </c>
      <c r="AD8" s="55">
        <f>'SDA (working age)'!$R8</f>
        <v>96.625326272849179</v>
      </c>
      <c r="AE8" s="55">
        <f>'SDA (pensioners)'!$R8</f>
        <v>24.322626206096849</v>
      </c>
      <c r="AF8" s="55">
        <f>SP!$R8</f>
        <v>8297.6642711741169</v>
      </c>
      <c r="AG8" s="55"/>
      <c r="AH8" s="55"/>
      <c r="AI8" s="55"/>
      <c r="AJ8" s="55"/>
      <c r="AK8" s="55"/>
      <c r="AL8" s="55">
        <f>SMP!$R8</f>
        <v>227.08106634532425</v>
      </c>
      <c r="AM8" s="55"/>
      <c r="AN8" s="56">
        <f>WFP!$R8</f>
        <v>249.59926495199909</v>
      </c>
    </row>
    <row r="9" spans="1:40" s="42" customFormat="1">
      <c r="A9" s="52" t="s">
        <v>73</v>
      </c>
      <c r="B9" s="58" t="s">
        <v>74</v>
      </c>
      <c r="C9" s="54">
        <f t="shared" si="3"/>
        <v>13094.704684019296</v>
      </c>
      <c r="D9" s="55">
        <f>AA!$R9</f>
        <v>408.11262139071687</v>
      </c>
      <c r="E9" s="55">
        <f>BBWB!$R9</f>
        <v>48.596062369608489</v>
      </c>
      <c r="F9" s="55">
        <f>CA!$R9</f>
        <v>164.67901202565912</v>
      </c>
      <c r="G9" s="55">
        <f>CWP!$R9</f>
        <v>12.805980375079836</v>
      </c>
      <c r="H9" s="55">
        <f>CTB!R9</f>
        <v>412.06180799999998</v>
      </c>
      <c r="I9" s="55">
        <f>DLA!$R9</f>
        <v>1156.298722536693</v>
      </c>
      <c r="J9" s="55">
        <f>'DLA (children)'!$R9</f>
        <v>108.42595935746695</v>
      </c>
      <c r="K9" s="55">
        <f>'DLA (working age)'!$R9</f>
        <v>620.59127017340666</v>
      </c>
      <c r="L9" s="55">
        <f>'DLA (pensioners)'!$R9</f>
        <v>427.23173346618148</v>
      </c>
      <c r="M9" s="55">
        <f>DHP!$R9</f>
        <v>1.635203</v>
      </c>
      <c r="N9" s="55">
        <f>ESA!$R9</f>
        <v>319.00468577648974</v>
      </c>
      <c r="O9" s="55">
        <f>HB!$R9</f>
        <v>1608.6093370000001</v>
      </c>
      <c r="P9" s="55">
        <f>IB!$R9</f>
        <v>457.33666180334689</v>
      </c>
      <c r="Q9" s="55">
        <f>IS!$R9</f>
        <v>595.61654139304562</v>
      </c>
      <c r="R9" s="55"/>
      <c r="S9" s="55">
        <f>'IS (incapacity)'!$R9</f>
        <v>335.08230419161418</v>
      </c>
      <c r="T9" s="55">
        <f>'IS (lone parent)'!$R9</f>
        <v>195.18545080113319</v>
      </c>
      <c r="U9" s="55">
        <f>'IS (carer)'!$R9</f>
        <v>43.99008768129675</v>
      </c>
      <c r="V9" s="55">
        <f>'IS (others)'!$R9</f>
        <v>21.363136759949263</v>
      </c>
      <c r="W9" s="55">
        <f>IIDB!$R9</f>
        <v>90.867044431732097</v>
      </c>
      <c r="X9" s="55">
        <f>JSA!$R9</f>
        <v>522.2195756196819</v>
      </c>
      <c r="Y9" s="55">
        <f>MA!$R9</f>
        <v>24.513159876005801</v>
      </c>
      <c r="Z9" s="55">
        <f>O75TVL!$R9</f>
        <v>49.537345908203285</v>
      </c>
      <c r="AA9" s="55">
        <f>PC!$R9</f>
        <v>688.52866217394694</v>
      </c>
      <c r="AB9" s="55"/>
      <c r="AC9" s="55">
        <f>SDA!$R9</f>
        <v>80.527740937020098</v>
      </c>
      <c r="AD9" s="55">
        <f>'SDA (working age)'!$R9</f>
        <v>64.689775549321581</v>
      </c>
      <c r="AE9" s="55">
        <f>'SDA (pensioners)'!$R9</f>
        <v>15.837965387698524</v>
      </c>
      <c r="AF9" s="55">
        <f>SP!$R9</f>
        <v>6101.3828144034187</v>
      </c>
      <c r="AG9" s="55"/>
      <c r="AH9" s="55"/>
      <c r="AI9" s="55"/>
      <c r="AJ9" s="55"/>
      <c r="AK9" s="55"/>
      <c r="AL9" s="55">
        <f>SMP!$R9</f>
        <v>168.67460443901862</v>
      </c>
      <c r="AM9" s="55"/>
      <c r="AN9" s="56">
        <f>WFP!$R9</f>
        <v>183.69710055962992</v>
      </c>
    </row>
    <row r="10" spans="1:40" s="42" customFormat="1">
      <c r="A10" s="52" t="s">
        <v>75</v>
      </c>
      <c r="B10" s="58" t="s">
        <v>76</v>
      </c>
      <c r="C10" s="54">
        <f t="shared" si="3"/>
        <v>11034.108522277889</v>
      </c>
      <c r="D10" s="55">
        <f>AA!$R10</f>
        <v>391.72186593969229</v>
      </c>
      <c r="E10" s="55">
        <f>BBWB!$R10</f>
        <v>42.058734058335055</v>
      </c>
      <c r="F10" s="55">
        <f>CA!$R10</f>
        <v>128.97858032099899</v>
      </c>
      <c r="G10" s="55">
        <f>CWP!$R10</f>
        <v>12.447213609707948</v>
      </c>
      <c r="H10" s="55">
        <f>CTB!R10</f>
        <v>331.16811400000006</v>
      </c>
      <c r="I10" s="55">
        <f>DLA!$R10</f>
        <v>908.49312770649294</v>
      </c>
      <c r="J10" s="55">
        <f>'DLA (children)'!$R10</f>
        <v>101.44028149863222</v>
      </c>
      <c r="K10" s="55">
        <f>'DLA (working age)'!$R10</f>
        <v>490.80753522040908</v>
      </c>
      <c r="L10" s="55">
        <f>'DLA (pensioners)'!$R10</f>
        <v>316.08080438999667</v>
      </c>
      <c r="M10" s="55">
        <f>DHP!$R10</f>
        <v>0.89942725999999995</v>
      </c>
      <c r="N10" s="55">
        <f>ESA!$R10</f>
        <v>230.33458827567733</v>
      </c>
      <c r="O10" s="55">
        <f>HB!$R10</f>
        <v>1194.2887109999999</v>
      </c>
      <c r="P10" s="55">
        <f>IB!$R10</f>
        <v>374.46717615640955</v>
      </c>
      <c r="Q10" s="55">
        <f>IS!$R10</f>
        <v>442.81838258908749</v>
      </c>
      <c r="R10" s="55"/>
      <c r="S10" s="55">
        <f>'IS (incapacity)'!$R10</f>
        <v>249.29428319115527</v>
      </c>
      <c r="T10" s="55">
        <f>'IS (lone parent)'!$R10</f>
        <v>150.10712786074984</v>
      </c>
      <c r="U10" s="55">
        <f>'IS (carer)'!$R10</f>
        <v>30.48216931020557</v>
      </c>
      <c r="V10" s="55">
        <f>'IS (others)'!$R10</f>
        <v>13.126298481953029</v>
      </c>
      <c r="W10" s="55">
        <f>IIDB!$R10</f>
        <v>86.093169984589807</v>
      </c>
      <c r="X10" s="55">
        <f>JSA!$R10</f>
        <v>348.83019902857211</v>
      </c>
      <c r="Y10" s="55">
        <f>MA!$R10</f>
        <v>30.311388563973775</v>
      </c>
      <c r="Z10" s="55">
        <f>O75TVL!$R10</f>
        <v>43.292285927206642</v>
      </c>
      <c r="AA10" s="55">
        <f>PC!$R10</f>
        <v>552.06244790197513</v>
      </c>
      <c r="AB10" s="55"/>
      <c r="AC10" s="55">
        <f>SDA!$R10</f>
        <v>69.9157065427775</v>
      </c>
      <c r="AD10" s="55">
        <f>'SDA (working age)'!$R10</f>
        <v>57.43725880044272</v>
      </c>
      <c r="AE10" s="55">
        <f>'SDA (pensioners)'!$R10</f>
        <v>12.478447742334778</v>
      </c>
      <c r="AF10" s="55">
        <f>SP!$R10</f>
        <v>5515.2111813775555</v>
      </c>
      <c r="AG10" s="55"/>
      <c r="AH10" s="55"/>
      <c r="AI10" s="55"/>
      <c r="AJ10" s="55"/>
      <c r="AK10" s="55"/>
      <c r="AL10" s="55">
        <f>SMP!$R10</f>
        <v>168.55965772491624</v>
      </c>
      <c r="AM10" s="55"/>
      <c r="AN10" s="56">
        <f>WFP!$R10</f>
        <v>162.15656430991982</v>
      </c>
    </row>
    <row r="11" spans="1:40" s="42" customFormat="1">
      <c r="A11" s="52" t="s">
        <v>77</v>
      </c>
      <c r="B11" s="58" t="s">
        <v>78</v>
      </c>
      <c r="C11" s="54">
        <f t="shared" si="3"/>
        <v>14434.029449401316</v>
      </c>
      <c r="D11" s="55">
        <f>AA!$R11</f>
        <v>552.28636099377388</v>
      </c>
      <c r="E11" s="55">
        <f>BBWB!$R11</f>
        <v>56.430359423693126</v>
      </c>
      <c r="F11" s="55">
        <f>CA!$R11</f>
        <v>183.41020287518418</v>
      </c>
      <c r="G11" s="55">
        <f>CWP!$R11</f>
        <v>22.891312779422861</v>
      </c>
      <c r="H11" s="55">
        <f>CTB!R11</f>
        <v>467.50769000000003</v>
      </c>
      <c r="I11" s="55">
        <f>DLA!$R11</f>
        <v>1196.4280692426209</v>
      </c>
      <c r="J11" s="55">
        <f>'DLA (children)'!$R11</f>
        <v>134.70568605605933</v>
      </c>
      <c r="K11" s="55">
        <f>'DLA (working age)'!$R11</f>
        <v>629.91837288562112</v>
      </c>
      <c r="L11" s="55">
        <f>'DLA (pensioners)'!$R11</f>
        <v>431.439220256704</v>
      </c>
      <c r="M11" s="55">
        <f>DHP!$R11</f>
        <v>2.0571649999999999</v>
      </c>
      <c r="N11" s="55">
        <f>ESA!$R11</f>
        <v>321.96101519867563</v>
      </c>
      <c r="O11" s="55">
        <f>HB!$R11</f>
        <v>1850.2192370000002</v>
      </c>
      <c r="P11" s="55">
        <f>IB!$R11</f>
        <v>463.27138939556454</v>
      </c>
      <c r="Q11" s="55">
        <f>IS!$R11</f>
        <v>651.71559642606462</v>
      </c>
      <c r="R11" s="55"/>
      <c r="S11" s="55">
        <f>'IS (incapacity)'!$R11</f>
        <v>348.21871901182567</v>
      </c>
      <c r="T11" s="55">
        <f>'IS (lone parent)'!$R11</f>
        <v>234.81052366559763</v>
      </c>
      <c r="U11" s="55">
        <f>'IS (carer)'!$R11</f>
        <v>47.476989993669413</v>
      </c>
      <c r="V11" s="55">
        <f>'IS (others)'!$R11</f>
        <v>21.500032501858044</v>
      </c>
      <c r="W11" s="55">
        <f>IIDB!$R11</f>
        <v>81.663358560664946</v>
      </c>
      <c r="X11" s="55">
        <f>JSA!$R11</f>
        <v>550.54636326473235</v>
      </c>
      <c r="Y11" s="55">
        <f>MA!$R11</f>
        <v>30.454013556678866</v>
      </c>
      <c r="Z11" s="55">
        <f>O75TVL!$R11</f>
        <v>53.34795724496572</v>
      </c>
      <c r="AA11" s="55">
        <f>PC!$R11</f>
        <v>806.40957140797354</v>
      </c>
      <c r="AB11" s="55"/>
      <c r="AC11" s="55">
        <f>SDA!$R11</f>
        <v>81.046143443441665</v>
      </c>
      <c r="AD11" s="55">
        <f>'SDA (working age)'!$R11</f>
        <v>66.224707844123401</v>
      </c>
      <c r="AE11" s="55">
        <f>'SDA (pensioners)'!$R11</f>
        <v>14.821435599318255</v>
      </c>
      <c r="AF11" s="55">
        <f>SP!$R11</f>
        <v>6677.3455096704765</v>
      </c>
      <c r="AG11" s="55"/>
      <c r="AH11" s="55"/>
      <c r="AI11" s="55"/>
      <c r="AJ11" s="55"/>
      <c r="AK11" s="55"/>
      <c r="AL11" s="55">
        <f>SMP!$R11</f>
        <v>186.93645561470706</v>
      </c>
      <c r="AM11" s="55"/>
      <c r="AN11" s="56">
        <f>WFP!$R11</f>
        <v>198.10167830267514</v>
      </c>
    </row>
    <row r="12" spans="1:40" s="42" customFormat="1">
      <c r="A12" s="52" t="s">
        <v>79</v>
      </c>
      <c r="B12" s="58" t="s">
        <v>80</v>
      </c>
      <c r="C12" s="54">
        <f t="shared" si="3"/>
        <v>13867.002335764842</v>
      </c>
      <c r="D12" s="55">
        <f>AA!$R12</f>
        <v>501.26510098286656</v>
      </c>
      <c r="E12" s="55">
        <f>BBWB!$R12</f>
        <v>52.886524563197874</v>
      </c>
      <c r="F12" s="55">
        <f>CA!$R12</f>
        <v>137.9328933611875</v>
      </c>
      <c r="G12" s="55">
        <f>CWP!$R12</f>
        <v>16.817192126807175</v>
      </c>
      <c r="H12" s="55">
        <f>CTB!R12</f>
        <v>422.06447499999996</v>
      </c>
      <c r="I12" s="55">
        <f>DLA!$R12</f>
        <v>910.72985575002235</v>
      </c>
      <c r="J12" s="55">
        <f>'DLA (children)'!$R12</f>
        <v>122.60358601236983</v>
      </c>
      <c r="K12" s="55">
        <f>'DLA (working age)'!$R12</f>
        <v>500.62151281626797</v>
      </c>
      <c r="L12" s="55">
        <f>'DLA (pensioners)'!$R12</f>
        <v>287.2107298224841</v>
      </c>
      <c r="M12" s="55">
        <f>DHP!$R12</f>
        <v>1.753104</v>
      </c>
      <c r="N12" s="55">
        <f>ESA!$R12</f>
        <v>260.66247581860176</v>
      </c>
      <c r="O12" s="55">
        <f>HB!$R12</f>
        <v>1742.9025929999998</v>
      </c>
      <c r="P12" s="55">
        <f>IB!$R12</f>
        <v>345.18029997199227</v>
      </c>
      <c r="Q12" s="55">
        <f>IS!$R12</f>
        <v>482.60937810956813</v>
      </c>
      <c r="R12" s="55"/>
      <c r="S12" s="55">
        <f>'IS (incapacity)'!$R12</f>
        <v>263.10131354135342</v>
      </c>
      <c r="T12" s="55">
        <f>'IS (lone parent)'!$R12</f>
        <v>175.97354722881096</v>
      </c>
      <c r="U12" s="55">
        <f>'IS (carer)'!$R12</f>
        <v>28.864144385254072</v>
      </c>
      <c r="V12" s="55">
        <f>'IS (others)'!$R12</f>
        <v>14.824767428364966</v>
      </c>
      <c r="W12" s="55">
        <f>IIDB!$R12</f>
        <v>53.60501901728081</v>
      </c>
      <c r="X12" s="55">
        <f>JSA!$R12</f>
        <v>374.68273224889447</v>
      </c>
      <c r="Y12" s="55">
        <f>MA!$R12</f>
        <v>35.912094585514609</v>
      </c>
      <c r="Z12" s="55">
        <f>O75TVL!$R12</f>
        <v>59.267922848640907</v>
      </c>
      <c r="AA12" s="55">
        <f>PC!$R12</f>
        <v>633.86377441202683</v>
      </c>
      <c r="AB12" s="55"/>
      <c r="AC12" s="55">
        <f>SDA!$R12</f>
        <v>70.795342689574184</v>
      </c>
      <c r="AD12" s="55">
        <f>'SDA (working age)'!$R12</f>
        <v>57.377749072375295</v>
      </c>
      <c r="AE12" s="55">
        <f>'SDA (pensioners)'!$R12</f>
        <v>13.417593617198893</v>
      </c>
      <c r="AF12" s="55">
        <f>SP!$R12</f>
        <v>7349.2174204031944</v>
      </c>
      <c r="AG12" s="55"/>
      <c r="AH12" s="55"/>
      <c r="AI12" s="55"/>
      <c r="AJ12" s="55"/>
      <c r="AK12" s="55"/>
      <c r="AL12" s="55">
        <f>SMP!$R12</f>
        <v>201.20173408096781</v>
      </c>
      <c r="AM12" s="55"/>
      <c r="AN12" s="56">
        <f>WFP!$R12</f>
        <v>213.65240279450725</v>
      </c>
    </row>
    <row r="13" spans="1:40" s="42" customFormat="1">
      <c r="A13" s="52" t="s">
        <v>81</v>
      </c>
      <c r="B13" s="58" t="s">
        <v>82</v>
      </c>
      <c r="C13" s="54">
        <f t="shared" si="3"/>
        <v>19502.894509449092</v>
      </c>
      <c r="D13" s="55">
        <f>AA!$R13</f>
        <v>468.58965909654893</v>
      </c>
      <c r="E13" s="55">
        <f>BBWB!$R13</f>
        <v>58.532755523030147</v>
      </c>
      <c r="F13" s="55">
        <f>CA!$R13</f>
        <v>210.84419936908412</v>
      </c>
      <c r="G13" s="55">
        <f>CWP!$R13</f>
        <v>13.329181907913835</v>
      </c>
      <c r="H13" s="55">
        <f>CTB!R13</f>
        <v>787.64460400000007</v>
      </c>
      <c r="I13" s="55">
        <f>DLA!$R13</f>
        <v>1265.1279695170811</v>
      </c>
      <c r="J13" s="55">
        <f>'DLA (children)'!$R13</f>
        <v>158.00466730784223</v>
      </c>
      <c r="K13" s="55">
        <f>'DLA (working age)'!$R13</f>
        <v>767.16413253594601</v>
      </c>
      <c r="L13" s="55">
        <f>'DLA (pensioners)'!$R13</f>
        <v>340.4357769299246</v>
      </c>
      <c r="M13" s="55">
        <f>DHP!$R13</f>
        <v>4.819788</v>
      </c>
      <c r="N13" s="55">
        <f>ESA!$R13</f>
        <v>452.85054532940251</v>
      </c>
      <c r="O13" s="55">
        <f>HB!$R13</f>
        <v>5889.8841059999995</v>
      </c>
      <c r="P13" s="55">
        <f>IB!$R13</f>
        <v>403.92850285828109</v>
      </c>
      <c r="Q13" s="55">
        <f>IS!$R13</f>
        <v>1218.4563556073554</v>
      </c>
      <c r="R13" s="55"/>
      <c r="S13" s="55">
        <f>'IS (incapacity)'!$R13</f>
        <v>698.65193746272848</v>
      </c>
      <c r="T13" s="55">
        <f>'IS (lone parent)'!$R13</f>
        <v>426.49085412785337</v>
      </c>
      <c r="U13" s="55">
        <f>'IS (carer)'!$R13</f>
        <v>53.642510608520467</v>
      </c>
      <c r="V13" s="55">
        <f>'IS (others)'!$R13</f>
        <v>39.985321044793508</v>
      </c>
      <c r="W13" s="55">
        <f>IIDB!$R13</f>
        <v>32.10108006618934</v>
      </c>
      <c r="X13" s="55">
        <f>JSA!$R13</f>
        <v>760.97410257077536</v>
      </c>
      <c r="Y13" s="55">
        <f>MA!$R13</f>
        <v>68.479517035442996</v>
      </c>
      <c r="Z13" s="55">
        <f>O75TVL!$R13</f>
        <v>50.0825781987526</v>
      </c>
      <c r="AA13" s="55">
        <f>PC!$R13</f>
        <v>1208.3705987713772</v>
      </c>
      <c r="AB13" s="55"/>
      <c r="AC13" s="55">
        <f>SDA!$R13</f>
        <v>75.015623803928889</v>
      </c>
      <c r="AD13" s="55">
        <f>'SDA (working age)'!$R13</f>
        <v>61.62484957354328</v>
      </c>
      <c r="AE13" s="55">
        <f>'SDA (pensioners)'!$R13</f>
        <v>13.390774230385604</v>
      </c>
      <c r="AF13" s="55">
        <f>SP!$R13</f>
        <v>5975.4962608269179</v>
      </c>
      <c r="AG13" s="55"/>
      <c r="AH13" s="55"/>
      <c r="AI13" s="55"/>
      <c r="AJ13" s="55"/>
      <c r="AK13" s="55"/>
      <c r="AL13" s="55">
        <f>SMP!$R13</f>
        <v>355.47073621542415</v>
      </c>
      <c r="AM13" s="55"/>
      <c r="AN13" s="56">
        <f>WFP!$R13</f>
        <v>202.89634475158141</v>
      </c>
    </row>
    <row r="14" spans="1:40" s="42" customFormat="1">
      <c r="A14" s="52" t="s">
        <v>83</v>
      </c>
      <c r="B14" s="58" t="s">
        <v>84</v>
      </c>
      <c r="C14" s="54">
        <f t="shared" si="3"/>
        <v>19708.50515220223</v>
      </c>
      <c r="D14" s="55">
        <f>AA!$R14</f>
        <v>655.022030628827</v>
      </c>
      <c r="E14" s="55">
        <f>BBWB!$R14</f>
        <v>79.225347031677003</v>
      </c>
      <c r="F14" s="55">
        <f>CA!$R14</f>
        <v>182.01958207132748</v>
      </c>
      <c r="G14" s="55">
        <f>CWP!$R14</f>
        <v>17.522268478197756</v>
      </c>
      <c r="H14" s="55">
        <f>CTB!R14</f>
        <v>566.29766199999995</v>
      </c>
      <c r="I14" s="55">
        <f>DLA!$R14</f>
        <v>1249.8923122872336</v>
      </c>
      <c r="J14" s="55">
        <f>'DLA (children)'!$R14</f>
        <v>177.36301127731102</v>
      </c>
      <c r="K14" s="55">
        <f>'DLA (working age)'!$R14</f>
        <v>722.38520772862648</v>
      </c>
      <c r="L14" s="55">
        <f>'DLA (pensioners)'!$R14</f>
        <v>349.92271524621464</v>
      </c>
      <c r="M14" s="55">
        <f>DHP!$R14</f>
        <v>2.7801900000000002</v>
      </c>
      <c r="N14" s="55">
        <f>ESA!$R14</f>
        <v>372.37960443954427</v>
      </c>
      <c r="O14" s="55">
        <f>HB!$R14</f>
        <v>2695.815936</v>
      </c>
      <c r="P14" s="55">
        <f>IB!$R14</f>
        <v>447.01857731822366</v>
      </c>
      <c r="Q14" s="55">
        <f>IS!$R14</f>
        <v>670.43150349438349</v>
      </c>
      <c r="R14" s="55"/>
      <c r="S14" s="55">
        <f>'IS (incapacity)'!$R14</f>
        <v>363.85904492222812</v>
      </c>
      <c r="T14" s="55">
        <f>'IS (lone parent)'!$R14</f>
        <v>248.14929374613303</v>
      </c>
      <c r="U14" s="55">
        <f>'IS (carer)'!$R14</f>
        <v>38.002029222911091</v>
      </c>
      <c r="V14" s="55">
        <f>'IS (others)'!$R14</f>
        <v>20.682044500727983</v>
      </c>
      <c r="W14" s="55">
        <f>IIDB!$R14</f>
        <v>67.608384062231579</v>
      </c>
      <c r="X14" s="55">
        <f>JSA!$R14</f>
        <v>455.3283911445626</v>
      </c>
      <c r="Y14" s="55">
        <f>MA!$R14</f>
        <v>55.167170695488252</v>
      </c>
      <c r="Z14" s="55">
        <f>O75TVL!$R14</f>
        <v>86.208653286742774</v>
      </c>
      <c r="AA14" s="55">
        <f>PC!$R14</f>
        <v>829.15370835174406</v>
      </c>
      <c r="AB14" s="55"/>
      <c r="AC14" s="55">
        <f>SDA!$R14</f>
        <v>100.70721640585158</v>
      </c>
      <c r="AD14" s="55">
        <f>'SDA (working age)'!$R14</f>
        <v>81.231963877216657</v>
      </c>
      <c r="AE14" s="55">
        <f>'SDA (pensioners)'!$R14</f>
        <v>19.475252528634911</v>
      </c>
      <c r="AF14" s="55">
        <f>SP!$R14</f>
        <v>10539.246620743326</v>
      </c>
      <c r="AG14" s="55"/>
      <c r="AH14" s="55"/>
      <c r="AI14" s="55"/>
      <c r="AJ14" s="55"/>
      <c r="AK14" s="55"/>
      <c r="AL14" s="55">
        <f>SMP!$R14</f>
        <v>326.82723431494799</v>
      </c>
      <c r="AM14" s="55"/>
      <c r="AN14" s="56">
        <f>WFP!$R14</f>
        <v>309.85275944791931</v>
      </c>
    </row>
    <row r="15" spans="1:40" s="42" customFormat="1">
      <c r="A15" s="52" t="s">
        <v>85</v>
      </c>
      <c r="B15" s="58" t="s">
        <v>86</v>
      </c>
      <c r="C15" s="54">
        <f t="shared" si="3"/>
        <v>13483.739754906705</v>
      </c>
      <c r="D15" s="55">
        <f>AA!$R15</f>
        <v>522.54434820482936</v>
      </c>
      <c r="E15" s="55">
        <f>BBWB!$R15</f>
        <v>46.957777345786525</v>
      </c>
      <c r="F15" s="55">
        <f>CA!$R15</f>
        <v>124.56694177661399</v>
      </c>
      <c r="G15" s="55">
        <f>CWP!$R15</f>
        <v>8.0872008360912737</v>
      </c>
      <c r="H15" s="55">
        <f>CTB!R15</f>
        <v>396.18909499999995</v>
      </c>
      <c r="I15" s="55">
        <f>DLA!$R15</f>
        <v>929.11616943497017</v>
      </c>
      <c r="J15" s="55">
        <f>'DLA (children)'!$R15</f>
        <v>102.59511734303715</v>
      </c>
      <c r="K15" s="55">
        <f>'DLA (working age)'!$R15</f>
        <v>529.77058599833788</v>
      </c>
      <c r="L15" s="55">
        <f>'DLA (pensioners)'!$R15</f>
        <v>296.91776146369648</v>
      </c>
      <c r="M15" s="55">
        <f>DHP!$R15</f>
        <v>1.7799039999999999</v>
      </c>
      <c r="N15" s="55">
        <f>ESA!$R15</f>
        <v>270.38965553536605</v>
      </c>
      <c r="O15" s="55">
        <f>HB!$R15</f>
        <v>1623.3984490000003</v>
      </c>
      <c r="P15" s="55">
        <f>IB!$R15</f>
        <v>367.45792817360785</v>
      </c>
      <c r="Q15" s="55">
        <f>IS!$R15</f>
        <v>474.40821293127169</v>
      </c>
      <c r="R15" s="55"/>
      <c r="S15" s="55">
        <f>'IS (incapacity)'!$R15</f>
        <v>287.52623932355795</v>
      </c>
      <c r="T15" s="55">
        <f>'IS (lone parent)'!$R15</f>
        <v>146.69908758351758</v>
      </c>
      <c r="U15" s="55">
        <f>'IS (carer)'!$R15</f>
        <v>26.012851822976291</v>
      </c>
      <c r="V15" s="55">
        <f>'IS (others)'!$R15</f>
        <v>14.21217130763403</v>
      </c>
      <c r="W15" s="55">
        <f>IIDB!$R15</f>
        <v>57.054250825035886</v>
      </c>
      <c r="X15" s="55">
        <f>JSA!$R15</f>
        <v>284.61051106914891</v>
      </c>
      <c r="Y15" s="55">
        <f>MA!$R15</f>
        <v>30.624683974983807</v>
      </c>
      <c r="Z15" s="55">
        <f>O75TVL!$R15</f>
        <v>60.865727128667643</v>
      </c>
      <c r="AA15" s="55">
        <f>PC!$R15</f>
        <v>636.23965597997244</v>
      </c>
      <c r="AB15" s="55"/>
      <c r="AC15" s="55">
        <f>SDA!$R15</f>
        <v>75.977885703790733</v>
      </c>
      <c r="AD15" s="55">
        <f>'SDA (working age)'!$R15</f>
        <v>61.891107692362787</v>
      </c>
      <c r="AE15" s="55">
        <f>'SDA (pensioners)'!$R15</f>
        <v>14.086778011427946</v>
      </c>
      <c r="AF15" s="55">
        <f>SP!$R15</f>
        <v>7188.5839454686984</v>
      </c>
      <c r="AG15" s="55"/>
      <c r="AH15" s="55"/>
      <c r="AI15" s="55"/>
      <c r="AJ15" s="55"/>
      <c r="AK15" s="55"/>
      <c r="AL15" s="55">
        <f>SMP!$R15</f>
        <v>169.38684996397842</v>
      </c>
      <c r="AM15" s="55"/>
      <c r="AN15" s="56">
        <f>WFP!$R15</f>
        <v>215.50056255389256</v>
      </c>
    </row>
    <row r="16" spans="1:40" s="42" customFormat="1" ht="15.75">
      <c r="A16" s="40">
        <v>924</v>
      </c>
      <c r="B16" s="59" t="s">
        <v>87</v>
      </c>
      <c r="C16" s="49">
        <f t="shared" si="3"/>
        <v>8704.860964593061</v>
      </c>
      <c r="D16" s="50">
        <f>AA!$R$16</f>
        <v>391.56381689039006</v>
      </c>
      <c r="E16" s="50">
        <f>BBWB!$R$16</f>
        <v>30.78576172971556</v>
      </c>
      <c r="F16" s="50">
        <f>CA!$R$16</f>
        <v>109.22087559868059</v>
      </c>
      <c r="G16" s="50">
        <f>CWP!$R$16</f>
        <v>4.3002183127213609</v>
      </c>
      <c r="H16" s="50">
        <f>CTB!R16</f>
        <v>246.06113200000004</v>
      </c>
      <c r="I16" s="50">
        <f>DLA!$R$16</f>
        <v>964.25762161531225</v>
      </c>
      <c r="J16" s="50">
        <f>'DLA (children)'!$R$16</f>
        <v>76.238475718435069</v>
      </c>
      <c r="K16" s="50">
        <f>'DLA (working age)'!$R$16</f>
        <v>474.55130609876659</v>
      </c>
      <c r="L16" s="50">
        <f>'DLA (pensioners)'!$R$16</f>
        <v>413.20735752154155</v>
      </c>
      <c r="M16" s="50">
        <f>DHP!$R$16</f>
        <v>1.2054960000000001</v>
      </c>
      <c r="N16" s="50">
        <f>ESA!$R$16</f>
        <v>217.5336981126633</v>
      </c>
      <c r="O16" s="50">
        <f>HB!$R$16</f>
        <v>955.82454000000018</v>
      </c>
      <c r="P16" s="50">
        <f>IB!$R$16</f>
        <v>411.81202167130101</v>
      </c>
      <c r="Q16" s="50">
        <f>IS!$R$16</f>
        <v>409.90540315830617</v>
      </c>
      <c r="R16" s="50"/>
      <c r="S16" s="50">
        <f>'IS (incapacity)'!$R$16</f>
        <v>247.8473798896899</v>
      </c>
      <c r="T16" s="50">
        <f>'IS (lone parent)'!$R$16</f>
        <v>121.32686969128019</v>
      </c>
      <c r="U16" s="50">
        <f>'IS (carer)'!$R$16</f>
        <v>28.642023177528433</v>
      </c>
      <c r="V16" s="50">
        <f>'IS (others)'!$R$16</f>
        <v>11.948810011626319</v>
      </c>
      <c r="W16" s="50">
        <f>IIDB!$R$16</f>
        <v>59.643325074747281</v>
      </c>
      <c r="X16" s="50">
        <f>JSA!$R$16</f>
        <v>250.62263668096736</v>
      </c>
      <c r="Y16" s="50">
        <f>MA!$R$16</f>
        <v>17.676705645982377</v>
      </c>
      <c r="Z16" s="50">
        <f>O75TVL!$R$16</f>
        <v>31.36123205905292</v>
      </c>
      <c r="AA16" s="50">
        <f>PC!$R$16</f>
        <v>479.05013581276989</v>
      </c>
      <c r="AB16" s="50"/>
      <c r="AC16" s="50">
        <f>SDA!$R$16</f>
        <v>58.451889066281687</v>
      </c>
      <c r="AD16" s="50">
        <f>'SDA (working age)'!$R$16</f>
        <v>44.715347894276022</v>
      </c>
      <c r="AE16" s="50">
        <f>'SDA (pensioners)'!$R$16</f>
        <v>13.736541172005666</v>
      </c>
      <c r="AF16" s="50">
        <f>SP!$R$16</f>
        <v>3855.30487892253</v>
      </c>
      <c r="AG16" s="50"/>
      <c r="AH16" s="50"/>
      <c r="AI16" s="50"/>
      <c r="AJ16" s="50"/>
      <c r="AK16" s="50"/>
      <c r="AL16" s="50">
        <f>SMP!$R$16</f>
        <v>92.594474767389286</v>
      </c>
      <c r="AM16" s="50"/>
      <c r="AN16" s="51">
        <f>WFP!$R$16</f>
        <v>117.68510147424723</v>
      </c>
    </row>
    <row r="17" spans="1:40" s="42" customFormat="1" ht="15.75">
      <c r="A17" s="40">
        <v>923</v>
      </c>
      <c r="B17" s="59" t="s">
        <v>88</v>
      </c>
      <c r="C17" s="49">
        <f t="shared" si="3"/>
        <v>13982.718347100827</v>
      </c>
      <c r="D17" s="50">
        <f>AA!$R$17</f>
        <v>481.52742321945755</v>
      </c>
      <c r="E17" s="50">
        <f>BBWB!$R$17</f>
        <v>58.847291610674958</v>
      </c>
      <c r="F17" s="50">
        <f>CA!$R$17</f>
        <v>153.20936805849277</v>
      </c>
      <c r="G17" s="50">
        <f>CWP!$R$17</f>
        <v>2.2223607966091854</v>
      </c>
      <c r="H17" s="50">
        <f>CTB!R17</f>
        <v>383.50048700000002</v>
      </c>
      <c r="I17" s="50">
        <f>DLA!$R$17</f>
        <v>1371.3880641369767</v>
      </c>
      <c r="J17" s="50">
        <f>'DLA (children)'!$R$17</f>
        <v>109.40931845108697</v>
      </c>
      <c r="K17" s="50">
        <f>'DLA (working age)'!$R$17</f>
        <v>774.59908221535852</v>
      </c>
      <c r="L17" s="50">
        <f>'DLA (pensioners)'!$R$17</f>
        <v>488.01902898876091</v>
      </c>
      <c r="M17" s="50">
        <f>DHP!$R$17</f>
        <v>2.563689000000001</v>
      </c>
      <c r="N17" s="50">
        <f>ESA!$R$17</f>
        <v>380.65448083307484</v>
      </c>
      <c r="O17" s="50">
        <f>HB!$R$17</f>
        <v>1727.74181</v>
      </c>
      <c r="P17" s="50">
        <f>IB!$R$17</f>
        <v>565.29418237353366</v>
      </c>
      <c r="Q17" s="50">
        <f>IS!$R$17</f>
        <v>674.71607897963975</v>
      </c>
      <c r="R17" s="50"/>
      <c r="S17" s="50">
        <f>'IS (incapacity)'!$R$17</f>
        <v>430.35654690977435</v>
      </c>
      <c r="T17" s="50">
        <f>'IS (lone parent)'!$R$17</f>
        <v>183.11387856869283</v>
      </c>
      <c r="U17" s="50">
        <f>'IS (carer)'!$R$17</f>
        <v>41.738783021245112</v>
      </c>
      <c r="V17" s="50">
        <f>'IS (others)'!$R$17</f>
        <v>18.899021128397003</v>
      </c>
      <c r="W17" s="50">
        <f>IIDB!$R$17</f>
        <v>87.564039408844465</v>
      </c>
      <c r="X17" s="50">
        <f>JSA!$R$17</f>
        <v>461.43444522756005</v>
      </c>
      <c r="Y17" s="50">
        <f>MA!$R$17</f>
        <v>23.96062278927003</v>
      </c>
      <c r="Z17" s="50">
        <f>O75TVL!$R$17</f>
        <v>48.768667621030637</v>
      </c>
      <c r="AA17" s="50">
        <f>PC!$R$17</f>
        <v>751.1840180626607</v>
      </c>
      <c r="AB17" s="50"/>
      <c r="AC17" s="50">
        <f>SDA!$R$17</f>
        <v>96.715381593465295</v>
      </c>
      <c r="AD17" s="50">
        <f>'SDA (working age)'!$R$17</f>
        <v>78.95351941765108</v>
      </c>
      <c r="AE17" s="50">
        <f>'SDA (pensioners)'!$R$17</f>
        <v>17.761862175814219</v>
      </c>
      <c r="AF17" s="50">
        <f>SP!$R$17</f>
        <v>6318.2364833575693</v>
      </c>
      <c r="AG17" s="50"/>
      <c r="AH17" s="50"/>
      <c r="AI17" s="50"/>
      <c r="AJ17" s="50"/>
      <c r="AK17" s="50"/>
      <c r="AL17" s="50">
        <f>SMP!$R$17</f>
        <v>205.01794980315054</v>
      </c>
      <c r="AM17" s="50"/>
      <c r="AN17" s="51">
        <f>WFP!$R$17</f>
        <v>188.17150322881679</v>
      </c>
    </row>
    <row r="18" spans="1:40" s="65" customFormat="1" ht="30" customHeight="1">
      <c r="A18" s="60">
        <v>922</v>
      </c>
      <c r="B18" s="61" t="s">
        <v>89</v>
      </c>
      <c r="C18" s="125">
        <f t="shared" si="3"/>
        <v>13.605830629781845</v>
      </c>
      <c r="D18" s="63"/>
      <c r="E18" s="63"/>
      <c r="F18" s="63"/>
      <c r="G18" s="63"/>
      <c r="H18" s="63"/>
      <c r="I18" s="63"/>
      <c r="J18" s="63"/>
      <c r="K18" s="63"/>
      <c r="L18" s="63"/>
      <c r="M18" s="63"/>
      <c r="N18" s="63"/>
      <c r="O18" s="63"/>
      <c r="P18" s="63"/>
      <c r="Q18" s="63"/>
      <c r="R18" s="63"/>
      <c r="S18" s="63"/>
      <c r="T18" s="63"/>
      <c r="U18" s="63"/>
      <c r="V18" s="63"/>
      <c r="W18" s="63"/>
      <c r="X18" s="63"/>
      <c r="Y18" s="63"/>
      <c r="Z18" s="71">
        <f>O75TVL!$R$18</f>
        <v>13.605830629781845</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G1" sqref="AG1:AK1048576"/>
    </sheetView>
  </sheetViews>
  <sheetFormatPr defaultRowHeight="15"/>
  <cols>
    <col min="1" max="1" width="13.33203125" style="68" customWidth="1"/>
    <col min="2" max="2" width="39.33203125" style="68" bestFit="1" customWidth="1"/>
    <col min="3"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9.77734375" style="68" customWidth="1"/>
    <col min="39" max="39" width="5.88671875" style="68" hidden="1" customWidth="1"/>
    <col min="40" max="40" width="12.77734375" style="68" customWidth="1"/>
    <col min="41" max="16384" width="8.88671875" style="68"/>
  </cols>
  <sheetData>
    <row r="1" spans="1:40" s="41" customFormat="1" ht="60" customHeight="1">
      <c r="A1" s="140" t="s">
        <v>106</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t="s">
        <v>46</v>
      </c>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165429.88062304791</v>
      </c>
      <c r="D3" s="50">
        <f t="shared" ref="D3:W3" si="0">SUM(D6,D16:D17,D4)</f>
        <v>5475.6249157699995</v>
      </c>
      <c r="E3" s="50">
        <f t="shared" si="0"/>
        <v>592.53994551999949</v>
      </c>
      <c r="F3" s="50">
        <f t="shared" si="0"/>
        <v>1927.2231981999996</v>
      </c>
      <c r="G3" s="50">
        <f t="shared" si="0"/>
        <v>141.73699999999999</v>
      </c>
      <c r="H3" s="50">
        <f t="shared" si="0"/>
        <v>4911.948089999999</v>
      </c>
      <c r="I3" s="50">
        <f t="shared" si="0"/>
        <v>13430.149580209996</v>
      </c>
      <c r="J3" s="50">
        <f t="shared" si="0"/>
        <v>1390.6353122046244</v>
      </c>
      <c r="K3" s="50">
        <f t="shared" si="0"/>
        <v>7419.4275888724942</v>
      </c>
      <c r="L3" s="50">
        <f t="shared" si="0"/>
        <v>4620.0866791328808</v>
      </c>
      <c r="M3" s="50">
        <f t="shared" si="0"/>
        <v>56.572571999999994</v>
      </c>
      <c r="N3" s="50">
        <f t="shared" si="0"/>
        <v>6779.6544881600021</v>
      </c>
      <c r="O3" s="50">
        <f t="shared" si="0"/>
        <v>23899.631611999997</v>
      </c>
      <c r="P3" s="50">
        <f t="shared" si="0"/>
        <v>3275.8454461099996</v>
      </c>
      <c r="Q3" s="50">
        <f t="shared" si="0"/>
        <v>5308.9188794399934</v>
      </c>
      <c r="R3" s="50"/>
      <c r="S3" s="50">
        <f t="shared" si="0"/>
        <v>2489.4119175746537</v>
      </c>
      <c r="T3" s="50">
        <f t="shared" si="0"/>
        <v>2110.4942592273342</v>
      </c>
      <c r="U3" s="50">
        <f t="shared" si="0"/>
        <v>508.21788711256062</v>
      </c>
      <c r="V3" s="50">
        <f t="shared" si="0"/>
        <v>200.79481552544752</v>
      </c>
      <c r="W3" s="50">
        <f t="shared" si="0"/>
        <v>873.08095759619198</v>
      </c>
      <c r="X3" s="50">
        <f>SUM(X6,X16:X17,X4)</f>
        <v>5169.8070100499936</v>
      </c>
      <c r="Y3" s="50">
        <f>SUM(Y6,Y16:Y17,Y4)</f>
        <v>395.7725847000001</v>
      </c>
      <c r="Z3" s="50">
        <f>SUM(Z6,Z16:Z18,Z4)</f>
        <v>595.99799999999982</v>
      </c>
      <c r="AA3" s="50">
        <f t="shared" ref="AA3:AF3" si="1">SUM(AA6,AA16:AA17,AA4)</f>
        <v>7510.8751163199995</v>
      </c>
      <c r="AB3" s="50"/>
      <c r="AC3" s="50">
        <f t="shared" si="1"/>
        <v>886.86491194000041</v>
      </c>
      <c r="AD3" s="50">
        <f t="shared" si="1"/>
        <v>727.39818972298974</v>
      </c>
      <c r="AE3" s="50">
        <f t="shared" si="1"/>
        <v>159.46672221701044</v>
      </c>
      <c r="AF3" s="50">
        <f t="shared" si="1"/>
        <v>79809.006438810044</v>
      </c>
      <c r="AG3" s="50"/>
      <c r="AH3" s="50"/>
      <c r="AI3" s="50"/>
      <c r="AJ3" s="50"/>
      <c r="AK3" s="50"/>
      <c r="AL3" s="50">
        <f t="shared" ref="AL3:AN3" si="2">SUM(AL6,AL16:AL17,AL4)</f>
        <v>2244.5398762216828</v>
      </c>
      <c r="AM3" s="50"/>
      <c r="AN3" s="51">
        <f t="shared" si="2"/>
        <v>2144.0899999999997</v>
      </c>
    </row>
    <row r="4" spans="1:40" s="42" customFormat="1">
      <c r="A4" s="52"/>
      <c r="B4" s="53" t="s">
        <v>66</v>
      </c>
      <c r="C4" s="54">
        <f t="shared" ref="C4:C18" si="3">SUM(D4:I4,M4:Q4,W4:AC4,AF4,AL4:AN4)</f>
        <v>3530.6052385359417</v>
      </c>
      <c r="D4" s="55">
        <f>AA!$S$4</f>
        <v>4.6983800549313903</v>
      </c>
      <c r="E4" s="55">
        <f>BBWB!$S$4</f>
        <v>20.971394600655771</v>
      </c>
      <c r="F4" s="55">
        <f>CA!$S$4</f>
        <v>0.81729527596675489</v>
      </c>
      <c r="G4" s="132">
        <f>CWP!$S$4</f>
        <v>0</v>
      </c>
      <c r="H4" s="132">
        <f>CTB!S4</f>
        <v>0</v>
      </c>
      <c r="I4" s="55">
        <f>DLA!$S$4</f>
        <v>13.328250671290322</v>
      </c>
      <c r="J4" s="55">
        <f>'DLA (children)'!$S$4</f>
        <v>0.84506103171776992</v>
      </c>
      <c r="K4" s="55">
        <f>'DLA (working age)'!$S$4</f>
        <v>5.4555481008875102</v>
      </c>
      <c r="L4" s="55">
        <f>'DLA (pensioners)'!$S$4</f>
        <v>7.0199320449176632</v>
      </c>
      <c r="M4" s="132">
        <f>DHP!$S$4</f>
        <v>0</v>
      </c>
      <c r="N4" s="55">
        <f>ESA!$S$4</f>
        <v>10.378425049855176</v>
      </c>
      <c r="O4" s="132">
        <f>HB!$S$4</f>
        <v>0</v>
      </c>
      <c r="P4" s="55">
        <f>IB!$S$4</f>
        <v>24.776837966800024</v>
      </c>
      <c r="Q4" s="55">
        <f>IS!$S$4</f>
        <v>0.18767886565117883</v>
      </c>
      <c r="R4" s="55"/>
      <c r="S4" s="55">
        <f>'IS (incapacity)'!$S$4</f>
        <v>5.887702629550351E-2</v>
      </c>
      <c r="T4" s="55">
        <f>'IS (lone parent)'!$S$4</f>
        <v>9.064837573351317E-2</v>
      </c>
      <c r="U4" s="132">
        <f>'IS (carer)'!$S$4</f>
        <v>0</v>
      </c>
      <c r="V4" s="55">
        <f>'IS (others)'!$S$4</f>
        <v>3.1159027563544522E-2</v>
      </c>
      <c r="W4" s="55">
        <f>IIDB!$S$4</f>
        <v>18.097163159146831</v>
      </c>
      <c r="X4" s="55">
        <f>JSA!$S$4</f>
        <v>0.91257658500359262</v>
      </c>
      <c r="Y4" s="55">
        <f>MA!$S$4</f>
        <v>1.1475476103870772</v>
      </c>
      <c r="Z4" s="132">
        <f>O75TVL!$S$4</f>
        <v>0</v>
      </c>
      <c r="AA4" s="55">
        <f>PC!$S$4</f>
        <v>0.55545629158340659</v>
      </c>
      <c r="AB4" s="55"/>
      <c r="AC4" s="55">
        <f>SDA!$S$4</f>
        <v>1.8918643582465946</v>
      </c>
      <c r="AD4" s="55">
        <f>'SDA (working age)'!$S$4</f>
        <v>1.612720499693578</v>
      </c>
      <c r="AE4" s="55">
        <f>'SDA (pensioners)'!$S$4</f>
        <v>0.27914385855301671</v>
      </c>
      <c r="AF4" s="55">
        <f>SP!$S$4</f>
        <v>3407.5967994059415</v>
      </c>
      <c r="AG4" s="55"/>
      <c r="AH4" s="55"/>
      <c r="AI4" s="55"/>
      <c r="AJ4" s="55"/>
      <c r="AK4" s="55"/>
      <c r="AL4" s="55">
        <f>SMP!$S$4</f>
        <v>3.8325686404818593</v>
      </c>
      <c r="AM4" s="55"/>
      <c r="AN4" s="56">
        <f>WFP!$S$4</f>
        <v>21.413</v>
      </c>
    </row>
    <row r="5" spans="1:40" s="42" customFormat="1" ht="25.5" customHeight="1">
      <c r="A5" s="47">
        <v>941</v>
      </c>
      <c r="B5" s="48" t="s">
        <v>67</v>
      </c>
      <c r="C5" s="49">
        <f t="shared" si="3"/>
        <v>147311.5411089788</v>
      </c>
      <c r="D5" s="50">
        <f t="shared" ref="D5:W5" si="4">SUM(D6,D16)</f>
        <v>4981.3474031372325</v>
      </c>
      <c r="E5" s="50">
        <f t="shared" si="4"/>
        <v>513.09731582633776</v>
      </c>
      <c r="F5" s="50">
        <f t="shared" si="4"/>
        <v>1757.1354047699378</v>
      </c>
      <c r="G5" s="50">
        <f t="shared" si="4"/>
        <v>133.30310289136014</v>
      </c>
      <c r="H5" s="50">
        <f t="shared" si="4"/>
        <v>4532.4849689999992</v>
      </c>
      <c r="I5" s="50">
        <f t="shared" si="4"/>
        <v>11967.937081746228</v>
      </c>
      <c r="J5" s="50">
        <f t="shared" si="4"/>
        <v>1275.5763632434923</v>
      </c>
      <c r="K5" s="50">
        <f t="shared" si="4"/>
        <v>6591.5564462770199</v>
      </c>
      <c r="L5" s="50">
        <f t="shared" si="4"/>
        <v>4098.8682523063235</v>
      </c>
      <c r="M5" s="50">
        <f t="shared" si="4"/>
        <v>52.494628999999996</v>
      </c>
      <c r="N5" s="50">
        <f t="shared" si="4"/>
        <v>6016.76291438315</v>
      </c>
      <c r="O5" s="50">
        <f t="shared" si="4"/>
        <v>22110.828503999997</v>
      </c>
      <c r="P5" s="50">
        <f t="shared" si="4"/>
        <v>2880.2315171295759</v>
      </c>
      <c r="Q5" s="50">
        <f t="shared" si="4"/>
        <v>4811.8233560304943</v>
      </c>
      <c r="R5" s="50"/>
      <c r="S5" s="50">
        <f t="shared" si="4"/>
        <v>2224.6173893852033</v>
      </c>
      <c r="T5" s="50">
        <f t="shared" si="4"/>
        <v>1943.6075810418506</v>
      </c>
      <c r="U5" s="50">
        <f t="shared" si="4"/>
        <v>459.16497385207009</v>
      </c>
      <c r="V5" s="50">
        <f t="shared" si="4"/>
        <v>184.8304218697495</v>
      </c>
      <c r="W5" s="50">
        <f t="shared" si="4"/>
        <v>766.16894509023939</v>
      </c>
      <c r="X5" s="50">
        <f>SUM(X6,X16)</f>
        <v>4691.0311921237426</v>
      </c>
      <c r="Y5" s="50">
        <f>SUM(Y6,Y16)</f>
        <v>367.90738583050359</v>
      </c>
      <c r="Z5" s="50">
        <f t="shared" ref="Z5:AF5" si="5">SUM(Z6,Z16)</f>
        <v>532.54476174522154</v>
      </c>
      <c r="AA5" s="50">
        <f t="shared" si="5"/>
        <v>6822.4722708747513</v>
      </c>
      <c r="AB5" s="50"/>
      <c r="AC5" s="50">
        <f t="shared" si="5"/>
        <v>788.20925537066216</v>
      </c>
      <c r="AD5" s="50">
        <f t="shared" si="5"/>
        <v>645.66633944421335</v>
      </c>
      <c r="AE5" s="50">
        <f t="shared" si="5"/>
        <v>142.5429159264487</v>
      </c>
      <c r="AF5" s="50">
        <f t="shared" si="5"/>
        <v>69618.677769379297</v>
      </c>
      <c r="AG5" s="50"/>
      <c r="AH5" s="50"/>
      <c r="AI5" s="50"/>
      <c r="AJ5" s="50"/>
      <c r="AK5" s="50"/>
      <c r="AL5" s="50">
        <f t="shared" ref="AL5:AN5" si="6">SUM(AL6,AL16)</f>
        <v>2031.0495666585953</v>
      </c>
      <c r="AM5" s="50"/>
      <c r="AN5" s="51">
        <f t="shared" si="6"/>
        <v>1936.0337639914601</v>
      </c>
    </row>
    <row r="6" spans="1:40" s="42" customFormat="1" ht="25.5" customHeight="1">
      <c r="A6" s="47">
        <v>921</v>
      </c>
      <c r="B6" s="57" t="s">
        <v>68</v>
      </c>
      <c r="C6" s="49">
        <f t="shared" si="3"/>
        <v>138246.78173510736</v>
      </c>
      <c r="D6" s="50">
        <f t="shared" ref="D6:L6" si="7">SUM(D7:D15)</f>
        <v>4583.6883483415968</v>
      </c>
      <c r="E6" s="50">
        <f t="shared" si="7"/>
        <v>482.70034405376686</v>
      </c>
      <c r="F6" s="50">
        <f t="shared" si="7"/>
        <v>1636.8557937863143</v>
      </c>
      <c r="G6" s="50">
        <f t="shared" si="7"/>
        <v>125.3032677673225</v>
      </c>
      <c r="H6" s="50">
        <f t="shared" si="7"/>
        <v>4281.2685299999994</v>
      </c>
      <c r="I6" s="50">
        <f t="shared" si="7"/>
        <v>10949.629936278801</v>
      </c>
      <c r="J6" s="50">
        <f t="shared" si="7"/>
        <v>1196.1988521087078</v>
      </c>
      <c r="K6" s="50">
        <f t="shared" si="7"/>
        <v>6089.3637654443237</v>
      </c>
      <c r="L6" s="50">
        <f t="shared" si="7"/>
        <v>3661.9905973786108</v>
      </c>
      <c r="M6" s="50">
        <f t="shared" ref="M6:W6" si="8">SUM(M7:M15)</f>
        <v>49.940262999999995</v>
      </c>
      <c r="N6" s="50">
        <f t="shared" si="8"/>
        <v>5601.4966785771267</v>
      </c>
      <c r="O6" s="50">
        <f t="shared" si="8"/>
        <v>21119.262038999997</v>
      </c>
      <c r="P6" s="50">
        <f t="shared" si="8"/>
        <v>2607.2220442444705</v>
      </c>
      <c r="Q6" s="50">
        <f t="shared" si="8"/>
        <v>4501.5025408875936</v>
      </c>
      <c r="R6" s="50"/>
      <c r="S6" s="50">
        <f t="shared" si="8"/>
        <v>2071.3891285830032</v>
      </c>
      <c r="T6" s="50">
        <f t="shared" si="8"/>
        <v>1831.1046610967605</v>
      </c>
      <c r="U6" s="50">
        <f t="shared" si="8"/>
        <v>425.36865524945068</v>
      </c>
      <c r="V6" s="50">
        <f t="shared" si="8"/>
        <v>174.16608320692052</v>
      </c>
      <c r="W6" s="50">
        <f t="shared" si="8"/>
        <v>705.42066142825502</v>
      </c>
      <c r="X6" s="50">
        <f>SUM(X7:X15)</f>
        <v>4420.0315069718436</v>
      </c>
      <c r="Y6" s="50">
        <f>SUM(Y7:Y15)</f>
        <v>351.28910382812984</v>
      </c>
      <c r="Z6" s="50">
        <f t="shared" ref="Z6:AF6" si="9">SUM(Z7:Z15)</f>
        <v>500.80418004114836</v>
      </c>
      <c r="AA6" s="50">
        <f t="shared" si="9"/>
        <v>6376.3129657485269</v>
      </c>
      <c r="AB6" s="50"/>
      <c r="AC6" s="50">
        <f t="shared" si="9"/>
        <v>729.45107105644854</v>
      </c>
      <c r="AD6" s="50">
        <f t="shared" si="9"/>
        <v>599.776668573184</v>
      </c>
      <c r="AE6" s="50">
        <f t="shared" si="9"/>
        <v>129.67440248326443</v>
      </c>
      <c r="AF6" s="50">
        <f t="shared" si="9"/>
        <v>65469.064368336716</v>
      </c>
      <c r="AG6" s="50"/>
      <c r="AH6" s="50"/>
      <c r="AI6" s="50"/>
      <c r="AJ6" s="50"/>
      <c r="AK6" s="50"/>
      <c r="AL6" s="50">
        <f t="shared" ref="AL6:AN6" si="10">SUM(AL7:AL15)</f>
        <v>1936.3595728298319</v>
      </c>
      <c r="AM6" s="50"/>
      <c r="AN6" s="51">
        <f t="shared" si="10"/>
        <v>1819.1785189294858</v>
      </c>
    </row>
    <row r="7" spans="1:40" s="42" customFormat="1">
      <c r="A7" s="52" t="s">
        <v>69</v>
      </c>
      <c r="B7" s="58" t="s">
        <v>70</v>
      </c>
      <c r="C7" s="54">
        <f t="shared" si="3"/>
        <v>7773.7295154082331</v>
      </c>
      <c r="D7" s="55">
        <f>AA!$S7</f>
        <v>252.65701918061558</v>
      </c>
      <c r="E7" s="55">
        <f>BBWB!$S7</f>
        <v>26.147670965893674</v>
      </c>
      <c r="F7" s="55">
        <f>CA!$S7</f>
        <v>109.36911610232599</v>
      </c>
      <c r="G7" s="55">
        <f>CWP!$S7</f>
        <v>9.9155276817792988</v>
      </c>
      <c r="H7" s="55">
        <f>CTB!S7</f>
        <v>269.65601700000002</v>
      </c>
      <c r="I7" s="55">
        <f>DLA!$S7</f>
        <v>749.33391130868938</v>
      </c>
      <c r="J7" s="55">
        <f>'DLA (children)'!$S7</f>
        <v>66.22878545642601</v>
      </c>
      <c r="K7" s="55">
        <f>'DLA (working age)'!$S7</f>
        <v>396.7804463752131</v>
      </c>
      <c r="L7" s="55">
        <f>'DLA (pensioners)'!$S7</f>
        <v>286.55010323101374</v>
      </c>
      <c r="M7" s="55">
        <f>DHP!$S7</f>
        <v>1.8988019999999999</v>
      </c>
      <c r="N7" s="55">
        <f>ESA!$S7</f>
        <v>371.46091248976325</v>
      </c>
      <c r="O7" s="55">
        <f>HB!$S7</f>
        <v>1050.6659639999998</v>
      </c>
      <c r="P7" s="55">
        <f>IB!$S7</f>
        <v>195.31850174543558</v>
      </c>
      <c r="Q7" s="55">
        <f>IS!$S7</f>
        <v>271.40517925467873</v>
      </c>
      <c r="R7" s="55"/>
      <c r="S7" s="55">
        <f>'IS (incapacity)'!$S7</f>
        <v>117.51050827003542</v>
      </c>
      <c r="T7" s="55">
        <f>'IS (lone parent)'!$S7</f>
        <v>109.18383804784034</v>
      </c>
      <c r="U7" s="55">
        <f>'IS (carer)'!$S7</f>
        <v>33.758031111893658</v>
      </c>
      <c r="V7" s="55">
        <f>'IS (others)'!$S7</f>
        <v>11.067995338812626</v>
      </c>
      <c r="W7" s="55">
        <f>IIDB!$S7</f>
        <v>96.283167494296507</v>
      </c>
      <c r="X7" s="55">
        <f>JSA!$S7</f>
        <v>320.30743874288817</v>
      </c>
      <c r="Y7" s="55">
        <f>MA!$S7</f>
        <v>12.880950336832358</v>
      </c>
      <c r="Z7" s="55">
        <f>O75TVL!$S7</f>
        <v>25.847436906706182</v>
      </c>
      <c r="AA7" s="55">
        <f>PC!$S7</f>
        <v>378.23707064035244</v>
      </c>
      <c r="AB7" s="55"/>
      <c r="AC7" s="55">
        <f>SDA!$S7</f>
        <v>48.905472441660393</v>
      </c>
      <c r="AD7" s="55">
        <f>'SDA (working age)'!$S7</f>
        <v>39.801852893383753</v>
      </c>
      <c r="AE7" s="55">
        <f>'SDA (pensioners)'!$S7</f>
        <v>9.1036195482766402</v>
      </c>
      <c r="AF7" s="55">
        <f>SP!$S7</f>
        <v>3397.5150774639051</v>
      </c>
      <c r="AG7" s="55"/>
      <c r="AH7" s="55"/>
      <c r="AI7" s="55"/>
      <c r="AJ7" s="55"/>
      <c r="AK7" s="55"/>
      <c r="AL7" s="55">
        <f>SMP!$S7</f>
        <v>91.391516292658778</v>
      </c>
      <c r="AM7" s="55"/>
      <c r="AN7" s="56">
        <f>WFP!$S7</f>
        <v>94.532763359751769</v>
      </c>
    </row>
    <row r="8" spans="1:40" s="42" customFormat="1">
      <c r="A8" s="52" t="s">
        <v>71</v>
      </c>
      <c r="B8" s="58" t="s">
        <v>72</v>
      </c>
      <c r="C8" s="54">
        <f t="shared" si="3"/>
        <v>20074.366122365122</v>
      </c>
      <c r="D8" s="55">
        <f>AA!$S8</f>
        <v>734.59101366904804</v>
      </c>
      <c r="E8" s="55">
        <f>BBWB!$S8</f>
        <v>72.494970125329758</v>
      </c>
      <c r="F8" s="55">
        <f>CA!$S8</f>
        <v>268.1779033346665</v>
      </c>
      <c r="G8" s="55">
        <f>CWP!$S8</f>
        <v>8.1138067065868249</v>
      </c>
      <c r="H8" s="55">
        <f>CTB!S8</f>
        <v>637.51822300000003</v>
      </c>
      <c r="I8" s="55">
        <f>DLA!$S8</f>
        <v>2024.6846852438389</v>
      </c>
      <c r="J8" s="55">
        <f>'DLA (children)'!$S8</f>
        <v>171.2639162845872</v>
      </c>
      <c r="K8" s="55">
        <f>'DLA (working age)'!$S8</f>
        <v>1090.0999557640364</v>
      </c>
      <c r="L8" s="55">
        <f>'DLA (pensioners)'!$S8</f>
        <v>764.54014353121477</v>
      </c>
      <c r="M8" s="55">
        <f>DHP!$S8</f>
        <v>5.1614379999999995</v>
      </c>
      <c r="N8" s="55">
        <f>ESA!$S8</f>
        <v>1058.0693102383129</v>
      </c>
      <c r="O8" s="55">
        <f>HB!$S8</f>
        <v>2654.4225140000003</v>
      </c>
      <c r="P8" s="55">
        <f>IB!$S8</f>
        <v>470.0953852560819</v>
      </c>
      <c r="Q8" s="55">
        <f>IS!$S8</f>
        <v>736.60197883612216</v>
      </c>
      <c r="R8" s="55"/>
      <c r="S8" s="55">
        <f>'IS (incapacity)'!$S8</f>
        <v>352.02888921630858</v>
      </c>
      <c r="T8" s="55">
        <f>'IS (lone parent)'!$S8</f>
        <v>281.45883921139864</v>
      </c>
      <c r="U8" s="55">
        <f>'IS (carer)'!$S8</f>
        <v>75.977417225896076</v>
      </c>
      <c r="V8" s="55">
        <f>'IS (others)'!$S8</f>
        <v>26.903399404866384</v>
      </c>
      <c r="W8" s="55">
        <f>IIDB!$S8</f>
        <v>128.69656266376521</v>
      </c>
      <c r="X8" s="55">
        <f>JSA!$S8</f>
        <v>674.18878200617792</v>
      </c>
      <c r="Y8" s="55">
        <f>MA!$S8</f>
        <v>39.949259113222681</v>
      </c>
      <c r="Z8" s="55">
        <f>O75TVL!$S8</f>
        <v>66.31685862354017</v>
      </c>
      <c r="AA8" s="55">
        <f>PC!$S8</f>
        <v>980.67173952940004</v>
      </c>
      <c r="AB8" s="55"/>
      <c r="AC8" s="55">
        <f>SDA!$S8</f>
        <v>121.92061311280895</v>
      </c>
      <c r="AD8" s="55">
        <f>'SDA (working age)'!$S8</f>
        <v>98.89652627429561</v>
      </c>
      <c r="AE8" s="55">
        <f>'SDA (pensioners)'!$S8</f>
        <v>23.024086838513341</v>
      </c>
      <c r="AF8" s="55">
        <f>SP!$S8</f>
        <v>8913.0883545359702</v>
      </c>
      <c r="AG8" s="55"/>
      <c r="AH8" s="55"/>
      <c r="AI8" s="55"/>
      <c r="AJ8" s="55"/>
      <c r="AK8" s="55"/>
      <c r="AL8" s="55">
        <f>SMP!$S8</f>
        <v>232.22017107267621</v>
      </c>
      <c r="AM8" s="55"/>
      <c r="AN8" s="56">
        <f>WFP!$S8</f>
        <v>247.38255329757027</v>
      </c>
    </row>
    <row r="9" spans="1:40" s="42" customFormat="1">
      <c r="A9" s="52" t="s">
        <v>73</v>
      </c>
      <c r="B9" s="58" t="s">
        <v>74</v>
      </c>
      <c r="C9" s="54">
        <f t="shared" si="3"/>
        <v>13744.610148618209</v>
      </c>
      <c r="D9" s="55">
        <f>AA!$S9</f>
        <v>410.34192828352275</v>
      </c>
      <c r="E9" s="55">
        <f>BBWB!$S9</f>
        <v>47.713889078547801</v>
      </c>
      <c r="F9" s="55">
        <f>CA!$S9</f>
        <v>181.04079817214102</v>
      </c>
      <c r="G9" s="55">
        <f>CWP!$S9</f>
        <v>25.63148143712575</v>
      </c>
      <c r="H9" s="55">
        <f>CTB!S9</f>
        <v>414.20088399999997</v>
      </c>
      <c r="I9" s="55">
        <f>DLA!$S9</f>
        <v>1224.1911583979888</v>
      </c>
      <c r="J9" s="55">
        <f>'DLA (children)'!$S9</f>
        <v>113.36853381751138</v>
      </c>
      <c r="K9" s="55">
        <f>'DLA (working age)'!$S9</f>
        <v>658.9473524404068</v>
      </c>
      <c r="L9" s="55">
        <f>'DLA (pensioners)'!$S9</f>
        <v>452.18377665671142</v>
      </c>
      <c r="M9" s="55">
        <f>DHP!$S9</f>
        <v>3.6466640000000003</v>
      </c>
      <c r="N9" s="55">
        <f>ESA!$S9</f>
        <v>610.68030891646708</v>
      </c>
      <c r="O9" s="55">
        <f>HB!$S9</f>
        <v>1701.8816280000001</v>
      </c>
      <c r="P9" s="55">
        <f>IB!$S9</f>
        <v>299.26312825216195</v>
      </c>
      <c r="Q9" s="55">
        <f>IS!$S9</f>
        <v>449.60472253708281</v>
      </c>
      <c r="R9" s="55"/>
      <c r="S9" s="55">
        <f>'IS (incapacity)'!$S9</f>
        <v>194.9513185851572</v>
      </c>
      <c r="T9" s="55">
        <f>'IS (lone parent)'!$S9</f>
        <v>182.17813130392705</v>
      </c>
      <c r="U9" s="55">
        <f>'IS (carer)'!$S9</f>
        <v>50.925158964545801</v>
      </c>
      <c r="V9" s="55">
        <f>'IS (others)'!$S9</f>
        <v>21.590742574771696</v>
      </c>
      <c r="W9" s="55">
        <f>IIDB!$S9</f>
        <v>92.571368654525656</v>
      </c>
      <c r="X9" s="55">
        <f>JSA!$S9</f>
        <v>569.67407732069466</v>
      </c>
      <c r="Y9" s="55">
        <f>MA!$S9</f>
        <v>28.751945950581181</v>
      </c>
      <c r="Z9" s="55">
        <f>O75TVL!$S9</f>
        <v>50.213710682916734</v>
      </c>
      <c r="AA9" s="55">
        <f>PC!$S9</f>
        <v>633.81891003359192</v>
      </c>
      <c r="AB9" s="55"/>
      <c r="AC9" s="55">
        <f>SDA!$S9</f>
        <v>81.09982932353131</v>
      </c>
      <c r="AD9" s="55">
        <f>'SDA (working age)'!$S9</f>
        <v>66.235424144631068</v>
      </c>
      <c r="AE9" s="55">
        <f>'SDA (pensioners)'!$S9</f>
        <v>14.864405178900247</v>
      </c>
      <c r="AF9" s="55">
        <f>SP!$S9</f>
        <v>6565.7253432465677</v>
      </c>
      <c r="AG9" s="55"/>
      <c r="AH9" s="55"/>
      <c r="AI9" s="55"/>
      <c r="AJ9" s="55"/>
      <c r="AK9" s="55"/>
      <c r="AL9" s="55">
        <f>SMP!$S9</f>
        <v>172.49190400964235</v>
      </c>
      <c r="AM9" s="55"/>
      <c r="AN9" s="56">
        <f>WFP!$S9</f>
        <v>182.06646832111772</v>
      </c>
    </row>
    <row r="10" spans="1:40" s="42" customFormat="1">
      <c r="A10" s="52" t="s">
        <v>75</v>
      </c>
      <c r="B10" s="58" t="s">
        <v>76</v>
      </c>
      <c r="C10" s="54">
        <f t="shared" si="3"/>
        <v>11633.179860807875</v>
      </c>
      <c r="D10" s="55">
        <f>AA!$S10</f>
        <v>402.69069100406068</v>
      </c>
      <c r="E10" s="55">
        <f>BBWB!$S10</f>
        <v>42.432370860388311</v>
      </c>
      <c r="F10" s="55">
        <f>CA!$S10</f>
        <v>143.19719133644196</v>
      </c>
      <c r="G10" s="55">
        <f>CWP!$S10</f>
        <v>17.464326330196748</v>
      </c>
      <c r="H10" s="55">
        <f>CTB!S10</f>
        <v>333.24033900000001</v>
      </c>
      <c r="I10" s="55">
        <f>DLA!$S10</f>
        <v>973.08555409061512</v>
      </c>
      <c r="J10" s="55">
        <f>'DLA (children)'!$S10</f>
        <v>107.18153274684414</v>
      </c>
      <c r="K10" s="55">
        <f>'DLA (working age)'!$S10</f>
        <v>528.146645238882</v>
      </c>
      <c r="L10" s="55">
        <f>'DLA (pensioners)'!$S10</f>
        <v>337.40012623008982</v>
      </c>
      <c r="M10" s="55">
        <f>DHP!$S10</f>
        <v>1.8224689999999999</v>
      </c>
      <c r="N10" s="55">
        <f>ESA!$S10</f>
        <v>454.26646119761779</v>
      </c>
      <c r="O10" s="55">
        <f>HB!$S10</f>
        <v>1272.576415</v>
      </c>
      <c r="P10" s="55">
        <f>IB!$S10</f>
        <v>247.00452070219262</v>
      </c>
      <c r="Q10" s="55">
        <f>IS!$S10</f>
        <v>339.12144646602246</v>
      </c>
      <c r="R10" s="55"/>
      <c r="S10" s="55">
        <f>'IS (incapacity)'!$S10</f>
        <v>149.21904464560009</v>
      </c>
      <c r="T10" s="55">
        <f>'IS (lone parent)'!$S10</f>
        <v>140.99377326637878</v>
      </c>
      <c r="U10" s="55">
        <f>'IS (carer)'!$S10</f>
        <v>36.306268538839923</v>
      </c>
      <c r="V10" s="55">
        <f>'IS (others)'!$S10</f>
        <v>12.710768514246169</v>
      </c>
      <c r="W10" s="55">
        <f>IIDB!$S10</f>
        <v>88.233483263468187</v>
      </c>
      <c r="X10" s="55">
        <f>JSA!$S10</f>
        <v>368.27814169173979</v>
      </c>
      <c r="Y10" s="55">
        <f>MA!$S10</f>
        <v>28.94506653412007</v>
      </c>
      <c r="Z10" s="55">
        <f>O75TVL!$S10</f>
        <v>44.020792391350945</v>
      </c>
      <c r="AA10" s="55">
        <f>PC!$S10</f>
        <v>512.84873479414625</v>
      </c>
      <c r="AB10" s="55"/>
      <c r="AC10" s="55">
        <f>SDA!$S10</f>
        <v>70.716806834663942</v>
      </c>
      <c r="AD10" s="55">
        <f>'SDA (working age)'!$S10</f>
        <v>58.901425940634013</v>
      </c>
      <c r="AE10" s="55">
        <f>'SDA (pensioners)'!$S10</f>
        <v>11.815380894029921</v>
      </c>
      <c r="AF10" s="55">
        <f>SP!$S10</f>
        <v>5959.4148365057536</v>
      </c>
      <c r="AG10" s="55"/>
      <c r="AH10" s="55"/>
      <c r="AI10" s="55"/>
      <c r="AJ10" s="55"/>
      <c r="AK10" s="55"/>
      <c r="AL10" s="55">
        <f>SMP!$S10</f>
        <v>172.3743559196906</v>
      </c>
      <c r="AM10" s="55"/>
      <c r="AN10" s="56">
        <f>WFP!$S10</f>
        <v>161.44585788540783</v>
      </c>
    </row>
    <row r="11" spans="1:40" s="42" customFormat="1">
      <c r="A11" s="52" t="s">
        <v>77</v>
      </c>
      <c r="B11" s="58" t="s">
        <v>78</v>
      </c>
      <c r="C11" s="54">
        <f t="shared" si="3"/>
        <v>15099.460115345884</v>
      </c>
      <c r="D11" s="55">
        <f>AA!$S11</f>
        <v>566.66530464060725</v>
      </c>
      <c r="E11" s="55">
        <f>BBWB!$S11</f>
        <v>56.262139462748934</v>
      </c>
      <c r="F11" s="55">
        <f>CA!$S11</f>
        <v>204.13399947614371</v>
      </c>
      <c r="G11" s="55">
        <f>CWP!$S11</f>
        <v>19.413967869974336</v>
      </c>
      <c r="H11" s="55">
        <f>CTB!S11</f>
        <v>464.37379100000004</v>
      </c>
      <c r="I11" s="55">
        <f>DLA!$S11</f>
        <v>1277.0495243298024</v>
      </c>
      <c r="J11" s="55">
        <f>'DLA (children)'!$S11</f>
        <v>142.73302831766188</v>
      </c>
      <c r="K11" s="55">
        <f>'DLA (working age)'!$S11</f>
        <v>676.56462881678965</v>
      </c>
      <c r="L11" s="55">
        <f>'DLA (pensioners)'!$S11</f>
        <v>456.80091227199108</v>
      </c>
      <c r="M11" s="55">
        <f>DHP!$S11</f>
        <v>4.222866999999999</v>
      </c>
      <c r="N11" s="55">
        <f>ESA!$S11</f>
        <v>607.15518456995403</v>
      </c>
      <c r="O11" s="55">
        <f>HB!$S11</f>
        <v>1970.4966800000002</v>
      </c>
      <c r="P11" s="55">
        <f>IB!$S11</f>
        <v>304.22514446256952</v>
      </c>
      <c r="Q11" s="55">
        <f>IS!$S11</f>
        <v>498.4099108609006</v>
      </c>
      <c r="R11" s="55"/>
      <c r="S11" s="55">
        <f>'IS (incapacity)'!$S11</f>
        <v>206.78076153880315</v>
      </c>
      <c r="T11" s="55">
        <f>'IS (lone parent)'!$S11</f>
        <v>216.09162058537049</v>
      </c>
      <c r="U11" s="55">
        <f>'IS (carer)'!$S11</f>
        <v>56.438639414966914</v>
      </c>
      <c r="V11" s="55">
        <f>'IS (others)'!$S11</f>
        <v>19.442388340446701</v>
      </c>
      <c r="W11" s="55">
        <f>IIDB!$S11</f>
        <v>83.358952257022153</v>
      </c>
      <c r="X11" s="55">
        <f>JSA!$S11</f>
        <v>566.22332758173172</v>
      </c>
      <c r="Y11" s="55">
        <f>MA!$S11</f>
        <v>30.604660299760436</v>
      </c>
      <c r="Z11" s="55">
        <f>O75TVL!$S11</f>
        <v>54.281207893992139</v>
      </c>
      <c r="AA11" s="55">
        <f>PC!$S11</f>
        <v>749.89092775082963</v>
      </c>
      <c r="AB11" s="55"/>
      <c r="AC11" s="55">
        <f>SDA!$S11</f>
        <v>81.927325537424309</v>
      </c>
      <c r="AD11" s="55">
        <f>'SDA (working age)'!$S11</f>
        <v>67.94641198555054</v>
      </c>
      <c r="AE11" s="55">
        <f>'SDA (pensioners)'!$S11</f>
        <v>13.98091355187376</v>
      </c>
      <c r="AF11" s="55">
        <f>SP!$S11</f>
        <v>7172.7545151957056</v>
      </c>
      <c r="AG11" s="55"/>
      <c r="AH11" s="55"/>
      <c r="AI11" s="55"/>
      <c r="AJ11" s="55"/>
      <c r="AK11" s="55"/>
      <c r="AL11" s="55">
        <f>SMP!$S11</f>
        <v>191.16704180238611</v>
      </c>
      <c r="AM11" s="55"/>
      <c r="AN11" s="56">
        <f>WFP!$S11</f>
        <v>196.84364335433105</v>
      </c>
    </row>
    <row r="12" spans="1:40" s="42" customFormat="1">
      <c r="A12" s="52" t="s">
        <v>79</v>
      </c>
      <c r="B12" s="58" t="s">
        <v>80</v>
      </c>
      <c r="C12" s="54">
        <f t="shared" si="3"/>
        <v>14664.893283623076</v>
      </c>
      <c r="D12" s="55">
        <f>AA!$S12</f>
        <v>519.51745537153079</v>
      </c>
      <c r="E12" s="55">
        <f>BBWB!$S12</f>
        <v>52.849281569847243</v>
      </c>
      <c r="F12" s="55">
        <f>CA!$S12</f>
        <v>154.43543637685488</v>
      </c>
      <c r="G12" s="55">
        <f>CWP!$S12</f>
        <v>12.536874080410607</v>
      </c>
      <c r="H12" s="55">
        <f>CTB!S12</f>
        <v>423.49779799999999</v>
      </c>
      <c r="I12" s="55">
        <f>DLA!$S12</f>
        <v>983.66916680060308</v>
      </c>
      <c r="J12" s="55">
        <f>'DLA (children)'!$S12</f>
        <v>130.94498220279149</v>
      </c>
      <c r="K12" s="55">
        <f>'DLA (working age)'!$S12</f>
        <v>544.43576986391759</v>
      </c>
      <c r="L12" s="55">
        <f>'DLA (pensioners)'!$S12</f>
        <v>306.97789266417391</v>
      </c>
      <c r="M12" s="55">
        <f>DHP!$S12</f>
        <v>3.4437199999999999</v>
      </c>
      <c r="N12" s="55">
        <f>ESA!$S12</f>
        <v>474.5614555291603</v>
      </c>
      <c r="O12" s="55">
        <f>HB!$S12</f>
        <v>1849.0831179999998</v>
      </c>
      <c r="P12" s="55">
        <f>IB!$S12</f>
        <v>241.8575599154284</v>
      </c>
      <c r="Q12" s="55">
        <f>IS!$S12</f>
        <v>387.65491754074628</v>
      </c>
      <c r="R12" s="55"/>
      <c r="S12" s="55">
        <f>'IS (incapacity)'!$S12</f>
        <v>174.8957066871501</v>
      </c>
      <c r="T12" s="55">
        <f>'IS (lone parent)'!$S12</f>
        <v>164.17510012921079</v>
      </c>
      <c r="U12" s="55">
        <f>'IS (carer)'!$S12</f>
        <v>34.465959584499657</v>
      </c>
      <c r="V12" s="55">
        <f>'IS (others)'!$S12</f>
        <v>14.27376450281459</v>
      </c>
      <c r="W12" s="55">
        <f>IIDB!$S12</f>
        <v>55.328162946559978</v>
      </c>
      <c r="X12" s="55">
        <f>JSA!$S12</f>
        <v>388.47362390069139</v>
      </c>
      <c r="Y12" s="55">
        <f>MA!$S12</f>
        <v>42.178012818274759</v>
      </c>
      <c r="Z12" s="55">
        <f>O75TVL!$S12</f>
        <v>60.296482633440142</v>
      </c>
      <c r="AA12" s="55">
        <f>PC!$S12</f>
        <v>587.59119927998995</v>
      </c>
      <c r="AB12" s="55"/>
      <c r="AC12" s="55">
        <f>SDA!$S12</f>
        <v>71.374672500993526</v>
      </c>
      <c r="AD12" s="55">
        <f>'SDA (working age)'!$S12</f>
        <v>58.807470071661108</v>
      </c>
      <c r="AE12" s="55">
        <f>'SDA (pensioners)'!$S12</f>
        <v>12.567202429332404</v>
      </c>
      <c r="AF12" s="55">
        <f>SP!$S12</f>
        <v>7937.9305211568371</v>
      </c>
      <c r="AG12" s="55"/>
      <c r="AH12" s="55"/>
      <c r="AI12" s="55"/>
      <c r="AJ12" s="55"/>
      <c r="AK12" s="55"/>
      <c r="AL12" s="55">
        <f>SMP!$S12</f>
        <v>205.75515986590096</v>
      </c>
      <c r="AM12" s="55"/>
      <c r="AN12" s="56">
        <f>WFP!$S12</f>
        <v>212.8586653358077</v>
      </c>
    </row>
    <row r="13" spans="1:40" s="42" customFormat="1">
      <c r="A13" s="52" t="s">
        <v>81</v>
      </c>
      <c r="B13" s="58" t="s">
        <v>82</v>
      </c>
      <c r="C13" s="54">
        <f t="shared" si="3"/>
        <v>20224.637766928681</v>
      </c>
      <c r="D13" s="55">
        <f>AA!$S13</f>
        <v>487.36160529660168</v>
      </c>
      <c r="E13" s="55">
        <f>BBWB!$S13</f>
        <v>58.358810210104153</v>
      </c>
      <c r="F13" s="55">
        <f>CA!$S13</f>
        <v>234.94160603082582</v>
      </c>
      <c r="G13" s="55">
        <f>CWP!$S13</f>
        <v>15.175194970059881</v>
      </c>
      <c r="H13" s="55">
        <f>CTB!S13</f>
        <v>776.81005099999993</v>
      </c>
      <c r="I13" s="55">
        <f>DLA!$S13</f>
        <v>1361.9968428794778</v>
      </c>
      <c r="J13" s="55">
        <f>'DLA (children)'!$S13</f>
        <v>168.38571801488422</v>
      </c>
      <c r="K13" s="55">
        <f>'DLA (working age)'!$S13</f>
        <v>830.64395517228559</v>
      </c>
      <c r="L13" s="55">
        <f>'DLA (pensioners)'!$S13</f>
        <v>363.04193220368126</v>
      </c>
      <c r="M13" s="55">
        <f>DHP!$S13</f>
        <v>20.236087999999999</v>
      </c>
      <c r="N13" s="55">
        <f>ESA!$S13</f>
        <v>848.54403649239453</v>
      </c>
      <c r="O13" s="55">
        <f>HB!$S13</f>
        <v>6082.7835179999993</v>
      </c>
      <c r="P13" s="55">
        <f>IB!$S13</f>
        <v>294.19919639007014</v>
      </c>
      <c r="Q13" s="55">
        <f>IS!$S13</f>
        <v>936.37178878318002</v>
      </c>
      <c r="R13" s="55"/>
      <c r="S13" s="55">
        <f>'IS (incapacity)'!$S13</f>
        <v>469.14840821405147</v>
      </c>
      <c r="T13" s="55">
        <f>'IS (lone parent)'!$S13</f>
        <v>372.98367697739093</v>
      </c>
      <c r="U13" s="55">
        <f>'IS (carer)'!$S13</f>
        <v>61.034385861769515</v>
      </c>
      <c r="V13" s="55">
        <f>'IS (others)'!$S13</f>
        <v>33.121034794302297</v>
      </c>
      <c r="W13" s="55">
        <f>IIDB!$S13</f>
        <v>32.85165575536935</v>
      </c>
      <c r="X13" s="55">
        <f>JSA!$S13</f>
        <v>766.46435626317134</v>
      </c>
      <c r="Y13" s="55">
        <f>MA!$S13</f>
        <v>70.084056111203424</v>
      </c>
      <c r="Z13" s="55">
        <f>O75TVL!$S13</f>
        <v>50.722635453848788</v>
      </c>
      <c r="AA13" s="55">
        <f>PC!$S13</f>
        <v>1164.7658502377792</v>
      </c>
      <c r="AB13" s="55"/>
      <c r="AC13" s="55">
        <f>SDA!$S13</f>
        <v>75.290779969688217</v>
      </c>
      <c r="AD13" s="55">
        <f>'SDA (working age)'!$S13</f>
        <v>62.654452706704205</v>
      </c>
      <c r="AE13" s="55">
        <f>'SDA (pensioners)'!$S13</f>
        <v>12.636327262984002</v>
      </c>
      <c r="AF13" s="55">
        <f>SP!$S13</f>
        <v>6383.4779196427553</v>
      </c>
      <c r="AG13" s="55"/>
      <c r="AH13" s="55"/>
      <c r="AI13" s="55"/>
      <c r="AJ13" s="55"/>
      <c r="AK13" s="55"/>
      <c r="AL13" s="55">
        <f>SMP!$S13</f>
        <v>363.51544628447914</v>
      </c>
      <c r="AM13" s="55"/>
      <c r="AN13" s="56">
        <f>WFP!$S13</f>
        <v>200.68632915767085</v>
      </c>
    </row>
    <row r="14" spans="1:40" s="42" customFormat="1">
      <c r="A14" s="52" t="s">
        <v>83</v>
      </c>
      <c r="B14" s="58" t="s">
        <v>84</v>
      </c>
      <c r="C14" s="54">
        <f t="shared" si="3"/>
        <v>20812.392621067273</v>
      </c>
      <c r="D14" s="55">
        <f>AA!$S14</f>
        <v>677.20502752346511</v>
      </c>
      <c r="E14" s="55">
        <f>BBWB!$S14</f>
        <v>79.316745092842808</v>
      </c>
      <c r="F14" s="55">
        <f>CA!$S14</f>
        <v>202.51115800998707</v>
      </c>
      <c r="G14" s="55">
        <f>CWP!$S14</f>
        <v>11.899118203592815</v>
      </c>
      <c r="H14" s="55">
        <f>CTB!S14</f>
        <v>564.60854599999993</v>
      </c>
      <c r="I14" s="55">
        <f>DLA!$S14</f>
        <v>1351.675800621292</v>
      </c>
      <c r="J14" s="55">
        <f>'DLA (children)'!$S14</f>
        <v>186.57412395073536</v>
      </c>
      <c r="K14" s="55">
        <f>'DLA (working age)'!$S14</f>
        <v>786.97313410010258</v>
      </c>
      <c r="L14" s="55">
        <f>'DLA (pensioners)'!$S14</f>
        <v>376.73223312165914</v>
      </c>
      <c r="M14" s="55">
        <f>DHP!$S14</f>
        <v>5.9969840000000003</v>
      </c>
      <c r="N14" s="55">
        <f>ESA!$S14</f>
        <v>678.66512482056305</v>
      </c>
      <c r="O14" s="55">
        <f>HB!$S14</f>
        <v>2830.6244830000001</v>
      </c>
      <c r="P14" s="55">
        <f>IB!$S14</f>
        <v>304.6193092308057</v>
      </c>
      <c r="Q14" s="55">
        <f>IS!$S14</f>
        <v>517.79497253288082</v>
      </c>
      <c r="R14" s="55"/>
      <c r="S14" s="55">
        <f>'IS (incapacity)'!$S14</f>
        <v>225.80353915508448</v>
      </c>
      <c r="T14" s="55">
        <f>'IS (lone parent)'!$S14</f>
        <v>227.26761616655114</v>
      </c>
      <c r="U14" s="55">
        <f>'IS (carer)'!$S14</f>
        <v>44.852763973992381</v>
      </c>
      <c r="V14" s="55">
        <f>'IS (others)'!$S14</f>
        <v>19.991726388626386</v>
      </c>
      <c r="W14" s="55">
        <f>IIDB!$S14</f>
        <v>69.36144578897067</v>
      </c>
      <c r="X14" s="55">
        <f>JSA!$S14</f>
        <v>470.654416054725</v>
      </c>
      <c r="Y14" s="55">
        <f>MA!$S14</f>
        <v>59.293164666376057</v>
      </c>
      <c r="Z14" s="55">
        <f>O75TVL!$S14</f>
        <v>87.486748755901559</v>
      </c>
      <c r="AA14" s="55">
        <f>PC!$S14</f>
        <v>777.39129393248595</v>
      </c>
      <c r="AB14" s="55"/>
      <c r="AC14" s="55">
        <f>SDA!$S14</f>
        <v>101.4230215673998</v>
      </c>
      <c r="AD14" s="55">
        <f>'SDA (working age)'!$S14</f>
        <v>83.087888759318275</v>
      </c>
      <c r="AE14" s="55">
        <f>'SDA (pensioners)'!$S14</f>
        <v>18.335132808081511</v>
      </c>
      <c r="AF14" s="55">
        <f>SP!$S14</f>
        <v>11379.071613379556</v>
      </c>
      <c r="AG14" s="55"/>
      <c r="AH14" s="55"/>
      <c r="AI14" s="55"/>
      <c r="AJ14" s="55"/>
      <c r="AK14" s="55"/>
      <c r="AL14" s="55">
        <f>SMP!$S14</f>
        <v>334.22370911545443</v>
      </c>
      <c r="AM14" s="55"/>
      <c r="AN14" s="56">
        <f>WFP!$S14</f>
        <v>308.56993877097551</v>
      </c>
    </row>
    <row r="15" spans="1:40" s="42" customFormat="1">
      <c r="A15" s="52" t="s">
        <v>85</v>
      </c>
      <c r="B15" s="58" t="s">
        <v>86</v>
      </c>
      <c r="C15" s="54">
        <f t="shared" si="3"/>
        <v>14219.512300943017</v>
      </c>
      <c r="D15" s="55">
        <f>AA!$S15</f>
        <v>532.65830337214584</v>
      </c>
      <c r="E15" s="55">
        <f>BBWB!$S15</f>
        <v>47.124466688064146</v>
      </c>
      <c r="F15" s="55">
        <f>CA!$S15</f>
        <v>139.04858494692746</v>
      </c>
      <c r="G15" s="55">
        <f>CWP!$S15</f>
        <v>5.1529704875962361</v>
      </c>
      <c r="H15" s="55">
        <f>CTB!S15</f>
        <v>397.36288099999996</v>
      </c>
      <c r="I15" s="55">
        <f>DLA!$S15</f>
        <v>1003.9432926064939</v>
      </c>
      <c r="J15" s="55">
        <f>'DLA (children)'!$S15</f>
        <v>109.51823131726609</v>
      </c>
      <c r="K15" s="55">
        <f>'DLA (working age)'!$S15</f>
        <v>576.77187767268958</v>
      </c>
      <c r="L15" s="55">
        <f>'DLA (pensioners)'!$S15</f>
        <v>317.76347746807556</v>
      </c>
      <c r="M15" s="55">
        <f>DHP!$S15</f>
        <v>3.5112310000000004</v>
      </c>
      <c r="N15" s="55">
        <f>ESA!$S15</f>
        <v>498.09388432289393</v>
      </c>
      <c r="O15" s="55">
        <f>HB!$S15</f>
        <v>1706.727719</v>
      </c>
      <c r="P15" s="55">
        <f>IB!$S15</f>
        <v>250.63929828972454</v>
      </c>
      <c r="Q15" s="55">
        <f>IS!$S15</f>
        <v>364.53762407597924</v>
      </c>
      <c r="R15" s="55"/>
      <c r="S15" s="55">
        <f>'IS (incapacity)'!$S15</f>
        <v>181.05095227081279</v>
      </c>
      <c r="T15" s="55">
        <f>'IS (lone parent)'!$S15</f>
        <v>136.77206540869213</v>
      </c>
      <c r="U15" s="55">
        <f>'IS (carer)'!$S15</f>
        <v>31.610030573046711</v>
      </c>
      <c r="V15" s="55">
        <f>'IS (others)'!$S15</f>
        <v>15.064263348033666</v>
      </c>
      <c r="W15" s="55">
        <f>IIDB!$S15</f>
        <v>58.735862604277294</v>
      </c>
      <c r="X15" s="55">
        <f>JSA!$S15</f>
        <v>295.76734341002373</v>
      </c>
      <c r="Y15" s="55">
        <f>MA!$S15</f>
        <v>38.601987997758819</v>
      </c>
      <c r="Z15" s="55">
        <f>O75TVL!$S15</f>
        <v>61.618306699451729</v>
      </c>
      <c r="AA15" s="55">
        <f>PC!$S15</f>
        <v>591.09723954995127</v>
      </c>
      <c r="AB15" s="55"/>
      <c r="AC15" s="55">
        <f>SDA!$S15</f>
        <v>76.792549768278064</v>
      </c>
      <c r="AD15" s="55">
        <f>'SDA (working age)'!$S15</f>
        <v>63.445215797005453</v>
      </c>
      <c r="AE15" s="55">
        <f>'SDA (pensioners)'!$S15</f>
        <v>13.347333971272608</v>
      </c>
      <c r="AF15" s="55">
        <f>SP!$S15</f>
        <v>7760.0861872096575</v>
      </c>
      <c r="AG15" s="55"/>
      <c r="AH15" s="55"/>
      <c r="AI15" s="55"/>
      <c r="AJ15" s="55"/>
      <c r="AK15" s="55"/>
      <c r="AL15" s="55">
        <f>SMP!$S15</f>
        <v>173.2202684669432</v>
      </c>
      <c r="AM15" s="55"/>
      <c r="AN15" s="56">
        <f>WFP!$S15</f>
        <v>214.79229944685312</v>
      </c>
    </row>
    <row r="16" spans="1:40" s="42" customFormat="1" ht="15.75">
      <c r="A16" s="40">
        <v>924</v>
      </c>
      <c r="B16" s="59" t="s">
        <v>87</v>
      </c>
      <c r="C16" s="49">
        <f t="shared" si="3"/>
        <v>9064.7593738714113</v>
      </c>
      <c r="D16" s="50">
        <f>AA!$S$16</f>
        <v>397.65905479563605</v>
      </c>
      <c r="E16" s="50">
        <f>BBWB!$S$16</f>
        <v>30.396971772570915</v>
      </c>
      <c r="F16" s="50">
        <f>CA!$S$16</f>
        <v>120.27961098362348</v>
      </c>
      <c r="G16" s="50">
        <f>CWP!$S$16</f>
        <v>7.999835124037638</v>
      </c>
      <c r="H16" s="50">
        <f>CTB!S16</f>
        <v>251.21643900000007</v>
      </c>
      <c r="I16" s="50">
        <f>DLA!$S$16</f>
        <v>1018.3071454674268</v>
      </c>
      <c r="J16" s="50">
        <f>'DLA (children)'!$S$16</f>
        <v>79.377511134784569</v>
      </c>
      <c r="K16" s="50">
        <f>'DLA (working age)'!$S$16</f>
        <v>502.19268083269583</v>
      </c>
      <c r="L16" s="50">
        <f>'DLA (pensioners)'!$S$16</f>
        <v>436.87765492771234</v>
      </c>
      <c r="M16" s="50">
        <f>DHP!$S$16</f>
        <v>2.5543660000000004</v>
      </c>
      <c r="N16" s="50">
        <f>ESA!$S$16</f>
        <v>415.26623580602359</v>
      </c>
      <c r="O16" s="50">
        <f>HB!$S$16</f>
        <v>991.56646499999988</v>
      </c>
      <c r="P16" s="50">
        <f>IB!$S$16</f>
        <v>273.00947288510542</v>
      </c>
      <c r="Q16" s="50">
        <f>IS!$S$16</f>
        <v>310.3208151429003</v>
      </c>
      <c r="R16" s="50"/>
      <c r="S16" s="50">
        <f>'IS (incapacity)'!$S$16</f>
        <v>153.22826080220025</v>
      </c>
      <c r="T16" s="50">
        <f>'IS (lone parent)'!$S$16</f>
        <v>112.50291994508996</v>
      </c>
      <c r="U16" s="50">
        <f>'IS (carer)'!$S$16</f>
        <v>33.796318602619415</v>
      </c>
      <c r="V16" s="50">
        <f>'IS (others)'!$S$16</f>
        <v>10.664338662828978</v>
      </c>
      <c r="W16" s="50">
        <f>IIDB!$S$16</f>
        <v>60.748283661984374</v>
      </c>
      <c r="X16" s="50">
        <f>JSA!$S$16</f>
        <v>270.99968515189948</v>
      </c>
      <c r="Y16" s="50">
        <f>MA!$S$16</f>
        <v>16.618282002373746</v>
      </c>
      <c r="Z16" s="50">
        <f>O75TVL!$S$16</f>
        <v>31.740581704073193</v>
      </c>
      <c r="AA16" s="50">
        <f>PC!$S$16</f>
        <v>446.15930512622441</v>
      </c>
      <c r="AB16" s="50"/>
      <c r="AC16" s="50">
        <f>SDA!$S$16</f>
        <v>58.758184314213658</v>
      </c>
      <c r="AD16" s="50">
        <f>'SDA (working age)'!$S$16</f>
        <v>45.889670871029381</v>
      </c>
      <c r="AE16" s="50">
        <f>'SDA (pensioners)'!$S$16</f>
        <v>12.86851344318427</v>
      </c>
      <c r="AF16" s="50">
        <f>SP!$S$16</f>
        <v>4149.6134010425822</v>
      </c>
      <c r="AG16" s="50"/>
      <c r="AH16" s="50"/>
      <c r="AI16" s="50"/>
      <c r="AJ16" s="50"/>
      <c r="AK16" s="50"/>
      <c r="AL16" s="50">
        <f>SMP!$S$16</f>
        <v>94.689993828763292</v>
      </c>
      <c r="AM16" s="50"/>
      <c r="AN16" s="51">
        <f>WFP!$S$16</f>
        <v>116.85524506197424</v>
      </c>
    </row>
    <row r="17" spans="1:40" s="42" customFormat="1" ht="15.75">
      <c r="A17" s="40">
        <v>923</v>
      </c>
      <c r="B17" s="59" t="s">
        <v>88</v>
      </c>
      <c r="C17" s="49">
        <f t="shared" si="3"/>
        <v>14573.703453963109</v>
      </c>
      <c r="D17" s="50">
        <f>AA!$S$17</f>
        <v>489.57913257783514</v>
      </c>
      <c r="E17" s="50">
        <f>BBWB!$S$17</f>
        <v>58.471235093005973</v>
      </c>
      <c r="F17" s="50">
        <f>CA!$S$17</f>
        <v>169.27049815409515</v>
      </c>
      <c r="G17" s="50">
        <f>CWP!$S$17</f>
        <v>8.4338971086398633</v>
      </c>
      <c r="H17" s="50">
        <f>CTB!S17</f>
        <v>379.46312099999989</v>
      </c>
      <c r="I17" s="50">
        <f>DLA!$S$17</f>
        <v>1448.8842477924798</v>
      </c>
      <c r="J17" s="50">
        <f>'DLA (children)'!$S$17</f>
        <v>114.21388792941426</v>
      </c>
      <c r="K17" s="50">
        <f>'DLA (working age)'!$S$17</f>
        <v>822.41559449458714</v>
      </c>
      <c r="L17" s="50">
        <f>'DLA (pensioners)'!$S$17</f>
        <v>514.19849478163974</v>
      </c>
      <c r="M17" s="50">
        <f>DHP!$S$17</f>
        <v>4.0779430000000003</v>
      </c>
      <c r="N17" s="50">
        <f>ESA!$S$17</f>
        <v>752.51314872699754</v>
      </c>
      <c r="O17" s="50">
        <f>HB!$S$17</f>
        <v>1788.8031080000001</v>
      </c>
      <c r="P17" s="50">
        <f>IB!$S$17</f>
        <v>370.83709101362365</v>
      </c>
      <c r="Q17" s="50">
        <f>IS!$S$17</f>
        <v>496.90784454384811</v>
      </c>
      <c r="R17" s="50"/>
      <c r="S17" s="50">
        <f>'IS (incapacity)'!$S$17</f>
        <v>264.73565116315467</v>
      </c>
      <c r="T17" s="50">
        <f>'IS (lone parent)'!$S$17</f>
        <v>166.79602980974994</v>
      </c>
      <c r="U17" s="50">
        <f>'IS (carer)'!$S$17</f>
        <v>49.052913260490534</v>
      </c>
      <c r="V17" s="50">
        <f>'IS (others)'!$S$17</f>
        <v>15.933234628134485</v>
      </c>
      <c r="W17" s="50">
        <f>IIDB!$S$17</f>
        <v>88.814849346805772</v>
      </c>
      <c r="X17" s="50">
        <f>JSA!$S$17</f>
        <v>477.86324134124743</v>
      </c>
      <c r="Y17" s="50">
        <f>MA!$S$17</f>
        <v>26.717651259109463</v>
      </c>
      <c r="Z17" s="50">
        <f>O75TVL!$S$17</f>
        <v>49.422416684716374</v>
      </c>
      <c r="AA17" s="50">
        <f>PC!$S$17</f>
        <v>687.84738915366529</v>
      </c>
      <c r="AB17" s="50"/>
      <c r="AC17" s="50">
        <f>SDA!$S$17</f>
        <v>96.763792211091612</v>
      </c>
      <c r="AD17" s="50">
        <f>'SDA (working age)'!$S$17</f>
        <v>80.119129779082883</v>
      </c>
      <c r="AE17" s="50">
        <f>'SDA (pensioners)'!$S$17</f>
        <v>16.644662432008719</v>
      </c>
      <c r="AF17" s="50">
        <f>SP!$S$17</f>
        <v>6782.7318700248043</v>
      </c>
      <c r="AG17" s="50"/>
      <c r="AH17" s="50"/>
      <c r="AI17" s="50"/>
      <c r="AJ17" s="50"/>
      <c r="AK17" s="50"/>
      <c r="AL17" s="50">
        <f>SMP!$S$17</f>
        <v>209.65774092260543</v>
      </c>
      <c r="AM17" s="50"/>
      <c r="AN17" s="51">
        <f>WFP!$S$17</f>
        <v>186.64323600853939</v>
      </c>
    </row>
    <row r="18" spans="1:40" s="65" customFormat="1" ht="30" customHeight="1">
      <c r="A18" s="60">
        <v>922</v>
      </c>
      <c r="B18" s="61" t="s">
        <v>89</v>
      </c>
      <c r="C18" s="125">
        <f t="shared" si="3"/>
        <v>14.030821570061887</v>
      </c>
      <c r="D18" s="63"/>
      <c r="E18" s="63"/>
      <c r="F18" s="63"/>
      <c r="G18" s="63"/>
      <c r="H18" s="63"/>
      <c r="I18" s="63"/>
      <c r="J18" s="63"/>
      <c r="K18" s="63"/>
      <c r="L18" s="63"/>
      <c r="M18" s="63"/>
      <c r="N18" s="63"/>
      <c r="O18" s="63"/>
      <c r="P18" s="63"/>
      <c r="Q18" s="63"/>
      <c r="R18" s="63"/>
      <c r="S18" s="63"/>
      <c r="T18" s="63"/>
      <c r="U18" s="63"/>
      <c r="V18" s="63"/>
      <c r="W18" s="63"/>
      <c r="X18" s="63"/>
      <c r="Y18" s="63"/>
      <c r="Z18" s="71">
        <f>O75TVL!$S$18</f>
        <v>14.030821570061887</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M4" sqref="AM4"/>
    </sheetView>
  </sheetViews>
  <sheetFormatPr defaultRowHeight="15"/>
  <cols>
    <col min="1" max="1" width="13.33203125" style="68" customWidth="1"/>
    <col min="2" max="2" width="39.33203125" style="68" bestFit="1" customWidth="1"/>
    <col min="3" max="7" width="12.77734375" style="68" customWidth="1"/>
    <col min="8" max="8" width="12.77734375" style="68" hidden="1" customWidth="1"/>
    <col min="9"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customWidth="1"/>
    <col min="29" max="30" width="12.77734375" style="68" customWidth="1"/>
    <col min="31" max="31" width="11.77734375" style="68" customWidth="1"/>
    <col min="32" max="32" width="11.109375" style="68" customWidth="1"/>
    <col min="33" max="37" width="12.77734375" style="68" hidden="1" customWidth="1"/>
    <col min="38" max="38" width="12.77734375" style="68" customWidth="1"/>
    <col min="39" max="39" width="10.21875" style="68" customWidth="1"/>
    <col min="40" max="40" width="12.77734375" style="68" customWidth="1"/>
    <col min="41" max="16384" width="8.88671875" style="68"/>
  </cols>
  <sheetData>
    <row r="1" spans="1:40" s="41" customFormat="1" ht="60" customHeight="1">
      <c r="A1" s="140" t="s">
        <v>107</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t="s">
        <v>108</v>
      </c>
      <c r="AC2" s="46" t="s">
        <v>62</v>
      </c>
      <c r="AD2" s="123" t="s">
        <v>49</v>
      </c>
      <c r="AE2" s="123" t="s">
        <v>50</v>
      </c>
      <c r="AF2" s="46" t="s">
        <v>63</v>
      </c>
      <c r="AG2" s="46"/>
      <c r="AH2" s="46"/>
      <c r="AI2" s="46"/>
      <c r="AJ2" s="46"/>
      <c r="AK2" s="46"/>
      <c r="AL2" s="46" t="s">
        <v>96</v>
      </c>
      <c r="AM2" s="46" t="s">
        <v>109</v>
      </c>
      <c r="AN2" s="76" t="s">
        <v>64</v>
      </c>
    </row>
    <row r="3" spans="1:40" s="42" customFormat="1" ht="30" customHeight="1">
      <c r="A3" s="47">
        <v>925</v>
      </c>
      <c r="B3" s="48" t="s">
        <v>65</v>
      </c>
      <c r="C3" s="49">
        <f>SUM(D3:I3,M3:Q3,W3:AC3,AF3,AL3:AN3)</f>
        <v>163111.40511697883</v>
      </c>
      <c r="D3" s="50">
        <f>SUM(D6,D16:D17,D4)</f>
        <v>5360.0751764300776</v>
      </c>
      <c r="E3" s="50">
        <f>SUM(E6,E16:E17,E4)</f>
        <v>582.23100191999993</v>
      </c>
      <c r="F3" s="50">
        <f>SUM(F6,F16:F17,F4)</f>
        <v>2088.2668163797007</v>
      </c>
      <c r="G3" s="50">
        <f>SUM(G6,G16:G17,G4)</f>
        <v>8.4069999999999965</v>
      </c>
      <c r="H3" s="50"/>
      <c r="I3" s="50">
        <f>SUM(I6,I16:I17,I4)</f>
        <v>13762.514588680791</v>
      </c>
      <c r="J3" s="50">
        <f>SUM(J6,J16:J17,J4)</f>
        <v>1463.3914453663692</v>
      </c>
      <c r="K3" s="50">
        <f>SUM(K6,K16:K17,K4)</f>
        <v>7528.3277963936844</v>
      </c>
      <c r="L3" s="50">
        <f>SUM(L6,L16:L17,L4)</f>
        <v>4770.7953469207478</v>
      </c>
      <c r="M3" s="50">
        <f t="shared" ref="M3:W3" si="0">SUM(M6,M16:M17,M4)</f>
        <v>176.393889</v>
      </c>
      <c r="N3" s="50">
        <f t="shared" si="0"/>
        <v>10436.707839980012</v>
      </c>
      <c r="O3" s="50">
        <f t="shared" si="0"/>
        <v>24169.807672999999</v>
      </c>
      <c r="P3" s="50">
        <f t="shared" si="0"/>
        <v>1186.7982191800002</v>
      </c>
      <c r="Q3" s="50">
        <f t="shared" si="0"/>
        <v>3582.8260193800043</v>
      </c>
      <c r="R3" s="50"/>
      <c r="S3" s="50">
        <f t="shared" si="0"/>
        <v>991.64976374931405</v>
      </c>
      <c r="T3" s="50">
        <f t="shared" si="0"/>
        <v>1856.53073702336</v>
      </c>
      <c r="U3" s="50">
        <f t="shared" si="0"/>
        <v>557.83154347728646</v>
      </c>
      <c r="V3" s="50">
        <f t="shared" si="0"/>
        <v>176.81397513004154</v>
      </c>
      <c r="W3" s="50">
        <f t="shared" si="0"/>
        <v>870.57572770000013</v>
      </c>
      <c r="X3" s="50">
        <f>SUM(X6,X16:X17,X4)</f>
        <v>4338.0295486261939</v>
      </c>
      <c r="Y3" s="50">
        <f>SUM(Y6,Y16:Y17,Y4)</f>
        <v>399.99203899000003</v>
      </c>
      <c r="Z3" s="50">
        <f>SUM(Z6,Z16:Z18,Z4)</f>
        <v>606.39532681999992</v>
      </c>
      <c r="AA3" s="50">
        <f t="shared" ref="AA3:AF3" si="1">SUM(AA6,AA16:AA17,AA4)</f>
        <v>7041.52347619997</v>
      </c>
      <c r="AB3" s="50">
        <f t="shared" si="1"/>
        <v>160.53506744000018</v>
      </c>
      <c r="AC3" s="50">
        <f t="shared" si="1"/>
        <v>859.72773397999947</v>
      </c>
      <c r="AD3" s="50">
        <f t="shared" si="1"/>
        <v>715.05321305721384</v>
      </c>
      <c r="AE3" s="50">
        <f t="shared" si="1"/>
        <v>144.67452092278558</v>
      </c>
      <c r="AF3" s="50">
        <f t="shared" si="1"/>
        <v>83110.340359949972</v>
      </c>
      <c r="AG3" s="50"/>
      <c r="AH3" s="50"/>
      <c r="AI3" s="50"/>
      <c r="AJ3" s="50"/>
      <c r="AK3" s="50"/>
      <c r="AL3" s="50">
        <f t="shared" ref="AL3:AN3" si="2">SUM(AL6,AL16:AL17,AL4)</f>
        <v>2224.3191436620805</v>
      </c>
      <c r="AM3" s="50">
        <f t="shared" si="2"/>
        <v>5.857469660000004</v>
      </c>
      <c r="AN3" s="51">
        <f t="shared" si="2"/>
        <v>2140.0810000000024</v>
      </c>
    </row>
    <row r="4" spans="1:40" s="42" customFormat="1">
      <c r="A4" s="52"/>
      <c r="B4" s="53" t="s">
        <v>66</v>
      </c>
      <c r="C4" s="54">
        <f t="shared" ref="C4:C18" si="3">SUM(D4:I4,M4:Q4,W4:AC4,AF4,AL4:AN4)</f>
        <v>3602.1012585452249</v>
      </c>
      <c r="D4" s="55">
        <f>AA!$T$4</f>
        <v>5.9143789158572577</v>
      </c>
      <c r="E4" s="55">
        <f>BBWB!$T$4</f>
        <v>20.659689148745425</v>
      </c>
      <c r="F4" s="55">
        <f>CA!$T$4</f>
        <v>0.99576927553457906</v>
      </c>
      <c r="G4" s="132">
        <f>CWP!$T$4</f>
        <v>0</v>
      </c>
      <c r="H4" s="55"/>
      <c r="I4" s="55">
        <f>DLA!$T$4</f>
        <v>13.648362378988288</v>
      </c>
      <c r="J4" s="55">
        <f>'DLA (children)'!$T$4</f>
        <v>0.81890865552584668</v>
      </c>
      <c r="K4" s="55">
        <f>'DLA (working age)'!$T$4</f>
        <v>5.4983369441443699</v>
      </c>
      <c r="L4" s="55">
        <f>'DLA (pensioners)'!$T$4</f>
        <v>7.3720876028154949</v>
      </c>
      <c r="M4" s="132">
        <f>DHP!$T$4</f>
        <v>0</v>
      </c>
      <c r="N4" s="55">
        <f>ESA!$T$4</f>
        <v>21.808706286048672</v>
      </c>
      <c r="O4" s="132">
        <f>HB!$T$4</f>
        <v>0</v>
      </c>
      <c r="P4" s="55">
        <f>IB!$T$4</f>
        <v>9.5298298833646236</v>
      </c>
      <c r="Q4" s="55">
        <f>IS!$T$4</f>
        <v>0.13523887398598142</v>
      </c>
      <c r="R4" s="55"/>
      <c r="S4" s="55">
        <f>'IS (incapacity)'!$T$4</f>
        <v>4.5070432643303342E-2</v>
      </c>
      <c r="T4" s="55">
        <f>'IS (lone parent)'!$T$4</f>
        <v>6.3822939732951098E-2</v>
      </c>
      <c r="U4" s="132">
        <f>'IS (carer)'!$T$4</f>
        <v>0</v>
      </c>
      <c r="V4" s="132">
        <f>'IS (others)'!$T$4</f>
        <v>0</v>
      </c>
      <c r="W4" s="55">
        <f>IIDB!$T$4</f>
        <v>18.292431275019226</v>
      </c>
      <c r="X4" s="55">
        <f>JSA!$T$4</f>
        <v>0.7934663253900005</v>
      </c>
      <c r="Y4" s="55">
        <f>MA!$T$4</f>
        <v>1.3909613635294471</v>
      </c>
      <c r="Z4" s="132">
        <f>O75TVL!$T$4</f>
        <v>0</v>
      </c>
      <c r="AA4" s="55">
        <f>PC!$T$4</f>
        <v>0.60212096177961016</v>
      </c>
      <c r="AB4" s="55">
        <f>PIP!$T$4</f>
        <v>0.34647768620927749</v>
      </c>
      <c r="AC4" s="55">
        <f>SDA!$T$4</f>
        <v>1.4391017182155377</v>
      </c>
      <c r="AD4" s="55">
        <f>'SDA (working age)'!$T$4</f>
        <v>1.1770424563977351</v>
      </c>
      <c r="AE4" s="55">
        <f>'SDA (pensioners)'!$T$4</f>
        <v>0.26205926181780265</v>
      </c>
      <c r="AF4" s="55">
        <f>SP!$T$4</f>
        <v>3481.0106828642861</v>
      </c>
      <c r="AG4" s="55"/>
      <c r="AH4" s="55"/>
      <c r="AI4" s="55"/>
      <c r="AJ4" s="55"/>
      <c r="AK4" s="55"/>
      <c r="AL4" s="55">
        <f>SMP!$T$4</f>
        <v>3.7980415882710714</v>
      </c>
      <c r="AM4" s="132">
        <f>UC!$T$4</f>
        <v>0</v>
      </c>
      <c r="AN4" s="56">
        <f>WFP!$T$4</f>
        <v>21.736000000000001</v>
      </c>
    </row>
    <row r="5" spans="1:40" s="42" customFormat="1" ht="25.5" customHeight="1">
      <c r="A5" s="47">
        <v>941</v>
      </c>
      <c r="B5" s="48" t="s">
        <v>67</v>
      </c>
      <c r="C5" s="49">
        <f t="shared" si="3"/>
        <v>145114.67632828731</v>
      </c>
      <c r="D5" s="50">
        <f>SUM(D6,D16)</f>
        <v>4873.448663530442</v>
      </c>
      <c r="E5" s="50">
        <f>SUM(E6,E16)</f>
        <v>504.4411995909104</v>
      </c>
      <c r="F5" s="50">
        <f>SUM(F6,F16)</f>
        <v>1904.7760743556064</v>
      </c>
      <c r="G5" s="50">
        <f>SUM(G6,G16)</f>
        <v>7.5406439628482937</v>
      </c>
      <c r="H5" s="50"/>
      <c r="I5" s="50">
        <f>SUM(I6,I16)</f>
        <v>12277.659742366395</v>
      </c>
      <c r="J5" s="50">
        <f>SUM(J6,J16)</f>
        <v>1344.1944883017932</v>
      </c>
      <c r="K5" s="50">
        <f>SUM(K6,K16)</f>
        <v>6694.914603796974</v>
      </c>
      <c r="L5" s="50">
        <f>SUM(L6,L16)</f>
        <v>4235.9640154625722</v>
      </c>
      <c r="M5" s="50">
        <f t="shared" ref="M5:W5" si="4">SUM(M6,M16)</f>
        <v>147.69367399999999</v>
      </c>
      <c r="N5" s="50">
        <f t="shared" si="4"/>
        <v>9204.7121879007882</v>
      </c>
      <c r="O5" s="50">
        <f t="shared" si="4"/>
        <v>22399.650903999998</v>
      </c>
      <c r="P5" s="50">
        <f t="shared" si="4"/>
        <v>1078.0942060127479</v>
      </c>
      <c r="Q5" s="50">
        <f t="shared" si="4"/>
        <v>3269.2568106580211</v>
      </c>
      <c r="R5" s="50"/>
      <c r="S5" s="50">
        <f t="shared" si="4"/>
        <v>893.54846288216243</v>
      </c>
      <c r="T5" s="50">
        <f t="shared" si="4"/>
        <v>1709.2284983685074</v>
      </c>
      <c r="U5" s="50">
        <f t="shared" si="4"/>
        <v>503.37841684419817</v>
      </c>
      <c r="V5" s="50">
        <f t="shared" si="4"/>
        <v>163.22467035333432</v>
      </c>
      <c r="W5" s="50">
        <f t="shared" si="4"/>
        <v>763.98796103284315</v>
      </c>
      <c r="X5" s="50">
        <f>SUM(X6,X16)</f>
        <v>3928.519147559708</v>
      </c>
      <c r="Y5" s="50">
        <f>SUM(Y6,Y16)</f>
        <v>371.54398184192695</v>
      </c>
      <c r="Z5" s="50">
        <f t="shared" ref="Z5:AF5" si="5">SUM(Z6,Z16)</f>
        <v>543.02261796632706</v>
      </c>
      <c r="AA5" s="50">
        <f t="shared" si="5"/>
        <v>6403.9591414766082</v>
      </c>
      <c r="AB5" s="50">
        <f t="shared" si="5"/>
        <v>140.15488618415395</v>
      </c>
      <c r="AC5" s="50">
        <f t="shared" si="5"/>
        <v>767.30847409117541</v>
      </c>
      <c r="AD5" s="50">
        <f t="shared" si="5"/>
        <v>637.98727783971117</v>
      </c>
      <c r="AE5" s="50">
        <f t="shared" si="5"/>
        <v>129.32119625146407</v>
      </c>
      <c r="AF5" s="50">
        <f t="shared" si="5"/>
        <v>72578.097237942828</v>
      </c>
      <c r="AG5" s="50"/>
      <c r="AH5" s="50"/>
      <c r="AI5" s="50"/>
      <c r="AJ5" s="50"/>
      <c r="AK5" s="50"/>
      <c r="AL5" s="50">
        <f t="shared" ref="AL5:AN5" si="6">SUM(AL6,AL16)</f>
        <v>2012.7521371774878</v>
      </c>
      <c r="AM5" s="50">
        <f t="shared" si="6"/>
        <v>5.6950138716397829</v>
      </c>
      <c r="AN5" s="51">
        <f t="shared" si="6"/>
        <v>1932.3616227648442</v>
      </c>
    </row>
    <row r="6" spans="1:40" s="42" customFormat="1" ht="25.5" customHeight="1">
      <c r="A6" s="47">
        <v>921</v>
      </c>
      <c r="B6" s="57" t="s">
        <v>68</v>
      </c>
      <c r="C6" s="49">
        <f t="shared" si="3"/>
        <v>136188.81254196487</v>
      </c>
      <c r="D6" s="50">
        <f>SUM(D7:D15)</f>
        <v>4488.8461001057394</v>
      </c>
      <c r="E6" s="50">
        <f>SUM(E7:E15)</f>
        <v>474.17726314162303</v>
      </c>
      <c r="F6" s="50">
        <f>SUM(F7:F15)</f>
        <v>1775.2392928793693</v>
      </c>
      <c r="G6" s="50">
        <f>SUM(G7:G15)</f>
        <v>7.3175479876160958</v>
      </c>
      <c r="H6" s="50"/>
      <c r="I6" s="50">
        <f>SUM(I7:I15)</f>
        <v>11241.122099237906</v>
      </c>
      <c r="J6" s="50">
        <f>SUM(J7:J15)</f>
        <v>1262.1464885621231</v>
      </c>
      <c r="K6" s="50">
        <f>SUM(K7:K15)</f>
        <v>6188.5499987348403</v>
      </c>
      <c r="L6" s="50">
        <f>SUM(L7:L15)</f>
        <v>3785.8812028433513</v>
      </c>
      <c r="M6" s="50">
        <f t="shared" ref="M6:W6" si="7">SUM(M7:M15)</f>
        <v>139.96949799999999</v>
      </c>
      <c r="N6" s="50">
        <f t="shared" si="7"/>
        <v>8558.1344438638134</v>
      </c>
      <c r="O6" s="50">
        <f t="shared" si="7"/>
        <v>21395.703086999998</v>
      </c>
      <c r="P6" s="50">
        <f t="shared" si="7"/>
        <v>969.30489899227086</v>
      </c>
      <c r="Q6" s="50">
        <f t="shared" si="7"/>
        <v>3051.8150984479394</v>
      </c>
      <c r="R6" s="50"/>
      <c r="S6" s="50">
        <f t="shared" si="7"/>
        <v>822.45391367571369</v>
      </c>
      <c r="T6" s="50">
        <f t="shared" si="7"/>
        <v>1609.1491191220971</v>
      </c>
      <c r="U6" s="50">
        <f t="shared" si="7"/>
        <v>466.89604040169922</v>
      </c>
      <c r="V6" s="50">
        <f t="shared" si="7"/>
        <v>153.46073912852236</v>
      </c>
      <c r="W6" s="50">
        <f t="shared" si="7"/>
        <v>703.57202502516998</v>
      </c>
      <c r="X6" s="50">
        <f>SUM(X7:X15)</f>
        <v>3692.1280281639038</v>
      </c>
      <c r="Y6" s="50">
        <f>SUM(Y7:Y15)</f>
        <v>354.28729557729571</v>
      </c>
      <c r="Z6" s="50">
        <f t="shared" ref="Z6:AF6" si="8">SUM(Z7:Z15)</f>
        <v>510.88696315357186</v>
      </c>
      <c r="AA6" s="50">
        <f t="shared" si="8"/>
        <v>5987.0997305369747</v>
      </c>
      <c r="AB6" s="50">
        <f t="shared" si="8"/>
        <v>131.73513574786543</v>
      </c>
      <c r="AC6" s="50">
        <f t="shared" si="8"/>
        <v>710.39004628523537</v>
      </c>
      <c r="AD6" s="50">
        <f t="shared" si="8"/>
        <v>592.80103850103569</v>
      </c>
      <c r="AE6" s="50">
        <f t="shared" si="8"/>
        <v>117.58900778419958</v>
      </c>
      <c r="AF6" s="50">
        <f t="shared" si="8"/>
        <v>68256.478495536066</v>
      </c>
      <c r="AG6" s="50"/>
      <c r="AH6" s="50"/>
      <c r="AI6" s="50"/>
      <c r="AJ6" s="50"/>
      <c r="AK6" s="50"/>
      <c r="AL6" s="50">
        <f t="shared" ref="AL6:AN6" si="9">SUM(AL7:AL15)</f>
        <v>1918.9151917002223</v>
      </c>
      <c r="AM6" s="50">
        <f t="shared" si="9"/>
        <v>5.6917777005569103</v>
      </c>
      <c r="AN6" s="51">
        <f t="shared" si="9"/>
        <v>1815.998522881742</v>
      </c>
    </row>
    <row r="7" spans="1:40" s="42" customFormat="1">
      <c r="A7" s="52" t="s">
        <v>69</v>
      </c>
      <c r="B7" s="58" t="s">
        <v>70</v>
      </c>
      <c r="C7" s="54">
        <f t="shared" si="3"/>
        <v>7588.5117549738907</v>
      </c>
      <c r="D7" s="55">
        <f>AA!$T7</f>
        <v>249.88629494372145</v>
      </c>
      <c r="E7" s="55">
        <f>BBWB!$T7</f>
        <v>26.044906490439665</v>
      </c>
      <c r="F7" s="55">
        <f>CA!$T7</f>
        <v>119.94049752001787</v>
      </c>
      <c r="G7" s="132">
        <f>CWP!$T7</f>
        <v>0</v>
      </c>
      <c r="H7" s="55"/>
      <c r="I7" s="55">
        <f>DLA!$T7</f>
        <v>762.46017763641544</v>
      </c>
      <c r="J7" s="55">
        <f>'DLA (children)'!$T7</f>
        <v>69.532273125489354</v>
      </c>
      <c r="K7" s="55">
        <f>'DLA (working age)'!$T7</f>
        <v>398.31477949715884</v>
      </c>
      <c r="L7" s="55">
        <f>'DLA (pensioners)'!$T7</f>
        <v>295.39406308408144</v>
      </c>
      <c r="M7" s="55">
        <f>DHP!$T7</f>
        <v>7.2977379999999989</v>
      </c>
      <c r="N7" s="55">
        <f>ESA!$T7</f>
        <v>576.01960487457472</v>
      </c>
      <c r="O7" s="55">
        <f>HB!$T7</f>
        <v>1055.5343049999999</v>
      </c>
      <c r="P7" s="55">
        <f>IB!$T7</f>
        <v>56.342746936234093</v>
      </c>
      <c r="Q7" s="55">
        <f>IS!$T7</f>
        <v>191.50052672044791</v>
      </c>
      <c r="R7" s="55"/>
      <c r="S7" s="55">
        <f>'IS (incapacity)'!$T7</f>
        <v>46.552360500823696</v>
      </c>
      <c r="T7" s="55">
        <f>'IS (lone parent)'!$T7</f>
        <v>97.88586859613126</v>
      </c>
      <c r="U7" s="55">
        <f>'IS (carer)'!$T7</f>
        <v>37.313748964577329</v>
      </c>
      <c r="V7" s="55">
        <f>'IS (others)'!$T7</f>
        <v>9.7740501344563988</v>
      </c>
      <c r="W7" s="55">
        <f>IIDB!$T7</f>
        <v>94.809891179407856</v>
      </c>
      <c r="X7" s="55">
        <f>JSA!$T7</f>
        <v>270.93955996209354</v>
      </c>
      <c r="Y7" s="55">
        <f>MA!$T7</f>
        <v>12.64427375095222</v>
      </c>
      <c r="Z7" s="55">
        <f>O75TVL!$T7</f>
        <v>26.277478889256145</v>
      </c>
      <c r="AA7" s="55">
        <f>PC!$T7</f>
        <v>352.70640250396275</v>
      </c>
      <c r="AB7" s="55">
        <f>PIP!$T7</f>
        <v>15.056220419427895</v>
      </c>
      <c r="AC7" s="55">
        <f>SDA!$T7</f>
        <v>47.789555593041044</v>
      </c>
      <c r="AD7" s="55">
        <f>'SDA (working age)'!$T7</f>
        <v>39.576253292908952</v>
      </c>
      <c r="AE7" s="55">
        <f>'SDA (pensioners)'!$T7</f>
        <v>8.2133023001320851</v>
      </c>
      <c r="AF7" s="55">
        <f>SP!$T7</f>
        <v>3538.5372517953228</v>
      </c>
      <c r="AG7" s="55"/>
      <c r="AH7" s="55"/>
      <c r="AI7" s="55"/>
      <c r="AJ7" s="55"/>
      <c r="AK7" s="55"/>
      <c r="AL7" s="55">
        <f>SMP!$T7</f>
        <v>90.568183444466683</v>
      </c>
      <c r="AM7" s="55">
        <f>UC!$T7</f>
        <v>4.5306395160221022E-3</v>
      </c>
      <c r="AN7" s="56">
        <f>WFP!$T7</f>
        <v>94.151608674593462</v>
      </c>
    </row>
    <row r="8" spans="1:40" s="42" customFormat="1">
      <c r="A8" s="52" t="s">
        <v>71</v>
      </c>
      <c r="B8" s="58" t="s">
        <v>72</v>
      </c>
      <c r="C8" s="54">
        <f t="shared" si="3"/>
        <v>19722.427289464835</v>
      </c>
      <c r="D8" s="55">
        <f>AA!$T8</f>
        <v>717.80312491253426</v>
      </c>
      <c r="E8" s="55">
        <f>BBWB!$T8</f>
        <v>70.7230836890798</v>
      </c>
      <c r="F8" s="55">
        <f>CA!$T8</f>
        <v>293.05026679793161</v>
      </c>
      <c r="G8" s="55">
        <f>CWP!$T8</f>
        <v>0.17847678018575844</v>
      </c>
      <c r="H8" s="55"/>
      <c r="I8" s="55">
        <f>DLA!$T8</f>
        <v>2056.7581107197793</v>
      </c>
      <c r="J8" s="55">
        <f>'DLA (children)'!$T8</f>
        <v>180.92890787702527</v>
      </c>
      <c r="K8" s="55">
        <f>'DLA (working age)'!$T8</f>
        <v>1093.5454777491136</v>
      </c>
      <c r="L8" s="55">
        <f>'DLA (pensioners)'!$T8</f>
        <v>784.88395379919689</v>
      </c>
      <c r="M8" s="55">
        <f>DHP!$T8</f>
        <v>17.797455999999997</v>
      </c>
      <c r="N8" s="55">
        <f>ESA!$T8</f>
        <v>1631.9672209011362</v>
      </c>
      <c r="O8" s="55">
        <f>HB!$T8</f>
        <v>2691.3663270000002</v>
      </c>
      <c r="P8" s="55">
        <f>IB!$T8</f>
        <v>137.65411792222258</v>
      </c>
      <c r="Q8" s="55">
        <f>IS!$T8</f>
        <v>483.99572159576843</v>
      </c>
      <c r="R8" s="55"/>
      <c r="S8" s="55">
        <f>'IS (incapacity)'!$T8</f>
        <v>129.04853627325051</v>
      </c>
      <c r="T8" s="55">
        <f>'IS (lone parent)'!$T8</f>
        <v>248.31209964311512</v>
      </c>
      <c r="U8" s="55">
        <f>'IS (carer)'!$T8</f>
        <v>84.835232296004591</v>
      </c>
      <c r="V8" s="55">
        <f>'IS (others)'!$T8</f>
        <v>21.732025166090814</v>
      </c>
      <c r="W8" s="55">
        <f>IIDB!$T8</f>
        <v>128.41557604030461</v>
      </c>
      <c r="X8" s="55">
        <f>JSA!$T8</f>
        <v>563.86591657988743</v>
      </c>
      <c r="Y8" s="55">
        <f>MA!$T8</f>
        <v>40.364547389915664</v>
      </c>
      <c r="Z8" s="55">
        <f>O75TVL!$T8</f>
        <v>67.843672768624955</v>
      </c>
      <c r="AA8" s="55">
        <f>PC!$T8</f>
        <v>917.19546104579638</v>
      </c>
      <c r="AB8" s="55">
        <f>PIP!$T8</f>
        <v>34.430494076393771</v>
      </c>
      <c r="AC8" s="55">
        <f>SDA!$T8</f>
        <v>118.69700682791502</v>
      </c>
      <c r="AD8" s="55">
        <f>'SDA (working age)'!$T8</f>
        <v>97.692529487995913</v>
      </c>
      <c r="AE8" s="55">
        <f>'SDA (pensioners)'!$T8</f>
        <v>21.004477339919113</v>
      </c>
      <c r="AF8" s="55">
        <f>SP!$T8</f>
        <v>9268.5282224113671</v>
      </c>
      <c r="AG8" s="55"/>
      <c r="AH8" s="55"/>
      <c r="AI8" s="55"/>
      <c r="AJ8" s="55"/>
      <c r="AK8" s="55"/>
      <c r="AL8" s="55">
        <f>SMP!$T8</f>
        <v>230.12813340208248</v>
      </c>
      <c r="AM8" s="55">
        <f>UC!$T8</f>
        <v>5.4192920953790082</v>
      </c>
      <c r="AN8" s="56">
        <f>WFP!$T8</f>
        <v>246.24506050852756</v>
      </c>
    </row>
    <row r="9" spans="1:40" s="42" customFormat="1">
      <c r="A9" s="52" t="s">
        <v>73</v>
      </c>
      <c r="B9" s="58" t="s">
        <v>74</v>
      </c>
      <c r="C9" s="54">
        <f t="shared" si="3"/>
        <v>13531.426817169911</v>
      </c>
      <c r="D9" s="55">
        <f>AA!$T9</f>
        <v>406.34602774630872</v>
      </c>
      <c r="E9" s="55">
        <f>BBWB!$T9</f>
        <v>47.359121346206159</v>
      </c>
      <c r="F9" s="55">
        <f>CA!$T9</f>
        <v>196.34675990191926</v>
      </c>
      <c r="G9" s="55">
        <f>CWP!$T9</f>
        <v>4.0938111455108341</v>
      </c>
      <c r="H9" s="55"/>
      <c r="I9" s="55">
        <f>DLA!$T9</f>
        <v>1250.3974071374039</v>
      </c>
      <c r="J9" s="55">
        <f>'DLA (children)'!$T9</f>
        <v>120.70473525388871</v>
      </c>
      <c r="K9" s="55">
        <f>'DLA (working age)'!$T9</f>
        <v>665.15026382592748</v>
      </c>
      <c r="L9" s="55">
        <f>'DLA (pensioners)'!$T9</f>
        <v>465.36446689931233</v>
      </c>
      <c r="M9" s="55">
        <f>DHP!$T9</f>
        <v>10.412444999999998</v>
      </c>
      <c r="N9" s="55">
        <f>ESA!$T9</f>
        <v>947.34557051014042</v>
      </c>
      <c r="O9" s="55">
        <f>HB!$T9</f>
        <v>1724.6759910000001</v>
      </c>
      <c r="P9" s="55">
        <f>IB!$T9</f>
        <v>97.587712448387165</v>
      </c>
      <c r="Q9" s="55">
        <f>IS!$T9</f>
        <v>306.93460182666354</v>
      </c>
      <c r="R9" s="55"/>
      <c r="S9" s="55">
        <f>'IS (incapacity)'!$T9</f>
        <v>64.931476416499834</v>
      </c>
      <c r="T9" s="55">
        <f>'IS (lone parent)'!$T9</f>
        <v>166.44967047204034</v>
      </c>
      <c r="U9" s="55">
        <f>'IS (carer)'!$T9</f>
        <v>55.447706970292003</v>
      </c>
      <c r="V9" s="55">
        <f>'IS (others)'!$T9</f>
        <v>20.050286635542946</v>
      </c>
      <c r="W9" s="55">
        <f>IIDB!$T9</f>
        <v>92.182323476614641</v>
      </c>
      <c r="X9" s="55">
        <f>JSA!$T9</f>
        <v>490.00613815460684</v>
      </c>
      <c r="Y9" s="55">
        <f>MA!$T9</f>
        <v>29.050749750382451</v>
      </c>
      <c r="Z9" s="55">
        <f>O75TVL!$T9</f>
        <v>50.782828334703275</v>
      </c>
      <c r="AA9" s="55">
        <f>PC!$T9</f>
        <v>592.36586842943166</v>
      </c>
      <c r="AB9" s="55">
        <f>PIP!$T9</f>
        <v>15.464211703451634</v>
      </c>
      <c r="AC9" s="55">
        <f>SDA!$T9</f>
        <v>78.222725181053391</v>
      </c>
      <c r="AD9" s="55">
        <f>'SDA (working age)'!$T9</f>
        <v>64.92304347500567</v>
      </c>
      <c r="AE9" s="55">
        <f>'SDA (pensioners)'!$T9</f>
        <v>13.299681706047728</v>
      </c>
      <c r="AF9" s="55">
        <f>SP!$T9</f>
        <v>6839.3741643195535</v>
      </c>
      <c r="AG9" s="55"/>
      <c r="AH9" s="55"/>
      <c r="AI9" s="55"/>
      <c r="AJ9" s="55"/>
      <c r="AK9" s="55"/>
      <c r="AL9" s="55">
        <f>SMP!$T9</f>
        <v>170.93794959046454</v>
      </c>
      <c r="AM9" s="55">
        <f>UC!$T9</f>
        <v>1.6180855414364648E-2</v>
      </c>
      <c r="AN9" s="56">
        <f>WFP!$T9</f>
        <v>181.5242293116944</v>
      </c>
    </row>
    <row r="10" spans="1:40" s="42" customFormat="1">
      <c r="A10" s="52" t="s">
        <v>75</v>
      </c>
      <c r="B10" s="58" t="s">
        <v>76</v>
      </c>
      <c r="C10" s="54">
        <f t="shared" si="3"/>
        <v>11489.718297829337</v>
      </c>
      <c r="D10" s="55">
        <f>AA!$T10</f>
        <v>393.10819414562343</v>
      </c>
      <c r="E10" s="55">
        <f>BBWB!$T10</f>
        <v>41.896694025648699</v>
      </c>
      <c r="F10" s="55">
        <f>CA!$T10</f>
        <v>155.76457437448357</v>
      </c>
      <c r="G10" s="55">
        <f>CWP!$T10</f>
        <v>2.4540557275541786</v>
      </c>
      <c r="H10" s="55"/>
      <c r="I10" s="55">
        <f>DLA!$T10</f>
        <v>999.42951883088415</v>
      </c>
      <c r="J10" s="55">
        <f>'DLA (children)'!$T10</f>
        <v>112.75661784666099</v>
      </c>
      <c r="K10" s="55">
        <f>'DLA (working age)'!$T10</f>
        <v>536.91735315425751</v>
      </c>
      <c r="L10" s="55">
        <f>'DLA (pensioners)'!$T10</f>
        <v>349.35635350119287</v>
      </c>
      <c r="M10" s="55">
        <f>DHP!$T10</f>
        <v>6.3250720000000005</v>
      </c>
      <c r="N10" s="55">
        <f>ESA!$T10</f>
        <v>722.12002508559544</v>
      </c>
      <c r="O10" s="55">
        <f>HB!$T10</f>
        <v>1279.2887740000001</v>
      </c>
      <c r="P10" s="55">
        <f>IB!$T10</f>
        <v>71.9771134615861</v>
      </c>
      <c r="Q10" s="55">
        <f>IS!$T10</f>
        <v>231.09975793494573</v>
      </c>
      <c r="R10" s="55"/>
      <c r="S10" s="55">
        <f>'IS (incapacity)'!$T10</f>
        <v>53.164344405010603</v>
      </c>
      <c r="T10" s="55">
        <f>'IS (lone parent)'!$T10</f>
        <v>127.06298187108575</v>
      </c>
      <c r="U10" s="55">
        <f>'IS (carer)'!$T10</f>
        <v>39.715482483672446</v>
      </c>
      <c r="V10" s="55">
        <f>'IS (others)'!$T10</f>
        <v>11.261275718431325</v>
      </c>
      <c r="W10" s="55">
        <f>IIDB!$T10</f>
        <v>88.358759440136211</v>
      </c>
      <c r="X10" s="55">
        <f>JSA!$T10</f>
        <v>301.61147208026057</v>
      </c>
      <c r="Y10" s="55">
        <f>MA!$T10</f>
        <v>31.052674624777868</v>
      </c>
      <c r="Z10" s="55">
        <f>O75TVL!$T10</f>
        <v>44.529631486725208</v>
      </c>
      <c r="AA10" s="55">
        <f>PC!$T10</f>
        <v>481.39600740315518</v>
      </c>
      <c r="AB10" s="55">
        <f>PIP!$T10</f>
        <v>8.6669073437033735</v>
      </c>
      <c r="AC10" s="55">
        <f>SDA!$T10</f>
        <v>68.500277610478008</v>
      </c>
      <c r="AD10" s="55">
        <f>'SDA (working age)'!$T10</f>
        <v>57.690903067456617</v>
      </c>
      <c r="AE10" s="55">
        <f>'SDA (pensioners)'!$T10</f>
        <v>10.809374543021383</v>
      </c>
      <c r="AF10" s="55">
        <f>SP!$T10</f>
        <v>6229.7935357600218</v>
      </c>
      <c r="AG10" s="55"/>
      <c r="AH10" s="55"/>
      <c r="AI10" s="55"/>
      <c r="AJ10" s="55"/>
      <c r="AK10" s="55"/>
      <c r="AL10" s="55">
        <f>SMP!$T10</f>
        <v>170.82146047412027</v>
      </c>
      <c r="AM10" s="55">
        <f>UC!$T10</f>
        <v>9.0612790320442043E-3</v>
      </c>
      <c r="AN10" s="56">
        <f>WFP!$T10</f>
        <v>161.51473074060465</v>
      </c>
    </row>
    <row r="11" spans="1:40" s="42" customFormat="1">
      <c r="A11" s="52" t="s">
        <v>77</v>
      </c>
      <c r="B11" s="58" t="s">
        <v>78</v>
      </c>
      <c r="C11" s="54">
        <f t="shared" si="3"/>
        <v>14814.560889220193</v>
      </c>
      <c r="D11" s="55">
        <f>AA!$T11</f>
        <v>549.58644173229436</v>
      </c>
      <c r="E11" s="55">
        <f>BBWB!$T11</f>
        <v>54.408402890997344</v>
      </c>
      <c r="F11" s="55">
        <f>CA!$T11</f>
        <v>221.09693333353519</v>
      </c>
      <c r="G11" s="132">
        <f>CWP!$T11</f>
        <v>0</v>
      </c>
      <c r="H11" s="55"/>
      <c r="I11" s="55">
        <f>DLA!$T11</f>
        <v>1311.6514612693948</v>
      </c>
      <c r="J11" s="55">
        <f>'DLA (children)'!$T11</f>
        <v>149.65200701081807</v>
      </c>
      <c r="K11" s="55">
        <f>'DLA (working age)'!$T11</f>
        <v>690.18952609514622</v>
      </c>
      <c r="L11" s="55">
        <f>'DLA (pensioners)'!$T11</f>
        <v>471.12845826504844</v>
      </c>
      <c r="M11" s="55">
        <f>DHP!$T11</f>
        <v>12.046586</v>
      </c>
      <c r="N11" s="55">
        <f>ESA!$T11</f>
        <v>907.88631359869487</v>
      </c>
      <c r="O11" s="55">
        <f>HB!$T11</f>
        <v>1977.6522630000002</v>
      </c>
      <c r="P11" s="55">
        <f>IB!$T11</f>
        <v>123.84704764338385</v>
      </c>
      <c r="Q11" s="55">
        <f>IS!$T11</f>
        <v>355.63326352760339</v>
      </c>
      <c r="R11" s="55"/>
      <c r="S11" s="55">
        <f>'IS (incapacity)'!$T11</f>
        <v>82.081038757709933</v>
      </c>
      <c r="T11" s="55">
        <f>'IS (lone parent)'!$T11</f>
        <v>193.35748150020223</v>
      </c>
      <c r="U11" s="55">
        <f>'IS (carer)'!$T11</f>
        <v>62.833343687663394</v>
      </c>
      <c r="V11" s="55">
        <f>'IS (others)'!$T11</f>
        <v>17.380924979437932</v>
      </c>
      <c r="W11" s="55">
        <f>IIDB!$T11</f>
        <v>83.620076996822917</v>
      </c>
      <c r="X11" s="55">
        <f>JSA!$T11</f>
        <v>488.31146832754609</v>
      </c>
      <c r="Y11" s="55">
        <f>MA!$T11</f>
        <v>30.968689907728422</v>
      </c>
      <c r="Z11" s="55">
        <f>O75TVL!$T11</f>
        <v>55.665162053461685</v>
      </c>
      <c r="AA11" s="55">
        <f>PC!$T11</f>
        <v>698.98341370754781</v>
      </c>
      <c r="AB11" s="55">
        <f>PIP!$T11</f>
        <v>10.804335160675723</v>
      </c>
      <c r="AC11" s="55">
        <f>SDA!$T11</f>
        <v>80.683684795598822</v>
      </c>
      <c r="AD11" s="55">
        <f>'SDA (working age)'!$T11</f>
        <v>67.921986024973066</v>
      </c>
      <c r="AE11" s="55">
        <f>'SDA (pensioners)'!$T11</f>
        <v>12.761698770625737</v>
      </c>
      <c r="AF11" s="55">
        <f>SP!$T11</f>
        <v>7465.9022378132477</v>
      </c>
      <c r="AG11" s="55"/>
      <c r="AH11" s="55"/>
      <c r="AI11" s="55"/>
      <c r="AJ11" s="55"/>
      <c r="AK11" s="55"/>
      <c r="AL11" s="55">
        <f>SMP!$T11</f>
        <v>189.44484578909751</v>
      </c>
      <c r="AM11" s="55">
        <f>UC!$T11</f>
        <v>8.8023853454143694E-2</v>
      </c>
      <c r="AN11" s="56">
        <f>WFP!$T11</f>
        <v>196.28023781910812</v>
      </c>
    </row>
    <row r="12" spans="1:40" s="42" customFormat="1">
      <c r="A12" s="52" t="s">
        <v>79</v>
      </c>
      <c r="B12" s="58" t="s">
        <v>80</v>
      </c>
      <c r="C12" s="54">
        <f t="shared" si="3"/>
        <v>14551.178183706787</v>
      </c>
      <c r="D12" s="55">
        <f>AA!$T12</f>
        <v>512.55725427194579</v>
      </c>
      <c r="E12" s="55">
        <f>BBWB!$T12</f>
        <v>51.553802527304853</v>
      </c>
      <c r="F12" s="55">
        <f>CA!$T12</f>
        <v>167.35206167022088</v>
      </c>
      <c r="G12" s="132">
        <f>CWP!$T12</f>
        <v>0</v>
      </c>
      <c r="H12" s="55"/>
      <c r="I12" s="55">
        <f>DLA!$T12</f>
        <v>1017.0345323953793</v>
      </c>
      <c r="J12" s="55">
        <f>'DLA (children)'!$T12</f>
        <v>138.67807698243331</v>
      </c>
      <c r="K12" s="55">
        <f>'DLA (working age)'!$T12</f>
        <v>557.41651697060024</v>
      </c>
      <c r="L12" s="55">
        <f>'DLA (pensioners)'!$T12</f>
        <v>318.87421767865646</v>
      </c>
      <c r="M12" s="55">
        <f>DHP!$T12</f>
        <v>9.3018770000000011</v>
      </c>
      <c r="N12" s="55">
        <f>ESA!$T12</f>
        <v>736.60964219822381</v>
      </c>
      <c r="O12" s="55">
        <f>HB!$T12</f>
        <v>1877.8556509999999</v>
      </c>
      <c r="P12" s="55">
        <f>IB!$T12</f>
        <v>88.610236341641738</v>
      </c>
      <c r="Q12" s="55">
        <f>IS!$T12</f>
        <v>268.68278005386912</v>
      </c>
      <c r="R12" s="55"/>
      <c r="S12" s="55">
        <f>'IS (incapacity)'!$T12</f>
        <v>70.192334963654915</v>
      </c>
      <c r="T12" s="55">
        <f>'IS (lone parent)'!$T12</f>
        <v>146.98175824880275</v>
      </c>
      <c r="U12" s="55">
        <f>'IS (carer)'!$T12</f>
        <v>38.039580286583643</v>
      </c>
      <c r="V12" s="55">
        <f>'IS (others)'!$T12</f>
        <v>13.53227045324979</v>
      </c>
      <c r="W12" s="55">
        <f>IIDB!$T12</f>
        <v>55.450739107222489</v>
      </c>
      <c r="X12" s="55">
        <f>JSA!$T12</f>
        <v>318.40663068709858</v>
      </c>
      <c r="Y12" s="55">
        <f>MA!$T12</f>
        <v>41.308684019302888</v>
      </c>
      <c r="Z12" s="55">
        <f>O75TVL!$T12</f>
        <v>60.716121305199266</v>
      </c>
      <c r="AA12" s="55">
        <f>PC!$T12</f>
        <v>549.21729824544286</v>
      </c>
      <c r="AB12" s="55">
        <f>PIP!$T12</f>
        <v>11.546809435495181</v>
      </c>
      <c r="AC12" s="55">
        <f>SDA!$T12</f>
        <v>69.290736346974271</v>
      </c>
      <c r="AD12" s="55">
        <f>'SDA (working age)'!$T12</f>
        <v>57.79676041083146</v>
      </c>
      <c r="AE12" s="55">
        <f>'SDA (pensioners)'!$T12</f>
        <v>11.493975936142817</v>
      </c>
      <c r="AF12" s="55">
        <f>SP!$T12</f>
        <v>8298.821995573986</v>
      </c>
      <c r="AG12" s="55"/>
      <c r="AH12" s="55"/>
      <c r="AI12" s="55"/>
      <c r="AJ12" s="55"/>
      <c r="AK12" s="55"/>
      <c r="AL12" s="55">
        <f>SMP!$T12</f>
        <v>203.90154162347969</v>
      </c>
      <c r="AM12" s="55">
        <f>UC!$T12</f>
        <v>3.8834052994475162E-3</v>
      </c>
      <c r="AN12" s="56">
        <f>WFP!$T12</f>
        <v>212.9559064987013</v>
      </c>
    </row>
    <row r="13" spans="1:40" s="42" customFormat="1">
      <c r="A13" s="52" t="s">
        <v>81</v>
      </c>
      <c r="B13" s="58" t="s">
        <v>82</v>
      </c>
      <c r="C13" s="54">
        <f t="shared" si="3"/>
        <v>19664.594422466547</v>
      </c>
      <c r="D13" s="55">
        <f>AA!$T13</f>
        <v>480.80728888231505</v>
      </c>
      <c r="E13" s="55">
        <f>BBWB!$T13</f>
        <v>57.27769231299402</v>
      </c>
      <c r="F13" s="55">
        <f>CA!$T13</f>
        <v>252.81282743621739</v>
      </c>
      <c r="G13" s="132">
        <f>CWP!$T13</f>
        <v>0</v>
      </c>
      <c r="H13" s="55"/>
      <c r="I13" s="55">
        <f>DLA!$T13</f>
        <v>1408.8811583826212</v>
      </c>
      <c r="J13" s="55">
        <f>'DLA (children)'!$T13</f>
        <v>177.27275174991871</v>
      </c>
      <c r="K13" s="55">
        <f>'DLA (working age)'!$T13</f>
        <v>852.33277819239709</v>
      </c>
      <c r="L13" s="55">
        <f>'DLA (pensioners)'!$T13</f>
        <v>377.41727793460473</v>
      </c>
      <c r="M13" s="55">
        <f>DHP!$T13</f>
        <v>55.246516999999997</v>
      </c>
      <c r="N13" s="55">
        <f>ESA!$T13</f>
        <v>1267.7157913625133</v>
      </c>
      <c r="O13" s="55">
        <f>HB!$T13</f>
        <v>6194.2659759999997</v>
      </c>
      <c r="P13" s="55">
        <f>IB!$T13</f>
        <v>157.17567726844604</v>
      </c>
      <c r="Q13" s="55">
        <f>IS!$T13</f>
        <v>616.90769996963263</v>
      </c>
      <c r="R13" s="55"/>
      <c r="S13" s="55">
        <f>'IS (incapacity)'!$T13</f>
        <v>218.05230233970119</v>
      </c>
      <c r="T13" s="55">
        <f>'IS (lone parent)'!$T13</f>
        <v>304.30906748544908</v>
      </c>
      <c r="U13" s="55">
        <f>'IS (carer)'!$T13</f>
        <v>64.635667110903782</v>
      </c>
      <c r="V13" s="55">
        <f>'IS (others)'!$T13</f>
        <v>29.979896300506041</v>
      </c>
      <c r="W13" s="55">
        <f>IIDB!$T13</f>
        <v>32.672445297490889</v>
      </c>
      <c r="X13" s="55">
        <f>JSA!$T13</f>
        <v>642.06881877887281</v>
      </c>
      <c r="Y13" s="55">
        <f>MA!$T13</f>
        <v>71.298362511246197</v>
      </c>
      <c r="Z13" s="55">
        <f>O75TVL!$T13</f>
        <v>55.735422692203009</v>
      </c>
      <c r="AA13" s="55">
        <f>PC!$T13</f>
        <v>1113.4247770354409</v>
      </c>
      <c r="AB13" s="55">
        <f>PIP!$T13</f>
        <v>10.16069612457593</v>
      </c>
      <c r="AC13" s="55">
        <f>SDA!$T13</f>
        <v>73.993430579527399</v>
      </c>
      <c r="AD13" s="55">
        <f>'SDA (working age)'!$T13</f>
        <v>62.517074479833603</v>
      </c>
      <c r="AE13" s="55">
        <f>'SDA (pensioners)'!$T13</f>
        <v>11.476356099693781</v>
      </c>
      <c r="AF13" s="55">
        <f>SP!$T13</f>
        <v>6613.9153367393856</v>
      </c>
      <c r="AG13" s="55"/>
      <c r="AH13" s="55"/>
      <c r="AI13" s="55"/>
      <c r="AJ13" s="55"/>
      <c r="AK13" s="55"/>
      <c r="AL13" s="55">
        <f>SMP!$T13</f>
        <v>360.24058861833856</v>
      </c>
      <c r="AM13" s="55">
        <f>UC!$T13</f>
        <v>0.13462471704751389</v>
      </c>
      <c r="AN13" s="56">
        <f>WFP!$T13</f>
        <v>199.85929075767777</v>
      </c>
    </row>
    <row r="14" spans="1:40" s="42" customFormat="1">
      <c r="A14" s="52" t="s">
        <v>83</v>
      </c>
      <c r="B14" s="58" t="s">
        <v>84</v>
      </c>
      <c r="C14" s="54">
        <f t="shared" si="3"/>
        <v>20705.216085094715</v>
      </c>
      <c r="D14" s="55">
        <f>AA!$T14</f>
        <v>663.67025289634785</v>
      </c>
      <c r="E14" s="55">
        <f>BBWB!$T14</f>
        <v>78.29739894358265</v>
      </c>
      <c r="F14" s="55">
        <f>CA!$T14</f>
        <v>218.68399308868024</v>
      </c>
      <c r="G14" s="55">
        <f>CWP!$T14</f>
        <v>0.59120433436532482</v>
      </c>
      <c r="H14" s="55"/>
      <c r="I14" s="55">
        <f>DLA!$T14</f>
        <v>1397.8763119098098</v>
      </c>
      <c r="J14" s="55">
        <f>'DLA (children)'!$T14</f>
        <v>196.39559937799385</v>
      </c>
      <c r="K14" s="55">
        <f>'DLA (working age)'!$T14</f>
        <v>805.11663797367328</v>
      </c>
      <c r="L14" s="55">
        <f>'DLA (pensioners)'!$T14</f>
        <v>392.99824370157199</v>
      </c>
      <c r="M14" s="55">
        <f>DHP!$T14</f>
        <v>13.846626999999998</v>
      </c>
      <c r="N14" s="55">
        <f>ESA!$T14</f>
        <v>1027.1566790770903</v>
      </c>
      <c r="O14" s="55">
        <f>HB!$T14</f>
        <v>2868.4717740000006</v>
      </c>
      <c r="P14" s="55">
        <f>IB!$T14</f>
        <v>120.60236084271854</v>
      </c>
      <c r="Q14" s="55">
        <f>IS!$T14</f>
        <v>349.12284474344415</v>
      </c>
      <c r="R14" s="55"/>
      <c r="S14" s="55">
        <f>'IS (incapacity)'!$T14</f>
        <v>81.416066875624651</v>
      </c>
      <c r="T14" s="55">
        <f>'IS (lone parent)'!$T14</f>
        <v>202.27999766382516</v>
      </c>
      <c r="U14" s="55">
        <f>'IS (carer)'!$T14</f>
        <v>48.918404319529522</v>
      </c>
      <c r="V14" s="55">
        <f>'IS (others)'!$T14</f>
        <v>16.501846639105512</v>
      </c>
      <c r="W14" s="55">
        <f>IIDB!$T14</f>
        <v>69.041606535463274</v>
      </c>
      <c r="X14" s="55">
        <f>JSA!$T14</f>
        <v>375.89486621350261</v>
      </c>
      <c r="Y14" s="55">
        <f>MA!$T14</f>
        <v>57.641515818841775</v>
      </c>
      <c r="Z14" s="55">
        <f>O75TVL!$T14</f>
        <v>88.188031053057969</v>
      </c>
      <c r="AA14" s="55">
        <f>PC!$T14</f>
        <v>732.22500289278366</v>
      </c>
      <c r="AB14" s="55">
        <f>PIP!$T14</f>
        <v>13.852912946653074</v>
      </c>
      <c r="AC14" s="55">
        <f>SDA!$T14</f>
        <v>97.901020807500203</v>
      </c>
      <c r="AD14" s="55">
        <f>'SDA (working age)'!$T14</f>
        <v>81.500984865121509</v>
      </c>
      <c r="AE14" s="55">
        <f>'SDA (pensioners)'!$T14</f>
        <v>16.400035942378675</v>
      </c>
      <c r="AF14" s="55">
        <f>SP!$T14</f>
        <v>11892.288847467114</v>
      </c>
      <c r="AG14" s="55"/>
      <c r="AH14" s="55"/>
      <c r="AI14" s="55"/>
      <c r="AJ14" s="55"/>
      <c r="AK14" s="55"/>
      <c r="AL14" s="55">
        <f>SMP!$T14</f>
        <v>331.21273643963002</v>
      </c>
      <c r="AM14" s="55">
        <f>UC!$T14</f>
        <v>9.0612790320442043E-3</v>
      </c>
      <c r="AN14" s="56">
        <f>WFP!$T14</f>
        <v>308.64103680509328</v>
      </c>
    </row>
    <row r="15" spans="1:40" s="42" customFormat="1">
      <c r="A15" s="52" t="s">
        <v>85</v>
      </c>
      <c r="B15" s="58" t="s">
        <v>86</v>
      </c>
      <c r="C15" s="54">
        <f t="shared" si="3"/>
        <v>14121.178802038676</v>
      </c>
      <c r="D15" s="55">
        <f>AA!$T15</f>
        <v>515.08122057464948</v>
      </c>
      <c r="E15" s="55">
        <f>BBWB!$T15</f>
        <v>46.616160915369832</v>
      </c>
      <c r="F15" s="55">
        <f>CA!$T15</f>
        <v>150.19137875636329</v>
      </c>
      <c r="G15" s="132">
        <f>CWP!$T15</f>
        <v>0</v>
      </c>
      <c r="H15" s="55"/>
      <c r="I15" s="55">
        <f>DLA!$T15</f>
        <v>1036.6334209562192</v>
      </c>
      <c r="J15" s="55">
        <f>'DLA (children)'!$T15</f>
        <v>116.22551933789491</v>
      </c>
      <c r="K15" s="55">
        <f>'DLA (working age)'!$T15</f>
        <v>589.56666527656546</v>
      </c>
      <c r="L15" s="55">
        <f>'DLA (pensioners)'!$T15</f>
        <v>330.46416797968629</v>
      </c>
      <c r="M15" s="55">
        <f>DHP!$T15</f>
        <v>7.6951799999999988</v>
      </c>
      <c r="N15" s="55">
        <f>ESA!$T15</f>
        <v>741.31359625584469</v>
      </c>
      <c r="O15" s="55">
        <f>HB!$T15</f>
        <v>1726.592026</v>
      </c>
      <c r="P15" s="55">
        <f>IB!$T15</f>
        <v>115.50788612765074</v>
      </c>
      <c r="Q15" s="55">
        <f>IS!$T15</f>
        <v>247.93790207556478</v>
      </c>
      <c r="R15" s="55"/>
      <c r="S15" s="55">
        <f>'IS (incapacity)'!$T15</f>
        <v>77.015453143438378</v>
      </c>
      <c r="T15" s="55">
        <f>'IS (lone parent)'!$T15</f>
        <v>122.5101936414452</v>
      </c>
      <c r="U15" s="55">
        <f>'IS (carer)'!$T15</f>
        <v>35.156874282472458</v>
      </c>
      <c r="V15" s="55">
        <f>'IS (others)'!$T15</f>
        <v>13.248163101701596</v>
      </c>
      <c r="W15" s="55">
        <f>IIDB!$T15</f>
        <v>59.020606951707066</v>
      </c>
      <c r="X15" s="55">
        <f>JSA!$T15</f>
        <v>241.0231573800354</v>
      </c>
      <c r="Y15" s="55">
        <f>MA!$T15</f>
        <v>39.957797804148214</v>
      </c>
      <c r="Z15" s="55">
        <f>O75TVL!$T15</f>
        <v>61.148614570340328</v>
      </c>
      <c r="AA15" s="55">
        <f>PC!$T15</f>
        <v>549.58549927341403</v>
      </c>
      <c r="AB15" s="55">
        <f>PIP!$T15</f>
        <v>11.752548537488845</v>
      </c>
      <c r="AC15" s="55">
        <f>SDA!$T15</f>
        <v>75.311608543147258</v>
      </c>
      <c r="AD15" s="55">
        <f>'SDA (working age)'!$T15</f>
        <v>63.181503396909015</v>
      </c>
      <c r="AE15" s="55">
        <f>'SDA (pensioners)'!$T15</f>
        <v>12.130105146238247</v>
      </c>
      <c r="AF15" s="55">
        <f>SP!$T15</f>
        <v>8109.3169036560648</v>
      </c>
      <c r="AG15" s="55"/>
      <c r="AH15" s="55"/>
      <c r="AI15" s="55"/>
      <c r="AJ15" s="55"/>
      <c r="AK15" s="55"/>
      <c r="AL15" s="55">
        <f>SMP!$T15</f>
        <v>171.65975231854284</v>
      </c>
      <c r="AM15" s="55">
        <f>UC!$T15</f>
        <v>7.119576382320446E-3</v>
      </c>
      <c r="AN15" s="56">
        <f>WFP!$T15</f>
        <v>214.82642176574137</v>
      </c>
    </row>
    <row r="16" spans="1:40" s="42" customFormat="1" ht="15.75">
      <c r="A16" s="40">
        <v>924</v>
      </c>
      <c r="B16" s="59" t="s">
        <v>87</v>
      </c>
      <c r="C16" s="49">
        <f t="shared" si="3"/>
        <v>8925.8637863224194</v>
      </c>
      <c r="D16" s="50">
        <f>AA!$T$16</f>
        <v>384.60256342470217</v>
      </c>
      <c r="E16" s="50">
        <f>BBWB!$T$16</f>
        <v>30.26393644928736</v>
      </c>
      <c r="F16" s="50">
        <f>CA!$T$16</f>
        <v>129.53678147623719</v>
      </c>
      <c r="G16" s="50">
        <f>CWP!$T$16</f>
        <v>0.22309597523219807</v>
      </c>
      <c r="H16" s="50"/>
      <c r="I16" s="50">
        <f>DLA!$T$16</f>
        <v>1036.537643128489</v>
      </c>
      <c r="J16" s="50">
        <f>'DLA (children)'!$T$16</f>
        <v>82.047999739670175</v>
      </c>
      <c r="K16" s="50">
        <f>'DLA (working age)'!$T$16</f>
        <v>506.36460506213365</v>
      </c>
      <c r="L16" s="50">
        <f>'DLA (pensioners)'!$T$16</f>
        <v>450.08281261922116</v>
      </c>
      <c r="M16" s="50">
        <f>DHP!$T$16</f>
        <v>7.7241759999999999</v>
      </c>
      <c r="N16" s="50">
        <f>ESA!$T$16</f>
        <v>646.57774403697488</v>
      </c>
      <c r="O16" s="50">
        <f>HB!$T$16</f>
        <v>1003.9478170000001</v>
      </c>
      <c r="P16" s="50">
        <f>IB!$T$16</f>
        <v>108.78930702047701</v>
      </c>
      <c r="Q16" s="50">
        <f>IS!$T$16</f>
        <v>217.44171221008179</v>
      </c>
      <c r="R16" s="50"/>
      <c r="S16" s="50">
        <f>'IS (incapacity)'!$T$16</f>
        <v>71.094549206448775</v>
      </c>
      <c r="T16" s="50">
        <f>'IS (lone parent)'!$T$16</f>
        <v>100.0793792464103</v>
      </c>
      <c r="U16" s="50">
        <f>'IS (carer)'!$T$16</f>
        <v>36.482376442498946</v>
      </c>
      <c r="V16" s="50">
        <f>'IS (others)'!$T$16</f>
        <v>9.7639312248119534</v>
      </c>
      <c r="W16" s="50">
        <f>IIDB!$T$16</f>
        <v>60.415936007673132</v>
      </c>
      <c r="X16" s="50">
        <f>JSA!$T$16</f>
        <v>236.39111939580414</v>
      </c>
      <c r="Y16" s="50">
        <f>MA!$T$16</f>
        <v>17.256686264631266</v>
      </c>
      <c r="Z16" s="50">
        <f>O75TVL!$T$16</f>
        <v>32.135654812755199</v>
      </c>
      <c r="AA16" s="50">
        <f>PC!$T$16</f>
        <v>416.85941093963316</v>
      </c>
      <c r="AB16" s="50">
        <f>PIP!$T$16</f>
        <v>8.4197504362885169</v>
      </c>
      <c r="AC16" s="50">
        <f>SDA!$T$16</f>
        <v>56.91842780594002</v>
      </c>
      <c r="AD16" s="50">
        <f>'SDA (working age)'!$T$16</f>
        <v>45.18623933867552</v>
      </c>
      <c r="AE16" s="50">
        <f>'SDA (pensioners)'!$T$16</f>
        <v>11.732188467264496</v>
      </c>
      <c r="AF16" s="50">
        <f>SP!$T$16</f>
        <v>4321.6187424067602</v>
      </c>
      <c r="AG16" s="50"/>
      <c r="AH16" s="50"/>
      <c r="AI16" s="50"/>
      <c r="AJ16" s="50"/>
      <c r="AK16" s="50"/>
      <c r="AL16" s="50">
        <f>SMP!$T$16</f>
        <v>93.836945477265587</v>
      </c>
      <c r="AM16" s="50">
        <f>UC!$T$16</f>
        <v>3.2361710828729302E-3</v>
      </c>
      <c r="AN16" s="51">
        <f>WFP!$T$16</f>
        <v>116.36309988310219</v>
      </c>
    </row>
    <row r="17" spans="1:40" s="42" customFormat="1" ht="15.75">
      <c r="A17" s="40">
        <v>923</v>
      </c>
      <c r="B17" s="59" t="s">
        <v>88</v>
      </c>
      <c r="C17" s="49">
        <f t="shared" si="3"/>
        <v>14379.973548195841</v>
      </c>
      <c r="D17" s="50">
        <f>AA!$T$17</f>
        <v>480.71213398377887</v>
      </c>
      <c r="E17" s="50">
        <f>BBWB!$T$17</f>
        <v>57.13011318034404</v>
      </c>
      <c r="F17" s="50">
        <f>CA!$T$17</f>
        <v>182.49497274855977</v>
      </c>
      <c r="G17" s="50">
        <f>CWP!$T$17</f>
        <v>0.8663560371517024</v>
      </c>
      <c r="H17" s="50"/>
      <c r="I17" s="50">
        <f>DLA!$T$17</f>
        <v>1471.206483935408</v>
      </c>
      <c r="J17" s="50">
        <f>'DLA (children)'!$T$17</f>
        <v>118.37804840905017</v>
      </c>
      <c r="K17" s="50">
        <f>'DLA (working age)'!$T$17</f>
        <v>827.91485565256562</v>
      </c>
      <c r="L17" s="50">
        <f>'DLA (pensioners)'!$T$17</f>
        <v>527.45924385536023</v>
      </c>
      <c r="M17" s="50">
        <f>DHP!$T$17</f>
        <v>28.700215000000007</v>
      </c>
      <c r="N17" s="50">
        <f>ESA!$T$17</f>
        <v>1210.186945793175</v>
      </c>
      <c r="O17" s="50">
        <f>HB!$T$17</f>
        <v>1770.1567690000002</v>
      </c>
      <c r="P17" s="50">
        <f>IB!$T$17</f>
        <v>99.174183283887658</v>
      </c>
      <c r="Q17" s="50">
        <f>IS!$T$17</f>
        <v>313.4339698479971</v>
      </c>
      <c r="R17" s="50"/>
      <c r="S17" s="50">
        <f>'IS (incapacity)'!$T$17</f>
        <v>98.056230434508294</v>
      </c>
      <c r="T17" s="50">
        <f>'IS (lone parent)'!$T$17</f>
        <v>147.2384157151196</v>
      </c>
      <c r="U17" s="50">
        <f>'IS (carer)'!$T$17</f>
        <v>54.453126633088232</v>
      </c>
      <c r="V17" s="50">
        <f>'IS (others)'!$T$17</f>
        <v>13.589304776707225</v>
      </c>
      <c r="W17" s="50">
        <f>IIDB!$T$17</f>
        <v>88.295335392137758</v>
      </c>
      <c r="X17" s="50">
        <f>JSA!$T$17</f>
        <v>408.71693474109554</v>
      </c>
      <c r="Y17" s="50">
        <f>MA!$T$17</f>
        <v>27.057095784543634</v>
      </c>
      <c r="Z17" s="50">
        <f>O75TVL!$T$17</f>
        <v>48.718726903235861</v>
      </c>
      <c r="AA17" s="50">
        <f>PC!$T$17</f>
        <v>636.96221376158235</v>
      </c>
      <c r="AB17" s="50">
        <f>PIP!$T$17</f>
        <v>20.033703569636941</v>
      </c>
      <c r="AC17" s="50">
        <f>SDA!$T$17</f>
        <v>90.980158170608561</v>
      </c>
      <c r="AD17" s="50">
        <f>'SDA (working age)'!$T$17</f>
        <v>75.888892761104884</v>
      </c>
      <c r="AE17" s="50">
        <f>'SDA (pensioners)'!$T$17</f>
        <v>15.091265409503698</v>
      </c>
      <c r="AF17" s="50">
        <f>SP!$T$17</f>
        <v>7051.232439142861</v>
      </c>
      <c r="AG17" s="50"/>
      <c r="AH17" s="50"/>
      <c r="AI17" s="50"/>
      <c r="AJ17" s="50"/>
      <c r="AK17" s="50"/>
      <c r="AL17" s="50">
        <f>SMP!$T$17</f>
        <v>207.76896489632128</v>
      </c>
      <c r="AM17" s="50">
        <f>UC!$T$17</f>
        <v>0.16245578836022109</v>
      </c>
      <c r="AN17" s="51">
        <f>WFP!$T$17</f>
        <v>185.98337723515823</v>
      </c>
    </row>
    <row r="18" spans="1:40" s="65" customFormat="1" ht="30" customHeight="1">
      <c r="A18" s="60">
        <v>922</v>
      </c>
      <c r="B18" s="61" t="s">
        <v>89</v>
      </c>
      <c r="C18" s="125">
        <f t="shared" si="3"/>
        <v>14.653981950436991</v>
      </c>
      <c r="D18" s="63"/>
      <c r="E18" s="63"/>
      <c r="F18" s="63"/>
      <c r="G18" s="63"/>
      <c r="H18" s="63"/>
      <c r="I18" s="63"/>
      <c r="J18" s="63"/>
      <c r="K18" s="63"/>
      <c r="L18" s="63"/>
      <c r="M18" s="63"/>
      <c r="N18" s="63"/>
      <c r="O18" s="63"/>
      <c r="P18" s="63"/>
      <c r="Q18" s="63"/>
      <c r="R18" s="63"/>
      <c r="S18" s="63"/>
      <c r="T18" s="63"/>
      <c r="U18" s="63"/>
      <c r="V18" s="63"/>
      <c r="W18" s="63"/>
      <c r="X18" s="63"/>
      <c r="Y18" s="63"/>
      <c r="Z18" s="71">
        <f>O75TVL!$T$18</f>
        <v>14.653981950436991</v>
      </c>
      <c r="AA18" s="63"/>
      <c r="AB18" s="63"/>
      <c r="AC18" s="63"/>
      <c r="AD18" s="63"/>
      <c r="AE18" s="63"/>
      <c r="AF18" s="63"/>
      <c r="AG18" s="63"/>
      <c r="AH18" s="63"/>
      <c r="AI18" s="63"/>
      <c r="AJ18" s="63"/>
      <c r="AK18" s="63"/>
      <c r="AL18" s="63"/>
      <c r="AM18" s="63"/>
      <c r="AN18" s="64"/>
    </row>
    <row r="19" spans="1:40" s="42" customFormat="1" ht="15.75">
      <c r="A19" s="57"/>
      <c r="B19" s="48"/>
      <c r="C19" s="66" t="str">
        <f t="shared" ref="C19" si="10">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M4" sqref="AM4"/>
    </sheetView>
  </sheetViews>
  <sheetFormatPr defaultRowHeight="15"/>
  <cols>
    <col min="1" max="1" width="13.33203125" style="68" customWidth="1"/>
    <col min="2" max="2" width="39.33203125" style="68" bestFit="1" customWidth="1"/>
    <col min="3" max="7" width="12.77734375" style="68" customWidth="1"/>
    <col min="8" max="8" width="12.77734375" style="68" hidden="1" customWidth="1"/>
    <col min="9"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customWidth="1"/>
    <col min="29" max="30" width="12.77734375" style="68" customWidth="1"/>
    <col min="31" max="31" width="11.77734375" style="68" customWidth="1"/>
    <col min="32" max="32" width="11.109375" style="68" customWidth="1"/>
    <col min="33" max="37" width="12.77734375" style="68" hidden="1" customWidth="1"/>
    <col min="38" max="38" width="12.77734375" style="68" customWidth="1"/>
    <col min="39" max="39" width="10.21875" style="68" customWidth="1"/>
    <col min="40" max="40" width="12.77734375" style="68" customWidth="1"/>
    <col min="41" max="16384" width="8.88671875" style="68"/>
  </cols>
  <sheetData>
    <row r="1" spans="1:40" s="41" customFormat="1" ht="60" customHeight="1">
      <c r="A1" s="140" t="s">
        <v>110</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t="s">
        <v>108</v>
      </c>
      <c r="AC2" s="46" t="s">
        <v>62</v>
      </c>
      <c r="AD2" s="123" t="s">
        <v>49</v>
      </c>
      <c r="AE2" s="123" t="s">
        <v>50</v>
      </c>
      <c r="AF2" s="46" t="s">
        <v>63</v>
      </c>
      <c r="AG2" s="46"/>
      <c r="AH2" s="46"/>
      <c r="AI2" s="46"/>
      <c r="AJ2" s="46"/>
      <c r="AK2" s="46"/>
      <c r="AL2" s="46" t="s">
        <v>96</v>
      </c>
      <c r="AM2" s="46" t="s">
        <v>109</v>
      </c>
      <c r="AN2" s="76" t="s">
        <v>64</v>
      </c>
    </row>
    <row r="3" spans="1:40" s="42" customFormat="1" ht="30" customHeight="1">
      <c r="A3" s="47">
        <v>925</v>
      </c>
      <c r="B3" s="48" t="s">
        <v>65</v>
      </c>
      <c r="C3" s="49">
        <f>SUM(D3:I3,M3:Q3,W3:AC3,AF3,AL3:AN3)</f>
        <v>167412.63919901391</v>
      </c>
      <c r="D3" s="50">
        <f>SUM(D6,D16:D17,D4)</f>
        <v>5421.7736768000032</v>
      </c>
      <c r="E3" s="50">
        <f>SUM(E6,E16:E17,E4)</f>
        <v>570.66566029000046</v>
      </c>
      <c r="F3" s="50">
        <f>SUM(F6,F16:F17,F4)</f>
        <v>2319.2115774999984</v>
      </c>
      <c r="G3" s="50">
        <f>SUM(G6,G16:G17,G4)</f>
        <v>11.036000000000001</v>
      </c>
      <c r="H3" s="50"/>
      <c r="I3" s="50">
        <f>SUM(I6,I16:I17,I4)</f>
        <v>13798.261242919996</v>
      </c>
      <c r="J3" s="50">
        <f>SUM(J6,J16:J17,J4)</f>
        <v>1717.3043496814244</v>
      </c>
      <c r="K3" s="50">
        <f>SUM(K6,K16:K17,K4)</f>
        <v>7070.9663343357543</v>
      </c>
      <c r="L3" s="50">
        <f>SUM(L6,L16:L17,L4)</f>
        <v>5009.9905589028212</v>
      </c>
      <c r="M3" s="50">
        <f t="shared" ref="M3:W3" si="0">SUM(M6,M16:M17,M4)</f>
        <v>199.78361199999998</v>
      </c>
      <c r="N3" s="50">
        <f t="shared" si="0"/>
        <v>12827.382151170004</v>
      </c>
      <c r="O3" s="50">
        <f t="shared" si="0"/>
        <v>24316.565555000001</v>
      </c>
      <c r="P3" s="50">
        <f t="shared" si="0"/>
        <v>244.52811802000031</v>
      </c>
      <c r="Q3" s="50">
        <f t="shared" si="0"/>
        <v>2893.4764718199995</v>
      </c>
      <c r="R3" s="50"/>
      <c r="S3" s="50">
        <f t="shared" si="0"/>
        <v>459.84335153560278</v>
      </c>
      <c r="T3" s="50">
        <f t="shared" si="0"/>
        <v>1698.8486351058352</v>
      </c>
      <c r="U3" s="50">
        <f t="shared" si="0"/>
        <v>585.49981248498966</v>
      </c>
      <c r="V3" s="50">
        <f t="shared" si="0"/>
        <v>149.28467269357446</v>
      </c>
      <c r="W3" s="50">
        <f t="shared" si="0"/>
        <v>879.19700000000023</v>
      </c>
      <c r="X3" s="50">
        <f>SUM(X6,X16:X17,X4)</f>
        <v>3065.0410876799974</v>
      </c>
      <c r="Y3" s="50">
        <f>SUM(Y6,Y16:Y17,Y4)</f>
        <v>416.55604172000005</v>
      </c>
      <c r="Z3" s="50">
        <f>SUM(Z6,Z16:Z18,Z4)</f>
        <v>611.93929700000001</v>
      </c>
      <c r="AA3" s="50">
        <f t="shared" ref="AA3:AF3" si="1">SUM(AA6,AA16:AA17,AA4)</f>
        <v>6576.0799377400026</v>
      </c>
      <c r="AB3" s="50">
        <f t="shared" si="1"/>
        <v>1564.5904814799992</v>
      </c>
      <c r="AC3" s="50">
        <f t="shared" si="1"/>
        <v>735.16706013999988</v>
      </c>
      <c r="AD3" s="50">
        <f t="shared" si="1"/>
        <v>596.85802620084485</v>
      </c>
      <c r="AE3" s="50">
        <f t="shared" si="1"/>
        <v>138.30903393915497</v>
      </c>
      <c r="AF3" s="50">
        <f t="shared" si="1"/>
        <v>86515.830873260027</v>
      </c>
      <c r="AG3" s="50"/>
      <c r="AH3" s="50"/>
      <c r="AI3" s="50"/>
      <c r="AJ3" s="50"/>
      <c r="AK3" s="50"/>
      <c r="AL3" s="50">
        <f t="shared" ref="AL3:AN3" si="2">SUM(AL6,AL16:AL17,AL4)</f>
        <v>2272.4970248438781</v>
      </c>
      <c r="AM3" s="50">
        <f t="shared" si="2"/>
        <v>56.150329630000002</v>
      </c>
      <c r="AN3" s="51">
        <f t="shared" si="2"/>
        <v>2116.9060000000004</v>
      </c>
    </row>
    <row r="4" spans="1:40" s="42" customFormat="1">
      <c r="A4" s="52"/>
      <c r="B4" s="53" t="s">
        <v>66</v>
      </c>
      <c r="C4" s="54">
        <f t="shared" ref="C4:C18" si="3">SUM(D4:I4,M4:Q4,W4:AC4,AF4,AL4:AN4)</f>
        <v>3803.8833007194366</v>
      </c>
      <c r="D4" s="55">
        <f>AA!$U$4</f>
        <v>7.0811169831939011</v>
      </c>
      <c r="E4" s="55">
        <f>BBWB!$U$4</f>
        <v>20.228088570774787</v>
      </c>
      <c r="F4" s="55">
        <f>CA!$U$4</f>
        <v>1.1340040449309663</v>
      </c>
      <c r="G4" s="132">
        <f>CWP!$U$4</f>
        <v>0</v>
      </c>
      <c r="H4" s="55"/>
      <c r="I4" s="55">
        <f>DLA!$U$4</f>
        <v>13.685763112353296</v>
      </c>
      <c r="J4" s="55">
        <f>'DLA (children)'!$U$4</f>
        <v>0.89291828904028836</v>
      </c>
      <c r="K4" s="55">
        <f>'DLA (working age)'!$U$4</f>
        <v>5.0339733477809876</v>
      </c>
      <c r="L4" s="55">
        <f>'DLA (pensioners)'!$U$4</f>
        <v>7.9338307293824641</v>
      </c>
      <c r="M4" s="132">
        <f>DHP!$U$4</f>
        <v>0</v>
      </c>
      <c r="N4" s="55">
        <f>ESA!$U$4</f>
        <v>24.01958768659237</v>
      </c>
      <c r="O4" s="132">
        <f>HB!$U$4</f>
        <v>0</v>
      </c>
      <c r="P4" s="55">
        <f>IB!$U$4</f>
        <v>4.3077448868844002</v>
      </c>
      <c r="Q4" s="55">
        <f>IS!$U$4</f>
        <v>9.2740592435896108E-2</v>
      </c>
      <c r="R4" s="55"/>
      <c r="S4" s="55">
        <f>'IS (incapacity)'!$U$4</f>
        <v>2.8003170288067012E-2</v>
      </c>
      <c r="T4" s="55">
        <f>'IS (lone parent)'!$U$4</f>
        <v>5.0483717658406778E-2</v>
      </c>
      <c r="U4" s="132">
        <f>'IS (carer)'!$U$4</f>
        <v>0</v>
      </c>
      <c r="V4" s="55">
        <f>'IS (others)'!$U$4</f>
        <v>1.7816404786449667E-2</v>
      </c>
      <c r="W4" s="55">
        <f>IIDB!$U$4</f>
        <v>18.795417115847687</v>
      </c>
      <c r="X4" s="55">
        <f>JSA!$U$4</f>
        <v>0.57433755446178814</v>
      </c>
      <c r="Y4" s="55">
        <f>MA!$U$4</f>
        <v>0.86749760745730098</v>
      </c>
      <c r="Z4" s="132">
        <f>O75TVL!$U$4</f>
        <v>0</v>
      </c>
      <c r="AA4" s="55">
        <f>PC!$U$4</f>
        <v>0.57142212529021907</v>
      </c>
      <c r="AB4" s="55">
        <f>PIP!$U$4</f>
        <v>5.6146152102526869</v>
      </c>
      <c r="AC4" s="55">
        <f>SDA!$U$4</f>
        <v>0.51476615329835518</v>
      </c>
      <c r="AD4" s="55">
        <f>'SDA (working age)'!$U$4</f>
        <v>0.23338960320588506</v>
      </c>
      <c r="AE4" s="55">
        <f>'SDA (pensioners)'!$U$4</f>
        <v>0.28137655009247009</v>
      </c>
      <c r="AF4" s="55">
        <f>SP!$U$4</f>
        <v>3677.9968933946316</v>
      </c>
      <c r="AG4" s="55"/>
      <c r="AH4" s="55"/>
      <c r="AI4" s="55"/>
      <c r="AJ4" s="55"/>
      <c r="AK4" s="55"/>
      <c r="AL4" s="55">
        <f>SMP!$U$4</f>
        <v>3.8803056810316057</v>
      </c>
      <c r="AM4" s="132">
        <f>UC!$U$4</f>
        <v>0</v>
      </c>
      <c r="AN4" s="56">
        <f>WFP!$U$4</f>
        <v>24.518999999999998</v>
      </c>
    </row>
    <row r="5" spans="1:40" s="42" customFormat="1" ht="25.5" customHeight="1">
      <c r="A5" s="47">
        <v>941</v>
      </c>
      <c r="B5" s="48" t="s">
        <v>67</v>
      </c>
      <c r="C5" s="49">
        <f t="shared" si="3"/>
        <v>148830.50265332838</v>
      </c>
      <c r="D5" s="50">
        <f>SUM(D6,D16)</f>
        <v>4930.0369085240263</v>
      </c>
      <c r="E5" s="50">
        <f>SUM(E6,E16)</f>
        <v>494.82787280669584</v>
      </c>
      <c r="F5" s="50">
        <f>SUM(F6,F16)</f>
        <v>2115.2663161032542</v>
      </c>
      <c r="G5" s="50">
        <f>SUM(G6,G16)</f>
        <v>3.7522400000000005</v>
      </c>
      <c r="H5" s="50"/>
      <c r="I5" s="50">
        <f>SUM(I6,I16)</f>
        <v>12317.96572866576</v>
      </c>
      <c r="J5" s="50">
        <f>SUM(J6,J16)</f>
        <v>1578.5563415914448</v>
      </c>
      <c r="K5" s="50">
        <f>SUM(K6,K16)</f>
        <v>6289.5023565858328</v>
      </c>
      <c r="L5" s="50">
        <f>SUM(L6,L16)</f>
        <v>4450.4333161355307</v>
      </c>
      <c r="M5" s="50">
        <f t="shared" ref="M5:W5" si="4">SUM(M6,M16)</f>
        <v>149.43130299999999</v>
      </c>
      <c r="N5" s="50">
        <f t="shared" si="4"/>
        <v>11370.474239667399</v>
      </c>
      <c r="O5" s="50">
        <f t="shared" si="4"/>
        <v>22540.385877000001</v>
      </c>
      <c r="P5" s="50">
        <f t="shared" si="4"/>
        <v>230.67339852692797</v>
      </c>
      <c r="Q5" s="50">
        <f t="shared" si="4"/>
        <v>2642.4360258038018</v>
      </c>
      <c r="R5" s="50"/>
      <c r="S5" s="50">
        <f t="shared" si="4"/>
        <v>412.92621174970702</v>
      </c>
      <c r="T5" s="50">
        <f t="shared" si="4"/>
        <v>1563.770398581262</v>
      </c>
      <c r="U5" s="50">
        <f t="shared" si="4"/>
        <v>527.88792138086455</v>
      </c>
      <c r="V5" s="50">
        <f t="shared" si="4"/>
        <v>137.90018119817461</v>
      </c>
      <c r="W5" s="50">
        <f t="shared" si="4"/>
        <v>771.62258745612735</v>
      </c>
      <c r="X5" s="50">
        <f>SUM(X6,X16)</f>
        <v>2753.8777392156412</v>
      </c>
      <c r="Y5" s="50">
        <f>SUM(Y6,Y16)</f>
        <v>385.62245067012157</v>
      </c>
      <c r="Z5" s="50">
        <f t="shared" ref="Z5:AF5" si="5">SUM(Z6,Z16)</f>
        <v>548.09061171001554</v>
      </c>
      <c r="AA5" s="50">
        <f t="shared" si="5"/>
        <v>5988.1758918200339</v>
      </c>
      <c r="AB5" s="50">
        <f t="shared" si="5"/>
        <v>1396.4607373380991</v>
      </c>
      <c r="AC5" s="50">
        <f t="shared" si="5"/>
        <v>657.50612271479326</v>
      </c>
      <c r="AD5" s="50">
        <f t="shared" si="5"/>
        <v>533.77849650440305</v>
      </c>
      <c r="AE5" s="50">
        <f t="shared" si="5"/>
        <v>123.72762621039021</v>
      </c>
      <c r="AF5" s="50">
        <f t="shared" si="5"/>
        <v>75514.033191528957</v>
      </c>
      <c r="AG5" s="50"/>
      <c r="AH5" s="50"/>
      <c r="AI5" s="50"/>
      <c r="AJ5" s="50"/>
      <c r="AK5" s="50"/>
      <c r="AL5" s="50">
        <f t="shared" ref="AL5:AN5" si="6">SUM(AL6,AL16)</f>
        <v>2056.3475598890404</v>
      </c>
      <c r="AM5" s="50">
        <f t="shared" si="6"/>
        <v>54.688310329769337</v>
      </c>
      <c r="AN5" s="51">
        <f t="shared" si="6"/>
        <v>1908.82754055792</v>
      </c>
    </row>
    <row r="6" spans="1:40" s="42" customFormat="1" ht="25.5" customHeight="1">
      <c r="A6" s="47">
        <v>921</v>
      </c>
      <c r="B6" s="57" t="s">
        <v>68</v>
      </c>
      <c r="C6" s="49">
        <f t="shared" si="3"/>
        <v>139637.03924634049</v>
      </c>
      <c r="D6" s="50">
        <f>SUM(D7:D15)</f>
        <v>4545.3856920168373</v>
      </c>
      <c r="E6" s="50">
        <f>SUM(E7:E15)</f>
        <v>465.30533530103992</v>
      </c>
      <c r="F6" s="50">
        <f>SUM(F7:F15)</f>
        <v>1970.679889322716</v>
      </c>
      <c r="G6" s="50">
        <f>SUM(G7:G15)</f>
        <v>3.5315200000000004</v>
      </c>
      <c r="H6" s="50"/>
      <c r="I6" s="50">
        <f>SUM(I7:I15)</f>
        <v>11298.103777223167</v>
      </c>
      <c r="J6" s="50">
        <f>SUM(J7:J15)</f>
        <v>1483.5414315641497</v>
      </c>
      <c r="K6" s="50">
        <f>SUM(K7:K15)</f>
        <v>5829.8217599233303</v>
      </c>
      <c r="L6" s="50">
        <f>SUM(L7:L15)</f>
        <v>3979.8666881407889</v>
      </c>
      <c r="M6" s="50">
        <f t="shared" ref="M6:W6" si="7">SUM(M7:M15)</f>
        <v>141.208856</v>
      </c>
      <c r="N6" s="50">
        <f t="shared" si="7"/>
        <v>10566.057725152818</v>
      </c>
      <c r="O6" s="50">
        <f t="shared" si="7"/>
        <v>21529.103353999999</v>
      </c>
      <c r="P6" s="50">
        <f t="shared" si="7"/>
        <v>205.58133627577502</v>
      </c>
      <c r="Q6" s="50">
        <f t="shared" si="7"/>
        <v>2467.5906773553488</v>
      </c>
      <c r="R6" s="50"/>
      <c r="S6" s="50">
        <f t="shared" si="7"/>
        <v>379.02472594615176</v>
      </c>
      <c r="T6" s="50">
        <f t="shared" si="7"/>
        <v>1469.9173872571446</v>
      </c>
      <c r="U6" s="50">
        <f t="shared" si="7"/>
        <v>489.10623932363711</v>
      </c>
      <c r="V6" s="50">
        <f t="shared" si="7"/>
        <v>129.52674240020417</v>
      </c>
      <c r="W6" s="50">
        <f t="shared" si="7"/>
        <v>710.9782405739594</v>
      </c>
      <c r="X6" s="50">
        <f>SUM(X7:X15)</f>
        <v>2570.784635292383</v>
      </c>
      <c r="Y6" s="50">
        <f>SUM(Y7:Y15)</f>
        <v>368.86303210624885</v>
      </c>
      <c r="Z6" s="50">
        <f t="shared" ref="Z6:AF6" si="8">SUM(Z7:Z15)</f>
        <v>515.69761926304056</v>
      </c>
      <c r="AA6" s="50">
        <f t="shared" si="8"/>
        <v>5601.7379195878584</v>
      </c>
      <c r="AB6" s="50">
        <f t="shared" si="8"/>
        <v>1242.6073278999727</v>
      </c>
      <c r="AC6" s="50">
        <f t="shared" si="8"/>
        <v>607.84484160646298</v>
      </c>
      <c r="AD6" s="50">
        <f t="shared" si="8"/>
        <v>495.26940915831437</v>
      </c>
      <c r="AE6" s="50">
        <f t="shared" si="8"/>
        <v>112.57543244814866</v>
      </c>
      <c r="AF6" s="50">
        <f t="shared" si="8"/>
        <v>71017.562834868048</v>
      </c>
      <c r="AG6" s="50"/>
      <c r="AH6" s="50"/>
      <c r="AI6" s="50"/>
      <c r="AJ6" s="50"/>
      <c r="AK6" s="50"/>
      <c r="AL6" s="50">
        <f t="shared" ref="AL6:AN6" si="9">SUM(AL7:AL15)</f>
        <v>1960.4781429372797</v>
      </c>
      <c r="AM6" s="50">
        <f t="shared" si="9"/>
        <v>54.114078602577365</v>
      </c>
      <c r="AN6" s="51">
        <f t="shared" si="9"/>
        <v>1793.8224109549415</v>
      </c>
    </row>
    <row r="7" spans="1:40" s="42" customFormat="1">
      <c r="A7" s="52" t="s">
        <v>69</v>
      </c>
      <c r="B7" s="58" t="s">
        <v>70</v>
      </c>
      <c r="C7" s="54">
        <f t="shared" si="3"/>
        <v>7807.5588336001238</v>
      </c>
      <c r="D7" s="55">
        <f>AA!$U7</f>
        <v>255.45023636210371</v>
      </c>
      <c r="E7" s="55">
        <f>BBWB!$U7</f>
        <v>25.793875016269904</v>
      </c>
      <c r="F7" s="55">
        <f>CA!$U7</f>
        <v>136.61488611074762</v>
      </c>
      <c r="G7" s="55">
        <f>CWP!$U7</f>
        <v>0.22072000000000003</v>
      </c>
      <c r="H7" s="55"/>
      <c r="I7" s="55">
        <f>DLA!$U7</f>
        <v>767.07989290988257</v>
      </c>
      <c r="J7" s="55">
        <f>'DLA (children)'!$U7</f>
        <v>81.869030466973186</v>
      </c>
      <c r="K7" s="55">
        <f>'DLA (working age)'!$U7</f>
        <v>375.99388800577287</v>
      </c>
      <c r="L7" s="55">
        <f>'DLA (pensioners)'!$U7</f>
        <v>310.76457566529018</v>
      </c>
      <c r="M7" s="55">
        <f>DHP!$U7</f>
        <v>7.019101</v>
      </c>
      <c r="N7" s="55">
        <f>ESA!$U7</f>
        <v>699.86948874104951</v>
      </c>
      <c r="O7" s="55">
        <f>HB!$U7</f>
        <v>1079.8065670000001</v>
      </c>
      <c r="P7" s="55">
        <f>IB!$U7</f>
        <v>9.1369506823273241</v>
      </c>
      <c r="Q7" s="55">
        <f>IS!$U7</f>
        <v>165.65123460797508</v>
      </c>
      <c r="R7" s="55"/>
      <c r="S7" s="55">
        <f>'IS (incapacity)'!$U7</f>
        <v>23.552721303215161</v>
      </c>
      <c r="T7" s="55">
        <f>'IS (lone parent)'!$U7</f>
        <v>92.671456450684985</v>
      </c>
      <c r="U7" s="55">
        <f>'IS (carer)'!$U7</f>
        <v>40.733161592551113</v>
      </c>
      <c r="V7" s="55">
        <f>'IS (others)'!$U7</f>
        <v>8.6627450962946071</v>
      </c>
      <c r="W7" s="55">
        <f>IIDB!$U7</f>
        <v>94.935781913524508</v>
      </c>
      <c r="X7" s="55">
        <f>JSA!$U7</f>
        <v>196.49042233393823</v>
      </c>
      <c r="Y7" s="55">
        <f>MA!$U7</f>
        <v>13.168449801476045</v>
      </c>
      <c r="Z7" s="55">
        <f>O75TVL!$U7</f>
        <v>26.545119912469332</v>
      </c>
      <c r="AA7" s="55">
        <f>PC!$U7</f>
        <v>326.25495039845316</v>
      </c>
      <c r="AB7" s="55">
        <f>PIP!$U7</f>
        <v>96.607864577535793</v>
      </c>
      <c r="AC7" s="55">
        <f>SDA!$U7</f>
        <v>39.984829377138887</v>
      </c>
      <c r="AD7" s="55">
        <f>'SDA (working age)'!$U7</f>
        <v>32.207749467781547</v>
      </c>
      <c r="AE7" s="55">
        <f>'SDA (pensioners)'!$U7</f>
        <v>7.7770799093573419</v>
      </c>
      <c r="AF7" s="55">
        <f>SP!$U7</f>
        <v>3681.3641209683919</v>
      </c>
      <c r="AG7" s="55"/>
      <c r="AH7" s="55"/>
      <c r="AI7" s="55"/>
      <c r="AJ7" s="55"/>
      <c r="AK7" s="55"/>
      <c r="AL7" s="55">
        <f>SMP!$U7</f>
        <v>92.52985481400539</v>
      </c>
      <c r="AM7" s="55">
        <f>UC!$U7</f>
        <v>2.1598858740035289E-2</v>
      </c>
      <c r="AN7" s="56">
        <f>WFP!$U7</f>
        <v>93.012888214094943</v>
      </c>
    </row>
    <row r="8" spans="1:40" s="42" customFormat="1">
      <c r="A8" s="52" t="s">
        <v>71</v>
      </c>
      <c r="B8" s="58" t="s">
        <v>72</v>
      </c>
      <c r="C8" s="54">
        <f t="shared" si="3"/>
        <v>20206.022389765309</v>
      </c>
      <c r="D8" s="55">
        <f>AA!$U8</f>
        <v>720.73255334205885</v>
      </c>
      <c r="E8" s="55">
        <f>BBWB!$U8</f>
        <v>69.130246726464136</v>
      </c>
      <c r="F8" s="55">
        <f>CA!$U8</f>
        <v>327.64753251507278</v>
      </c>
      <c r="G8" s="55">
        <f>CWP!$U8</f>
        <v>0.22072000000000003</v>
      </c>
      <c r="H8" s="55"/>
      <c r="I8" s="55">
        <f>DLA!$U8</f>
        <v>2063.2888841295789</v>
      </c>
      <c r="J8" s="55">
        <f>'DLA (children)'!$U8</f>
        <v>214.36723071354717</v>
      </c>
      <c r="K8" s="55">
        <f>'DLA (working age)'!$U8</f>
        <v>1029.6524600083358</v>
      </c>
      <c r="L8" s="55">
        <f>'DLA (pensioners)'!$U8</f>
        <v>822.30651529566273</v>
      </c>
      <c r="M8" s="55">
        <f>DHP!$U8</f>
        <v>17.98441</v>
      </c>
      <c r="N8" s="55">
        <f>ESA!$U8</f>
        <v>1972.3372244553514</v>
      </c>
      <c r="O8" s="55">
        <f>HB!$U8</f>
        <v>2684.3009549999997</v>
      </c>
      <c r="P8" s="55">
        <f>IB!$U8</f>
        <v>10.42185930003858</v>
      </c>
      <c r="Q8" s="55">
        <f>IS!$U8</f>
        <v>394.17373518401541</v>
      </c>
      <c r="R8" s="55"/>
      <c r="S8" s="55">
        <f>'IS (incapacity)'!$U8</f>
        <v>60.816176147092136</v>
      </c>
      <c r="T8" s="55">
        <f>'IS (lone parent)'!$U8</f>
        <v>226.57097579698271</v>
      </c>
      <c r="U8" s="55">
        <f>'IS (carer)'!$U8</f>
        <v>88.586415833412033</v>
      </c>
      <c r="V8" s="55">
        <f>'IS (others)'!$U8</f>
        <v>18.287860246927838</v>
      </c>
      <c r="W8" s="55">
        <f>IIDB!$U8</f>
        <v>129.44177162543639</v>
      </c>
      <c r="X8" s="55">
        <f>JSA!$U8</f>
        <v>365.98800226312125</v>
      </c>
      <c r="Y8" s="55">
        <f>MA!$U8</f>
        <v>45.735501787242754</v>
      </c>
      <c r="Z8" s="55">
        <f>O75TVL!$U8</f>
        <v>68.338474339672715</v>
      </c>
      <c r="AA8" s="55">
        <f>PC!$U8</f>
        <v>854.17924716198047</v>
      </c>
      <c r="AB8" s="55">
        <f>PIP!$U8</f>
        <v>218.78052900549113</v>
      </c>
      <c r="AC8" s="55">
        <f>SDA!$U8</f>
        <v>104.84583500510327</v>
      </c>
      <c r="AD8" s="55">
        <f>'SDA (working age)'!$U8</f>
        <v>84.943274170051779</v>
      </c>
      <c r="AE8" s="55">
        <f>'SDA (pensioners)'!$U8</f>
        <v>19.90256083505151</v>
      </c>
      <c r="AF8" s="55">
        <f>SP!$U8</f>
        <v>9630.9741370477495</v>
      </c>
      <c r="AG8" s="55"/>
      <c r="AH8" s="55"/>
      <c r="AI8" s="55"/>
      <c r="AJ8" s="55"/>
      <c r="AK8" s="55"/>
      <c r="AL8" s="55">
        <f>SMP!$U8</f>
        <v>235.11261860926405</v>
      </c>
      <c r="AM8" s="55">
        <f>UC!$U8</f>
        <v>49.602151490607241</v>
      </c>
      <c r="AN8" s="56">
        <f>WFP!$U8</f>
        <v>242.78600077706125</v>
      </c>
    </row>
    <row r="9" spans="1:40" s="42" customFormat="1">
      <c r="A9" s="52" t="s">
        <v>73</v>
      </c>
      <c r="B9" s="58" t="s">
        <v>74</v>
      </c>
      <c r="C9" s="54">
        <f t="shared" si="3"/>
        <v>13879.571297066957</v>
      </c>
      <c r="D9" s="55">
        <f>AA!$U9</f>
        <v>419.18273442383531</v>
      </c>
      <c r="E9" s="55">
        <f>BBWB!$U9</f>
        <v>46.791286806152527</v>
      </c>
      <c r="F9" s="55">
        <f>CA!$U9</f>
        <v>220.02666875585257</v>
      </c>
      <c r="G9" s="55">
        <f>CWP!$U9</f>
        <v>2.2072000000000003</v>
      </c>
      <c r="H9" s="55"/>
      <c r="I9" s="55">
        <f>DLA!$U9</f>
        <v>1264.1700028147848</v>
      </c>
      <c r="J9" s="55">
        <f>'DLA (children)'!$U9</f>
        <v>143.54845940498956</v>
      </c>
      <c r="K9" s="55">
        <f>'DLA (working age)'!$U9</f>
        <v>633.6715396272308</v>
      </c>
      <c r="L9" s="55">
        <f>'DLA (pensioners)'!$U9</f>
        <v>488.32883506169281</v>
      </c>
      <c r="M9" s="55">
        <f>DHP!$U9</f>
        <v>10.648740999999999</v>
      </c>
      <c r="N9" s="55">
        <f>ESA!$U9</f>
        <v>1173.1129724598286</v>
      </c>
      <c r="O9" s="55">
        <f>HB!$U9</f>
        <v>1734.263708</v>
      </c>
      <c r="P9" s="55">
        <f>IB!$U9</f>
        <v>12.036974972419188</v>
      </c>
      <c r="Q9" s="55">
        <f>IS!$U9</f>
        <v>263.01540776335253</v>
      </c>
      <c r="R9" s="55"/>
      <c r="S9" s="55">
        <f>'IS (incapacity)'!$U9</f>
        <v>29.810524370098982</v>
      </c>
      <c r="T9" s="55">
        <f>'IS (lone parent)'!$U9</f>
        <v>156.80100947308426</v>
      </c>
      <c r="U9" s="55">
        <f>'IS (carer)'!$U9</f>
        <v>58.90032300171503</v>
      </c>
      <c r="V9" s="55">
        <f>'IS (others)'!$U9</f>
        <v>17.558727067094743</v>
      </c>
      <c r="W9" s="55">
        <f>IIDB!$U9</f>
        <v>92.902176680435332</v>
      </c>
      <c r="X9" s="55">
        <f>JSA!$U9</f>
        <v>357.62764232215625</v>
      </c>
      <c r="Y9" s="55">
        <f>MA!$U9</f>
        <v>34.284708223451368</v>
      </c>
      <c r="Z9" s="55">
        <f>O75TVL!$U9</f>
        <v>51.224756070566109</v>
      </c>
      <c r="AA9" s="55">
        <f>PC!$U9</f>
        <v>549.20039006048739</v>
      </c>
      <c r="AB9" s="55">
        <f>PIP!$U9</f>
        <v>119.43157472588972</v>
      </c>
      <c r="AC9" s="55">
        <f>SDA!$U9</f>
        <v>60.948397449370361</v>
      </c>
      <c r="AD9" s="55">
        <f>'SDA (working age)'!$U9</f>
        <v>48.446927151882534</v>
      </c>
      <c r="AE9" s="55">
        <f>'SDA (pensioners)'!$U9</f>
        <v>12.501470297487831</v>
      </c>
      <c r="AF9" s="55">
        <f>SP!$U9</f>
        <v>7113.8680597735429</v>
      </c>
      <c r="AG9" s="55"/>
      <c r="AH9" s="55"/>
      <c r="AI9" s="55"/>
      <c r="AJ9" s="55"/>
      <c r="AK9" s="55"/>
      <c r="AL9" s="55">
        <f>SMP!$U9</f>
        <v>174.64039860651306</v>
      </c>
      <c r="AM9" s="55">
        <f>UC!$U9</f>
        <v>0.83267324383998098</v>
      </c>
      <c r="AN9" s="56">
        <f>WFP!$U9</f>
        <v>179.15482291448038</v>
      </c>
    </row>
    <row r="10" spans="1:40" s="42" customFormat="1">
      <c r="A10" s="52" t="s">
        <v>75</v>
      </c>
      <c r="B10" s="58" t="s">
        <v>76</v>
      </c>
      <c r="C10" s="54">
        <f t="shared" si="3"/>
        <v>11847.018448047651</v>
      </c>
      <c r="D10" s="55">
        <f>AA!$U10</f>
        <v>397.27288047841216</v>
      </c>
      <c r="E10" s="55">
        <f>BBWB!$U10</f>
        <v>41.072242168436247</v>
      </c>
      <c r="F10" s="55">
        <f>CA!$U10</f>
        <v>173.12148019765837</v>
      </c>
      <c r="G10" s="55">
        <f>CWP!$U10</f>
        <v>0.22072000000000003</v>
      </c>
      <c r="H10" s="55"/>
      <c r="I10" s="55">
        <f>DLA!$U10</f>
        <v>990.92021636500078</v>
      </c>
      <c r="J10" s="55">
        <f>'DLA (children)'!$U10</f>
        <v>132.82725655761348</v>
      </c>
      <c r="K10" s="55">
        <f>'DLA (working age)'!$U10</f>
        <v>492.55902383103779</v>
      </c>
      <c r="L10" s="55">
        <f>'DLA (pensioners)'!$U10</f>
        <v>366.4246689219641</v>
      </c>
      <c r="M10" s="55">
        <f>DHP!$U10</f>
        <v>7.35867</v>
      </c>
      <c r="N10" s="55">
        <f>ESA!$U10</f>
        <v>879.45460354006059</v>
      </c>
      <c r="O10" s="55">
        <f>HB!$U10</f>
        <v>1281.7644209999999</v>
      </c>
      <c r="P10" s="55">
        <f>IB!$U10</f>
        <v>8.8565041551400423</v>
      </c>
      <c r="Q10" s="55">
        <f>IS!$U10</f>
        <v>195.68241174670186</v>
      </c>
      <c r="R10" s="55"/>
      <c r="S10" s="55">
        <f>'IS (incapacity)'!$U10</f>
        <v>25.620339618142616</v>
      </c>
      <c r="T10" s="55">
        <f>'IS (lone parent)'!$U10</f>
        <v>118.64200814009946</v>
      </c>
      <c r="U10" s="55">
        <f>'IS (carer)'!$U10</f>
        <v>42.170865174816711</v>
      </c>
      <c r="V10" s="55">
        <f>'IS (others)'!$U10</f>
        <v>9.3312222113343495</v>
      </c>
      <c r="W10" s="55">
        <f>IIDB!$U10</f>
        <v>89.917068081405375</v>
      </c>
      <c r="X10" s="55">
        <f>JSA!$U10</f>
        <v>211.67046321960365</v>
      </c>
      <c r="Y10" s="55">
        <f>MA!$U10</f>
        <v>28.51272151440584</v>
      </c>
      <c r="Z10" s="55">
        <f>O75TVL!$U10</f>
        <v>45.030791292112823</v>
      </c>
      <c r="AA10" s="55">
        <f>PC!$U10</f>
        <v>445.21551422817674</v>
      </c>
      <c r="AB10" s="55">
        <f>PIP!$U10</f>
        <v>163.57513225745487</v>
      </c>
      <c r="AC10" s="55">
        <f>SDA!$U10</f>
        <v>55.548524822399479</v>
      </c>
      <c r="AD10" s="55">
        <f>'SDA (working age)'!$U10</f>
        <v>45.219741395233456</v>
      </c>
      <c r="AE10" s="55">
        <f>'SDA (pensioners)'!$U10</f>
        <v>10.328783427166027</v>
      </c>
      <c r="AF10" s="55">
        <f>SP!$U10</f>
        <v>6497.4913874911717</v>
      </c>
      <c r="AG10" s="55"/>
      <c r="AH10" s="55"/>
      <c r="AI10" s="55"/>
      <c r="AJ10" s="55"/>
      <c r="AK10" s="55"/>
      <c r="AL10" s="55">
        <f>SMP!$U10</f>
        <v>174.52138638154821</v>
      </c>
      <c r="AM10" s="55">
        <f>UC!$U10</f>
        <v>4.7666446874560633E-2</v>
      </c>
      <c r="AN10" s="56">
        <f>WFP!$U10</f>
        <v>159.7636426610888</v>
      </c>
    </row>
    <row r="11" spans="1:40" s="42" customFormat="1">
      <c r="A11" s="52" t="s">
        <v>77</v>
      </c>
      <c r="B11" s="58" t="s">
        <v>78</v>
      </c>
      <c r="C11" s="54">
        <f t="shared" si="3"/>
        <v>15225.792103874481</v>
      </c>
      <c r="D11" s="55">
        <f>AA!$U11</f>
        <v>552.07503419851514</v>
      </c>
      <c r="E11" s="55">
        <f>BBWB!$U11</f>
        <v>53.289395714925291</v>
      </c>
      <c r="F11" s="55">
        <f>CA!$U11</f>
        <v>245.24062671526082</v>
      </c>
      <c r="G11" s="132">
        <f>CWP!$U11</f>
        <v>0</v>
      </c>
      <c r="H11" s="55"/>
      <c r="I11" s="55">
        <f>DLA!$U11</f>
        <v>1293.9972944492858</v>
      </c>
      <c r="J11" s="55">
        <f>'DLA (children)'!$U11</f>
        <v>174.91120369924269</v>
      </c>
      <c r="K11" s="55">
        <f>'DLA (working age)'!$U11</f>
        <v>629.29705772085936</v>
      </c>
      <c r="L11" s="55">
        <f>'DLA (pensioners)'!$U11</f>
        <v>491.91184418319131</v>
      </c>
      <c r="M11" s="55">
        <f>DHP!$U11</f>
        <v>13.093730000000001</v>
      </c>
      <c r="N11" s="55">
        <f>ESA!$U11</f>
        <v>1142.6229107506799</v>
      </c>
      <c r="O11" s="55">
        <f>HB!$U11</f>
        <v>1993.2717720000001</v>
      </c>
      <c r="P11" s="55">
        <f>IB!$U11</f>
        <v>30.408439611314069</v>
      </c>
      <c r="Q11" s="55">
        <f>IS!$U11</f>
        <v>299.9422362271693</v>
      </c>
      <c r="R11" s="55"/>
      <c r="S11" s="55">
        <f>'IS (incapacity)'!$U11</f>
        <v>41.233177413610186</v>
      </c>
      <c r="T11" s="55">
        <f>'IS (lone parent)'!$U11</f>
        <v>178.13997650968631</v>
      </c>
      <c r="U11" s="55">
        <f>'IS (carer)'!$U11</f>
        <v>65.608417292851442</v>
      </c>
      <c r="V11" s="55">
        <f>'IS (others)'!$U11</f>
        <v>14.817381348303464</v>
      </c>
      <c r="W11" s="55">
        <f>IIDB!$U11</f>
        <v>84.525215674407534</v>
      </c>
      <c r="X11" s="55">
        <f>JSA!$U11</f>
        <v>347.3305893404895</v>
      </c>
      <c r="Y11" s="55">
        <f>MA!$U11</f>
        <v>32.902882188300879</v>
      </c>
      <c r="Z11" s="55">
        <f>O75TVL!$U11</f>
        <v>56.242317616228725</v>
      </c>
      <c r="AA11" s="55">
        <f>PC!$U11</f>
        <v>646.0246300962807</v>
      </c>
      <c r="AB11" s="55">
        <f>PIP!$U11</f>
        <v>213.02049199258087</v>
      </c>
      <c r="AC11" s="55">
        <f>SDA!$U11</f>
        <v>73.275121859793202</v>
      </c>
      <c r="AD11" s="55">
        <f>'SDA (working age)'!$U11</f>
        <v>60.922322672493088</v>
      </c>
      <c r="AE11" s="55">
        <f>'SDA (pensioners)'!$U11</f>
        <v>12.352799187300118</v>
      </c>
      <c r="AF11" s="55">
        <f>SP!$U11</f>
        <v>7760.2785337538135</v>
      </c>
      <c r="AG11" s="55"/>
      <c r="AH11" s="55"/>
      <c r="AI11" s="55"/>
      <c r="AJ11" s="55"/>
      <c r="AK11" s="55"/>
      <c r="AL11" s="55">
        <f>SMP!$U11</f>
        <v>193.54814692595889</v>
      </c>
      <c r="AM11" s="55">
        <f>UC!$U11</f>
        <v>0.99354750204162323</v>
      </c>
      <c r="AN11" s="56">
        <f>WFP!$U11</f>
        <v>193.70918725743675</v>
      </c>
    </row>
    <row r="12" spans="1:40" s="42" customFormat="1">
      <c r="A12" s="52" t="s">
        <v>79</v>
      </c>
      <c r="B12" s="58" t="s">
        <v>80</v>
      </c>
      <c r="C12" s="54">
        <f t="shared" si="3"/>
        <v>14951.471716251805</v>
      </c>
      <c r="D12" s="55">
        <f>AA!$U12</f>
        <v>520.01301593238611</v>
      </c>
      <c r="E12" s="55">
        <f>BBWB!$U12</f>
        <v>51.60227780820054</v>
      </c>
      <c r="F12" s="55">
        <f>CA!$U12</f>
        <v>185.30310988588849</v>
      </c>
      <c r="G12" s="55">
        <f>CWP!$U12</f>
        <v>0.66216000000000008</v>
      </c>
      <c r="H12" s="55"/>
      <c r="I12" s="55">
        <f>DLA!$U12</f>
        <v>1025.9380532339787</v>
      </c>
      <c r="J12" s="55">
        <f>'DLA (children)'!$U12</f>
        <v>163.27823386519501</v>
      </c>
      <c r="K12" s="55">
        <f>'DLA (working age)'!$U12</f>
        <v>525.86110974104281</v>
      </c>
      <c r="L12" s="55">
        <f>'DLA (pensioners)'!$U12</f>
        <v>335.8511129275206</v>
      </c>
      <c r="M12" s="55">
        <f>DHP!$U12</f>
        <v>9.9166830000000008</v>
      </c>
      <c r="N12" s="55">
        <f>ESA!$U12</f>
        <v>909.76964447527587</v>
      </c>
      <c r="O12" s="55">
        <f>HB!$U12</f>
        <v>1883.3643410000002</v>
      </c>
      <c r="P12" s="55">
        <f>IB!$U12</f>
        <v>19.938764234946348</v>
      </c>
      <c r="Q12" s="55">
        <f>IS!$U12</f>
        <v>219.74354672969849</v>
      </c>
      <c r="R12" s="55"/>
      <c r="S12" s="55">
        <f>'IS (incapacity)'!$U12</f>
        <v>32.894281638829767</v>
      </c>
      <c r="T12" s="55">
        <f>'IS (lone parent)'!$U12</f>
        <v>135.42733543781446</v>
      </c>
      <c r="U12" s="55">
        <f>'IS (carer)'!$U12</f>
        <v>39.912904088884645</v>
      </c>
      <c r="V12" s="55">
        <f>'IS (others)'!$U12</f>
        <v>11.390836837276229</v>
      </c>
      <c r="W12" s="55">
        <f>IIDB!$U12</f>
        <v>56.493180236641884</v>
      </c>
      <c r="X12" s="55">
        <f>JSA!$U12</f>
        <v>209.16561916776629</v>
      </c>
      <c r="Y12" s="55">
        <f>MA!$U12</f>
        <v>40.869476832227789</v>
      </c>
      <c r="Z12" s="55">
        <f>O75TVL!$U12</f>
        <v>61.391797730212197</v>
      </c>
      <c r="AA12" s="55">
        <f>PC!$U12</f>
        <v>510.12550575575563</v>
      </c>
      <c r="AB12" s="55">
        <f>PIP!$U12</f>
        <v>119.57577161588058</v>
      </c>
      <c r="AC12" s="55">
        <f>SDA!$U12</f>
        <v>60.001598573578917</v>
      </c>
      <c r="AD12" s="55">
        <f>'SDA (working age)'!$U12</f>
        <v>49.119508761707024</v>
      </c>
      <c r="AE12" s="55">
        <f>'SDA (pensioners)'!$U12</f>
        <v>10.882089811871893</v>
      </c>
      <c r="AF12" s="55">
        <f>SP!$U12</f>
        <v>8648.5193557056446</v>
      </c>
      <c r="AG12" s="55"/>
      <c r="AH12" s="55"/>
      <c r="AI12" s="55"/>
      <c r="AJ12" s="55"/>
      <c r="AK12" s="55"/>
      <c r="AL12" s="55">
        <f>SMP!$U12</f>
        <v>208.31796912809941</v>
      </c>
      <c r="AM12" s="55">
        <f>UC!$U12</f>
        <v>4.2452929247655563E-2</v>
      </c>
      <c r="AN12" s="56">
        <f>WFP!$U12</f>
        <v>210.71739227637437</v>
      </c>
    </row>
    <row r="13" spans="1:40" s="42" customFormat="1">
      <c r="A13" s="52" t="s">
        <v>81</v>
      </c>
      <c r="B13" s="58" t="s">
        <v>82</v>
      </c>
      <c r="C13" s="54">
        <f t="shared" si="3"/>
        <v>19914.127566086299</v>
      </c>
      <c r="D13" s="55">
        <f>AA!$U13</f>
        <v>486.36471330062523</v>
      </c>
      <c r="E13" s="55">
        <f>BBWB!$U13</f>
        <v>55.409503765181199</v>
      </c>
      <c r="F13" s="55">
        <f>CA!$U13</f>
        <v>276.07739035071762</v>
      </c>
      <c r="G13" s="132">
        <f>CWP!$U13</f>
        <v>0</v>
      </c>
      <c r="H13" s="55"/>
      <c r="I13" s="55">
        <f>DLA!$U13</f>
        <v>1424.8105861278816</v>
      </c>
      <c r="J13" s="55">
        <f>'DLA (children)'!$U13</f>
        <v>205.85504948366702</v>
      </c>
      <c r="K13" s="55">
        <f>'DLA (working age)'!$U13</f>
        <v>813.84210044185727</v>
      </c>
      <c r="L13" s="55">
        <f>'DLA (pensioners)'!$U13</f>
        <v>398.32733097538159</v>
      </c>
      <c r="M13" s="55">
        <f>DHP!$U13</f>
        <v>52.090609000000001</v>
      </c>
      <c r="N13" s="55">
        <f>ESA!$U13</f>
        <v>1590.9711956545534</v>
      </c>
      <c r="O13" s="55">
        <f>HB!$U13</f>
        <v>6249.9038490000003</v>
      </c>
      <c r="P13" s="55">
        <f>IB!$U13</f>
        <v>56.48896546099278</v>
      </c>
      <c r="Q13" s="55">
        <f>IS!$U13</f>
        <v>441.43090712099911</v>
      </c>
      <c r="R13" s="55"/>
      <c r="S13" s="55">
        <f>'IS (incapacity)'!$U13</f>
        <v>89.293179093692785</v>
      </c>
      <c r="T13" s="55">
        <f>'IS (lone parent)'!$U13</f>
        <v>261.92650498400678</v>
      </c>
      <c r="U13" s="55">
        <f>'IS (carer)'!$U13</f>
        <v>65.738735662355325</v>
      </c>
      <c r="V13" s="55">
        <f>'IS (others)'!$U13</f>
        <v>24.576671359103486</v>
      </c>
      <c r="W13" s="55">
        <f>IIDB!$U13</f>
        <v>33.097391591744611</v>
      </c>
      <c r="X13" s="55">
        <f>JSA!$U13</f>
        <v>470.06844493235212</v>
      </c>
      <c r="Y13" s="55">
        <f>MA!$U13</f>
        <v>74.582946711483103</v>
      </c>
      <c r="Z13" s="55">
        <f>O75TVL!$U13</f>
        <v>56.153854576295913</v>
      </c>
      <c r="AA13" s="55">
        <f>PC!$U13</f>
        <v>1077.5038952871798</v>
      </c>
      <c r="AB13" s="55">
        <f>PIP!$U13</f>
        <v>100.9708838884154</v>
      </c>
      <c r="AC13" s="55">
        <f>SDA!$U13</f>
        <v>70.940484359401808</v>
      </c>
      <c r="AD13" s="55">
        <f>'SDA (working age)'!$U13</f>
        <v>59.682865252413755</v>
      </c>
      <c r="AE13" s="55">
        <f>'SDA (pensioners)'!$U13</f>
        <v>11.257619106988026</v>
      </c>
      <c r="AF13" s="55">
        <f>SP!$U13</f>
        <v>6831.3173465994341</v>
      </c>
      <c r="AG13" s="55"/>
      <c r="AH13" s="55"/>
      <c r="AI13" s="55"/>
      <c r="AJ13" s="55"/>
      <c r="AK13" s="55"/>
      <c r="AL13" s="55">
        <f>SMP!$U13</f>
        <v>368.04325862851579</v>
      </c>
      <c r="AM13" s="55">
        <f>UC!$U13</f>
        <v>1.2527338069220466</v>
      </c>
      <c r="AN13" s="56">
        <f>WFP!$U13</f>
        <v>196.64860592360094</v>
      </c>
    </row>
    <row r="14" spans="1:40" s="42" customFormat="1">
      <c r="A14" s="52" t="s">
        <v>83</v>
      </c>
      <c r="B14" s="58" t="s">
        <v>84</v>
      </c>
      <c r="C14" s="54">
        <f t="shared" si="3"/>
        <v>21289.750865113285</v>
      </c>
      <c r="D14" s="55">
        <f>AA!$U14</f>
        <v>675.61224993255109</v>
      </c>
      <c r="E14" s="55">
        <f>BBWB!$U14</f>
        <v>76.490447189800705</v>
      </c>
      <c r="F14" s="55">
        <f>CA!$U14</f>
        <v>242.00290784335388</v>
      </c>
      <c r="G14" s="132">
        <f>CWP!$U14</f>
        <v>0</v>
      </c>
      <c r="H14" s="55"/>
      <c r="I14" s="55">
        <f>DLA!$U14</f>
        <v>1418.465143205789</v>
      </c>
      <c r="J14" s="55">
        <f>'DLA (children)'!$U14</f>
        <v>230.36875223578812</v>
      </c>
      <c r="K14" s="55">
        <f>'DLA (working age)'!$U14</f>
        <v>767.58316988341096</v>
      </c>
      <c r="L14" s="55">
        <f>'DLA (pensioners)'!$U14</f>
        <v>416.18679694375783</v>
      </c>
      <c r="M14" s="55">
        <f>DHP!$U14</f>
        <v>14.715576</v>
      </c>
      <c r="N14" s="55">
        <f>ESA!$U14</f>
        <v>1276.2451314926805</v>
      </c>
      <c r="O14" s="55">
        <f>HB!$U14</f>
        <v>2897.1218549999999</v>
      </c>
      <c r="P14" s="55">
        <f>IB!$U14</f>
        <v>15.343319683420885</v>
      </c>
      <c r="Q14" s="55">
        <f>IS!$U14</f>
        <v>286.45937014705373</v>
      </c>
      <c r="R14" s="55"/>
      <c r="S14" s="55">
        <f>'IS (incapacity)'!$U14</f>
        <v>34.774629790864601</v>
      </c>
      <c r="T14" s="55">
        <f>'IS (lone parent)'!$U14</f>
        <v>186.54883017739022</v>
      </c>
      <c r="U14" s="55">
        <f>'IS (carer)'!$U14</f>
        <v>51.219904029238059</v>
      </c>
      <c r="V14" s="55">
        <f>'IS (others)'!$U14</f>
        <v>13.844070390167152</v>
      </c>
      <c r="W14" s="55">
        <f>IIDB!$U14</f>
        <v>69.991468182880439</v>
      </c>
      <c r="X14" s="55">
        <f>JSA!$U14</f>
        <v>254.29873943076723</v>
      </c>
      <c r="Y14" s="55">
        <f>MA!$U14</f>
        <v>56.553338587597999</v>
      </c>
      <c r="Z14" s="55">
        <f>O75TVL!$U14</f>
        <v>89.054345515516985</v>
      </c>
      <c r="AA14" s="55">
        <f>PC!$U14</f>
        <v>685.37690798555241</v>
      </c>
      <c r="AB14" s="55">
        <f>PIP!$U14</f>
        <v>116.12380432826993</v>
      </c>
      <c r="AC14" s="55">
        <f>SDA!$U14</f>
        <v>79.283640272172406</v>
      </c>
      <c r="AD14" s="55">
        <f>'SDA (working age)'!$U14</f>
        <v>63.344099171557225</v>
      </c>
      <c r="AE14" s="55">
        <f>'SDA (pensioners)'!$U14</f>
        <v>15.939541100615175</v>
      </c>
      <c r="AF14" s="55">
        <f>SP!$U14</f>
        <v>12392.929136629427</v>
      </c>
      <c r="AG14" s="55"/>
      <c r="AH14" s="55"/>
      <c r="AI14" s="55"/>
      <c r="AJ14" s="55"/>
      <c r="AK14" s="55"/>
      <c r="AL14" s="55">
        <f>SMP!$U14</f>
        <v>338.38667454448984</v>
      </c>
      <c r="AM14" s="55">
        <f>UC!$U14</f>
        <v>4.8411235106975641E-2</v>
      </c>
      <c r="AN14" s="56">
        <f>WFP!$U14</f>
        <v>305.24839790684814</v>
      </c>
    </row>
    <row r="15" spans="1:40" s="42" customFormat="1">
      <c r="A15" s="52" t="s">
        <v>85</v>
      </c>
      <c r="B15" s="58" t="s">
        <v>86</v>
      </c>
      <c r="C15" s="54">
        <f t="shared" si="3"/>
        <v>14515.726026534559</v>
      </c>
      <c r="D15" s="55">
        <f>AA!$U15</f>
        <v>518.68227404634933</v>
      </c>
      <c r="E15" s="55">
        <f>BBWB!$U15</f>
        <v>45.726060105609378</v>
      </c>
      <c r="F15" s="55">
        <f>CA!$U15</f>
        <v>164.64528694816394</v>
      </c>
      <c r="G15" s="132">
        <f>CWP!$U15</f>
        <v>0</v>
      </c>
      <c r="H15" s="55"/>
      <c r="I15" s="55">
        <f>DLA!$U15</f>
        <v>1049.4337039869845</v>
      </c>
      <c r="J15" s="55">
        <f>'DLA (children)'!$U15</f>
        <v>136.51621513713337</v>
      </c>
      <c r="K15" s="55">
        <f>'DLA (working age)'!$U15</f>
        <v>561.36141066378366</v>
      </c>
      <c r="L15" s="55">
        <f>'DLA (pensioners)'!$U15</f>
        <v>349.76500816632705</v>
      </c>
      <c r="M15" s="55">
        <f>DHP!$U15</f>
        <v>8.3813359999999992</v>
      </c>
      <c r="N15" s="55">
        <f>ESA!$U15</f>
        <v>921.67455358333768</v>
      </c>
      <c r="O15" s="55">
        <f>HB!$U15</f>
        <v>1725.3058859999999</v>
      </c>
      <c r="P15" s="55">
        <f>IB!$U15</f>
        <v>42.949558175175795</v>
      </c>
      <c r="Q15" s="55">
        <f>IS!$U15</f>
        <v>201.49182782838307</v>
      </c>
      <c r="R15" s="55"/>
      <c r="S15" s="55">
        <f>'IS (incapacity)'!$U15</f>
        <v>41.02969657060558</v>
      </c>
      <c r="T15" s="55">
        <f>'IS (lone parent)'!$U15</f>
        <v>113.18929028739512</v>
      </c>
      <c r="U15" s="55">
        <f>'IS (carer)'!$U15</f>
        <v>36.235512647812733</v>
      </c>
      <c r="V15" s="55">
        <f>'IS (others)'!$U15</f>
        <v>11.057227843702316</v>
      </c>
      <c r="W15" s="55">
        <f>IIDB!$U15</f>
        <v>59.674186587483163</v>
      </c>
      <c r="X15" s="55">
        <f>JSA!$U15</f>
        <v>158.14471228218892</v>
      </c>
      <c r="Y15" s="55">
        <f>MA!$U15</f>
        <v>42.253006460063069</v>
      </c>
      <c r="Z15" s="55">
        <f>O75TVL!$U15</f>
        <v>61.716162209965823</v>
      </c>
      <c r="AA15" s="55">
        <f>PC!$U15</f>
        <v>507.85687861399128</v>
      </c>
      <c r="AB15" s="55">
        <f>PIP!$U15</f>
        <v>94.521275508454522</v>
      </c>
      <c r="AC15" s="55">
        <f>SDA!$U15</f>
        <v>63.016409887504693</v>
      </c>
      <c r="AD15" s="55">
        <f>'SDA (working age)'!$U15</f>
        <v>51.382921115193966</v>
      </c>
      <c r="AE15" s="55">
        <f>'SDA (pensioners)'!$U15</f>
        <v>11.633488772310734</v>
      </c>
      <c r="AF15" s="55">
        <f>SP!$U15</f>
        <v>8460.8207568988673</v>
      </c>
      <c r="AG15" s="55"/>
      <c r="AH15" s="55"/>
      <c r="AI15" s="55"/>
      <c r="AJ15" s="55"/>
      <c r="AK15" s="55"/>
      <c r="AL15" s="55">
        <f>SMP!$U15</f>
        <v>175.37783529888515</v>
      </c>
      <c r="AM15" s="55">
        <f>UC!$U15</f>
        <v>1.272843089197252</v>
      </c>
      <c r="AN15" s="56">
        <f>WFP!$U15</f>
        <v>212.78147302395587</v>
      </c>
    </row>
    <row r="16" spans="1:40" s="42" customFormat="1" ht="15.75">
      <c r="A16" s="40">
        <v>924</v>
      </c>
      <c r="B16" s="59" t="s">
        <v>87</v>
      </c>
      <c r="C16" s="49">
        <f t="shared" si="3"/>
        <v>9193.4634069879194</v>
      </c>
      <c r="D16" s="50">
        <f>AA!$U$16</f>
        <v>384.65121650718913</v>
      </c>
      <c r="E16" s="50">
        <f>BBWB!$U$16</f>
        <v>29.52253750565594</v>
      </c>
      <c r="F16" s="50">
        <f>CA!$U$16</f>
        <v>144.58642678053843</v>
      </c>
      <c r="G16" s="50">
        <f>CWP!$U$16</f>
        <v>0.22072000000000003</v>
      </c>
      <c r="H16" s="50"/>
      <c r="I16" s="50">
        <f>DLA!$U$16</f>
        <v>1019.8619514425935</v>
      </c>
      <c r="J16" s="50">
        <f>'DLA (children)'!$U$16</f>
        <v>95.01491002729523</v>
      </c>
      <c r="K16" s="50">
        <f>'DLA (working age)'!$U$16</f>
        <v>459.68059666250264</v>
      </c>
      <c r="L16" s="50">
        <f>'DLA (pensioners)'!$U$16</f>
        <v>470.56662799474208</v>
      </c>
      <c r="M16" s="50">
        <f>DHP!$U$16</f>
        <v>8.2224470000000007</v>
      </c>
      <c r="N16" s="50">
        <f>ESA!$U$16</f>
        <v>804.41651451458222</v>
      </c>
      <c r="O16" s="50">
        <f>HB!$U$16</f>
        <v>1011.282523</v>
      </c>
      <c r="P16" s="50">
        <f>IB!$U$16</f>
        <v>25.092062251152942</v>
      </c>
      <c r="Q16" s="50">
        <f>IS!$U$16</f>
        <v>174.84534844845314</v>
      </c>
      <c r="R16" s="50"/>
      <c r="S16" s="50">
        <f>'IS (incapacity)'!$U$16</f>
        <v>33.901485803555289</v>
      </c>
      <c r="T16" s="50">
        <f>'IS (lone parent)'!$U$16</f>
        <v>93.853011324117489</v>
      </c>
      <c r="U16" s="50">
        <f>'IS (carer)'!$U$16</f>
        <v>38.781682057227421</v>
      </c>
      <c r="V16" s="50">
        <f>'IS (others)'!$U$16</f>
        <v>8.3734387979704348</v>
      </c>
      <c r="W16" s="50">
        <f>IIDB!$U$16</f>
        <v>60.644346882167902</v>
      </c>
      <c r="X16" s="50">
        <f>JSA!$U$16</f>
        <v>183.09310392325821</v>
      </c>
      <c r="Y16" s="50">
        <f>MA!$U$16</f>
        <v>16.759418563872714</v>
      </c>
      <c r="Z16" s="50">
        <f>O75TVL!$U$16</f>
        <v>32.392992446974972</v>
      </c>
      <c r="AA16" s="50">
        <f>PC!$U$16</f>
        <v>386.43797223217581</v>
      </c>
      <c r="AB16" s="50">
        <f>PIP!$U$16</f>
        <v>153.85340943812648</v>
      </c>
      <c r="AC16" s="50">
        <f>SDA!$U$16</f>
        <v>49.661281108330236</v>
      </c>
      <c r="AD16" s="50">
        <f>'SDA (working age)'!$U$16</f>
        <v>38.509087346088677</v>
      </c>
      <c r="AE16" s="50">
        <f>'SDA (pensioners)'!$U$16</f>
        <v>11.152193762241547</v>
      </c>
      <c r="AF16" s="50">
        <f>SP!$U$16</f>
        <v>4496.4703566609169</v>
      </c>
      <c r="AG16" s="50"/>
      <c r="AH16" s="50"/>
      <c r="AI16" s="50"/>
      <c r="AJ16" s="50"/>
      <c r="AK16" s="50"/>
      <c r="AL16" s="50">
        <f>SMP!$U$16</f>
        <v>95.869416951760684</v>
      </c>
      <c r="AM16" s="50">
        <f>UC!$U$16</f>
        <v>0.57423172719197257</v>
      </c>
      <c r="AN16" s="51">
        <f>WFP!$U$16</f>
        <v>115.00512960297856</v>
      </c>
    </row>
    <row r="17" spans="1:40" s="42" customFormat="1" ht="15.75">
      <c r="A17" s="40">
        <v>923</v>
      </c>
      <c r="B17" s="59" t="s">
        <v>88</v>
      </c>
      <c r="C17" s="49">
        <f t="shared" si="3"/>
        <v>14763.343244556823</v>
      </c>
      <c r="D17" s="50">
        <f>AA!$U$17</f>
        <v>484.65565129278275</v>
      </c>
      <c r="E17" s="50">
        <f>BBWB!$U$17</f>
        <v>55.609698912529794</v>
      </c>
      <c r="F17" s="50">
        <f>CA!$U$17</f>
        <v>202.81125735181311</v>
      </c>
      <c r="G17" s="50">
        <f>CWP!$U$17</f>
        <v>7.2837600000000009</v>
      </c>
      <c r="H17" s="50"/>
      <c r="I17" s="50">
        <f>DLA!$U$17</f>
        <v>1466.6097511418827</v>
      </c>
      <c r="J17" s="50">
        <f>'DLA (children)'!$U$17</f>
        <v>137.85508980093923</v>
      </c>
      <c r="K17" s="50">
        <f>'DLA (working age)'!$U$17</f>
        <v>776.43000440214018</v>
      </c>
      <c r="L17" s="50">
        <f>'DLA (pensioners)'!$U$17</f>
        <v>551.62341203790731</v>
      </c>
      <c r="M17" s="50">
        <f>DHP!$U$17</f>
        <v>50.352308999999998</v>
      </c>
      <c r="N17" s="50">
        <f>ESA!$U$17</f>
        <v>1432.888323816012</v>
      </c>
      <c r="O17" s="50">
        <f>HB!$U$17</f>
        <v>1776.1796779999997</v>
      </c>
      <c r="P17" s="50">
        <f>IB!$U$17</f>
        <v>9.5469746061879466</v>
      </c>
      <c r="Q17" s="50">
        <f>IS!$U$17</f>
        <v>250.94770542376179</v>
      </c>
      <c r="R17" s="50"/>
      <c r="S17" s="50">
        <f>'IS (incapacity)'!$U$17</f>
        <v>46.88913661560769</v>
      </c>
      <c r="T17" s="50">
        <f>'IS (lone parent)'!$U$17</f>
        <v>135.02775280691478</v>
      </c>
      <c r="U17" s="50">
        <f>'IS (carer)'!$U$17</f>
        <v>57.611891104125156</v>
      </c>
      <c r="V17" s="50">
        <f>'IS (others)'!$U$17</f>
        <v>11.366675090613402</v>
      </c>
      <c r="W17" s="50">
        <f>IIDB!$U$17</f>
        <v>88.778995428025212</v>
      </c>
      <c r="X17" s="50">
        <f>JSA!$U$17</f>
        <v>310.58901090989474</v>
      </c>
      <c r="Y17" s="50">
        <f>MA!$U$17</f>
        <v>30.066093442421188</v>
      </c>
      <c r="Z17" s="50">
        <f>O75TVL!$U$17</f>
        <v>48.938684880723535</v>
      </c>
      <c r="AA17" s="50">
        <f>PC!$U$17</f>
        <v>587.33262379467828</v>
      </c>
      <c r="AB17" s="50">
        <f>PIP!$U$17</f>
        <v>162.51512893164747</v>
      </c>
      <c r="AC17" s="50">
        <f>SDA!$U$17</f>
        <v>77.146171271908187</v>
      </c>
      <c r="AD17" s="50">
        <f>'SDA (working age)'!$U$17</f>
        <v>62.846140093235903</v>
      </c>
      <c r="AE17" s="50">
        <f>'SDA (pensioners)'!$U$17</f>
        <v>14.300031178672301</v>
      </c>
      <c r="AF17" s="50">
        <f>SP!$U$17</f>
        <v>7323.800788336438</v>
      </c>
      <c r="AG17" s="50"/>
      <c r="AH17" s="50"/>
      <c r="AI17" s="50"/>
      <c r="AJ17" s="50"/>
      <c r="AK17" s="50"/>
      <c r="AL17" s="50">
        <f>SMP!$U$17</f>
        <v>212.26915927380614</v>
      </c>
      <c r="AM17" s="50">
        <f>UC!$U$17</f>
        <v>1.4620193002306643</v>
      </c>
      <c r="AN17" s="51">
        <f>WFP!$U$17</f>
        <v>183.55945944208062</v>
      </c>
    </row>
    <row r="18" spans="1:40" s="65" customFormat="1" ht="30" customHeight="1">
      <c r="A18" s="60">
        <v>922</v>
      </c>
      <c r="B18" s="61" t="s">
        <v>89</v>
      </c>
      <c r="C18" s="125">
        <f t="shared" si="3"/>
        <v>14.910000409260947</v>
      </c>
      <c r="D18" s="63"/>
      <c r="E18" s="63"/>
      <c r="F18" s="63"/>
      <c r="G18" s="63"/>
      <c r="H18" s="63"/>
      <c r="I18" s="63"/>
      <c r="J18" s="63"/>
      <c r="K18" s="63"/>
      <c r="L18" s="63"/>
      <c r="M18" s="63"/>
      <c r="N18" s="63"/>
      <c r="O18" s="63"/>
      <c r="P18" s="63"/>
      <c r="Q18" s="63"/>
      <c r="R18" s="63"/>
      <c r="S18" s="63"/>
      <c r="T18" s="63"/>
      <c r="U18" s="63"/>
      <c r="V18" s="63"/>
      <c r="W18" s="63"/>
      <c r="X18" s="63"/>
      <c r="Y18" s="63"/>
      <c r="Z18" s="71">
        <f>O75TVL!$U$18</f>
        <v>14.910000409260947</v>
      </c>
      <c r="AA18" s="63"/>
      <c r="AB18" s="63"/>
      <c r="AC18" s="63"/>
      <c r="AD18" s="63"/>
      <c r="AE18" s="63"/>
      <c r="AF18" s="63"/>
      <c r="AG18" s="63"/>
      <c r="AH18" s="63"/>
      <c r="AI18" s="63"/>
      <c r="AJ18" s="63"/>
      <c r="AK18" s="63"/>
      <c r="AL18" s="63"/>
      <c r="AM18" s="63"/>
      <c r="AN18" s="64"/>
    </row>
    <row r="19" spans="1:40" s="42" customFormat="1" ht="15.75">
      <c r="A19" s="57"/>
      <c r="B19" s="48"/>
      <c r="C19" s="66" t="str">
        <f t="shared" ref="C19" si="10">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M4" sqref="AM4"/>
    </sheetView>
  </sheetViews>
  <sheetFormatPr defaultRowHeight="15"/>
  <cols>
    <col min="1" max="1" width="13.33203125" style="68" customWidth="1"/>
    <col min="2" max="2" width="39.33203125" style="68" bestFit="1" customWidth="1"/>
    <col min="3" max="7" width="12.77734375" style="68" customWidth="1"/>
    <col min="8" max="8" width="12.77734375" style="68" hidden="1" customWidth="1"/>
    <col min="9"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customWidth="1"/>
    <col min="29" max="30" width="12.77734375" style="68" customWidth="1"/>
    <col min="31" max="31" width="11.77734375" style="68" customWidth="1"/>
    <col min="32" max="32" width="11.109375" style="68" customWidth="1"/>
    <col min="33" max="37" width="12.77734375" style="68" hidden="1" customWidth="1"/>
    <col min="38" max="38" width="10.33203125" style="68" customWidth="1"/>
    <col min="39" max="39" width="10.21875" style="68" customWidth="1"/>
    <col min="40" max="40" width="12.77734375" style="68" customWidth="1"/>
    <col min="41" max="16384" width="8.88671875" style="68"/>
  </cols>
  <sheetData>
    <row r="1" spans="1:40" s="41" customFormat="1" ht="60" customHeight="1">
      <c r="A1" s="140" t="s">
        <v>111</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t="s">
        <v>108</v>
      </c>
      <c r="AC2" s="46" t="s">
        <v>62</v>
      </c>
      <c r="AD2" s="123" t="s">
        <v>49</v>
      </c>
      <c r="AE2" s="123" t="s">
        <v>50</v>
      </c>
      <c r="AF2" s="46" t="s">
        <v>63</v>
      </c>
      <c r="AG2" s="46"/>
      <c r="AH2" s="46"/>
      <c r="AI2" s="46"/>
      <c r="AJ2" s="46"/>
      <c r="AK2" s="46"/>
      <c r="AL2" s="46" t="s">
        <v>96</v>
      </c>
      <c r="AM2" s="46" t="s">
        <v>109</v>
      </c>
      <c r="AN2" s="76" t="s">
        <v>64</v>
      </c>
    </row>
    <row r="3" spans="1:40" s="42" customFormat="1" ht="30" customHeight="1">
      <c r="A3" s="47">
        <v>925</v>
      </c>
      <c r="B3" s="48" t="s">
        <v>65</v>
      </c>
      <c r="C3" s="49">
        <f>SUM(D3:I3,M3:Q3,W3:AC3,AF3,AL3:AN3)</f>
        <v>171189.58040001866</v>
      </c>
      <c r="D3" s="50">
        <f>SUM(D6,D16:D17,D4)</f>
        <v>5489.5433917499968</v>
      </c>
      <c r="E3" s="50">
        <f>SUM(E6,E16:E17,E4)</f>
        <v>568.9204653500002</v>
      </c>
      <c r="F3" s="50">
        <f>SUM(F6,F16:F17,F4)</f>
        <v>2545.4439678199997</v>
      </c>
      <c r="G3" s="50">
        <f>SUM(G6,G16:G17,G4)</f>
        <v>3.9260000000000019</v>
      </c>
      <c r="H3" s="50"/>
      <c r="I3" s="50">
        <f>SUM(I6,I16:I17,I4)</f>
        <v>13233.124968690014</v>
      </c>
      <c r="J3" s="50">
        <f>SUM(J6,J16:J17,J4)</f>
        <v>1834.7090892979163</v>
      </c>
      <c r="K3" s="50">
        <f>SUM(K6,K16:K17,K4)</f>
        <v>6632.0880013466385</v>
      </c>
      <c r="L3" s="50">
        <f>SUM(L6,L16:L17,L4)</f>
        <v>4766.327878045442</v>
      </c>
      <c r="M3" s="50">
        <f t="shared" ref="M3:W3" si="0">SUM(M6,M16:M17,M4)</f>
        <v>163.36812400000002</v>
      </c>
      <c r="N3" s="50">
        <f t="shared" si="0"/>
        <v>14271.548569179993</v>
      </c>
      <c r="O3" s="50">
        <f t="shared" si="0"/>
        <v>24243.713646999997</v>
      </c>
      <c r="P3" s="50">
        <f t="shared" si="0"/>
        <v>61.927221750000029</v>
      </c>
      <c r="Q3" s="50">
        <f t="shared" si="0"/>
        <v>2539.1118483999994</v>
      </c>
      <c r="R3" s="50"/>
      <c r="S3" s="50">
        <f t="shared" si="0"/>
        <v>232.52704901030677</v>
      </c>
      <c r="T3" s="50">
        <f t="shared" si="0"/>
        <v>1562.0541079953641</v>
      </c>
      <c r="U3" s="50">
        <f t="shared" si="0"/>
        <v>613.44327261255194</v>
      </c>
      <c r="V3" s="50">
        <f t="shared" si="0"/>
        <v>131.08741878177551</v>
      </c>
      <c r="W3" s="50">
        <f t="shared" si="0"/>
        <v>865.05642750295851</v>
      </c>
      <c r="X3" s="50">
        <f>SUM(X6,X16:X17,X4)</f>
        <v>2313.5160157900004</v>
      </c>
      <c r="Y3" s="50">
        <f>SUM(Y6,Y16:Y17,Y4)</f>
        <v>440.94097081999985</v>
      </c>
      <c r="Z3" s="50">
        <f>SUM(Z6,Z16:Z18,Z4)</f>
        <v>621.74978109999938</v>
      </c>
      <c r="AA3" s="50">
        <f t="shared" ref="AA3:AF3" si="1">SUM(AA6,AA16:AA17,AA4)</f>
        <v>6078.7060508699933</v>
      </c>
      <c r="AB3" s="50">
        <f t="shared" si="1"/>
        <v>3004.5842815999968</v>
      </c>
      <c r="AC3" s="50">
        <f t="shared" si="1"/>
        <v>469.59270565999952</v>
      </c>
      <c r="AD3" s="50">
        <f t="shared" si="1"/>
        <v>341.39509716401886</v>
      </c>
      <c r="AE3" s="50">
        <f t="shared" si="1"/>
        <v>128.19760849598055</v>
      </c>
      <c r="AF3" s="50">
        <f t="shared" si="1"/>
        <v>89367.861473900004</v>
      </c>
      <c r="AG3" s="50"/>
      <c r="AH3" s="50"/>
      <c r="AI3" s="50"/>
      <c r="AJ3" s="50"/>
      <c r="AK3" s="50"/>
      <c r="AL3" s="50">
        <f t="shared" ref="AL3:AN3" si="2">SUM(AL6,AL16:AL17,AL4)</f>
        <v>2342.3261596957122</v>
      </c>
      <c r="AM3" s="50">
        <f t="shared" si="2"/>
        <v>490.79643462000007</v>
      </c>
      <c r="AN3" s="51">
        <f t="shared" si="2"/>
        <v>2073.8218945200006</v>
      </c>
    </row>
    <row r="4" spans="1:40" s="42" customFormat="1">
      <c r="A4" s="52"/>
      <c r="B4" s="53" t="s">
        <v>66</v>
      </c>
      <c r="C4" s="54">
        <f t="shared" ref="C4:C18" si="3">SUM(D4:I4,M4:Q4,W4:AC4,AF4,AL4:AN4)</f>
        <v>3871.0620163323301</v>
      </c>
      <c r="D4" s="55">
        <f>AA!$V$4</f>
        <v>8.4727645707867048</v>
      </c>
      <c r="E4" s="55">
        <f>BBWB!$V$4</f>
        <v>20.002488621535981</v>
      </c>
      <c r="F4" s="55">
        <f>CA!$V$4</f>
        <v>1.2228022503622555</v>
      </c>
      <c r="G4" s="132">
        <f>CWP!$V$4</f>
        <v>0</v>
      </c>
      <c r="H4" s="55"/>
      <c r="I4" s="55">
        <f>DLA!$V$4</f>
        <v>13.607782300753565</v>
      </c>
      <c r="J4" s="55">
        <f>'DLA (children)'!$V$4</f>
        <v>0.83411822264110769</v>
      </c>
      <c r="K4" s="55">
        <f>'DLA (working age)'!$V$4</f>
        <v>4.9097031337209236</v>
      </c>
      <c r="L4" s="55">
        <f>'DLA (pensioners)'!$V$4</f>
        <v>7.8468416689711464</v>
      </c>
      <c r="M4" s="132">
        <f>DHP!$V$4</f>
        <v>0</v>
      </c>
      <c r="N4" s="55">
        <f>ESA!$V$4</f>
        <v>24.953738350527942</v>
      </c>
      <c r="O4" s="132">
        <f>HB!$V$4</f>
        <v>0</v>
      </c>
      <c r="P4" s="55">
        <f>IB!$V$4</f>
        <v>1.3729648907411065</v>
      </c>
      <c r="Q4" s="55">
        <f>IS!$V$4</f>
        <v>0.55169340146943557</v>
      </c>
      <c r="R4" s="55"/>
      <c r="S4" s="55">
        <f>'IS (incapacity)'!$V$4</f>
        <v>7.7980547609132851E-3</v>
      </c>
      <c r="T4" s="55">
        <f>'IS (lone parent)'!$V$4</f>
        <v>0.41839353411191288</v>
      </c>
      <c r="U4" s="55">
        <f>'IS (carer)'!$V$4</f>
        <v>1.8867064414045072E-2</v>
      </c>
      <c r="V4" s="55">
        <f>'IS (others)'!$V$4</f>
        <v>9.1579047361835877E-2</v>
      </c>
      <c r="W4" s="55">
        <f>IIDB!$V$4</f>
        <v>18.573819799501326</v>
      </c>
      <c r="X4" s="55">
        <f>JSA!$V$4</f>
        <v>0.87733482038647603</v>
      </c>
      <c r="Y4" s="55">
        <f>MA!$V$4</f>
        <v>1.2576817032195093</v>
      </c>
      <c r="Z4" s="132">
        <f>O75TVL!$V$4</f>
        <v>0</v>
      </c>
      <c r="AA4" s="55">
        <f>PC!$V$4</f>
        <v>1.3857914781533613</v>
      </c>
      <c r="AB4" s="55">
        <f>PIP!$V$4</f>
        <v>11.308480768204046</v>
      </c>
      <c r="AC4" s="55">
        <f>SDA!$V$4</f>
        <v>0.36156791062123694</v>
      </c>
      <c r="AD4" s="55">
        <f>'SDA (working age)'!$V$4</f>
        <v>0.1024942495810969</v>
      </c>
      <c r="AE4" s="55">
        <f>'SDA (pensioners)'!$V$4</f>
        <v>0.25907366104014007</v>
      </c>
      <c r="AF4" s="55">
        <f>SP!$V$4</f>
        <v>3755.2251642728693</v>
      </c>
      <c r="AG4" s="55"/>
      <c r="AH4" s="55"/>
      <c r="AI4" s="55"/>
      <c r="AJ4" s="55"/>
      <c r="AK4" s="55"/>
      <c r="AL4" s="55">
        <f>SMP!$V$4</f>
        <v>3.7909411931976393</v>
      </c>
      <c r="AM4" s="132">
        <f>UC!$V$4</f>
        <v>0</v>
      </c>
      <c r="AN4" s="56">
        <f>WFP!$V$4</f>
        <v>8.0969999999999995</v>
      </c>
    </row>
    <row r="5" spans="1:40" s="42" customFormat="1" ht="25.5" customHeight="1">
      <c r="A5" s="47">
        <v>941</v>
      </c>
      <c r="B5" s="48" t="s">
        <v>67</v>
      </c>
      <c r="C5" s="49">
        <f t="shared" si="3"/>
        <v>152216.30297575201</v>
      </c>
      <c r="D5" s="50">
        <f>SUM(D6,D16)</f>
        <v>4993.8792628127057</v>
      </c>
      <c r="E5" s="50">
        <f>SUM(E6,E16)</f>
        <v>494.21981479683473</v>
      </c>
      <c r="F5" s="50">
        <f>SUM(F6,F16)</f>
        <v>2321.8666207733177</v>
      </c>
      <c r="G5" s="50">
        <f>SUM(G6,G16)</f>
        <v>0.44677880000000025</v>
      </c>
      <c r="H5" s="50"/>
      <c r="I5" s="50">
        <f>SUM(I6,I16)</f>
        <v>11819.890608968564</v>
      </c>
      <c r="J5" s="50">
        <f>SUM(J6,J16)</f>
        <v>1686.925655474784</v>
      </c>
      <c r="K5" s="50">
        <f>SUM(K6,K16)</f>
        <v>5898.6559612139317</v>
      </c>
      <c r="L5" s="50">
        <f>SUM(L6,L16)</f>
        <v>4234.7004458496303</v>
      </c>
      <c r="M5" s="50">
        <f t="shared" ref="M5:W5" si="4">SUM(M6,M16)</f>
        <v>114.34514500000002</v>
      </c>
      <c r="N5" s="50">
        <f t="shared" si="4"/>
        <v>12663.285433112243</v>
      </c>
      <c r="O5" s="50">
        <f t="shared" si="4"/>
        <v>22471.647852999999</v>
      </c>
      <c r="P5" s="50">
        <f t="shared" si="4"/>
        <v>57.670130076206327</v>
      </c>
      <c r="Q5" s="50">
        <f t="shared" si="4"/>
        <v>2316.7918682553932</v>
      </c>
      <c r="R5" s="50"/>
      <c r="S5" s="50">
        <f t="shared" si="4"/>
        <v>204.19208511165712</v>
      </c>
      <c r="T5" s="50">
        <f t="shared" si="4"/>
        <v>1438.889704388821</v>
      </c>
      <c r="U5" s="50">
        <f t="shared" si="4"/>
        <v>553.12719536462623</v>
      </c>
      <c r="V5" s="50">
        <f t="shared" si="4"/>
        <v>120.87107890953064</v>
      </c>
      <c r="W5" s="50">
        <f t="shared" si="4"/>
        <v>759.24871591840315</v>
      </c>
      <c r="X5" s="50">
        <f>SUM(X6,X16)</f>
        <v>2072.526947614952</v>
      </c>
      <c r="Y5" s="50">
        <f>SUM(Y6,Y16)</f>
        <v>410.66654544952928</v>
      </c>
      <c r="Z5" s="50">
        <f t="shared" ref="Z5:AF5" si="5">SUM(Z6,Z16)</f>
        <v>556.84641213132636</v>
      </c>
      <c r="AA5" s="50">
        <f t="shared" si="5"/>
        <v>5544.2018952113167</v>
      </c>
      <c r="AB5" s="50">
        <f t="shared" si="5"/>
        <v>2675.8152088100733</v>
      </c>
      <c r="AC5" s="50">
        <f t="shared" si="5"/>
        <v>418.19722226665533</v>
      </c>
      <c r="AD5" s="50">
        <f t="shared" si="5"/>
        <v>303.44587235294983</v>
      </c>
      <c r="AE5" s="50">
        <f t="shared" si="5"/>
        <v>114.75134991370545</v>
      </c>
      <c r="AF5" s="50">
        <f t="shared" si="5"/>
        <v>78052.90256201895</v>
      </c>
      <c r="AG5" s="50"/>
      <c r="AH5" s="50"/>
      <c r="AI5" s="50"/>
      <c r="AJ5" s="50"/>
      <c r="AK5" s="50"/>
      <c r="AL5" s="50">
        <f t="shared" ref="AL5:AN5" si="6">SUM(AL6,AL16)</f>
        <v>2142.0994200658592</v>
      </c>
      <c r="AM5" s="50">
        <f t="shared" si="6"/>
        <v>444.97175019837772</v>
      </c>
      <c r="AN5" s="51">
        <f t="shared" si="6"/>
        <v>1884.7827804713431</v>
      </c>
    </row>
    <row r="6" spans="1:40" s="42" customFormat="1" ht="25.5" customHeight="1">
      <c r="A6" s="47">
        <v>921</v>
      </c>
      <c r="B6" s="57" t="s">
        <v>68</v>
      </c>
      <c r="C6" s="49">
        <f t="shared" si="3"/>
        <v>142828.00456460722</v>
      </c>
      <c r="D6" s="50">
        <f>SUM(D7:D15)</f>
        <v>4609.3956466248601</v>
      </c>
      <c r="E6" s="50">
        <f>SUM(E7:E15)</f>
        <v>464.61975042805187</v>
      </c>
      <c r="F6" s="50">
        <f>SUM(F7:F15)</f>
        <v>2162.2215706957836</v>
      </c>
      <c r="G6" s="50">
        <f>SUM(G7:G15)</f>
        <v>0.44677880000000025</v>
      </c>
      <c r="H6" s="50"/>
      <c r="I6" s="50">
        <f>SUM(I7:I15)</f>
        <v>10891.142761116113</v>
      </c>
      <c r="J6" s="50">
        <f>SUM(J7:J15)</f>
        <v>1587.0939877855178</v>
      </c>
      <c r="K6" s="50">
        <f>SUM(K7:K15)</f>
        <v>5512.146079603518</v>
      </c>
      <c r="L6" s="50">
        <f>SUM(L7:L15)</f>
        <v>3792.5745903688312</v>
      </c>
      <c r="M6" s="50">
        <f t="shared" ref="M6:W6" si="7">SUM(M7:M15)</f>
        <v>107.71089200000002</v>
      </c>
      <c r="N6" s="50">
        <f t="shared" si="7"/>
        <v>11762.838051809473</v>
      </c>
      <c r="O6" s="50">
        <f t="shared" si="7"/>
        <v>21447.477731999999</v>
      </c>
      <c r="P6" s="50">
        <f t="shared" si="7"/>
        <v>51.502501360815536</v>
      </c>
      <c r="Q6" s="50">
        <f t="shared" si="7"/>
        <v>2160.7501281978712</v>
      </c>
      <c r="R6" s="50"/>
      <c r="S6" s="50">
        <f t="shared" si="7"/>
        <v>186.12539747649816</v>
      </c>
      <c r="T6" s="50">
        <f t="shared" si="7"/>
        <v>1350.1456037336325</v>
      </c>
      <c r="U6" s="50">
        <f t="shared" si="7"/>
        <v>511.53228572791147</v>
      </c>
      <c r="V6" s="50">
        <f t="shared" si="7"/>
        <v>113.3054218219514</v>
      </c>
      <c r="W6" s="50">
        <f t="shared" si="7"/>
        <v>699.63427431545301</v>
      </c>
      <c r="X6" s="50">
        <f>SUM(X7:X15)</f>
        <v>1928.1982951222581</v>
      </c>
      <c r="Y6" s="50">
        <f>SUM(Y7:Y15)</f>
        <v>392.77468877768632</v>
      </c>
      <c r="Z6" s="50">
        <f t="shared" ref="Z6:AF6" si="8">SUM(Z7:Z15)</f>
        <v>523.98112960461435</v>
      </c>
      <c r="AA6" s="50">
        <f t="shared" si="8"/>
        <v>5190.7482056244389</v>
      </c>
      <c r="AB6" s="50">
        <f t="shared" si="8"/>
        <v>2402.8286965609523</v>
      </c>
      <c r="AC6" s="50">
        <f t="shared" si="8"/>
        <v>384.10365925843337</v>
      </c>
      <c r="AD6" s="50">
        <f t="shared" si="8"/>
        <v>279.67716724523154</v>
      </c>
      <c r="AE6" s="50">
        <f t="shared" si="8"/>
        <v>104.42649201320179</v>
      </c>
      <c r="AF6" s="50">
        <f t="shared" si="8"/>
        <v>73402.207106247224</v>
      </c>
      <c r="AG6" s="50"/>
      <c r="AH6" s="50"/>
      <c r="AI6" s="50"/>
      <c r="AJ6" s="50"/>
      <c r="AK6" s="50"/>
      <c r="AL6" s="50">
        <f t="shared" ref="AL6:AN6" si="9">SUM(AL7:AL15)</f>
        <v>2049.7798811039565</v>
      </c>
      <c r="AM6" s="50">
        <f t="shared" si="9"/>
        <v>424.39942773438156</v>
      </c>
      <c r="AN6" s="51">
        <f t="shared" si="9"/>
        <v>1771.2433872248512</v>
      </c>
    </row>
    <row r="7" spans="1:40" s="42" customFormat="1">
      <c r="A7" s="52" t="s">
        <v>69</v>
      </c>
      <c r="B7" s="58" t="s">
        <v>70</v>
      </c>
      <c r="C7" s="54">
        <f t="shared" si="3"/>
        <v>7966.4568462312163</v>
      </c>
      <c r="D7" s="55">
        <f>AA!$V7</f>
        <v>261.10755426694175</v>
      </c>
      <c r="E7" s="55">
        <f>BBWB!$V7</f>
        <v>26.178378969214606</v>
      </c>
      <c r="F7" s="55">
        <f>CA!$V7</f>
        <v>152.08392305127202</v>
      </c>
      <c r="G7" s="55">
        <f>CWP!$V7</f>
        <v>0.2108262000000001</v>
      </c>
      <c r="H7" s="55"/>
      <c r="I7" s="55">
        <f>DLA!$V7</f>
        <v>744.55750492483139</v>
      </c>
      <c r="J7" s="55">
        <f>'DLA (children)'!$V7</f>
        <v>88.255341839398909</v>
      </c>
      <c r="K7" s="55">
        <f>'DLA (working age)'!$V7</f>
        <v>359.46696344171721</v>
      </c>
      <c r="L7" s="55">
        <f>'DLA (pensioners)'!$V7</f>
        <v>296.70044880551768</v>
      </c>
      <c r="M7" s="55">
        <f>DHP!$V7</f>
        <v>6.2408149999999996</v>
      </c>
      <c r="N7" s="55">
        <f>ESA!$V7</f>
        <v>783.29051238691864</v>
      </c>
      <c r="O7" s="55">
        <f>HB!$V7</f>
        <v>1071.826082</v>
      </c>
      <c r="P7" s="55">
        <f>IB!$V7</f>
        <v>2.7322536731529894</v>
      </c>
      <c r="Q7" s="55">
        <f>IS!$V7</f>
        <v>151.34521755723171</v>
      </c>
      <c r="R7" s="55"/>
      <c r="S7" s="55">
        <f>'IS (incapacity)'!$V7</f>
        <v>12.076456133908533</v>
      </c>
      <c r="T7" s="55">
        <f>'IS (lone parent)'!$V7</f>
        <v>87.187342589236209</v>
      </c>
      <c r="U7" s="55">
        <f>'IS (carer)'!$V7</f>
        <v>44.37705954824451</v>
      </c>
      <c r="V7" s="55">
        <f>'IS (others)'!$V7</f>
        <v>7.5943666062572035</v>
      </c>
      <c r="W7" s="55">
        <f>IIDB!$V7</f>
        <v>93.178719965961434</v>
      </c>
      <c r="X7" s="55">
        <f>JSA!$V7</f>
        <v>161.8005438908894</v>
      </c>
      <c r="Y7" s="55">
        <f>MA!$V7</f>
        <v>14.745035187483904</v>
      </c>
      <c r="Z7" s="55">
        <f>O75TVL!$V7</f>
        <v>26.850619016671303</v>
      </c>
      <c r="AA7" s="55">
        <f>PC!$V7</f>
        <v>298.01918943067739</v>
      </c>
      <c r="AB7" s="55">
        <f>PIP!$V7</f>
        <v>163.47259478958813</v>
      </c>
      <c r="AC7" s="55">
        <f>SDA!$V7</f>
        <v>23.226592983052516</v>
      </c>
      <c r="AD7" s="55">
        <f>'SDA (working age)'!$V7</f>
        <v>16.090992207513327</v>
      </c>
      <c r="AE7" s="55">
        <f>'SDA (pensioners)'!$V7</f>
        <v>7.1356007755391877</v>
      </c>
      <c r="AF7" s="55">
        <f>SP!$V7</f>
        <v>3804.1301252867024</v>
      </c>
      <c r="AG7" s="55"/>
      <c r="AH7" s="55"/>
      <c r="AI7" s="55"/>
      <c r="AJ7" s="55"/>
      <c r="AK7" s="55"/>
      <c r="AL7" s="55">
        <f>SMP!$V7</f>
        <v>77.410094444126116</v>
      </c>
      <c r="AM7" s="55">
        <f>UC!$V7</f>
        <v>12.274101176971389</v>
      </c>
      <c r="AN7" s="56">
        <f>WFP!$V7</f>
        <v>91.776162029529502</v>
      </c>
    </row>
    <row r="8" spans="1:40" s="42" customFormat="1">
      <c r="A8" s="52" t="s">
        <v>71</v>
      </c>
      <c r="B8" s="58" t="s">
        <v>72</v>
      </c>
      <c r="C8" s="54">
        <f t="shared" si="3"/>
        <v>20649.226231865439</v>
      </c>
      <c r="D8" s="55">
        <f>AA!$V8</f>
        <v>722.25604752582251</v>
      </c>
      <c r="E8" s="55">
        <f>BBWB!$V8</f>
        <v>68.35445441780756</v>
      </c>
      <c r="F8" s="55">
        <f>CA!$V8</f>
        <v>358.64369041796124</v>
      </c>
      <c r="G8" s="55">
        <f>CWP!$V8</f>
        <v>0.23595260000000012</v>
      </c>
      <c r="H8" s="55"/>
      <c r="I8" s="55">
        <f>DLA!$V8</f>
        <v>1983.1969839382837</v>
      </c>
      <c r="J8" s="55">
        <f>'DLA (children)'!$V8</f>
        <v>232.31698282129736</v>
      </c>
      <c r="K8" s="55">
        <f>'DLA (working age)'!$V8</f>
        <v>969.67682966701659</v>
      </c>
      <c r="L8" s="55">
        <f>'DLA (pensioners)'!$V8</f>
        <v>780.77964861724467</v>
      </c>
      <c r="M8" s="55">
        <f>DHP!$V8</f>
        <v>13.983906000000001</v>
      </c>
      <c r="N8" s="55">
        <f>ESA!$V8</f>
        <v>2130.7246406319059</v>
      </c>
      <c r="O8" s="55">
        <f>HB!$V8</f>
        <v>2607.5515530000002</v>
      </c>
      <c r="P8" s="55">
        <f>IB!$V8</f>
        <v>2.1446340317975903</v>
      </c>
      <c r="Q8" s="55">
        <f>IS!$V8</f>
        <v>339.17843005039407</v>
      </c>
      <c r="R8" s="55"/>
      <c r="S8" s="55">
        <f>'IS (incapacity)'!$V8</f>
        <v>32.36498463391321</v>
      </c>
      <c r="T8" s="55">
        <f>'IS (lone parent)'!$V8</f>
        <v>199.94456686356273</v>
      </c>
      <c r="U8" s="55">
        <f>'IS (carer)'!$V8</f>
        <v>90.456463760470328</v>
      </c>
      <c r="V8" s="55">
        <f>'IS (others)'!$V8</f>
        <v>16.231700062150633</v>
      </c>
      <c r="W8" s="55">
        <f>IIDB!$V8</f>
        <v>127.43533080345726</v>
      </c>
      <c r="X8" s="55">
        <f>JSA!$V8</f>
        <v>236.09043138063279</v>
      </c>
      <c r="Y8" s="55">
        <f>MA!$V8</f>
        <v>42.829111835925978</v>
      </c>
      <c r="Z8" s="55">
        <f>O75TVL!$V8</f>
        <v>69.497923048556032</v>
      </c>
      <c r="AA8" s="55">
        <f>PC!$V8</f>
        <v>783.97753843222245</v>
      </c>
      <c r="AB8" s="55">
        <f>PIP!$V8</f>
        <v>422.76600838845741</v>
      </c>
      <c r="AC8" s="55">
        <f>SDA!$V8</f>
        <v>62.795849676472685</v>
      </c>
      <c r="AD8" s="55">
        <f>'SDA (working age)'!$V8</f>
        <v>44.31592517794391</v>
      </c>
      <c r="AE8" s="55">
        <f>'SDA (pensioners)'!$V8</f>
        <v>18.479924498528774</v>
      </c>
      <c r="AF8" s="55">
        <f>SP!$V8</f>
        <v>9939.0472575471322</v>
      </c>
      <c r="AG8" s="55"/>
      <c r="AH8" s="55"/>
      <c r="AI8" s="55"/>
      <c r="AJ8" s="55"/>
      <c r="AK8" s="55"/>
      <c r="AL8" s="55">
        <f>SMP!$V8</f>
        <v>252.19770466600849</v>
      </c>
      <c r="AM8" s="55">
        <f>UC!$V8</f>
        <v>246.92124336770098</v>
      </c>
      <c r="AN8" s="56">
        <f>WFP!$V8</f>
        <v>239.39754010489747</v>
      </c>
    </row>
    <row r="9" spans="1:40" s="42" customFormat="1">
      <c r="A9" s="52" t="s">
        <v>73</v>
      </c>
      <c r="B9" s="58" t="s">
        <v>74</v>
      </c>
      <c r="C9" s="54">
        <f t="shared" si="3"/>
        <v>14211.221126770377</v>
      </c>
      <c r="D9" s="55">
        <f>AA!$V9</f>
        <v>433.25654614988139</v>
      </c>
      <c r="E9" s="55">
        <f>BBWB!$V9</f>
        <v>46.58102201443733</v>
      </c>
      <c r="F9" s="55">
        <f>CA!$V9</f>
        <v>245.4458802244842</v>
      </c>
      <c r="G9" s="132">
        <f>CWP!$V9</f>
        <v>0</v>
      </c>
      <c r="H9" s="55"/>
      <c r="I9" s="55">
        <f>DLA!$V9</f>
        <v>1233.2782233540456</v>
      </c>
      <c r="J9" s="55">
        <f>'DLA (children)'!$V9</f>
        <v>155.37978483552689</v>
      </c>
      <c r="K9" s="55">
        <f>'DLA (working age)'!$V9</f>
        <v>611.24471184025765</v>
      </c>
      <c r="L9" s="55">
        <f>'DLA (pensioners)'!$V9</f>
        <v>466.49909192475809</v>
      </c>
      <c r="M9" s="55">
        <f>DHP!$V9</f>
        <v>9.2786809999999988</v>
      </c>
      <c r="N9" s="55">
        <f>ESA!$V9</f>
        <v>1321.9668610379968</v>
      </c>
      <c r="O9" s="55">
        <f>HB!$V9</f>
        <v>1723.5662670000002</v>
      </c>
      <c r="P9" s="55">
        <f>IB!$V9</f>
        <v>3.0142704765690409</v>
      </c>
      <c r="Q9" s="55">
        <f>IS!$V9</f>
        <v>239.77068722355415</v>
      </c>
      <c r="R9" s="55"/>
      <c r="S9" s="55">
        <f>'IS (incapacity)'!$V9</f>
        <v>13.170501770343737</v>
      </c>
      <c r="T9" s="55">
        <f>'IS (lone parent)'!$V9</f>
        <v>148.01951333662888</v>
      </c>
      <c r="U9" s="55">
        <f>'IS (carer)'!$V9</f>
        <v>63.12281980698495</v>
      </c>
      <c r="V9" s="55">
        <f>'IS (others)'!$V9</f>
        <v>15.577870126097014</v>
      </c>
      <c r="W9" s="55">
        <f>IIDB!$V9</f>
        <v>91.443273229920152</v>
      </c>
      <c r="X9" s="55">
        <f>JSA!$V9</f>
        <v>271.43776018899314</v>
      </c>
      <c r="Y9" s="55">
        <f>MA!$V9</f>
        <v>36.779482486538534</v>
      </c>
      <c r="Z9" s="55">
        <f>O75TVL!$V9</f>
        <v>51.961136888118048</v>
      </c>
      <c r="AA9" s="55">
        <f>PC!$V9</f>
        <v>502.25460769127437</v>
      </c>
      <c r="AB9" s="55">
        <f>PIP!$V9</f>
        <v>236.5192741276706</v>
      </c>
      <c r="AC9" s="55">
        <f>SDA!$V9</f>
        <v>31.720628902484926</v>
      </c>
      <c r="AD9" s="55">
        <f>'SDA (working age)'!$V9</f>
        <v>20.303309181235377</v>
      </c>
      <c r="AE9" s="55">
        <f>'SDA (pensioners)'!$V9</f>
        <v>11.417319721249545</v>
      </c>
      <c r="AF9" s="55">
        <f>SP!$V9</f>
        <v>7353.8341586595916</v>
      </c>
      <c r="AG9" s="55"/>
      <c r="AH9" s="55"/>
      <c r="AI9" s="55"/>
      <c r="AJ9" s="55"/>
      <c r="AK9" s="55"/>
      <c r="AL9" s="55">
        <f>SMP!$V9</f>
        <v>181.29304020122777</v>
      </c>
      <c r="AM9" s="55">
        <f>UC!$V9</f>
        <v>20.997440097070982</v>
      </c>
      <c r="AN9" s="56">
        <f>WFP!$V9</f>
        <v>176.82188581651792</v>
      </c>
    </row>
    <row r="10" spans="1:40" s="42" customFormat="1">
      <c r="A10" s="52" t="s">
        <v>75</v>
      </c>
      <c r="B10" s="58" t="s">
        <v>76</v>
      </c>
      <c r="C10" s="54">
        <f t="shared" si="3"/>
        <v>12136.118466655373</v>
      </c>
      <c r="D10" s="55">
        <f>AA!$V10</f>
        <v>402.8134645486154</v>
      </c>
      <c r="E10" s="55">
        <f>BBWB!$V10</f>
        <v>41.40143754495486</v>
      </c>
      <c r="F10" s="55">
        <f>CA!$V10</f>
        <v>190.87214367648153</v>
      </c>
      <c r="G10" s="132">
        <f>CWP!$V10</f>
        <v>0</v>
      </c>
      <c r="H10" s="55"/>
      <c r="I10" s="55">
        <f>DLA!$V10</f>
        <v>908.52142957883575</v>
      </c>
      <c r="J10" s="55">
        <f>'DLA (children)'!$V10</f>
        <v>141.96647063144297</v>
      </c>
      <c r="K10" s="55">
        <f>'DLA (working age)'!$V10</f>
        <v>421.02890596848073</v>
      </c>
      <c r="L10" s="55">
        <f>'DLA (pensioners)'!$V10</f>
        <v>345.63107712831516</v>
      </c>
      <c r="M10" s="55">
        <f>DHP!$V10</f>
        <v>6.282311</v>
      </c>
      <c r="N10" s="55">
        <f>ESA!$V10</f>
        <v>989.57656312201243</v>
      </c>
      <c r="O10" s="55">
        <f>HB!$V10</f>
        <v>1277.3812849999999</v>
      </c>
      <c r="P10" s="55">
        <f>IB!$V10</f>
        <v>4.4454698874187057</v>
      </c>
      <c r="Q10" s="55">
        <f>IS!$V10</f>
        <v>176.40558117329812</v>
      </c>
      <c r="R10" s="55"/>
      <c r="S10" s="55">
        <f>'IS (incapacity)'!$V10</f>
        <v>13.906788265420452</v>
      </c>
      <c r="T10" s="55">
        <f>'IS (lone parent)'!$V10</f>
        <v>109.8746887462495</v>
      </c>
      <c r="U10" s="55">
        <f>'IS (carer)'!$V10</f>
        <v>44.501880508364764</v>
      </c>
      <c r="V10" s="55">
        <f>'IS (others)'!$V10</f>
        <v>8.2118845030073384</v>
      </c>
      <c r="W10" s="55">
        <f>IIDB!$V10</f>
        <v>88.72932992994069</v>
      </c>
      <c r="X10" s="55">
        <f>JSA!$V10</f>
        <v>157.06300555048563</v>
      </c>
      <c r="Y10" s="55">
        <f>MA!$V10</f>
        <v>35.926608582204814</v>
      </c>
      <c r="Z10" s="55">
        <f>O75TVL!$V10</f>
        <v>45.791971123927311</v>
      </c>
      <c r="AA10" s="55">
        <f>PC!$V10</f>
        <v>408.35046083064259</v>
      </c>
      <c r="AB10" s="55">
        <f>PIP!$V10</f>
        <v>295.50829010399417</v>
      </c>
      <c r="AC10" s="55">
        <f>SDA!$V10</f>
        <v>34.190250615429477</v>
      </c>
      <c r="AD10" s="55">
        <f>'SDA (working age)'!$V10</f>
        <v>24.556784560059249</v>
      </c>
      <c r="AE10" s="55">
        <f>'SDA (pensioners)'!$V10</f>
        <v>9.633466055370226</v>
      </c>
      <c r="AF10" s="55">
        <f>SP!$V10</f>
        <v>6734.9357003514397</v>
      </c>
      <c r="AG10" s="55"/>
      <c r="AH10" s="55"/>
      <c r="AI10" s="55"/>
      <c r="AJ10" s="55"/>
      <c r="AK10" s="55"/>
      <c r="AL10" s="55">
        <f>SMP!$V10</f>
        <v>166.93035510472899</v>
      </c>
      <c r="AM10" s="55">
        <f>UC!$V10</f>
        <v>12.982006310461653</v>
      </c>
      <c r="AN10" s="56">
        <f>WFP!$V10</f>
        <v>158.01080262049942</v>
      </c>
    </row>
    <row r="11" spans="1:40" s="42" customFormat="1">
      <c r="A11" s="52" t="s">
        <v>77</v>
      </c>
      <c r="B11" s="58" t="s">
        <v>78</v>
      </c>
      <c r="C11" s="54">
        <f t="shared" si="3"/>
        <v>15528.690739679123</v>
      </c>
      <c r="D11" s="55">
        <f>AA!$V11</f>
        <v>553.58244338496149</v>
      </c>
      <c r="E11" s="55">
        <f>BBWB!$V11</f>
        <v>53.13827265692197</v>
      </c>
      <c r="F11" s="55">
        <f>CA!$V11</f>
        <v>268.6995403420969</v>
      </c>
      <c r="G11" s="132">
        <f>CWP!$V11</f>
        <v>0</v>
      </c>
      <c r="H11" s="55"/>
      <c r="I11" s="55">
        <f>DLA!$V11</f>
        <v>1174.2079598106379</v>
      </c>
      <c r="J11" s="55">
        <f>'DLA (children)'!$V11</f>
        <v>185.57997924918715</v>
      </c>
      <c r="K11" s="55">
        <f>'DLA (working age)'!$V11</f>
        <v>526.36044531605614</v>
      </c>
      <c r="L11" s="55">
        <f>'DLA (pensioners)'!$V11</f>
        <v>462.42721426479875</v>
      </c>
      <c r="M11" s="55">
        <f>DHP!$V11</f>
        <v>11.036570000000001</v>
      </c>
      <c r="N11" s="55">
        <f>ESA!$V11</f>
        <v>1276.0451960459422</v>
      </c>
      <c r="O11" s="55">
        <f>HB!$V11</f>
        <v>1996.381969</v>
      </c>
      <c r="P11" s="55">
        <f>IB!$V11</f>
        <v>13.943581995278638</v>
      </c>
      <c r="Q11" s="55">
        <f>IS!$V11</f>
        <v>274.86606066600689</v>
      </c>
      <c r="R11" s="55"/>
      <c r="S11" s="55">
        <f>'IS (incapacity)'!$V11</f>
        <v>27.501136880742429</v>
      </c>
      <c r="T11" s="55">
        <f>'IS (lone parent)'!$V11</f>
        <v>165.49562857952839</v>
      </c>
      <c r="U11" s="55">
        <f>'IS (carer)'!$V11</f>
        <v>68.487352623427114</v>
      </c>
      <c r="V11" s="55">
        <f>'IS (others)'!$V11</f>
        <v>13.212697792263413</v>
      </c>
      <c r="W11" s="55">
        <f>IIDB!$V11</f>
        <v>83.20913233338382</v>
      </c>
      <c r="X11" s="55">
        <f>JSA!$V11</f>
        <v>258.83919449954465</v>
      </c>
      <c r="Y11" s="55">
        <f>MA!$V11</f>
        <v>36.907039031529379</v>
      </c>
      <c r="Z11" s="55">
        <f>O75TVL!$V11</f>
        <v>57.147106489536178</v>
      </c>
      <c r="AA11" s="55">
        <f>PC!$V11</f>
        <v>592.3185401164103</v>
      </c>
      <c r="AB11" s="55">
        <f>PIP!$V11</f>
        <v>381.87759181514525</v>
      </c>
      <c r="AC11" s="55">
        <f>SDA!$V11</f>
        <v>52.969695028719379</v>
      </c>
      <c r="AD11" s="55">
        <f>'SDA (working age)'!$V11</f>
        <v>41.441766069579309</v>
      </c>
      <c r="AE11" s="55">
        <f>'SDA (pensioners)'!$V11</f>
        <v>11.527928959140075</v>
      </c>
      <c r="AF11" s="55">
        <f>SP!$V11</f>
        <v>8013.9288017603421</v>
      </c>
      <c r="AG11" s="55"/>
      <c r="AH11" s="55"/>
      <c r="AI11" s="55"/>
      <c r="AJ11" s="55"/>
      <c r="AK11" s="55"/>
      <c r="AL11" s="55">
        <f>SMP!$V11</f>
        <v>199.05835697816468</v>
      </c>
      <c r="AM11" s="55">
        <f>UC!$V11</f>
        <v>39.337426796198351</v>
      </c>
      <c r="AN11" s="56">
        <f>WFP!$V11</f>
        <v>191.1962609283041</v>
      </c>
    </row>
    <row r="12" spans="1:40" s="42" customFormat="1">
      <c r="A12" s="52" t="s">
        <v>79</v>
      </c>
      <c r="B12" s="58" t="s">
        <v>80</v>
      </c>
      <c r="C12" s="54">
        <f t="shared" si="3"/>
        <v>15357.076603338477</v>
      </c>
      <c r="D12" s="55">
        <f>AA!$V12</f>
        <v>529.29748886310313</v>
      </c>
      <c r="E12" s="55">
        <f>BBWB!$V12</f>
        <v>51.479252003683989</v>
      </c>
      <c r="F12" s="55">
        <f>CA!$V12</f>
        <v>202.5070808600083</v>
      </c>
      <c r="G12" s="132">
        <f>CWP!$V12</f>
        <v>0</v>
      </c>
      <c r="H12" s="55"/>
      <c r="I12" s="55">
        <f>DLA!$V12</f>
        <v>984.23827649435611</v>
      </c>
      <c r="J12" s="55">
        <f>'DLA (children)'!$V12</f>
        <v>174.56779634253556</v>
      </c>
      <c r="K12" s="55">
        <f>'DLA (working age)'!$V12</f>
        <v>490.51001133437308</v>
      </c>
      <c r="L12" s="55">
        <f>'DLA (pensioners)'!$V12</f>
        <v>319.45072986046466</v>
      </c>
      <c r="M12" s="55">
        <f>DHP!$V12</f>
        <v>7.6310169999999999</v>
      </c>
      <c r="N12" s="55">
        <f>ESA!$V12</f>
        <v>1028.5938440998978</v>
      </c>
      <c r="O12" s="55">
        <f>HB!$V12</f>
        <v>1876.599134</v>
      </c>
      <c r="P12" s="55">
        <f>IB!$V12</f>
        <v>4.2884095959598474</v>
      </c>
      <c r="Q12" s="55">
        <f>IS!$V12</f>
        <v>193.35422883649147</v>
      </c>
      <c r="R12" s="55"/>
      <c r="S12" s="55">
        <f>'IS (incapacity)'!$V12</f>
        <v>16.57678286355738</v>
      </c>
      <c r="T12" s="55">
        <f>'IS (lone parent)'!$V12</f>
        <v>125.38664548454663</v>
      </c>
      <c r="U12" s="55">
        <f>'IS (carer)'!$V12</f>
        <v>41.747830054708203</v>
      </c>
      <c r="V12" s="55">
        <f>'IS (others)'!$V12</f>
        <v>9.8258130241434696</v>
      </c>
      <c r="W12" s="55">
        <f>IIDB!$V12</f>
        <v>55.728148646176848</v>
      </c>
      <c r="X12" s="55">
        <f>JSA!$V12</f>
        <v>155.9339329415161</v>
      </c>
      <c r="Y12" s="55">
        <f>MA!$V12</f>
        <v>43.742979648625344</v>
      </c>
      <c r="Z12" s="55">
        <f>O75TVL!$V12</f>
        <v>62.476653943295695</v>
      </c>
      <c r="AA12" s="55">
        <f>PC!$V12</f>
        <v>468.95318966594755</v>
      </c>
      <c r="AB12" s="55">
        <f>PIP!$V12</f>
        <v>242.21330284835136</v>
      </c>
      <c r="AC12" s="55">
        <f>SDA!$V12</f>
        <v>39.324083274690992</v>
      </c>
      <c r="AD12" s="55">
        <f>'SDA (working age)'!$V12</f>
        <v>29.399324704023918</v>
      </c>
      <c r="AE12" s="55">
        <f>'SDA (pensioners)'!$V12</f>
        <v>9.9247585706670591</v>
      </c>
      <c r="AF12" s="55">
        <f>SP!$V12</f>
        <v>8949.0577960480041</v>
      </c>
      <c r="AG12" s="55"/>
      <c r="AH12" s="55"/>
      <c r="AI12" s="55"/>
      <c r="AJ12" s="55"/>
      <c r="AK12" s="55"/>
      <c r="AL12" s="55">
        <f>SMP!$V12</f>
        <v>234.2525869980486</v>
      </c>
      <c r="AM12" s="55">
        <f>UC!$V12</f>
        <v>18.908370847313339</v>
      </c>
      <c r="AN12" s="56">
        <f>WFP!$V12</f>
        <v>208.4968267230077</v>
      </c>
    </row>
    <row r="13" spans="1:40" s="42" customFormat="1">
      <c r="A13" s="52" t="s">
        <v>81</v>
      </c>
      <c r="B13" s="58" t="s">
        <v>82</v>
      </c>
      <c r="C13" s="54">
        <f t="shared" si="3"/>
        <v>20228.844104611097</v>
      </c>
      <c r="D13" s="55">
        <f>AA!$V13</f>
        <v>492.14272408317828</v>
      </c>
      <c r="E13" s="55">
        <f>BBWB!$V13</f>
        <v>54.729358998836801</v>
      </c>
      <c r="F13" s="55">
        <f>CA!$V13</f>
        <v>301.07094114692876</v>
      </c>
      <c r="G13" s="132">
        <f>CWP!$V13</f>
        <v>0</v>
      </c>
      <c r="H13" s="55"/>
      <c r="I13" s="55">
        <f>DLA!$V13</f>
        <v>1415.7384506631208</v>
      </c>
      <c r="J13" s="55">
        <f>'DLA (children)'!$V13</f>
        <v>218.00825070565827</v>
      </c>
      <c r="K13" s="55">
        <f>'DLA (working age)'!$V13</f>
        <v>814.38259403738039</v>
      </c>
      <c r="L13" s="55">
        <f>'DLA (pensioners)'!$V13</f>
        <v>383.66644914814054</v>
      </c>
      <c r="M13" s="55">
        <f>DHP!$V13</f>
        <v>35.51501300000001</v>
      </c>
      <c r="N13" s="55">
        <f>ESA!$V13</f>
        <v>1757.7993938947898</v>
      </c>
      <c r="O13" s="55">
        <f>HB!$V13</f>
        <v>6294.7315980000003</v>
      </c>
      <c r="P13" s="55">
        <f>IB!$V13</f>
        <v>6.7703806676062896</v>
      </c>
      <c r="Q13" s="55">
        <f>IS!$V13</f>
        <v>357.05804586847614</v>
      </c>
      <c r="R13" s="55"/>
      <c r="S13" s="55">
        <f>'IS (incapacity)'!$V13</f>
        <v>32.481151210792092</v>
      </c>
      <c r="T13" s="55">
        <f>'IS (lone parent)'!$V13</f>
        <v>236.48715001056286</v>
      </c>
      <c r="U13" s="55">
        <f>'IS (carer)'!$V13</f>
        <v>67.685233784396672</v>
      </c>
      <c r="V13" s="55">
        <f>'IS (others)'!$V13</f>
        <v>20.639368009092657</v>
      </c>
      <c r="W13" s="55">
        <f>IIDB!$V13</f>
        <v>32.438084204516393</v>
      </c>
      <c r="X13" s="55">
        <f>JSA!$V13</f>
        <v>373.41122145994518</v>
      </c>
      <c r="Y13" s="55">
        <f>MA!$V13</f>
        <v>80.61016390737197</v>
      </c>
      <c r="Z13" s="55">
        <f>O75TVL!$V13</f>
        <v>56.914572793896291</v>
      </c>
      <c r="AA13" s="55">
        <f>PC!$V13</f>
        <v>1036.6532817431189</v>
      </c>
      <c r="AB13" s="55">
        <f>PIP!$V13</f>
        <v>238.68775768048368</v>
      </c>
      <c r="AC13" s="55">
        <f>SDA!$V13</f>
        <v>52.327438521901229</v>
      </c>
      <c r="AD13" s="55">
        <f>'SDA (working age)'!$V13</f>
        <v>41.72097881591916</v>
      </c>
      <c r="AE13" s="55">
        <f>'SDA (pensioners)'!$V13</f>
        <v>10.606459705982065</v>
      </c>
      <c r="AF13" s="55">
        <f>SP!$V13</f>
        <v>7014.8704861558317</v>
      </c>
      <c r="AG13" s="55"/>
      <c r="AH13" s="55"/>
      <c r="AI13" s="55"/>
      <c r="AJ13" s="55"/>
      <c r="AK13" s="55"/>
      <c r="AL13" s="55">
        <f>SMP!$V13</f>
        <v>404.17230226964432</v>
      </c>
      <c r="AM13" s="55">
        <f>UC!$V13</f>
        <v>30.096268380304959</v>
      </c>
      <c r="AN13" s="56">
        <f>WFP!$V13</f>
        <v>193.10662117114356</v>
      </c>
    </row>
    <row r="14" spans="1:40" s="42" customFormat="1">
      <c r="A14" s="52" t="s">
        <v>83</v>
      </c>
      <c r="B14" s="58" t="s">
        <v>84</v>
      </c>
      <c r="C14" s="54">
        <f t="shared" si="3"/>
        <v>21848.646175791262</v>
      </c>
      <c r="D14" s="55">
        <f>AA!$V14</f>
        <v>692.20308266323775</v>
      </c>
      <c r="E14" s="55">
        <f>BBWB!$V14</f>
        <v>76.943352578390204</v>
      </c>
      <c r="F14" s="55">
        <f>CA!$V14</f>
        <v>264.74602728617964</v>
      </c>
      <c r="G14" s="132">
        <f>CWP!$V14</f>
        <v>0</v>
      </c>
      <c r="H14" s="55"/>
      <c r="I14" s="55">
        <f>DLA!$V14</f>
        <v>1411.9772124338688</v>
      </c>
      <c r="J14" s="55">
        <f>'DLA (children)'!$V14</f>
        <v>245.12836396779113</v>
      </c>
      <c r="K14" s="55">
        <f>'DLA (working age)'!$V14</f>
        <v>765.88762604410169</v>
      </c>
      <c r="L14" s="55">
        <f>'DLA (pensioners)'!$V14</f>
        <v>401.40713638988285</v>
      </c>
      <c r="M14" s="55">
        <f>DHP!$V14</f>
        <v>10.917490000000001</v>
      </c>
      <c r="N14" s="55">
        <f>ESA!$V14</f>
        <v>1415.1052844509788</v>
      </c>
      <c r="O14" s="55">
        <f>HB!$V14</f>
        <v>2888.4214700000002</v>
      </c>
      <c r="P14" s="55">
        <f>IB!$V14</f>
        <v>2.3253487441845921</v>
      </c>
      <c r="Q14" s="55">
        <f>IS!$V14</f>
        <v>256.01568631548201</v>
      </c>
      <c r="R14" s="55"/>
      <c r="S14" s="55">
        <f>'IS (incapacity)'!$V14</f>
        <v>17.814247121139854</v>
      </c>
      <c r="T14" s="55">
        <f>'IS (lone parent)'!$V14</f>
        <v>172.61096892791565</v>
      </c>
      <c r="U14" s="55">
        <f>'IS (carer)'!$V14</f>
        <v>53.748274973381399</v>
      </c>
      <c r="V14" s="55">
        <f>'IS (others)'!$V14</f>
        <v>12.059701041018714</v>
      </c>
      <c r="W14" s="55">
        <f>IIDB!$V14</f>
        <v>68.845541262744234</v>
      </c>
      <c r="X14" s="55">
        <f>JSA!$V14</f>
        <v>194.7312728310782</v>
      </c>
      <c r="Y14" s="55">
        <f>MA!$V14</f>
        <v>58.202087609946275</v>
      </c>
      <c r="Z14" s="55">
        <f>O75TVL!$V14</f>
        <v>90.652246836465338</v>
      </c>
      <c r="AA14" s="55">
        <f>PC!$V14</f>
        <v>637.28914598468918</v>
      </c>
      <c r="AB14" s="55">
        <f>PIP!$V14</f>
        <v>242.82814619274478</v>
      </c>
      <c r="AC14" s="55">
        <f>SDA!$V14</f>
        <v>49.093742089800003</v>
      </c>
      <c r="AD14" s="55">
        <f>'SDA (working age)'!$V14</f>
        <v>34.139178711518689</v>
      </c>
      <c r="AE14" s="55">
        <f>'SDA (pensioners)'!$V14</f>
        <v>14.954563378281307</v>
      </c>
      <c r="AF14" s="55">
        <f>SP!$V14</f>
        <v>12822.475186725023</v>
      </c>
      <c r="AG14" s="55"/>
      <c r="AH14" s="55"/>
      <c r="AI14" s="55"/>
      <c r="AJ14" s="55"/>
      <c r="AK14" s="55"/>
      <c r="AL14" s="55">
        <f>SMP!$V14</f>
        <v>345.17787759096944</v>
      </c>
      <c r="AM14" s="55">
        <f>UC!$V14</f>
        <v>18.861551724728002</v>
      </c>
      <c r="AN14" s="56">
        <f>WFP!$V14</f>
        <v>301.83442247075038</v>
      </c>
    </row>
    <row r="15" spans="1:40" s="42" customFormat="1">
      <c r="A15" s="52" t="s">
        <v>85</v>
      </c>
      <c r="B15" s="58" t="s">
        <v>86</v>
      </c>
      <c r="C15" s="54">
        <f t="shared" si="3"/>
        <v>14901.724269664857</v>
      </c>
      <c r="D15" s="55">
        <f>AA!$V15</f>
        <v>522.73629513911783</v>
      </c>
      <c r="E15" s="55">
        <f>BBWB!$V15</f>
        <v>45.814221243804589</v>
      </c>
      <c r="F15" s="55">
        <f>CA!$V15</f>
        <v>178.15234369037097</v>
      </c>
      <c r="G15" s="132">
        <f>CWP!$V15</f>
        <v>0</v>
      </c>
      <c r="H15" s="55"/>
      <c r="I15" s="55">
        <f>DLA!$V15</f>
        <v>1035.4267199181313</v>
      </c>
      <c r="J15" s="55">
        <f>'DLA (children)'!$V15</f>
        <v>145.89101739267977</v>
      </c>
      <c r="K15" s="55">
        <f>'DLA (working age)'!$V15</f>
        <v>553.58799195413519</v>
      </c>
      <c r="L15" s="55">
        <f>'DLA (pensioners)'!$V15</f>
        <v>336.01279422970879</v>
      </c>
      <c r="M15" s="55">
        <f>DHP!$V15</f>
        <v>6.8250890000000002</v>
      </c>
      <c r="N15" s="55">
        <f>ESA!$V15</f>
        <v>1059.7357561390293</v>
      </c>
      <c r="O15" s="55">
        <f>HB!$V15</f>
        <v>1711.018374</v>
      </c>
      <c r="P15" s="55">
        <f>IB!$V15</f>
        <v>11.838152288847839</v>
      </c>
      <c r="Q15" s="55">
        <f>IS!$V15</f>
        <v>172.75619050693652</v>
      </c>
      <c r="R15" s="55"/>
      <c r="S15" s="55">
        <f>'IS (incapacity)'!$V15</f>
        <v>20.2333485966805</v>
      </c>
      <c r="T15" s="55">
        <f>'IS (lone parent)'!$V15</f>
        <v>105.13909919540184</v>
      </c>
      <c r="U15" s="55">
        <f>'IS (carer)'!$V15</f>
        <v>37.405370667933553</v>
      </c>
      <c r="V15" s="55">
        <f>'IS (others)'!$V15</f>
        <v>9.9520206579209685</v>
      </c>
      <c r="W15" s="55">
        <f>IIDB!$V15</f>
        <v>58.626713939352193</v>
      </c>
      <c r="X15" s="55">
        <f>JSA!$V15</f>
        <v>118.89093237917294</v>
      </c>
      <c r="Y15" s="55">
        <f>MA!$V15</f>
        <v>43.03218048806017</v>
      </c>
      <c r="Z15" s="55">
        <f>O75TVL!$V15</f>
        <v>62.688899464148186</v>
      </c>
      <c r="AA15" s="55">
        <f>PC!$V15</f>
        <v>462.93225172945671</v>
      </c>
      <c r="AB15" s="55">
        <f>PIP!$V15</f>
        <v>178.95573061451719</v>
      </c>
      <c r="AC15" s="55">
        <f>SDA!$V15</f>
        <v>38.45537816588218</v>
      </c>
      <c r="AD15" s="55">
        <f>'SDA (working age)'!$V15</f>
        <v>27.708907817438607</v>
      </c>
      <c r="AE15" s="55">
        <f>'SDA (pensioners)'!$V15</f>
        <v>10.74647034844357</v>
      </c>
      <c r="AF15" s="55">
        <f>SP!$V15</f>
        <v>8769.9275937131588</v>
      </c>
      <c r="AG15" s="55"/>
      <c r="AH15" s="55"/>
      <c r="AI15" s="55"/>
      <c r="AJ15" s="55"/>
      <c r="AK15" s="55"/>
      <c r="AL15" s="55">
        <f>SMP!$V15</f>
        <v>189.28756285103816</v>
      </c>
      <c r="AM15" s="55">
        <f>UC!$V15</f>
        <v>24.021019033631905</v>
      </c>
      <c r="AN15" s="56">
        <f>WFP!$V15</f>
        <v>210.60286536020124</v>
      </c>
    </row>
    <row r="16" spans="1:40" s="42" customFormat="1" ht="15.75">
      <c r="A16" s="40">
        <v>924</v>
      </c>
      <c r="B16" s="59" t="s">
        <v>87</v>
      </c>
      <c r="C16" s="49">
        <f t="shared" si="3"/>
        <v>9388.2984111448313</v>
      </c>
      <c r="D16" s="50">
        <f>AA!$V$16</f>
        <v>384.483616187846</v>
      </c>
      <c r="E16" s="50">
        <f>BBWB!$V$16</f>
        <v>29.600064368782878</v>
      </c>
      <c r="F16" s="50">
        <f>CA!$V$16</f>
        <v>159.64505007753388</v>
      </c>
      <c r="G16" s="133">
        <f>CWP!$V$16</f>
        <v>0</v>
      </c>
      <c r="H16" s="50"/>
      <c r="I16" s="50">
        <f>DLA!$V$16</f>
        <v>928.74784785245129</v>
      </c>
      <c r="J16" s="50">
        <f>'DLA (children)'!$V$16</f>
        <v>99.83166768926624</v>
      </c>
      <c r="K16" s="50">
        <f>'DLA (working age)'!$V$16</f>
        <v>386.50988161041408</v>
      </c>
      <c r="L16" s="50">
        <f>'DLA (pensioners)'!$V$16</f>
        <v>442.1258554807988</v>
      </c>
      <c r="M16" s="50">
        <f>DHP!$V$16</f>
        <v>6.634253000000002</v>
      </c>
      <c r="N16" s="50">
        <f>ESA!$V$16</f>
        <v>900.44738130277165</v>
      </c>
      <c r="O16" s="50">
        <f>HB!$V$16</f>
        <v>1024.1701209999999</v>
      </c>
      <c r="P16" s="50">
        <f>IB!$V$16</f>
        <v>6.1676287153907881</v>
      </c>
      <c r="Q16" s="50">
        <f>IS!$V$16</f>
        <v>156.04174005752222</v>
      </c>
      <c r="R16" s="50"/>
      <c r="S16" s="50">
        <f>'IS (incapacity)'!$V$16</f>
        <v>18.066687635158953</v>
      </c>
      <c r="T16" s="50">
        <f>'IS (lone parent)'!$V$16</f>
        <v>88.744100655188575</v>
      </c>
      <c r="U16" s="50">
        <f>'IS (carer)'!$V$16</f>
        <v>41.594909636714775</v>
      </c>
      <c r="V16" s="50">
        <f>'IS (others)'!$V$16</f>
        <v>7.5656570875792442</v>
      </c>
      <c r="W16" s="50">
        <f>IIDB!$V$16</f>
        <v>59.614441602950158</v>
      </c>
      <c r="X16" s="50">
        <f>JSA!$V$16</f>
        <v>144.32865249269409</v>
      </c>
      <c r="Y16" s="50">
        <f>MA!$V$16</f>
        <v>17.891856671842941</v>
      </c>
      <c r="Z16" s="50">
        <f>O75TVL!$V$16</f>
        <v>32.865282526712058</v>
      </c>
      <c r="AA16" s="50">
        <f>PC!$V$16</f>
        <v>353.45368958687817</v>
      </c>
      <c r="AB16" s="50">
        <f>PIP!$V$16</f>
        <v>272.98651224912089</v>
      </c>
      <c r="AC16" s="50">
        <f>SDA!$V$16</f>
        <v>34.093563008221935</v>
      </c>
      <c r="AD16" s="50">
        <f>'SDA (working age)'!$V$16</f>
        <v>23.768705107718294</v>
      </c>
      <c r="AE16" s="50">
        <f>'SDA (pensioners)'!$V$16</f>
        <v>10.324857900503654</v>
      </c>
      <c r="AF16" s="50">
        <f>SP!$V$16</f>
        <v>4650.695455771719</v>
      </c>
      <c r="AG16" s="50"/>
      <c r="AH16" s="50"/>
      <c r="AI16" s="50"/>
      <c r="AJ16" s="50"/>
      <c r="AK16" s="50"/>
      <c r="AL16" s="50">
        <f>SMP!$V$16</f>
        <v>92.31953896190258</v>
      </c>
      <c r="AM16" s="50">
        <f>UC!$V$16</f>
        <v>20.572322463996141</v>
      </c>
      <c r="AN16" s="51">
        <f>WFP!$V$16</f>
        <v>113.53939324649203</v>
      </c>
    </row>
    <row r="17" spans="1:40" s="42" customFormat="1" ht="15.75">
      <c r="A17" s="40">
        <v>923</v>
      </c>
      <c r="B17" s="59" t="s">
        <v>88</v>
      </c>
      <c r="C17" s="49">
        <f t="shared" si="3"/>
        <v>15087.091416749676</v>
      </c>
      <c r="D17" s="50">
        <f>AA!$V$17</f>
        <v>487.19136436650342</v>
      </c>
      <c r="E17" s="50">
        <f>BBWB!$V$17</f>
        <v>54.698161931629393</v>
      </c>
      <c r="F17" s="50">
        <f>CA!$V$17</f>
        <v>222.35454479631977</v>
      </c>
      <c r="G17" s="50">
        <f>CWP!$V$17</f>
        <v>3.4792212000000018</v>
      </c>
      <c r="H17" s="50"/>
      <c r="I17" s="50">
        <f>DLA!$V$17</f>
        <v>1399.6265774206977</v>
      </c>
      <c r="J17" s="50">
        <f>'DLA (children)'!$V$17</f>
        <v>146.94931560049116</v>
      </c>
      <c r="K17" s="50">
        <f>'DLA (working age)'!$V$17</f>
        <v>728.52233699898659</v>
      </c>
      <c r="L17" s="50">
        <f>'DLA (pensioners)'!$V$17</f>
        <v>523.78059052684068</v>
      </c>
      <c r="M17" s="50">
        <f>DHP!$V$17</f>
        <v>49.022978999999992</v>
      </c>
      <c r="N17" s="50">
        <f>ESA!$V$17</f>
        <v>1583.3093977172214</v>
      </c>
      <c r="O17" s="50">
        <f>HB!$V$17</f>
        <v>1772.0657939999999</v>
      </c>
      <c r="P17" s="50">
        <f>IB!$V$17</f>
        <v>2.8841267830525914</v>
      </c>
      <c r="Q17" s="50">
        <f>IS!$V$17</f>
        <v>221.76828674313666</v>
      </c>
      <c r="R17" s="50"/>
      <c r="S17" s="50">
        <f>'IS (incapacity)'!$V$17</f>
        <v>28.327165843888736</v>
      </c>
      <c r="T17" s="50">
        <f>'IS (lone parent)'!$V$17</f>
        <v>122.74601007243129</v>
      </c>
      <c r="U17" s="50">
        <f>'IS (carer)'!$V$17</f>
        <v>60.297210183511652</v>
      </c>
      <c r="V17" s="50">
        <f>'IS (others)'!$V$17</f>
        <v>10.124760824883037</v>
      </c>
      <c r="W17" s="50">
        <f>IIDB!$V$17</f>
        <v>87.233891785054041</v>
      </c>
      <c r="X17" s="50">
        <f>JSA!$V$17</f>
        <v>240.11173335466211</v>
      </c>
      <c r="Y17" s="50">
        <f>MA!$V$17</f>
        <v>29.016743667251006</v>
      </c>
      <c r="Z17" s="50">
        <f>O75TVL!$V$17</f>
        <v>49.779377784060713</v>
      </c>
      <c r="AA17" s="50">
        <f>PC!$V$17</f>
        <v>533.11836418052314</v>
      </c>
      <c r="AB17" s="50">
        <f>PIP!$V$17</f>
        <v>317.46059202171961</v>
      </c>
      <c r="AC17" s="50">
        <f>SDA!$V$17</f>
        <v>51.033915482722904</v>
      </c>
      <c r="AD17" s="50">
        <f>'SDA (working age)'!$V$17</f>
        <v>37.846730561487931</v>
      </c>
      <c r="AE17" s="50">
        <f>'SDA (pensioners)'!$V$17</f>
        <v>13.187184921234961</v>
      </c>
      <c r="AF17" s="50">
        <f>SP!$V$17</f>
        <v>7559.7337476081857</v>
      </c>
      <c r="AG17" s="50"/>
      <c r="AH17" s="50"/>
      <c r="AI17" s="50"/>
      <c r="AJ17" s="50"/>
      <c r="AK17" s="50"/>
      <c r="AL17" s="50">
        <f>SMP!$V$17</f>
        <v>196.43579843665535</v>
      </c>
      <c r="AM17" s="50">
        <f>UC!$V$17</f>
        <v>45.824684421622358</v>
      </c>
      <c r="AN17" s="51">
        <f>WFP!$V$17</f>
        <v>180.94211404865723</v>
      </c>
    </row>
    <row r="18" spans="1:40" s="65" customFormat="1" ht="30" customHeight="1">
      <c r="A18" s="60">
        <v>922</v>
      </c>
      <c r="B18" s="61" t="s">
        <v>89</v>
      </c>
      <c r="C18" s="125">
        <f t="shared" si="3"/>
        <v>15.123991184612304</v>
      </c>
      <c r="D18" s="63"/>
      <c r="E18" s="63"/>
      <c r="F18" s="63"/>
      <c r="G18" s="63"/>
      <c r="H18" s="63"/>
      <c r="I18" s="63"/>
      <c r="J18" s="63"/>
      <c r="K18" s="63"/>
      <c r="L18" s="63"/>
      <c r="M18" s="63"/>
      <c r="N18" s="63"/>
      <c r="O18" s="63"/>
      <c r="P18" s="63"/>
      <c r="Q18" s="63"/>
      <c r="R18" s="63"/>
      <c r="S18" s="63"/>
      <c r="T18" s="63"/>
      <c r="U18" s="63"/>
      <c r="V18" s="63"/>
      <c r="W18" s="63"/>
      <c r="X18" s="63"/>
      <c r="Y18" s="63"/>
      <c r="Z18" s="71">
        <f>O75TVL!$V$18</f>
        <v>15.123991184612304</v>
      </c>
      <c r="AA18" s="63"/>
      <c r="AB18" s="63"/>
      <c r="AC18" s="63"/>
      <c r="AD18" s="63"/>
      <c r="AE18" s="63"/>
      <c r="AF18" s="63"/>
      <c r="AG18" s="63"/>
      <c r="AH18" s="63"/>
      <c r="AI18" s="63"/>
      <c r="AJ18" s="63"/>
      <c r="AK18" s="63"/>
      <c r="AL18" s="63"/>
      <c r="AM18" s="63"/>
      <c r="AN18" s="64"/>
    </row>
    <row r="19" spans="1:40" s="42" customFormat="1" ht="15.75">
      <c r="A19" s="57"/>
      <c r="B19" s="48"/>
      <c r="C19" s="66" t="str">
        <f t="shared" ref="C19" si="10">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S4" sqref="S4"/>
    </sheetView>
  </sheetViews>
  <sheetFormatPr defaultRowHeight="15"/>
  <cols>
    <col min="1" max="1" width="13.33203125" style="68" customWidth="1"/>
    <col min="2" max="2" width="39.33203125" style="68" bestFit="1" customWidth="1"/>
    <col min="3" max="6" width="12.77734375" style="68" customWidth="1"/>
    <col min="7" max="7" width="10.33203125" style="68" customWidth="1"/>
    <col min="8" max="8" width="12.77734375" style="68" hidden="1" customWidth="1"/>
    <col min="9"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customWidth="1"/>
    <col min="29" max="30" width="12.77734375" style="68" customWidth="1"/>
    <col min="31" max="31" width="11.77734375" style="68" customWidth="1"/>
    <col min="32" max="32" width="11.109375" style="68" customWidth="1"/>
    <col min="33" max="37" width="12.77734375" style="68" hidden="1" customWidth="1"/>
    <col min="38" max="38" width="10.77734375" style="68" customWidth="1"/>
    <col min="39" max="39" width="10.21875" style="68" customWidth="1"/>
    <col min="40" max="40" width="12.77734375" style="68" customWidth="1"/>
    <col min="41" max="16384" width="8.88671875" style="68"/>
  </cols>
  <sheetData>
    <row r="1" spans="1:40" s="41" customFormat="1" ht="60" customHeight="1">
      <c r="A1" s="140" t="s">
        <v>112</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t="s">
        <v>103</v>
      </c>
      <c r="H2" s="46"/>
      <c r="I2" s="46" t="s">
        <v>47</v>
      </c>
      <c r="J2" s="123" t="s">
        <v>48</v>
      </c>
      <c r="K2" s="123" t="s">
        <v>49</v>
      </c>
      <c r="L2" s="123" t="s">
        <v>50</v>
      </c>
      <c r="M2" s="46" t="s">
        <v>91</v>
      </c>
      <c r="N2" s="46" t="s">
        <v>101</v>
      </c>
      <c r="O2" s="46" t="s">
        <v>51</v>
      </c>
      <c r="P2" s="46" t="s">
        <v>52</v>
      </c>
      <c r="Q2" s="46" t="s">
        <v>53</v>
      </c>
      <c r="R2" s="123"/>
      <c r="S2" s="123" t="s">
        <v>55</v>
      </c>
      <c r="T2" s="123" t="s">
        <v>56</v>
      </c>
      <c r="U2" s="123" t="s">
        <v>57</v>
      </c>
      <c r="V2" s="123" t="s">
        <v>58</v>
      </c>
      <c r="W2" s="46" t="s">
        <v>59</v>
      </c>
      <c r="X2" s="46" t="s">
        <v>60</v>
      </c>
      <c r="Y2" s="46" t="s">
        <v>61</v>
      </c>
      <c r="Z2" s="46" t="s">
        <v>94</v>
      </c>
      <c r="AA2" s="46" t="s">
        <v>95</v>
      </c>
      <c r="AB2" s="46" t="s">
        <v>108</v>
      </c>
      <c r="AC2" s="46" t="s">
        <v>62</v>
      </c>
      <c r="AD2" s="123" t="s">
        <v>49</v>
      </c>
      <c r="AE2" s="123" t="s">
        <v>50</v>
      </c>
      <c r="AF2" s="46" t="s">
        <v>63</v>
      </c>
      <c r="AG2" s="46"/>
      <c r="AH2" s="46"/>
      <c r="AI2" s="46"/>
      <c r="AJ2" s="46"/>
      <c r="AK2" s="46"/>
      <c r="AL2" s="46" t="s">
        <v>96</v>
      </c>
      <c r="AM2" s="46" t="s">
        <v>109</v>
      </c>
      <c r="AN2" s="76" t="s">
        <v>64</v>
      </c>
    </row>
    <row r="3" spans="1:40" s="42" customFormat="1" ht="30" customHeight="1">
      <c r="A3" s="47">
        <v>925</v>
      </c>
      <c r="B3" s="48" t="s">
        <v>65</v>
      </c>
      <c r="C3" s="49">
        <f>SUM(D3:I3,M3:Q3,W3:AC3,AF3,AL3:AN3)</f>
        <v>173361.81821937693</v>
      </c>
      <c r="D3" s="50">
        <f>SUM(D6,D16:D17,D4)</f>
        <v>5482.7675999399908</v>
      </c>
      <c r="E3" s="50">
        <f>SUM(E6,E16:E17,E4)</f>
        <v>557.33749350000005</v>
      </c>
      <c r="F3" s="50">
        <f>SUM(F6,F16:F17,F4)</f>
        <v>2666.9735735700015</v>
      </c>
      <c r="G3" s="50">
        <f>SUM(G6,G16:G17,G4)</f>
        <v>3.1778794200000005</v>
      </c>
      <c r="H3" s="50"/>
      <c r="I3" s="50">
        <f>SUM(I6,I16:I17,I4)</f>
        <v>11513.61239498</v>
      </c>
      <c r="J3" s="50">
        <f>SUM(J6,J16:J17,J4)</f>
        <v>1896.9574241247201</v>
      </c>
      <c r="K3" s="50">
        <f>SUM(K6,K16:K17,K4)</f>
        <v>5138.3080970965129</v>
      </c>
      <c r="L3" s="50">
        <f>SUM(L6,L16:L17,L4)</f>
        <v>4478.3468737587664</v>
      </c>
      <c r="M3" s="50">
        <f t="shared" ref="M3:W3" si="0">SUM(M6,M16:M17,M4)</f>
        <v>183.73239999999998</v>
      </c>
      <c r="N3" s="50">
        <f t="shared" si="0"/>
        <v>14830.44481665001</v>
      </c>
      <c r="O3" s="50">
        <f t="shared" si="0"/>
        <v>23440.599919</v>
      </c>
      <c r="P3" s="50">
        <f t="shared" si="0"/>
        <v>14.895368320000003</v>
      </c>
      <c r="Q3" s="50">
        <f t="shared" si="0"/>
        <v>2231.8766785899988</v>
      </c>
      <c r="R3" s="50"/>
      <c r="S3" s="50">
        <f t="shared" si="0"/>
        <v>91.004772379116716</v>
      </c>
      <c r="T3" s="50">
        <f t="shared" si="0"/>
        <v>1407.8212229988869</v>
      </c>
      <c r="U3" s="50">
        <f t="shared" si="0"/>
        <v>626.23298274001695</v>
      </c>
      <c r="V3" s="50">
        <f t="shared" si="0"/>
        <v>106.81770047198142</v>
      </c>
      <c r="W3" s="50">
        <f t="shared" si="0"/>
        <v>835.5814075974107</v>
      </c>
      <c r="X3" s="50">
        <f>SUM(X6,X16:X17,X4)</f>
        <v>1875.4784224599991</v>
      </c>
      <c r="Y3" s="50">
        <f>SUM(Y6,Y16:Y17,Y4)</f>
        <v>436.45777384000013</v>
      </c>
      <c r="Z3" s="50">
        <f>SUM(Z6,Z16:Z18,Z4)</f>
        <v>628.83100000000036</v>
      </c>
      <c r="AA3" s="50">
        <f t="shared" ref="AA3:AE3" si="1">SUM(AA6,AA16:AA17,AA4)</f>
        <v>5665.5855551099949</v>
      </c>
      <c r="AB3" s="50">
        <f t="shared" si="1"/>
        <v>5160.3790036200035</v>
      </c>
      <c r="AC3" s="50">
        <f t="shared" si="1"/>
        <v>234.28937808999996</v>
      </c>
      <c r="AD3" s="50">
        <f t="shared" si="1"/>
        <v>110.67527377105041</v>
      </c>
      <c r="AE3" s="50">
        <f t="shared" si="1"/>
        <v>123.61410431894956</v>
      </c>
      <c r="AF3" s="50">
        <f>SUM(AF6,AF16:AF17,AF4)</f>
        <v>91580.290263550007</v>
      </c>
      <c r="AG3" s="50"/>
      <c r="AH3" s="50"/>
      <c r="AI3" s="50"/>
      <c r="AJ3" s="50"/>
      <c r="AK3" s="50"/>
      <c r="AL3" s="50">
        <f>SUM(AL6,AL16:AL17,AL4)</f>
        <v>2385.399709719502</v>
      </c>
      <c r="AM3" s="50">
        <f t="shared" ref="AM3:AN3" si="2">SUM(AM6,AM16:AM17,AM4)</f>
        <v>1585.2890467599989</v>
      </c>
      <c r="AN3" s="51">
        <f t="shared" si="2"/>
        <v>2048.8185346600017</v>
      </c>
    </row>
    <row r="4" spans="1:40" s="42" customFormat="1">
      <c r="A4" s="52"/>
      <c r="B4" s="53" t="s">
        <v>66</v>
      </c>
      <c r="C4" s="54">
        <f t="shared" ref="C4:C18" si="3">SUM(D4:I4,M4:Q4,W4:AC4,AF4,AL4:AN4)</f>
        <v>3997.3865115139047</v>
      </c>
      <c r="D4" s="55">
        <f>AA!$W$4</f>
        <v>9.7416754360968518</v>
      </c>
      <c r="E4" s="55">
        <f>BBWB!$W$4</f>
        <v>19.745434635194616</v>
      </c>
      <c r="F4" s="55">
        <f>CA!$W$4</f>
        <v>1.3060895327779982</v>
      </c>
      <c r="G4" s="132">
        <f>CWP!$W$4</f>
        <v>0</v>
      </c>
      <c r="H4" s="55"/>
      <c r="I4" s="55">
        <f>DLA!$W$4</f>
        <v>13.191077208965412</v>
      </c>
      <c r="J4" s="55">
        <f>'DLA (children)'!$W$4</f>
        <v>0.82733226999234</v>
      </c>
      <c r="K4" s="55">
        <f>'DLA (working age)'!$W$4</f>
        <v>4.4455580261128258</v>
      </c>
      <c r="L4" s="55">
        <f>'DLA (pensioners)'!$W$4</f>
        <v>8.0324978827317892</v>
      </c>
      <c r="M4" s="132">
        <f>DHP!$W$4</f>
        <v>0</v>
      </c>
      <c r="N4" s="55">
        <f>ESA!$W$4</f>
        <v>24.896745640835992</v>
      </c>
      <c r="O4" s="132">
        <f>HB!$W$4</f>
        <v>0</v>
      </c>
      <c r="P4" s="55">
        <f>IB!$W$4</f>
        <v>0.43667684561040238</v>
      </c>
      <c r="Q4" s="55">
        <f>IS!$W$4</f>
        <v>8.5052142611200213E-2</v>
      </c>
      <c r="R4" s="55"/>
      <c r="S4" s="132">
        <f>'IS (incapacity)'!$W$4</f>
        <v>0</v>
      </c>
      <c r="T4" s="55">
        <f>'IS (lone parent)'!$W$4</f>
        <v>4.145102282090294E-2</v>
      </c>
      <c r="U4" s="132">
        <f>'IS (carer)'!$W$4</f>
        <v>0</v>
      </c>
      <c r="V4" s="132">
        <f>'IS (others)'!$W$4</f>
        <v>0</v>
      </c>
      <c r="W4" s="55">
        <f>IIDB!$W$4</f>
        <v>16.797317588898359</v>
      </c>
      <c r="X4" s="55">
        <f>JSA!$W$4</f>
        <v>0.31884735577592582</v>
      </c>
      <c r="Y4" s="55">
        <f>MA!$W$4</f>
        <v>1.20553982147301</v>
      </c>
      <c r="Z4" s="132">
        <f>O75TVL!$W$4</f>
        <v>0</v>
      </c>
      <c r="AA4" s="55">
        <f>PC!$W$4</f>
        <v>0.82522409834107002</v>
      </c>
      <c r="AB4" s="55">
        <f>PIP!$W$4</f>
        <v>18.514200409908543</v>
      </c>
      <c r="AC4" s="55">
        <f>SDA!$W$4</f>
        <v>0.31518601218465281</v>
      </c>
      <c r="AD4" s="55">
        <f>'SDA (working age)'!$W$4</f>
        <v>6.7935126179373265E-2</v>
      </c>
      <c r="AE4" s="55">
        <f>'SDA (pensioners)'!$W$4</f>
        <v>0.24725088600527953</v>
      </c>
      <c r="AF4" s="55">
        <f>SP!$W$4</f>
        <v>3877.9613064236983</v>
      </c>
      <c r="AG4" s="55"/>
      <c r="AH4" s="55"/>
      <c r="AI4" s="55"/>
      <c r="AJ4" s="55"/>
      <c r="AK4" s="55"/>
      <c r="AL4" s="55">
        <f>SMP!$W$4</f>
        <v>3.8606536431254743</v>
      </c>
      <c r="AM4" s="132">
        <f>UC!$W$4</f>
        <v>0</v>
      </c>
      <c r="AN4" s="56">
        <f>WFP!$W$4</f>
        <v>8.1854847184070163</v>
      </c>
    </row>
    <row r="5" spans="1:40" s="42" customFormat="1" ht="25.5" customHeight="1">
      <c r="A5" s="47">
        <v>941</v>
      </c>
      <c r="B5" s="48" t="s">
        <v>67</v>
      </c>
      <c r="C5" s="49">
        <f t="shared" si="3"/>
        <v>154008.96803987914</v>
      </c>
      <c r="D5" s="50">
        <f>SUM(D6,D16)</f>
        <v>4986.4832310723186</v>
      </c>
      <c r="E5" s="50">
        <f>SUM(E6,E16)</f>
        <v>484.33069115681241</v>
      </c>
      <c r="F5" s="50">
        <f>SUM(F6,F16)</f>
        <v>2431.1909519541127</v>
      </c>
      <c r="G5" s="50">
        <f>SUM(G6,G16)</f>
        <v>2.4334152304281536</v>
      </c>
      <c r="H5" s="50"/>
      <c r="I5" s="50">
        <f>SUM(I6,I16)</f>
        <v>10281.653654940261</v>
      </c>
      <c r="J5" s="50">
        <f>SUM(J6,J16)</f>
        <v>1744.5509089420011</v>
      </c>
      <c r="K5" s="50">
        <f>SUM(K6,K16)</f>
        <v>4560.4687097423994</v>
      </c>
      <c r="L5" s="50">
        <f>SUM(L6,L16)</f>
        <v>4004.9641796004057</v>
      </c>
      <c r="M5" s="50">
        <f t="shared" ref="M5:W5" si="4">SUM(M6,M16)</f>
        <v>131.99795399999999</v>
      </c>
      <c r="N5" s="50">
        <f t="shared" si="4"/>
        <v>13141.631769480678</v>
      </c>
      <c r="O5" s="50">
        <f t="shared" si="4"/>
        <v>21707.475739000001</v>
      </c>
      <c r="P5" s="50">
        <f t="shared" si="4"/>
        <v>13.04137716473609</v>
      </c>
      <c r="Q5" s="50">
        <f t="shared" si="4"/>
        <v>2038.9425095160254</v>
      </c>
      <c r="R5" s="50"/>
      <c r="S5" s="50">
        <f t="shared" si="4"/>
        <v>80.559917638969466</v>
      </c>
      <c r="T5" s="50">
        <f t="shared" si="4"/>
        <v>1296.1501158410827</v>
      </c>
      <c r="U5" s="50">
        <f t="shared" si="4"/>
        <v>564.48265101803872</v>
      </c>
      <c r="V5" s="50">
        <f t="shared" si="4"/>
        <v>98.299379514046464</v>
      </c>
      <c r="W5" s="50">
        <f t="shared" si="4"/>
        <v>734.830999546464</v>
      </c>
      <c r="X5" s="50">
        <f>SUM(X6,X16)</f>
        <v>1679.5154592622177</v>
      </c>
      <c r="Y5" s="50">
        <f>SUM(Y6,Y16)</f>
        <v>408.16439366385629</v>
      </c>
      <c r="Z5" s="50">
        <f t="shared" ref="Z5:AF5" si="5">SUM(Z6,Z16)</f>
        <v>562.86563587455726</v>
      </c>
      <c r="AA5" s="50">
        <f t="shared" si="5"/>
        <v>5176.4130973762103</v>
      </c>
      <c r="AB5" s="50">
        <f t="shared" si="5"/>
        <v>4591.6318560124218</v>
      </c>
      <c r="AC5" s="50">
        <f t="shared" si="5"/>
        <v>212.30751889585517</v>
      </c>
      <c r="AD5" s="50">
        <f t="shared" si="5"/>
        <v>101.34393441027788</v>
      </c>
      <c r="AE5" s="50">
        <f t="shared" si="5"/>
        <v>110.96358448557729</v>
      </c>
      <c r="AF5" s="50">
        <f t="shared" si="5"/>
        <v>79958.061515396228</v>
      </c>
      <c r="AG5" s="50"/>
      <c r="AH5" s="50"/>
      <c r="AI5" s="50"/>
      <c r="AJ5" s="50"/>
      <c r="AK5" s="50"/>
      <c r="AL5" s="50">
        <f t="shared" ref="AL5:AN5" si="6">SUM(AL6,AL16)</f>
        <v>2181.4909566134957</v>
      </c>
      <c r="AM5" s="50">
        <f t="shared" si="6"/>
        <v>1422.3075019453568</v>
      </c>
      <c r="AN5" s="51">
        <f t="shared" si="6"/>
        <v>1862.1978117770816</v>
      </c>
    </row>
    <row r="6" spans="1:40" s="42" customFormat="1" ht="25.5" customHeight="1">
      <c r="A6" s="47">
        <v>921</v>
      </c>
      <c r="B6" s="57" t="s">
        <v>68</v>
      </c>
      <c r="C6" s="49">
        <f t="shared" si="3"/>
        <v>144500.70459487085</v>
      </c>
      <c r="D6" s="50">
        <f>SUM(D7:D15)</f>
        <v>4606.5701171609817</v>
      </c>
      <c r="E6" s="50">
        <f>SUM(E7:E15)</f>
        <v>454.84351403878821</v>
      </c>
      <c r="F6" s="50">
        <f>SUM(F7:F15)</f>
        <v>2264.6653551843233</v>
      </c>
      <c r="G6" s="50">
        <f>SUM(G7:G15)</f>
        <v>2.4334152304281536</v>
      </c>
      <c r="H6" s="50"/>
      <c r="I6" s="50">
        <f>SUM(I7:I15)</f>
        <v>9514.7230578274666</v>
      </c>
      <c r="J6" s="50">
        <f>SUM(J7:J15)</f>
        <v>1642.7141203544661</v>
      </c>
      <c r="K6" s="50">
        <f>SUM(K7:K15)</f>
        <v>4298.1473370384829</v>
      </c>
      <c r="L6" s="50">
        <f>SUM(L7:L15)</f>
        <v>3596.3927624481353</v>
      </c>
      <c r="M6" s="50">
        <f t="shared" ref="M6:W6" si="7">SUM(M7:M15)</f>
        <v>124.106364</v>
      </c>
      <c r="N6" s="50">
        <f t="shared" si="7"/>
        <v>12189.068781870099</v>
      </c>
      <c r="O6" s="50">
        <f t="shared" si="7"/>
        <v>20698.756177000003</v>
      </c>
      <c r="P6" s="50">
        <f t="shared" si="7"/>
        <v>11.139685913016455</v>
      </c>
      <c r="Q6" s="50">
        <f t="shared" si="7"/>
        <v>1901.1785471328672</v>
      </c>
      <c r="R6" s="50"/>
      <c r="S6" s="50">
        <f t="shared" si="7"/>
        <v>71.722911097579654</v>
      </c>
      <c r="T6" s="50">
        <f t="shared" si="7"/>
        <v>1215.6087661118454</v>
      </c>
      <c r="U6" s="50">
        <f t="shared" si="7"/>
        <v>522.72482576679135</v>
      </c>
      <c r="V6" s="50">
        <f t="shared" si="7"/>
        <v>92.102649488651565</v>
      </c>
      <c r="W6" s="50">
        <f t="shared" si="7"/>
        <v>677.86548440329977</v>
      </c>
      <c r="X6" s="50">
        <f>SUM(X7:X15)</f>
        <v>1568.4625819826788</v>
      </c>
      <c r="Y6" s="50">
        <f>SUM(Y7:Y15)</f>
        <v>390.91739425485514</v>
      </c>
      <c r="Z6" s="50">
        <f t="shared" ref="Z6:AF6" si="8">SUM(Z7:Z15)</f>
        <v>529.59760434433133</v>
      </c>
      <c r="AA6" s="50">
        <f t="shared" si="8"/>
        <v>4850.9083122762822</v>
      </c>
      <c r="AB6" s="50">
        <f t="shared" si="8"/>
        <v>4147.0101348167236</v>
      </c>
      <c r="AC6" s="50">
        <f t="shared" si="8"/>
        <v>191.83029513486457</v>
      </c>
      <c r="AD6" s="50">
        <f t="shared" si="8"/>
        <v>90.729949250679326</v>
      </c>
      <c r="AE6" s="50">
        <f t="shared" si="8"/>
        <v>101.10034588418526</v>
      </c>
      <c r="AF6" s="50">
        <f t="shared" si="8"/>
        <v>75193.187177713844</v>
      </c>
      <c r="AG6" s="50"/>
      <c r="AH6" s="50"/>
      <c r="AI6" s="50"/>
      <c r="AJ6" s="50"/>
      <c r="AK6" s="50"/>
      <c r="AL6" s="50">
        <f t="shared" ref="AL6:AN6" si="9">SUM(AL7:AL15)</f>
        <v>2087.4737333802595</v>
      </c>
      <c r="AM6" s="50">
        <f t="shared" si="9"/>
        <v>1345.6247642718181</v>
      </c>
      <c r="AN6" s="51">
        <f t="shared" si="9"/>
        <v>1750.342096933935</v>
      </c>
    </row>
    <row r="7" spans="1:40" s="42" customFormat="1">
      <c r="A7" s="52" t="s">
        <v>69</v>
      </c>
      <c r="B7" s="58" t="s">
        <v>70</v>
      </c>
      <c r="C7" s="54">
        <f t="shared" si="3"/>
        <v>8083.8208533785464</v>
      </c>
      <c r="D7" s="55">
        <f>AA!$W7</f>
        <v>263.93643225617927</v>
      </c>
      <c r="E7" s="55">
        <f>BBWB!$W7</f>
        <v>25.66866189715315</v>
      </c>
      <c r="F7" s="55">
        <f>CA!$W7</f>
        <v>161.1022030217502</v>
      </c>
      <c r="G7" s="132">
        <f>CWP!$W7</f>
        <v>0</v>
      </c>
      <c r="H7" s="55"/>
      <c r="I7" s="55">
        <f>DLA!$W7</f>
        <v>644.31532378742509</v>
      </c>
      <c r="J7" s="55">
        <f>'DLA (children)'!$W7</f>
        <v>91.300721278991276</v>
      </c>
      <c r="K7" s="55">
        <f>'DLA (working age)'!$W7</f>
        <v>275.14510080068828</v>
      </c>
      <c r="L7" s="55">
        <f>'DLA (pensioners)'!$W7</f>
        <v>280.3550634202229</v>
      </c>
      <c r="M7" s="55">
        <f>DHP!$W7</f>
        <v>7.0107300000000006</v>
      </c>
      <c r="N7" s="55">
        <f>ESA!$W7</f>
        <v>792.9030285476374</v>
      </c>
      <c r="O7" s="55">
        <f>HB!$W7</f>
        <v>1046.3817549999999</v>
      </c>
      <c r="P7" s="55">
        <f>IB!$W7</f>
        <v>0.80715093936972804</v>
      </c>
      <c r="Q7" s="55">
        <f>IS!$W7</f>
        <v>140.00765930599297</v>
      </c>
      <c r="R7" s="55"/>
      <c r="S7" s="55">
        <f>'IS (incapacity)'!$W7</f>
        <v>5.2266442270575926</v>
      </c>
      <c r="T7" s="55">
        <f>'IS (lone parent)'!$W7</f>
        <v>81.104151728276861</v>
      </c>
      <c r="U7" s="55">
        <f>'IS (carer)'!$W7</f>
        <v>47.31484187622776</v>
      </c>
      <c r="V7" s="55">
        <f>'IS (others)'!$W7</f>
        <v>6.4385783057782087</v>
      </c>
      <c r="W7" s="55">
        <f>IIDB!$W7</f>
        <v>88.698668916263642</v>
      </c>
      <c r="X7" s="55">
        <f>JSA!$W7</f>
        <v>137.58966178140284</v>
      </c>
      <c r="Y7" s="55">
        <f>MA!$W7</f>
        <v>14.373404886597047</v>
      </c>
      <c r="Z7" s="55">
        <f>O75TVL!$W7</f>
        <v>27.034086814757977</v>
      </c>
      <c r="AA7" s="55">
        <f>PC!$W7</f>
        <v>274.16083222481711</v>
      </c>
      <c r="AB7" s="55">
        <f>PIP!$W7</f>
        <v>291.40625102677598</v>
      </c>
      <c r="AC7" s="55">
        <f>SDA!$W7</f>
        <v>11.450506090456917</v>
      </c>
      <c r="AD7" s="55">
        <f>'SDA (working age)'!$W7</f>
        <v>4.6254099640823849</v>
      </c>
      <c r="AE7" s="55">
        <f>'SDA (pensioners)'!$W7</f>
        <v>6.8250961263745324</v>
      </c>
      <c r="AF7" s="55">
        <f>SP!$W7</f>
        <v>3903.7227701323513</v>
      </c>
      <c r="AG7" s="55"/>
      <c r="AH7" s="55"/>
      <c r="AI7" s="55"/>
      <c r="AJ7" s="55"/>
      <c r="AK7" s="55"/>
      <c r="AL7" s="55">
        <f>SMP!$W7</f>
        <v>78.833605666755574</v>
      </c>
      <c r="AM7" s="55">
        <f>UC!$W7</f>
        <v>83.796879188212358</v>
      </c>
      <c r="AN7" s="56">
        <f>WFP!$W7</f>
        <v>90.621241894647937</v>
      </c>
    </row>
    <row r="8" spans="1:40" s="42" customFormat="1">
      <c r="A8" s="52" t="s">
        <v>71</v>
      </c>
      <c r="B8" s="58" t="s">
        <v>72</v>
      </c>
      <c r="C8" s="54">
        <f t="shared" si="3"/>
        <v>20809.770158398853</v>
      </c>
      <c r="D8" s="55">
        <f>AA!$W8</f>
        <v>712.95274084293624</v>
      </c>
      <c r="E8" s="55">
        <f>BBWB!$W8</f>
        <v>66.471377524509478</v>
      </c>
      <c r="F8" s="55">
        <f>CA!$W8</f>
        <v>373.79155005700079</v>
      </c>
      <c r="G8" s="132">
        <f>CWP!$W8</f>
        <v>0</v>
      </c>
      <c r="H8" s="55"/>
      <c r="I8" s="55">
        <f>DLA!$W8</f>
        <v>1682.185433253873</v>
      </c>
      <c r="J8" s="55">
        <f>'DLA (children)'!$W8</f>
        <v>239.94127739932662</v>
      </c>
      <c r="K8" s="55">
        <f>'DLA (working age)'!$W8</f>
        <v>718.21081839422436</v>
      </c>
      <c r="L8" s="55">
        <f>'DLA (pensioners)'!$W8</f>
        <v>730.56852032241818</v>
      </c>
      <c r="M8" s="55">
        <f>DHP!$W8</f>
        <v>16.099437000000002</v>
      </c>
      <c r="N8" s="55">
        <f>ESA!$W8</f>
        <v>2184.6097569506833</v>
      </c>
      <c r="O8" s="55">
        <f>HB!$W8</f>
        <v>2471.3543410000002</v>
      </c>
      <c r="P8" s="55">
        <f>IB!$W8</f>
        <v>1.0187748559596912</v>
      </c>
      <c r="Q8" s="55">
        <f>IS!$W8</f>
        <v>282.0653826105019</v>
      </c>
      <c r="R8" s="55"/>
      <c r="S8" s="55">
        <f>'IS (incapacity)'!$W8</f>
        <v>11.922322762006161</v>
      </c>
      <c r="T8" s="55">
        <f>'IS (lone parent)'!$W8</f>
        <v>166.59421702732482</v>
      </c>
      <c r="U8" s="55">
        <f>'IS (carer)'!$W8</f>
        <v>90.028751425057536</v>
      </c>
      <c r="V8" s="55">
        <f>'IS (others)'!$W8</f>
        <v>13.465439069523136</v>
      </c>
      <c r="W8" s="55">
        <f>IIDB!$W8</f>
        <v>123.83080843152122</v>
      </c>
      <c r="X8" s="55">
        <f>JSA!$W8</f>
        <v>193.69847286175067</v>
      </c>
      <c r="Y8" s="55">
        <f>MA!$W8</f>
        <v>44.104838045384916</v>
      </c>
      <c r="Z8" s="55">
        <f>O75TVL!$W8</f>
        <v>70.368367674851513</v>
      </c>
      <c r="AA8" s="55">
        <f>PC!$W8</f>
        <v>723.88345675722428</v>
      </c>
      <c r="AB8" s="55">
        <f>PIP!$W8</f>
        <v>769.40242975844001</v>
      </c>
      <c r="AC8" s="55">
        <f>SDA!$W8</f>
        <v>29.152457229220978</v>
      </c>
      <c r="AD8" s="55">
        <f>'SDA (working age)'!$W8</f>
        <v>11.20035186446481</v>
      </c>
      <c r="AE8" s="55">
        <f>'SDA (pensioners)'!$W8</f>
        <v>17.952105364756168</v>
      </c>
      <c r="AF8" s="55">
        <f>SP!$W8</f>
        <v>10167.240847203317</v>
      </c>
      <c r="AG8" s="55"/>
      <c r="AH8" s="55"/>
      <c r="AI8" s="55"/>
      <c r="AJ8" s="55"/>
      <c r="AK8" s="55"/>
      <c r="AL8" s="55">
        <f>SMP!$W8</f>
        <v>256.83542362877995</v>
      </c>
      <c r="AM8" s="55">
        <f>UC!$W8</f>
        <v>404.48946280516174</v>
      </c>
      <c r="AN8" s="56">
        <f>WFP!$W8</f>
        <v>236.2147999077304</v>
      </c>
    </row>
    <row r="9" spans="1:40" s="42" customFormat="1">
      <c r="A9" s="52" t="s">
        <v>73</v>
      </c>
      <c r="B9" s="58" t="s">
        <v>74</v>
      </c>
      <c r="C9" s="54">
        <f t="shared" si="3"/>
        <v>14396.701074349045</v>
      </c>
      <c r="D9" s="55">
        <f>AA!$W9</f>
        <v>439.74127360578348</v>
      </c>
      <c r="E9" s="55">
        <f>BBWB!$W9</f>
        <v>46.343805260923844</v>
      </c>
      <c r="F9" s="55">
        <f>CA!$W9</f>
        <v>261.84478275675508</v>
      </c>
      <c r="G9" s="132">
        <f>CWP!$W9</f>
        <v>0</v>
      </c>
      <c r="H9" s="55"/>
      <c r="I9" s="55">
        <f>DLA!$W9</f>
        <v>1080.4023476993775</v>
      </c>
      <c r="J9" s="55">
        <f>'DLA (children)'!$W9</f>
        <v>162.18801997679384</v>
      </c>
      <c r="K9" s="55">
        <f>'DLA (working age)'!$W9</f>
        <v>477.06466651363553</v>
      </c>
      <c r="L9" s="55">
        <f>'DLA (pensioners)'!$W9</f>
        <v>444.53645284666362</v>
      </c>
      <c r="M9" s="55">
        <f>DHP!$W9</f>
        <v>10.840854999999999</v>
      </c>
      <c r="N9" s="55">
        <f>ESA!$W9</f>
        <v>1378.1852134038677</v>
      </c>
      <c r="O9" s="55">
        <f>HB!$W9</f>
        <v>1640.3399400000001</v>
      </c>
      <c r="P9" s="55">
        <f>IB!$W9</f>
        <v>0.77973123649353282</v>
      </c>
      <c r="Q9" s="55">
        <f>IS!$W9</f>
        <v>220.39251867062222</v>
      </c>
      <c r="R9" s="55"/>
      <c r="S9" s="55">
        <f>'IS (incapacity)'!$W9</f>
        <v>4.4810925364817562</v>
      </c>
      <c r="T9" s="55">
        <f>'IS (lone parent)'!$W9</f>
        <v>138.35101747859488</v>
      </c>
      <c r="U9" s="55">
        <f>'IS (carer)'!$W9</f>
        <v>65.889134077487824</v>
      </c>
      <c r="V9" s="55">
        <f>'IS (others)'!$W9</f>
        <v>12.098086336157628</v>
      </c>
      <c r="W9" s="55">
        <f>IIDB!$W9</f>
        <v>88.902979534644729</v>
      </c>
      <c r="X9" s="55">
        <f>JSA!$W9</f>
        <v>208.84999544361364</v>
      </c>
      <c r="Y9" s="55">
        <f>MA!$W9</f>
        <v>33.207856638391249</v>
      </c>
      <c r="Z9" s="55">
        <f>O75TVL!$W9</f>
        <v>52.451444551062529</v>
      </c>
      <c r="AA9" s="55">
        <f>PC!$W9</f>
        <v>462.05177197412968</v>
      </c>
      <c r="AB9" s="55">
        <f>PIP!$W9</f>
        <v>440.69427482289257</v>
      </c>
      <c r="AC9" s="55">
        <f>SDA!$W9</f>
        <v>15.253471069247574</v>
      </c>
      <c r="AD9" s="55">
        <f>'SDA (working age)'!$W9</f>
        <v>4.3393887942566414</v>
      </c>
      <c r="AE9" s="55">
        <f>'SDA (pensioners)'!$W9</f>
        <v>10.91408227499093</v>
      </c>
      <c r="AF9" s="55">
        <f>SP!$W9</f>
        <v>7535.9055046875601</v>
      </c>
      <c r="AG9" s="55"/>
      <c r="AH9" s="55"/>
      <c r="AI9" s="55"/>
      <c r="AJ9" s="55"/>
      <c r="AK9" s="55"/>
      <c r="AL9" s="55">
        <f>SMP!$W9</f>
        <v>184.62687772156994</v>
      </c>
      <c r="AM9" s="55">
        <f>UC!$W9</f>
        <v>121.2174718757912</v>
      </c>
      <c r="AN9" s="56">
        <f>WFP!$W9</f>
        <v>174.66895839631906</v>
      </c>
    </row>
    <row r="10" spans="1:40" s="42" customFormat="1">
      <c r="A10" s="52" t="s">
        <v>75</v>
      </c>
      <c r="B10" s="58" t="s">
        <v>76</v>
      </c>
      <c r="C10" s="54">
        <f t="shared" si="3"/>
        <v>12317.444845425262</v>
      </c>
      <c r="D10" s="55">
        <f>AA!$W10</f>
        <v>404.5885129170187</v>
      </c>
      <c r="E10" s="55">
        <f>BBWB!$W10</f>
        <v>41.330130297548521</v>
      </c>
      <c r="F10" s="55">
        <f>CA!$W10</f>
        <v>199.93392289263483</v>
      </c>
      <c r="G10" s="132">
        <f>CWP!$W10</f>
        <v>0</v>
      </c>
      <c r="H10" s="55"/>
      <c r="I10" s="55">
        <f>DLA!$W10</f>
        <v>794.96322286170312</v>
      </c>
      <c r="J10" s="55">
        <f>'DLA (children)'!$W10</f>
        <v>146.47956335711166</v>
      </c>
      <c r="K10" s="55">
        <f>'DLA (working age)'!$W10</f>
        <v>322.00262732771836</v>
      </c>
      <c r="L10" s="55">
        <f>'DLA (pensioners)'!$W10</f>
        <v>329.87339060807977</v>
      </c>
      <c r="M10" s="55">
        <f>DHP!$W10</f>
        <v>6.8700300000000007</v>
      </c>
      <c r="N10" s="55">
        <f>ESA!$W10</f>
        <v>1044.5004498352364</v>
      </c>
      <c r="O10" s="55">
        <f>HB!$W10</f>
        <v>1232.435095</v>
      </c>
      <c r="P10" s="55">
        <f>IB!$W10</f>
        <v>0.77871149097071191</v>
      </c>
      <c r="Q10" s="55">
        <f>IS!$W10</f>
        <v>156.0822351722648</v>
      </c>
      <c r="R10" s="55"/>
      <c r="S10" s="55">
        <f>'IS (incapacity)'!$W10</f>
        <v>5.0171720515523948</v>
      </c>
      <c r="T10" s="55">
        <f>'IS (lone parent)'!$W10</f>
        <v>99.375687691036802</v>
      </c>
      <c r="U10" s="55">
        <f>'IS (carer)'!$W10</f>
        <v>45.001182477603727</v>
      </c>
      <c r="V10" s="55">
        <f>'IS (others)'!$W10</f>
        <v>6.9327029444368957</v>
      </c>
      <c r="W10" s="55">
        <f>IIDB!$W10</f>
        <v>87.788557979838771</v>
      </c>
      <c r="X10" s="55">
        <f>JSA!$W10</f>
        <v>120.09207435213628</v>
      </c>
      <c r="Y10" s="55">
        <f>MA!$W10</f>
        <v>34.340785056357049</v>
      </c>
      <c r="Z10" s="55">
        <f>O75TVL!$W10</f>
        <v>46.442653595069764</v>
      </c>
      <c r="AA10" s="55">
        <f>PC!$W10</f>
        <v>379.34066272033749</v>
      </c>
      <c r="AB10" s="55">
        <f>PIP!$W10</f>
        <v>427.06591997278974</v>
      </c>
      <c r="AC10" s="55">
        <f>SDA!$W10</f>
        <v>17.13216597602748</v>
      </c>
      <c r="AD10" s="55">
        <f>'SDA (working age)'!$W10</f>
        <v>7.7949747163033862</v>
      </c>
      <c r="AE10" s="55">
        <f>'SDA (pensioners)'!$W10</f>
        <v>9.3371912597240954</v>
      </c>
      <c r="AF10" s="55">
        <f>SP!$W10</f>
        <v>6920.1929374658675</v>
      </c>
      <c r="AG10" s="55"/>
      <c r="AH10" s="55"/>
      <c r="AI10" s="55"/>
      <c r="AJ10" s="55"/>
      <c r="AK10" s="55"/>
      <c r="AL10" s="55">
        <f>SMP!$W10</f>
        <v>170.0000740554095</v>
      </c>
      <c r="AM10" s="55">
        <f>UC!$W10</f>
        <v>77.065005599729872</v>
      </c>
      <c r="AN10" s="56">
        <f>WFP!$W10</f>
        <v>156.50169818431866</v>
      </c>
    </row>
    <row r="11" spans="1:40" s="42" customFormat="1">
      <c r="A11" s="52" t="s">
        <v>77</v>
      </c>
      <c r="B11" s="58" t="s">
        <v>78</v>
      </c>
      <c r="C11" s="54">
        <f t="shared" si="3"/>
        <v>15690.253935820219</v>
      </c>
      <c r="D11" s="55">
        <f>AA!$W11</f>
        <v>548.2214459491297</v>
      </c>
      <c r="E11" s="55">
        <f>BBWB!$W11</f>
        <v>51.259352444606911</v>
      </c>
      <c r="F11" s="55">
        <f>CA!$W11</f>
        <v>279.49719457438493</v>
      </c>
      <c r="G11" s="132">
        <f>CWP!$W11</f>
        <v>0</v>
      </c>
      <c r="H11" s="55"/>
      <c r="I11" s="55">
        <f>DLA!$W11</f>
        <v>1046.3393527568455</v>
      </c>
      <c r="J11" s="55">
        <f>'DLA (children)'!$W11</f>
        <v>191.19302561174328</v>
      </c>
      <c r="K11" s="55">
        <f>'DLA (working age)'!$W11</f>
        <v>418.62715151472378</v>
      </c>
      <c r="L11" s="55">
        <f>'DLA (pensioners)'!$W11</f>
        <v>441.07707916279946</v>
      </c>
      <c r="M11" s="55">
        <f>DHP!$W11</f>
        <v>12.102671000000001</v>
      </c>
      <c r="N11" s="55">
        <f>ESA!$W11</f>
        <v>1329.9530490518343</v>
      </c>
      <c r="O11" s="55">
        <f>HB!$W11</f>
        <v>1940.3988069999998</v>
      </c>
      <c r="P11" s="55">
        <f>IB!$W11</f>
        <v>2.0095792373971717</v>
      </c>
      <c r="Q11" s="55">
        <f>IS!$W11</f>
        <v>246.43629689424208</v>
      </c>
      <c r="R11" s="55"/>
      <c r="S11" s="55">
        <f>'IS (incapacity)'!$W11</f>
        <v>12.225939810678339</v>
      </c>
      <c r="T11" s="55">
        <f>'IS (lone parent)'!$W11</f>
        <v>152.738242675859</v>
      </c>
      <c r="U11" s="55">
        <f>'IS (carer)'!$W11</f>
        <v>69.922312573634429</v>
      </c>
      <c r="V11" s="55">
        <f>'IS (others)'!$W11</f>
        <v>11.262340940963055</v>
      </c>
      <c r="W11" s="55">
        <f>IIDB!$W11</f>
        <v>80.210491407158315</v>
      </c>
      <c r="X11" s="55">
        <f>JSA!$W11</f>
        <v>227.17966525637632</v>
      </c>
      <c r="Y11" s="55">
        <f>MA!$W11</f>
        <v>38.696807946406615</v>
      </c>
      <c r="Z11" s="55">
        <f>O75TVL!$W11</f>
        <v>57.825426990757336</v>
      </c>
      <c r="AA11" s="55">
        <f>PC!$W11</f>
        <v>547.82418144864118</v>
      </c>
      <c r="AB11" s="55">
        <f>PIP!$W11</f>
        <v>512.79524638455223</v>
      </c>
      <c r="AC11" s="55">
        <f>SDA!$W11</f>
        <v>30.907405565055768</v>
      </c>
      <c r="AD11" s="55">
        <f>'SDA (working age)'!$W11</f>
        <v>19.870389431676681</v>
      </c>
      <c r="AE11" s="55">
        <f>'SDA (pensioners)'!$W11</f>
        <v>11.037016133379089</v>
      </c>
      <c r="AF11" s="55">
        <f>SP!$W11</f>
        <v>8203.5969699329089</v>
      </c>
      <c r="AG11" s="55"/>
      <c r="AH11" s="55"/>
      <c r="AI11" s="55"/>
      <c r="AJ11" s="55"/>
      <c r="AK11" s="55"/>
      <c r="AL11" s="55">
        <f>SMP!$W11</f>
        <v>202.71888480921035</v>
      </c>
      <c r="AM11" s="55">
        <f>UC!$W11</f>
        <v>143.51504543430036</v>
      </c>
      <c r="AN11" s="56">
        <f>WFP!$W11</f>
        <v>188.76606173641176</v>
      </c>
    </row>
    <row r="12" spans="1:40" s="42" customFormat="1">
      <c r="A12" s="52" t="s">
        <v>79</v>
      </c>
      <c r="B12" s="58" t="s">
        <v>80</v>
      </c>
      <c r="C12" s="54">
        <f t="shared" si="3"/>
        <v>15586.584441616107</v>
      </c>
      <c r="D12" s="55">
        <f>AA!$W12</f>
        <v>531.28712758398478</v>
      </c>
      <c r="E12" s="55">
        <f>BBWB!$W12</f>
        <v>50.345252905147881</v>
      </c>
      <c r="F12" s="55">
        <f>CA!$W12</f>
        <v>211.83235382469024</v>
      </c>
      <c r="G12" s="132">
        <f>CWP!$W12</f>
        <v>0</v>
      </c>
      <c r="H12" s="55"/>
      <c r="I12" s="55">
        <f>DLA!$W12</f>
        <v>864.36764338213698</v>
      </c>
      <c r="J12" s="55">
        <f>'DLA (children)'!$W12</f>
        <v>179.66457495461034</v>
      </c>
      <c r="K12" s="55">
        <f>'DLA (working age)'!$W12</f>
        <v>385.40047388616938</v>
      </c>
      <c r="L12" s="55">
        <f>'DLA (pensioners)'!$W12</f>
        <v>301.21479683313021</v>
      </c>
      <c r="M12" s="55">
        <f>DHP!$W12</f>
        <v>9.5164569999999991</v>
      </c>
      <c r="N12" s="55">
        <f>ESA!$W12</f>
        <v>1082.4747361972074</v>
      </c>
      <c r="O12" s="55">
        <f>HB!$W12</f>
        <v>1810.38948</v>
      </c>
      <c r="P12" s="55">
        <f>IB!$W12</f>
        <v>1.2129136814032737</v>
      </c>
      <c r="Q12" s="55">
        <f>IS!$W12</f>
        <v>171.25366033910359</v>
      </c>
      <c r="R12" s="55"/>
      <c r="S12" s="55">
        <f>'IS (incapacity)'!$W12</f>
        <v>6.2508765195178624</v>
      </c>
      <c r="T12" s="55">
        <f>'IS (lone parent)'!$W12</f>
        <v>114.7904034449525</v>
      </c>
      <c r="U12" s="55">
        <f>'IS (carer)'!$W12</f>
        <v>42.50132398637016</v>
      </c>
      <c r="V12" s="55">
        <f>'IS (others)'!$W12</f>
        <v>7.9188392176058837</v>
      </c>
      <c r="W12" s="55">
        <f>IIDB!$W12</f>
        <v>54.328050796790102</v>
      </c>
      <c r="X12" s="55">
        <f>JSA!$W12</f>
        <v>122.26324981289449</v>
      </c>
      <c r="Y12" s="55">
        <f>MA!$W12</f>
        <v>43.307037668055933</v>
      </c>
      <c r="Z12" s="55">
        <f>O75TVL!$W12</f>
        <v>63.143120990583355</v>
      </c>
      <c r="AA12" s="55">
        <f>PC!$W12</f>
        <v>435.19038071493509</v>
      </c>
      <c r="AB12" s="55">
        <f>PIP!$W12</f>
        <v>404.22545396842395</v>
      </c>
      <c r="AC12" s="55">
        <f>SDA!$W12</f>
        <v>18.985640037012224</v>
      </c>
      <c r="AD12" s="55">
        <f>'SDA (working age)'!$W12</f>
        <v>9.3217279858322772</v>
      </c>
      <c r="AE12" s="55">
        <f>'SDA (pensioners)'!$W12</f>
        <v>9.663912051179949</v>
      </c>
      <c r="AF12" s="55">
        <f>SP!$W12</f>
        <v>9173.9305982613623</v>
      </c>
      <c r="AG12" s="55"/>
      <c r="AH12" s="55"/>
      <c r="AI12" s="55"/>
      <c r="AJ12" s="55"/>
      <c r="AK12" s="55"/>
      <c r="AL12" s="55">
        <f>SMP!$W12</f>
        <v>238.56030925205505</v>
      </c>
      <c r="AM12" s="55">
        <f>UC!$W12</f>
        <v>93.590020992159822</v>
      </c>
      <c r="AN12" s="56">
        <f>WFP!$W12</f>
        <v>206.38095420816421</v>
      </c>
    </row>
    <row r="13" spans="1:40" s="42" customFormat="1">
      <c r="A13" s="52" t="s">
        <v>81</v>
      </c>
      <c r="B13" s="58" t="s">
        <v>82</v>
      </c>
      <c r="C13" s="54">
        <f t="shared" si="3"/>
        <v>20253.698813834057</v>
      </c>
      <c r="D13" s="55">
        <f>AA!$W13</f>
        <v>490.78178133930624</v>
      </c>
      <c r="E13" s="55">
        <f>BBWB!$W13</f>
        <v>53.571938354302176</v>
      </c>
      <c r="F13" s="55">
        <f>CA!$W13</f>
        <v>314.89637399437697</v>
      </c>
      <c r="G13" s="132">
        <f>CWP!$W13</f>
        <v>0</v>
      </c>
      <c r="H13" s="55"/>
      <c r="I13" s="55">
        <f>DLA!$W13</f>
        <v>1252.7846489431668</v>
      </c>
      <c r="J13" s="55">
        <f>'DLA (children)'!$W13</f>
        <v>229.05257905365477</v>
      </c>
      <c r="K13" s="55">
        <f>'DLA (working age)'!$W13</f>
        <v>657.17313671443651</v>
      </c>
      <c r="L13" s="55">
        <f>'DLA (pensioners)'!$W13</f>
        <v>365.41487292736667</v>
      </c>
      <c r="M13" s="55">
        <f>DHP!$W13</f>
        <v>39.882220000000004</v>
      </c>
      <c r="N13" s="55">
        <f>ESA!$W13</f>
        <v>1775.2857936023797</v>
      </c>
      <c r="O13" s="55">
        <f>HB!$W13</f>
        <v>6101.7306619999999</v>
      </c>
      <c r="P13" s="55">
        <f>IB!$W13</f>
        <v>2.2431413156893214</v>
      </c>
      <c r="Q13" s="55">
        <f>IS!$W13</f>
        <v>306.00453223239339</v>
      </c>
      <c r="R13" s="55"/>
      <c r="S13" s="55">
        <f>'IS (incapacity)'!$W13</f>
        <v>12.375899765733571</v>
      </c>
      <c r="T13" s="55">
        <f>'IS (lone parent)'!$W13</f>
        <v>209.20004619010945</v>
      </c>
      <c r="U13" s="55">
        <f>'IS (carer)'!$W13</f>
        <v>68.4966439071124</v>
      </c>
      <c r="V13" s="55">
        <f>'IS (others)'!$W13</f>
        <v>16.104754231297317</v>
      </c>
      <c r="W13" s="55">
        <f>IIDB!$W13</f>
        <v>30.488716370232808</v>
      </c>
      <c r="X13" s="55">
        <f>JSA!$W13</f>
        <v>293.54560665100894</v>
      </c>
      <c r="Y13" s="55">
        <f>MA!$W13</f>
        <v>84.101628662280319</v>
      </c>
      <c r="Z13" s="55">
        <f>O75TVL!$W13</f>
        <v>57.165601390073242</v>
      </c>
      <c r="AA13" s="55">
        <f>PC!$W13</f>
        <v>1000.6996983014033</v>
      </c>
      <c r="AB13" s="55">
        <f>PIP!$W13</f>
        <v>471.53129562923851</v>
      </c>
      <c r="AC13" s="55">
        <f>SDA!$W13</f>
        <v>23.658586380438784</v>
      </c>
      <c r="AD13" s="55">
        <f>'SDA (working age)'!$W13</f>
        <v>13.30009960626878</v>
      </c>
      <c r="AE13" s="55">
        <f>'SDA (pensioners)'!$W13</f>
        <v>10.358486774170004</v>
      </c>
      <c r="AF13" s="55">
        <f>SP!$W13</f>
        <v>7127.3578585117593</v>
      </c>
      <c r="AG13" s="55"/>
      <c r="AH13" s="55"/>
      <c r="AI13" s="55"/>
      <c r="AJ13" s="55"/>
      <c r="AK13" s="55"/>
      <c r="AL13" s="55">
        <f>SMP!$W13</f>
        <v>411.60471547477351</v>
      </c>
      <c r="AM13" s="55">
        <f>UC!$W13</f>
        <v>226.63592493832192</v>
      </c>
      <c r="AN13" s="56">
        <f>WFP!$W13</f>
        <v>189.72808974291388</v>
      </c>
    </row>
    <row r="14" spans="1:40" s="42" customFormat="1">
      <c r="A14" s="52" t="s">
        <v>83</v>
      </c>
      <c r="B14" s="58" t="s">
        <v>84</v>
      </c>
      <c r="C14" s="54">
        <f t="shared" si="3"/>
        <v>22207.558446865762</v>
      </c>
      <c r="D14" s="55">
        <f>AA!$W14</f>
        <v>697.73444454484286</v>
      </c>
      <c r="E14" s="55">
        <f>BBWB!$W14</f>
        <v>74.561038706784132</v>
      </c>
      <c r="F14" s="55">
        <f>CA!$W14</f>
        <v>276.20062960961701</v>
      </c>
      <c r="G14" s="55">
        <f>CWP!$W14</f>
        <v>1.5314719588393513</v>
      </c>
      <c r="H14" s="55"/>
      <c r="I14" s="55">
        <f>DLA!$W14</f>
        <v>1246.6525725089134</v>
      </c>
      <c r="J14" s="55">
        <f>'DLA (children)'!$W14</f>
        <v>252.58071571032806</v>
      </c>
      <c r="K14" s="55">
        <f>'DLA (working age)'!$W14</f>
        <v>611.52133279293935</v>
      </c>
      <c r="L14" s="55">
        <f>'DLA (pensioners)'!$W14</f>
        <v>382.837304213415</v>
      </c>
      <c r="M14" s="55">
        <f>DHP!$W14</f>
        <v>13.736227000000001</v>
      </c>
      <c r="N14" s="55">
        <f>ESA!$W14</f>
        <v>1478.6638995642622</v>
      </c>
      <c r="O14" s="55">
        <f>HB!$W14</f>
        <v>2806.2261570000001</v>
      </c>
      <c r="P14" s="55">
        <f>IB!$W14</f>
        <v>0.60192688024277385</v>
      </c>
      <c r="Q14" s="55">
        <f>IS!$W14</f>
        <v>230.53459181121133</v>
      </c>
      <c r="R14" s="55"/>
      <c r="S14" s="55">
        <f>'IS (incapacity)'!$W14</f>
        <v>7.3395650490929789</v>
      </c>
      <c r="T14" s="55">
        <f>'IS (lone parent)'!$W14</f>
        <v>157.72639074119442</v>
      </c>
      <c r="U14" s="55">
        <f>'IS (carer)'!$W14</f>
        <v>55.494495225143204</v>
      </c>
      <c r="V14" s="55">
        <f>'IS (others)'!$W14</f>
        <v>10.276717602854532</v>
      </c>
      <c r="W14" s="55">
        <f>IIDB!$W14</f>
        <v>66.688843208846109</v>
      </c>
      <c r="X14" s="55">
        <f>JSA!$W14</f>
        <v>164.89381847532934</v>
      </c>
      <c r="Y14" s="55">
        <f>MA!$W14</f>
        <v>59.513921825734073</v>
      </c>
      <c r="Z14" s="55">
        <f>O75TVL!$W14</f>
        <v>91.695432114024385</v>
      </c>
      <c r="AA14" s="55">
        <f>PC!$W14</f>
        <v>599.53173927381624</v>
      </c>
      <c r="AB14" s="55">
        <f>PIP!$W14</f>
        <v>476.54256651687933</v>
      </c>
      <c r="AC14" s="55">
        <f>SDA!$W14</f>
        <v>26.470675286078034</v>
      </c>
      <c r="AD14" s="55">
        <f>'SDA (working age)'!$W14</f>
        <v>11.855984562390416</v>
      </c>
      <c r="AE14" s="55">
        <f>'SDA (pensioners)'!$W14</f>
        <v>14.614690723687618</v>
      </c>
      <c r="AF14" s="55">
        <f>SP!$W14</f>
        <v>13145.345637424136</v>
      </c>
      <c r="AG14" s="55"/>
      <c r="AH14" s="55"/>
      <c r="AI14" s="55"/>
      <c r="AJ14" s="55"/>
      <c r="AK14" s="55"/>
      <c r="AL14" s="55">
        <f>SMP!$W14</f>
        <v>351.52542936806776</v>
      </c>
      <c r="AM14" s="55">
        <f>UC!$W14</f>
        <v>100.02607961868516</v>
      </c>
      <c r="AN14" s="56">
        <f>WFP!$W14</f>
        <v>298.88134416945479</v>
      </c>
    </row>
    <row r="15" spans="1:40" s="42" customFormat="1">
      <c r="A15" s="52" t="s">
        <v>85</v>
      </c>
      <c r="B15" s="58" t="s">
        <v>86</v>
      </c>
      <c r="C15" s="54">
        <f t="shared" si="3"/>
        <v>15154.872025183009</v>
      </c>
      <c r="D15" s="55">
        <f>AA!$W15</f>
        <v>517.32635812180047</v>
      </c>
      <c r="E15" s="55">
        <f>BBWB!$W15</f>
        <v>45.291956647812071</v>
      </c>
      <c r="F15" s="55">
        <f>CA!$W15</f>
        <v>185.5663444531134</v>
      </c>
      <c r="G15" s="55">
        <f>CWP!$W15</f>
        <v>0.90194327158880216</v>
      </c>
      <c r="H15" s="55"/>
      <c r="I15" s="55">
        <f>DLA!$W15</f>
        <v>902.71251263402587</v>
      </c>
      <c r="J15" s="55">
        <f>'DLA (children)'!$W15</f>
        <v>150.31364301190624</v>
      </c>
      <c r="K15" s="55">
        <f>'DLA (working age)'!$W15</f>
        <v>433.00202909394778</v>
      </c>
      <c r="L15" s="55">
        <f>'DLA (pensioners)'!$W15</f>
        <v>320.51528211404019</v>
      </c>
      <c r="M15" s="55">
        <f>DHP!$W15</f>
        <v>8.0477369999999997</v>
      </c>
      <c r="N15" s="55">
        <f>ESA!$W15</f>
        <v>1122.4928547169886</v>
      </c>
      <c r="O15" s="55">
        <f>HB!$W15</f>
        <v>1649.4999399999999</v>
      </c>
      <c r="P15" s="55">
        <f>IB!$W15</f>
        <v>1.6877562754902511</v>
      </c>
      <c r="Q15" s="55">
        <f>IS!$W15</f>
        <v>148.40167009653496</v>
      </c>
      <c r="R15" s="55"/>
      <c r="S15" s="55">
        <f>'IS (incapacity)'!$W15</f>
        <v>6.8833983754589925</v>
      </c>
      <c r="T15" s="55">
        <f>'IS (lone parent)'!$W15</f>
        <v>95.728609134496537</v>
      </c>
      <c r="U15" s="55">
        <f>'IS (carer)'!$W15</f>
        <v>38.076140218154293</v>
      </c>
      <c r="V15" s="55">
        <f>'IS (others)'!$W15</f>
        <v>7.6051908400349104</v>
      </c>
      <c r="W15" s="55">
        <f>IIDB!$W15</f>
        <v>56.928367758003986</v>
      </c>
      <c r="X15" s="55">
        <f>JSA!$W15</f>
        <v>100.35003734816604</v>
      </c>
      <c r="Y15" s="55">
        <f>MA!$W15</f>
        <v>39.271113525647912</v>
      </c>
      <c r="Z15" s="55">
        <f>O75TVL!$W15</f>
        <v>63.471470223151272</v>
      </c>
      <c r="AA15" s="55">
        <f>PC!$W15</f>
        <v>428.22558886097744</v>
      </c>
      <c r="AB15" s="55">
        <f>PIP!$W15</f>
        <v>353.34669673673085</v>
      </c>
      <c r="AC15" s="55">
        <f>SDA!$W15</f>
        <v>18.819387501326801</v>
      </c>
      <c r="AD15" s="55">
        <f>'SDA (working age)'!$W15</f>
        <v>8.4216223254039395</v>
      </c>
      <c r="AE15" s="55">
        <f>'SDA (pensioners)'!$W15</f>
        <v>10.397765175922864</v>
      </c>
      <c r="AF15" s="55">
        <f>SP!$W15</f>
        <v>9015.8940540945841</v>
      </c>
      <c r="AG15" s="55"/>
      <c r="AH15" s="55"/>
      <c r="AI15" s="55"/>
      <c r="AJ15" s="55"/>
      <c r="AK15" s="55"/>
      <c r="AL15" s="55">
        <f>SMP!$W15</f>
        <v>192.76841340363785</v>
      </c>
      <c r="AM15" s="55">
        <f>UC!$W15</f>
        <v>95.288873819455944</v>
      </c>
      <c r="AN15" s="56">
        <f>WFP!$W15</f>
        <v>208.57894869397441</v>
      </c>
    </row>
    <row r="16" spans="1:40" s="42" customFormat="1" ht="15.75">
      <c r="A16" s="40">
        <v>924</v>
      </c>
      <c r="B16" s="59" t="s">
        <v>87</v>
      </c>
      <c r="C16" s="49">
        <f t="shared" si="3"/>
        <v>9508.2634450082514</v>
      </c>
      <c r="D16" s="50">
        <f>AA!$W$16</f>
        <v>379.91311391133661</v>
      </c>
      <c r="E16" s="50">
        <f>BBWB!$W$16</f>
        <v>29.487177118024217</v>
      </c>
      <c r="F16" s="50">
        <f>CA!$W$16</f>
        <v>166.52559676978927</v>
      </c>
      <c r="G16" s="133">
        <f>CWP!$W$16</f>
        <v>0</v>
      </c>
      <c r="H16" s="50"/>
      <c r="I16" s="50">
        <f>DLA!$W$16</f>
        <v>766.93059711279489</v>
      </c>
      <c r="J16" s="50">
        <f>'DLA (children)'!$W$16</f>
        <v>101.836788587535</v>
      </c>
      <c r="K16" s="50">
        <f>'DLA (working age)'!$W$16</f>
        <v>262.32137270391655</v>
      </c>
      <c r="L16" s="50">
        <f>'DLA (pensioners)'!$W$16</f>
        <v>408.57141715227027</v>
      </c>
      <c r="M16" s="50">
        <f>DHP!$W$16</f>
        <v>7.891589999999999</v>
      </c>
      <c r="N16" s="50">
        <f>ESA!$W$16</f>
        <v>952.56298761057883</v>
      </c>
      <c r="O16" s="50">
        <f>HB!$W$16</f>
        <v>1008.719562</v>
      </c>
      <c r="P16" s="50">
        <f>IB!$W$16</f>
        <v>1.9016912517196345</v>
      </c>
      <c r="Q16" s="50">
        <f>IS!$W$16</f>
        <v>137.76396238315832</v>
      </c>
      <c r="R16" s="50"/>
      <c r="S16" s="50">
        <f>'IS (incapacity)'!$W$16</f>
        <v>8.8370065413898136</v>
      </c>
      <c r="T16" s="50">
        <f>'IS (lone parent)'!$W$16</f>
        <v>80.541349729237282</v>
      </c>
      <c r="U16" s="50">
        <f>'IS (carer)'!$W$16</f>
        <v>41.757825251247425</v>
      </c>
      <c r="V16" s="50">
        <f>'IS (others)'!$W$16</f>
        <v>6.1967300253948929</v>
      </c>
      <c r="W16" s="50">
        <f>IIDB!$W$16</f>
        <v>56.965515143164183</v>
      </c>
      <c r="X16" s="50">
        <f>JSA!$W$16</f>
        <v>111.0528772795389</v>
      </c>
      <c r="Y16" s="50">
        <f>MA!$W$16</f>
        <v>17.246999409001138</v>
      </c>
      <c r="Z16" s="50">
        <f>O75TVL!$W$16</f>
        <v>33.268031530225883</v>
      </c>
      <c r="AA16" s="50">
        <f>PC!$W$16</f>
        <v>325.50478509992769</v>
      </c>
      <c r="AB16" s="50">
        <f>PIP!$W$16</f>
        <v>444.62172119569823</v>
      </c>
      <c r="AC16" s="50">
        <f>SDA!$W$16</f>
        <v>20.477223760990586</v>
      </c>
      <c r="AD16" s="50">
        <f>'SDA (working age)'!$W$16</f>
        <v>10.613985159598563</v>
      </c>
      <c r="AE16" s="50">
        <f>'SDA (pensioners)'!$W$16</f>
        <v>9.8632386013920232</v>
      </c>
      <c r="AF16" s="50">
        <f>SP!$W$16</f>
        <v>4764.8743376823813</v>
      </c>
      <c r="AG16" s="50"/>
      <c r="AH16" s="50"/>
      <c r="AI16" s="50"/>
      <c r="AJ16" s="50"/>
      <c r="AK16" s="50"/>
      <c r="AL16" s="50">
        <f>SMP!$W$16</f>
        <v>94.017223233236223</v>
      </c>
      <c r="AM16" s="50">
        <f>UC!$W$16</f>
        <v>76.682737673538767</v>
      </c>
      <c r="AN16" s="51">
        <f>WFP!$W$16</f>
        <v>111.8557148431466</v>
      </c>
    </row>
    <row r="17" spans="1:40" s="42" customFormat="1" ht="15.75">
      <c r="A17" s="40">
        <v>923</v>
      </c>
      <c r="B17" s="59" t="s">
        <v>88</v>
      </c>
      <c r="C17" s="49">
        <f t="shared" si="3"/>
        <v>15339.974962310798</v>
      </c>
      <c r="D17" s="50">
        <f>AA!$W$17</f>
        <v>486.54269343157512</v>
      </c>
      <c r="E17" s="50">
        <f>BBWB!$W$17</f>
        <v>53.261367707992946</v>
      </c>
      <c r="F17" s="50">
        <f>CA!$W$17</f>
        <v>234.47653208311078</v>
      </c>
      <c r="G17" s="50">
        <f>CWP!$W$17</f>
        <v>0.7444641895718469</v>
      </c>
      <c r="H17" s="50"/>
      <c r="I17" s="50">
        <f>DLA!$W$17</f>
        <v>1218.7676628307745</v>
      </c>
      <c r="J17" s="50">
        <f>'DLA (children)'!$W$17</f>
        <v>151.57918291272642</v>
      </c>
      <c r="K17" s="50">
        <f>'DLA (working age)'!$W$17</f>
        <v>573.39382932800095</v>
      </c>
      <c r="L17" s="50">
        <f>'DLA (pensioners)'!$W$17</f>
        <v>465.35019627562878</v>
      </c>
      <c r="M17" s="50">
        <f>DHP!$W$17</f>
        <v>51.734445999999991</v>
      </c>
      <c r="N17" s="50">
        <f>ESA!$W$17</f>
        <v>1663.9163015284953</v>
      </c>
      <c r="O17" s="50">
        <f>HB!$W$17</f>
        <v>1733.1241800000003</v>
      </c>
      <c r="P17" s="50">
        <f>IB!$W$17</f>
        <v>1.4173143096535115</v>
      </c>
      <c r="Q17" s="50">
        <f>IS!$W$17</f>
        <v>192.84911693136203</v>
      </c>
      <c r="R17" s="50"/>
      <c r="S17" s="50">
        <f>'IS (incapacity)'!$W$17</f>
        <v>10.444854740147255</v>
      </c>
      <c r="T17" s="50">
        <f>'IS (lone parent)'!$W$17</f>
        <v>111.62965613498349</v>
      </c>
      <c r="U17" s="50">
        <f>'IS (carer)'!$W$17</f>
        <v>61.75033172197822</v>
      </c>
      <c r="V17" s="50">
        <f>'IS (others)'!$W$17</f>
        <v>8.518320957934959</v>
      </c>
      <c r="W17" s="50">
        <f>IIDB!$W$17</f>
        <v>83.953090462048294</v>
      </c>
      <c r="X17" s="50">
        <f>JSA!$W$17</f>
        <v>195.64411584200559</v>
      </c>
      <c r="Y17" s="50">
        <f>MA!$W$17</f>
        <v>27.087840354670838</v>
      </c>
      <c r="Z17" s="50">
        <f>O75TVL!$W$17</f>
        <v>50.476658452332664</v>
      </c>
      <c r="AA17" s="50">
        <f>PC!$W$17</f>
        <v>488.34723363544373</v>
      </c>
      <c r="AB17" s="50">
        <f>PIP!$W$17</f>
        <v>550.23294719767284</v>
      </c>
      <c r="AC17" s="50">
        <f>SDA!$W$17</f>
        <v>21.666673181960149</v>
      </c>
      <c r="AD17" s="50">
        <f>'SDA (working age)'!$W$17</f>
        <v>9.2634042345931533</v>
      </c>
      <c r="AE17" s="50">
        <f>'SDA (pensioners)'!$W$17</f>
        <v>12.403268947366996</v>
      </c>
      <c r="AF17" s="50">
        <f>SP!$W$17</f>
        <v>7744.2674417300914</v>
      </c>
      <c r="AG17" s="50"/>
      <c r="AH17" s="50"/>
      <c r="AI17" s="50"/>
      <c r="AJ17" s="50"/>
      <c r="AK17" s="50"/>
      <c r="AL17" s="50">
        <f>SMP!$W$17</f>
        <v>200.04809946288117</v>
      </c>
      <c r="AM17" s="50">
        <f>UC!$W$17</f>
        <v>162.98154481464218</v>
      </c>
      <c r="AN17" s="51">
        <f>WFP!$W$17</f>
        <v>178.43523816451315</v>
      </c>
    </row>
    <row r="18" spans="1:40" s="65" customFormat="1" ht="30" customHeight="1">
      <c r="A18" s="60">
        <v>922</v>
      </c>
      <c r="B18" s="61" t="s">
        <v>89</v>
      </c>
      <c r="C18" s="125">
        <f t="shared" si="3"/>
        <v>15.488705673110452</v>
      </c>
      <c r="D18" s="63"/>
      <c r="E18" s="63"/>
      <c r="F18" s="63"/>
      <c r="G18" s="63"/>
      <c r="H18" s="63"/>
      <c r="I18" s="63"/>
      <c r="J18" s="63"/>
      <c r="K18" s="63"/>
      <c r="L18" s="63"/>
      <c r="M18" s="63"/>
      <c r="N18" s="63"/>
      <c r="O18" s="63"/>
      <c r="P18" s="63"/>
      <c r="Q18" s="63"/>
      <c r="R18" s="63"/>
      <c r="S18" s="63"/>
      <c r="T18" s="63"/>
      <c r="U18" s="63"/>
      <c r="V18" s="63"/>
      <c r="W18" s="63"/>
      <c r="X18" s="63"/>
      <c r="Y18" s="63"/>
      <c r="Z18" s="71">
        <f>O75TVL!$W$18</f>
        <v>15.488705673110452</v>
      </c>
      <c r="AA18" s="63"/>
      <c r="AB18" s="63"/>
      <c r="AC18" s="63"/>
      <c r="AD18" s="63"/>
      <c r="AE18" s="63"/>
      <c r="AF18" s="63"/>
      <c r="AG18" s="63"/>
      <c r="AH18" s="63"/>
      <c r="AI18" s="63"/>
      <c r="AJ18" s="63"/>
      <c r="AK18" s="63"/>
      <c r="AL18" s="63"/>
      <c r="AM18" s="63"/>
      <c r="AN18" s="64"/>
    </row>
    <row r="19" spans="1:40" s="42" customFormat="1" ht="15.75">
      <c r="A19" s="57"/>
      <c r="B19" s="48"/>
      <c r="C19" s="66" t="str">
        <f t="shared" ref="C19" si="10">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113</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F3" si="0">SUM(C6,C16:C17,C4)</f>
        <v>2392.893</v>
      </c>
      <c r="D3" s="50">
        <f t="shared" si="0"/>
        <v>2521.2500000000005</v>
      </c>
      <c r="E3" s="50">
        <f t="shared" si="0"/>
        <v>2679.9750000000004</v>
      </c>
      <c r="F3" s="50">
        <f t="shared" si="0"/>
        <v>2822.8040000000005</v>
      </c>
      <c r="G3" s="50">
        <f>SUM(G6,G16:G17,G4)</f>
        <v>2955.1210000000037</v>
      </c>
      <c r="H3" s="50">
        <f>SUM(H6,H16:H17,H4)</f>
        <v>3124.4597597447409</v>
      </c>
      <c r="I3" s="50">
        <f t="shared" ref="I3:W3" si="1">SUM(I6,I16:I17,I4)</f>
        <v>3250.6787885787198</v>
      </c>
      <c r="J3" s="50">
        <f t="shared" si="1"/>
        <v>3457.0445494205628</v>
      </c>
      <c r="K3" s="50">
        <f t="shared" si="1"/>
        <v>3673.5860000000011</v>
      </c>
      <c r="L3" s="50">
        <f t="shared" si="1"/>
        <v>3924.14037813</v>
      </c>
      <c r="M3" s="50">
        <f t="shared" si="1"/>
        <v>4149.4057829300054</v>
      </c>
      <c r="N3" s="50">
        <f t="shared" si="1"/>
        <v>4444.4350972342945</v>
      </c>
      <c r="O3" s="50">
        <f t="shared" si="1"/>
        <v>4734.8039219600032</v>
      </c>
      <c r="P3" s="50">
        <f t="shared" si="1"/>
        <v>5106.253762899998</v>
      </c>
      <c r="Q3" s="50">
        <f t="shared" si="1"/>
        <v>5227.7472379531828</v>
      </c>
      <c r="R3" s="50">
        <f t="shared" si="1"/>
        <v>5339.4256940699997</v>
      </c>
      <c r="S3" s="50">
        <f t="shared" si="1"/>
        <v>5475.6249157699995</v>
      </c>
      <c r="T3" s="50">
        <f t="shared" si="1"/>
        <v>5360.0751764300776</v>
      </c>
      <c r="U3" s="50">
        <f t="shared" si="1"/>
        <v>5421.7736768000032</v>
      </c>
      <c r="V3" s="50">
        <f t="shared" si="1"/>
        <v>5489.5433917499968</v>
      </c>
      <c r="W3" s="77">
        <f t="shared" si="1"/>
        <v>5482.7675999399908</v>
      </c>
    </row>
    <row r="4" spans="1:23" s="42" customFormat="1">
      <c r="A4" s="52"/>
      <c r="B4" s="78" t="s">
        <v>66</v>
      </c>
      <c r="C4" s="135">
        <v>0</v>
      </c>
      <c r="D4" s="135">
        <v>0</v>
      </c>
      <c r="E4" s="135">
        <v>0</v>
      </c>
      <c r="F4" s="135">
        <v>0</v>
      </c>
      <c r="G4" s="135">
        <v>0</v>
      </c>
      <c r="H4" s="135">
        <v>0</v>
      </c>
      <c r="I4" s="88">
        <v>0.98254334974108304</v>
      </c>
      <c r="J4" s="88">
        <v>1.1449510901048268</v>
      </c>
      <c r="K4" s="88">
        <v>1.2778826561921868</v>
      </c>
      <c r="L4" s="88">
        <v>1.3081104298186155</v>
      </c>
      <c r="M4" s="88">
        <v>1.2174568762720626</v>
      </c>
      <c r="N4" s="88">
        <v>1.4744685140742366</v>
      </c>
      <c r="O4" s="88">
        <v>1.8219627379282959</v>
      </c>
      <c r="P4" s="88">
        <v>2.6296102095393024</v>
      </c>
      <c r="Q4" s="88">
        <v>3.0060272366106311</v>
      </c>
      <c r="R4" s="88">
        <v>3.6118179224103124</v>
      </c>
      <c r="S4" s="88">
        <v>4.6983800549313903</v>
      </c>
      <c r="T4" s="88">
        <v>5.9143789158572577</v>
      </c>
      <c r="U4" s="88">
        <v>7.0811169831939011</v>
      </c>
      <c r="V4" s="88">
        <v>8.4727645707867048</v>
      </c>
      <c r="W4" s="100">
        <v>9.7416754360968518</v>
      </c>
    </row>
    <row r="5" spans="1:23" s="42" customFormat="1" ht="25.5" customHeight="1">
      <c r="A5" s="47">
        <v>941</v>
      </c>
      <c r="B5" s="48" t="s">
        <v>67</v>
      </c>
      <c r="C5" s="50">
        <f>C6+C16</f>
        <v>2157.3712644475995</v>
      </c>
      <c r="D5" s="50">
        <f>D6+D16</f>
        <v>2265.4611922614395</v>
      </c>
      <c r="E5" s="50">
        <f>E6+E16</f>
        <v>2405.8269246012705</v>
      </c>
      <c r="F5" s="50">
        <f>F6+F16</f>
        <v>2533.0733385900216</v>
      </c>
      <c r="G5" s="50">
        <f t="shared" ref="G5:W5" si="2">SUM(G6,G16)</f>
        <v>2649.2212350232139</v>
      </c>
      <c r="H5" s="50">
        <f t="shared" si="2"/>
        <v>2805.5305772075876</v>
      </c>
      <c r="I5" s="50">
        <f t="shared" si="2"/>
        <v>2930.3035509796432</v>
      </c>
      <c r="J5" s="50">
        <f t="shared" si="2"/>
        <v>3116.9458450528855</v>
      </c>
      <c r="K5" s="50">
        <f t="shared" si="2"/>
        <v>3312.7386123645606</v>
      </c>
      <c r="L5" s="50">
        <f t="shared" si="2"/>
        <v>3541.9964478603697</v>
      </c>
      <c r="M5" s="50">
        <f t="shared" si="2"/>
        <v>3750.6195839514417</v>
      </c>
      <c r="N5" s="50">
        <f t="shared" si="2"/>
        <v>4022.096781170771</v>
      </c>
      <c r="O5" s="50">
        <f t="shared" si="2"/>
        <v>4289.2130746215798</v>
      </c>
      <c r="P5" s="50">
        <f t="shared" si="2"/>
        <v>4628.5735905158899</v>
      </c>
      <c r="Q5" s="50">
        <f t="shared" si="2"/>
        <v>4743.9826763801457</v>
      </c>
      <c r="R5" s="50">
        <f t="shared" si="2"/>
        <v>4854.2864529281314</v>
      </c>
      <c r="S5" s="50">
        <f t="shared" si="2"/>
        <v>4981.3474031372325</v>
      </c>
      <c r="T5" s="50">
        <f t="shared" si="2"/>
        <v>4873.448663530442</v>
      </c>
      <c r="U5" s="50">
        <f t="shared" si="2"/>
        <v>4930.0369085240263</v>
      </c>
      <c r="V5" s="50">
        <f t="shared" si="2"/>
        <v>4993.8792628127057</v>
      </c>
      <c r="W5" s="51">
        <f t="shared" si="2"/>
        <v>4986.4832310723186</v>
      </c>
    </row>
    <row r="6" spans="1:23" s="42" customFormat="1" ht="25.5" customHeight="1">
      <c r="A6" s="47">
        <v>921</v>
      </c>
      <c r="B6" s="57" t="s">
        <v>68</v>
      </c>
      <c r="C6" s="50">
        <f t="shared" ref="C6:U6" si="3">SUM(C7:C15)</f>
        <v>1978.7866864179662</v>
      </c>
      <c r="D6" s="50">
        <f t="shared" si="3"/>
        <v>2072.4676258493755</v>
      </c>
      <c r="E6" s="50">
        <f t="shared" si="3"/>
        <v>2198.9994349466901</v>
      </c>
      <c r="F6" s="50">
        <f t="shared" si="3"/>
        <v>2314.5854457652549</v>
      </c>
      <c r="G6" s="50">
        <f t="shared" si="3"/>
        <v>2424.005829531663</v>
      </c>
      <c r="H6" s="50">
        <f t="shared" si="3"/>
        <v>2566.51071257895</v>
      </c>
      <c r="I6" s="50">
        <f t="shared" si="3"/>
        <v>2675.81410670592</v>
      </c>
      <c r="J6" s="50">
        <f t="shared" si="3"/>
        <v>2847.8836904936852</v>
      </c>
      <c r="K6" s="50">
        <f t="shared" si="3"/>
        <v>3027.5923739411573</v>
      </c>
      <c r="L6" s="50">
        <f t="shared" si="3"/>
        <v>3236.9588812938482</v>
      </c>
      <c r="M6" s="50">
        <f t="shared" si="3"/>
        <v>3427.7504210253182</v>
      </c>
      <c r="N6" s="50">
        <f t="shared" si="3"/>
        <v>3677.1387856267588</v>
      </c>
      <c r="O6" s="50">
        <f t="shared" si="3"/>
        <v>3923.9496491698428</v>
      </c>
      <c r="P6" s="50">
        <f t="shared" si="3"/>
        <v>4241.6523265969427</v>
      </c>
      <c r="Q6" s="50">
        <f t="shared" si="3"/>
        <v>4356.0757064889949</v>
      </c>
      <c r="R6" s="50">
        <f t="shared" si="3"/>
        <v>4462.7226360377417</v>
      </c>
      <c r="S6" s="50">
        <f t="shared" si="3"/>
        <v>4583.6883483415968</v>
      </c>
      <c r="T6" s="50">
        <f t="shared" si="3"/>
        <v>4488.8461001057394</v>
      </c>
      <c r="U6" s="50">
        <f t="shared" si="3"/>
        <v>4545.3856920168373</v>
      </c>
      <c r="V6" s="50">
        <f t="shared" ref="V6:W6" si="4">SUM(V7:V15)</f>
        <v>4609.3956466248601</v>
      </c>
      <c r="W6" s="51">
        <f t="shared" si="4"/>
        <v>4606.5701171609817</v>
      </c>
    </row>
    <row r="7" spans="1:23" s="42" customFormat="1">
      <c r="A7" s="52" t="s">
        <v>69</v>
      </c>
      <c r="B7" s="58" t="s">
        <v>70</v>
      </c>
      <c r="C7" s="55">
        <v>107.22819158700669</v>
      </c>
      <c r="D7" s="55">
        <v>118.4240192902938</v>
      </c>
      <c r="E7" s="55">
        <v>129.34247892981415</v>
      </c>
      <c r="F7" s="55">
        <v>138.21423720669114</v>
      </c>
      <c r="G7" s="55">
        <v>146.34589530249838</v>
      </c>
      <c r="H7" s="55">
        <v>155.15891428104132</v>
      </c>
      <c r="I7" s="55">
        <v>158.49535348679075</v>
      </c>
      <c r="J7" s="55">
        <v>166.60679306216838</v>
      </c>
      <c r="K7" s="55">
        <v>174.96794551296017</v>
      </c>
      <c r="L7" s="55">
        <v>184.63816721133418</v>
      </c>
      <c r="M7" s="55">
        <v>194.19556756747215</v>
      </c>
      <c r="N7" s="55">
        <v>205.93155508611011</v>
      </c>
      <c r="O7" s="55">
        <v>217.80607171099794</v>
      </c>
      <c r="P7" s="55">
        <v>235.80387198206608</v>
      </c>
      <c r="Q7" s="55">
        <v>241.54244981960824</v>
      </c>
      <c r="R7" s="55">
        <v>244.45953402213939</v>
      </c>
      <c r="S7" s="55">
        <v>252.65701918061558</v>
      </c>
      <c r="T7" s="55">
        <v>249.88629494372145</v>
      </c>
      <c r="U7" s="55">
        <v>255.45023636210371</v>
      </c>
      <c r="V7" s="55">
        <v>261.10755426694175</v>
      </c>
      <c r="W7" s="56">
        <v>263.93643225617927</v>
      </c>
    </row>
    <row r="8" spans="1:23" s="42" customFormat="1">
      <c r="A8" s="52" t="s">
        <v>71</v>
      </c>
      <c r="B8" s="58" t="s">
        <v>72</v>
      </c>
      <c r="C8" s="55">
        <v>356.24646599538835</v>
      </c>
      <c r="D8" s="55">
        <v>373.3467671210629</v>
      </c>
      <c r="E8" s="55">
        <v>386.72815057048604</v>
      </c>
      <c r="F8" s="55">
        <v>397.30971657669113</v>
      </c>
      <c r="G8" s="55">
        <v>412.53326921147863</v>
      </c>
      <c r="H8" s="55">
        <v>430.98060726374786</v>
      </c>
      <c r="I8" s="55">
        <v>441.61348383438877</v>
      </c>
      <c r="J8" s="55">
        <v>468.81927728358312</v>
      </c>
      <c r="K8" s="55">
        <v>497.73521053068572</v>
      </c>
      <c r="L8" s="55">
        <v>533.89332208713017</v>
      </c>
      <c r="M8" s="55">
        <v>566.50192170383571</v>
      </c>
      <c r="N8" s="55">
        <v>611.8270846124467</v>
      </c>
      <c r="O8" s="55">
        <v>650.69727757246017</v>
      </c>
      <c r="P8" s="55">
        <v>697.67111988401064</v>
      </c>
      <c r="Q8" s="55">
        <v>708.63625283146587</v>
      </c>
      <c r="R8" s="55">
        <v>718.72111477834778</v>
      </c>
      <c r="S8" s="55">
        <v>734.59101366904804</v>
      </c>
      <c r="T8" s="55">
        <v>717.80312491253426</v>
      </c>
      <c r="U8" s="55">
        <v>720.73255334205885</v>
      </c>
      <c r="V8" s="55">
        <v>722.25604752582251</v>
      </c>
      <c r="W8" s="56">
        <v>712.95274084293624</v>
      </c>
    </row>
    <row r="9" spans="1:23" s="42" customFormat="1">
      <c r="A9" s="52" t="s">
        <v>73</v>
      </c>
      <c r="B9" s="58" t="s">
        <v>74</v>
      </c>
      <c r="C9" s="55">
        <v>219.13290004748873</v>
      </c>
      <c r="D9" s="55">
        <v>220.41895963393773</v>
      </c>
      <c r="E9" s="55">
        <v>232.99805003488964</v>
      </c>
      <c r="F9" s="55">
        <v>245.50266875118339</v>
      </c>
      <c r="G9" s="55">
        <v>256.2626978285287</v>
      </c>
      <c r="H9" s="55">
        <v>266.88840809411715</v>
      </c>
      <c r="I9" s="55">
        <v>269.6518706334387</v>
      </c>
      <c r="J9" s="55">
        <v>278.82526105295653</v>
      </c>
      <c r="K9" s="55">
        <v>289.5645456835058</v>
      </c>
      <c r="L9" s="55">
        <v>304.37461470480611</v>
      </c>
      <c r="M9" s="55">
        <v>319.91516004668335</v>
      </c>
      <c r="N9" s="55">
        <v>341.13413561365246</v>
      </c>
      <c r="O9" s="55">
        <v>363.25929246074361</v>
      </c>
      <c r="P9" s="55">
        <v>393.58322089775663</v>
      </c>
      <c r="Q9" s="55">
        <v>401.97369966834452</v>
      </c>
      <c r="R9" s="55">
        <v>408.11262139071687</v>
      </c>
      <c r="S9" s="55">
        <v>410.34192828352275</v>
      </c>
      <c r="T9" s="55">
        <v>406.34602774630872</v>
      </c>
      <c r="U9" s="55">
        <v>419.18273442383531</v>
      </c>
      <c r="V9" s="55">
        <v>433.25654614988139</v>
      </c>
      <c r="W9" s="56">
        <v>439.74127360578348</v>
      </c>
    </row>
    <row r="10" spans="1:23" s="42" customFormat="1">
      <c r="A10" s="52" t="s">
        <v>75</v>
      </c>
      <c r="B10" s="58" t="s">
        <v>76</v>
      </c>
      <c r="C10" s="55">
        <v>165.78009588836923</v>
      </c>
      <c r="D10" s="55">
        <v>179.09938285669008</v>
      </c>
      <c r="E10" s="55">
        <v>191.99843030409838</v>
      </c>
      <c r="F10" s="55">
        <v>209.15188639209956</v>
      </c>
      <c r="G10" s="55">
        <v>222.55501944224403</v>
      </c>
      <c r="H10" s="55">
        <v>236.77628028604693</v>
      </c>
      <c r="I10" s="55">
        <v>246.5083892433862</v>
      </c>
      <c r="J10" s="55">
        <v>260.35144932948072</v>
      </c>
      <c r="K10" s="55">
        <v>274.56098872410513</v>
      </c>
      <c r="L10" s="55">
        <v>291.89259442389795</v>
      </c>
      <c r="M10" s="55">
        <v>307.31048820763806</v>
      </c>
      <c r="N10" s="55">
        <v>328.17905768709068</v>
      </c>
      <c r="O10" s="55">
        <v>348.61657493485063</v>
      </c>
      <c r="P10" s="55">
        <v>374.18153315140034</v>
      </c>
      <c r="Q10" s="55">
        <v>382.85826600582709</v>
      </c>
      <c r="R10" s="55">
        <v>391.72186593969229</v>
      </c>
      <c r="S10" s="55">
        <v>402.69069100406068</v>
      </c>
      <c r="T10" s="55">
        <v>393.10819414562343</v>
      </c>
      <c r="U10" s="55">
        <v>397.27288047841216</v>
      </c>
      <c r="V10" s="55">
        <v>402.8134645486154</v>
      </c>
      <c r="W10" s="56">
        <v>404.5885129170187</v>
      </c>
    </row>
    <row r="11" spans="1:23" s="42" customFormat="1">
      <c r="A11" s="52" t="s">
        <v>77</v>
      </c>
      <c r="B11" s="58" t="s">
        <v>78</v>
      </c>
      <c r="C11" s="55">
        <v>239.48040743217064</v>
      </c>
      <c r="D11" s="55">
        <v>251.2471979895092</v>
      </c>
      <c r="E11" s="55">
        <v>272.25463979284973</v>
      </c>
      <c r="F11" s="55">
        <v>289.79558547501586</v>
      </c>
      <c r="G11" s="55">
        <v>309.33057597506098</v>
      </c>
      <c r="H11" s="55">
        <v>327.56079789838918</v>
      </c>
      <c r="I11" s="55">
        <v>345.88760250671959</v>
      </c>
      <c r="J11" s="55">
        <v>366.28520190105087</v>
      </c>
      <c r="K11" s="55">
        <v>385.75652235613302</v>
      </c>
      <c r="L11" s="55">
        <v>409.09343074478119</v>
      </c>
      <c r="M11" s="55">
        <v>434.86931254243996</v>
      </c>
      <c r="N11" s="55">
        <v>467.00107605877213</v>
      </c>
      <c r="O11" s="55">
        <v>494.53303442142629</v>
      </c>
      <c r="P11" s="55">
        <v>527.98838872624538</v>
      </c>
      <c r="Q11" s="55">
        <v>539.81122194947602</v>
      </c>
      <c r="R11" s="55">
        <v>552.28636099377388</v>
      </c>
      <c r="S11" s="55">
        <v>566.66530464060725</v>
      </c>
      <c r="T11" s="55">
        <v>549.58644173229436</v>
      </c>
      <c r="U11" s="55">
        <v>552.07503419851514</v>
      </c>
      <c r="V11" s="55">
        <v>553.58244338496149</v>
      </c>
      <c r="W11" s="56">
        <v>548.2214459491297</v>
      </c>
    </row>
    <row r="12" spans="1:23" s="42" customFormat="1">
      <c r="A12" s="52" t="s">
        <v>79</v>
      </c>
      <c r="B12" s="58" t="s">
        <v>80</v>
      </c>
      <c r="C12" s="55">
        <v>198.29417428045028</v>
      </c>
      <c r="D12" s="55">
        <v>205.41888463926824</v>
      </c>
      <c r="E12" s="55">
        <v>222.07335062388117</v>
      </c>
      <c r="F12" s="55">
        <v>237.41236130779353</v>
      </c>
      <c r="G12" s="55">
        <v>252.17941915120019</v>
      </c>
      <c r="H12" s="55">
        <v>272.41288029455723</v>
      </c>
      <c r="I12" s="55">
        <v>289.98699239088069</v>
      </c>
      <c r="J12" s="55">
        <v>313.34702387011191</v>
      </c>
      <c r="K12" s="55">
        <v>335.05209466142037</v>
      </c>
      <c r="L12" s="55">
        <v>360.88185845352456</v>
      </c>
      <c r="M12" s="55">
        <v>384.45116568287966</v>
      </c>
      <c r="N12" s="55">
        <v>409.20019561232652</v>
      </c>
      <c r="O12" s="55">
        <v>434.76731859422523</v>
      </c>
      <c r="P12" s="55">
        <v>470.592899044521</v>
      </c>
      <c r="Q12" s="55">
        <v>486.30812076660919</v>
      </c>
      <c r="R12" s="55">
        <v>501.26510098286656</v>
      </c>
      <c r="S12" s="55">
        <v>519.51745537153079</v>
      </c>
      <c r="T12" s="55">
        <v>512.55725427194579</v>
      </c>
      <c r="U12" s="55">
        <v>520.01301593238611</v>
      </c>
      <c r="V12" s="55">
        <v>529.29748886310313</v>
      </c>
      <c r="W12" s="56">
        <v>531.28712758398478</v>
      </c>
    </row>
    <row r="13" spans="1:23" s="42" customFormat="1">
      <c r="A13" s="52" t="s">
        <v>81</v>
      </c>
      <c r="B13" s="58" t="s">
        <v>82</v>
      </c>
      <c r="C13" s="55">
        <v>226.89270478055772</v>
      </c>
      <c r="D13" s="55">
        <v>230.72416976108656</v>
      </c>
      <c r="E13" s="55">
        <v>243.90707321781355</v>
      </c>
      <c r="F13" s="55">
        <v>254.47605144948412</v>
      </c>
      <c r="G13" s="55">
        <v>258.88804051850224</v>
      </c>
      <c r="H13" s="55">
        <v>273.5108355409518</v>
      </c>
      <c r="I13" s="55">
        <v>284.81367498933918</v>
      </c>
      <c r="J13" s="55">
        <v>302.13041002112379</v>
      </c>
      <c r="K13" s="55">
        <v>319.34984948733751</v>
      </c>
      <c r="L13" s="55">
        <v>339.04779102340257</v>
      </c>
      <c r="M13" s="55">
        <v>355.633718806714</v>
      </c>
      <c r="N13" s="55">
        <v>377.77893584015942</v>
      </c>
      <c r="O13" s="55">
        <v>402.85811466185197</v>
      </c>
      <c r="P13" s="55">
        <v>435.82079532433318</v>
      </c>
      <c r="Q13" s="55">
        <v>451.2055072349782</v>
      </c>
      <c r="R13" s="55">
        <v>468.58965909654893</v>
      </c>
      <c r="S13" s="55">
        <v>487.36160529660168</v>
      </c>
      <c r="T13" s="55">
        <v>480.80728888231505</v>
      </c>
      <c r="U13" s="55">
        <v>486.36471330062523</v>
      </c>
      <c r="V13" s="55">
        <v>492.14272408317828</v>
      </c>
      <c r="W13" s="56">
        <v>490.78178133930624</v>
      </c>
    </row>
    <row r="14" spans="1:23" s="42" customFormat="1">
      <c r="A14" s="52" t="s">
        <v>83</v>
      </c>
      <c r="B14" s="58" t="s">
        <v>84</v>
      </c>
      <c r="C14" s="55">
        <v>256.39246886123027</v>
      </c>
      <c r="D14" s="55">
        <v>262.11996157744346</v>
      </c>
      <c r="E14" s="55">
        <v>271.23220332657803</v>
      </c>
      <c r="F14" s="55">
        <v>278.8217611431852</v>
      </c>
      <c r="G14" s="55">
        <v>289.88290005557212</v>
      </c>
      <c r="H14" s="55">
        <v>312.27126455768854</v>
      </c>
      <c r="I14" s="55">
        <v>333.38100248586039</v>
      </c>
      <c r="J14" s="55">
        <v>364.86446078056247</v>
      </c>
      <c r="K14" s="55">
        <v>400.67767043232089</v>
      </c>
      <c r="L14" s="55">
        <v>437.03452301624156</v>
      </c>
      <c r="M14" s="55">
        <v>464.91431814614896</v>
      </c>
      <c r="N14" s="55">
        <v>507.16106027409785</v>
      </c>
      <c r="O14" s="55">
        <v>552.07900884678418</v>
      </c>
      <c r="P14" s="55">
        <v>605.72454560138385</v>
      </c>
      <c r="Q14" s="55">
        <v>631.58809757934625</v>
      </c>
      <c r="R14" s="55">
        <v>655.022030628827</v>
      </c>
      <c r="S14" s="55">
        <v>677.20502752346511</v>
      </c>
      <c r="T14" s="55">
        <v>663.67025289634785</v>
      </c>
      <c r="U14" s="55">
        <v>675.61224993255109</v>
      </c>
      <c r="V14" s="55">
        <v>692.20308266323775</v>
      </c>
      <c r="W14" s="56">
        <v>697.73444454484286</v>
      </c>
    </row>
    <row r="15" spans="1:23" s="42" customFormat="1">
      <c r="A15" s="52" t="s">
        <v>85</v>
      </c>
      <c r="B15" s="58" t="s">
        <v>86</v>
      </c>
      <c r="C15" s="55">
        <v>209.33927754530418</v>
      </c>
      <c r="D15" s="55">
        <v>231.66828298008343</v>
      </c>
      <c r="E15" s="55">
        <v>248.46505814627946</v>
      </c>
      <c r="F15" s="55">
        <v>263.90117746311091</v>
      </c>
      <c r="G15" s="55">
        <v>276.02801204657789</v>
      </c>
      <c r="H15" s="55">
        <v>290.95072436240963</v>
      </c>
      <c r="I15" s="55">
        <v>305.47573713511582</v>
      </c>
      <c r="J15" s="55">
        <v>326.65381319264725</v>
      </c>
      <c r="K15" s="55">
        <v>349.92754655268851</v>
      </c>
      <c r="L15" s="55">
        <v>376.1025796287301</v>
      </c>
      <c r="M15" s="55">
        <v>399.95876832150566</v>
      </c>
      <c r="N15" s="55">
        <v>428.92568484210273</v>
      </c>
      <c r="O15" s="55">
        <v>459.33295596650248</v>
      </c>
      <c r="P15" s="55">
        <v>500.28595198522555</v>
      </c>
      <c r="Q15" s="55">
        <v>512.15209063334032</v>
      </c>
      <c r="R15" s="55">
        <v>522.54434820482936</v>
      </c>
      <c r="S15" s="55">
        <v>532.65830337214584</v>
      </c>
      <c r="T15" s="55">
        <v>515.08122057464948</v>
      </c>
      <c r="U15" s="55">
        <v>518.68227404634933</v>
      </c>
      <c r="V15" s="55">
        <v>522.73629513911783</v>
      </c>
      <c r="W15" s="56">
        <v>517.32635812180047</v>
      </c>
    </row>
    <row r="16" spans="1:23" s="42" customFormat="1" ht="15.75">
      <c r="A16" s="40">
        <v>924</v>
      </c>
      <c r="B16" s="59" t="s">
        <v>87</v>
      </c>
      <c r="C16" s="50">
        <v>178.58457802963343</v>
      </c>
      <c r="D16" s="50">
        <v>192.99356641206387</v>
      </c>
      <c r="E16" s="50">
        <v>206.82748965458018</v>
      </c>
      <c r="F16" s="50">
        <v>218.48789282476676</v>
      </c>
      <c r="G16" s="50">
        <v>225.21540549155083</v>
      </c>
      <c r="H16" s="50">
        <v>239.01986462863761</v>
      </c>
      <c r="I16" s="50">
        <v>254.48944427372328</v>
      </c>
      <c r="J16" s="50">
        <v>269.06215455920045</v>
      </c>
      <c r="K16" s="50">
        <v>285.14623842340319</v>
      </c>
      <c r="L16" s="50">
        <v>305.03756656652126</v>
      </c>
      <c r="M16" s="50">
        <v>322.86916292612358</v>
      </c>
      <c r="N16" s="50">
        <v>344.95799554401236</v>
      </c>
      <c r="O16" s="50">
        <v>365.26342545173719</v>
      </c>
      <c r="P16" s="50">
        <v>386.92126391894743</v>
      </c>
      <c r="Q16" s="50">
        <v>387.90696989115065</v>
      </c>
      <c r="R16" s="50">
        <v>391.56381689039006</v>
      </c>
      <c r="S16" s="50">
        <v>397.65905479563605</v>
      </c>
      <c r="T16" s="50">
        <v>384.60256342470217</v>
      </c>
      <c r="U16" s="50">
        <v>384.65121650718913</v>
      </c>
      <c r="V16" s="50">
        <v>384.483616187846</v>
      </c>
      <c r="W16" s="51">
        <v>379.91311391133661</v>
      </c>
    </row>
    <row r="17" spans="1:23" s="42" customFormat="1" ht="15.75">
      <c r="A17" s="40">
        <v>923</v>
      </c>
      <c r="B17" s="79" t="s">
        <v>88</v>
      </c>
      <c r="C17" s="80">
        <v>235.52173555240063</v>
      </c>
      <c r="D17" s="80">
        <v>255.78880773856079</v>
      </c>
      <c r="E17" s="80">
        <v>274.14807539872993</v>
      </c>
      <c r="F17" s="80">
        <v>289.73066140997878</v>
      </c>
      <c r="G17" s="80">
        <v>305.89976497679004</v>
      </c>
      <c r="H17" s="80">
        <v>318.92918253715317</v>
      </c>
      <c r="I17" s="80">
        <v>319.39269424933536</v>
      </c>
      <c r="J17" s="80">
        <v>338.9537532775725</v>
      </c>
      <c r="K17" s="80">
        <v>359.56950497924834</v>
      </c>
      <c r="L17" s="80">
        <v>380.83581983981196</v>
      </c>
      <c r="M17" s="80">
        <v>397.56874210229205</v>
      </c>
      <c r="N17" s="80">
        <v>420.8638475494493</v>
      </c>
      <c r="O17" s="80">
        <v>443.76888460049446</v>
      </c>
      <c r="P17" s="80">
        <v>475.05056217456848</v>
      </c>
      <c r="Q17" s="80">
        <v>480.75853433642618</v>
      </c>
      <c r="R17" s="80">
        <v>481.52742321945755</v>
      </c>
      <c r="S17" s="80">
        <v>489.57913257783514</v>
      </c>
      <c r="T17" s="80">
        <v>480.71213398377887</v>
      </c>
      <c r="U17" s="80">
        <v>484.65565129278275</v>
      </c>
      <c r="V17" s="80">
        <v>487.19136436650342</v>
      </c>
      <c r="W17" s="51">
        <v>486.54269343157512</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114</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3516.6689696758649</v>
      </c>
      <c r="D21" s="50">
        <v>3647.5988603547348</v>
      </c>
      <c r="E21" s="50">
        <v>3825.172101612849</v>
      </c>
      <c r="F21" s="50">
        <v>4007.6087998748894</v>
      </c>
      <c r="G21" s="50">
        <v>4111.1061032507314</v>
      </c>
      <c r="H21" s="50">
        <v>4291.7266247630578</v>
      </c>
      <c r="I21" s="50">
        <v>4366.3476429989796</v>
      </c>
      <c r="J21" s="50">
        <v>4541.56978203574</v>
      </c>
      <c r="K21" s="50">
        <v>4701.3350186808984</v>
      </c>
      <c r="L21" s="50">
        <v>4891.429246632506</v>
      </c>
      <c r="M21" s="50">
        <v>5020.0250695961304</v>
      </c>
      <c r="N21" s="50">
        <v>5249.8134928316867</v>
      </c>
      <c r="O21" s="50">
        <v>5444.8536665032962</v>
      </c>
      <c r="P21" s="50">
        <v>5793.6305441485438</v>
      </c>
      <c r="Q21" s="50">
        <v>5825.7261883185765</v>
      </c>
      <c r="R21" s="50">
        <v>5868.6275920785893</v>
      </c>
      <c r="S21" s="50">
        <v>5893.3567755908007</v>
      </c>
      <c r="T21" s="50">
        <v>5674.1590795900838</v>
      </c>
      <c r="U21" s="50">
        <v>5657.7421513254794</v>
      </c>
      <c r="V21" s="50">
        <v>5689.3497051769427</v>
      </c>
      <c r="W21" s="51">
        <v>5572.0799033771</v>
      </c>
    </row>
    <row r="22" spans="1:23">
      <c r="A22" s="52"/>
      <c r="B22" s="78" t="s">
        <v>66</v>
      </c>
      <c r="C22" s="132">
        <v>0</v>
      </c>
      <c r="D22" s="132">
        <v>0</v>
      </c>
      <c r="E22" s="132">
        <v>0</v>
      </c>
      <c r="F22" s="132">
        <v>0</v>
      </c>
      <c r="G22" s="132">
        <v>0</v>
      </c>
      <c r="H22" s="132">
        <v>0</v>
      </c>
      <c r="I22" s="55">
        <v>1.3197630766717658</v>
      </c>
      <c r="J22" s="55">
        <v>1.5041389251406998</v>
      </c>
      <c r="K22" s="55">
        <v>1.6353923608488512</v>
      </c>
      <c r="L22" s="55">
        <v>1.630555739009758</v>
      </c>
      <c r="M22" s="55">
        <v>1.4729010272218643</v>
      </c>
      <c r="N22" s="55">
        <v>1.741657720406206</v>
      </c>
      <c r="O22" s="55">
        <v>2.0951914075746316</v>
      </c>
      <c r="P22" s="55">
        <v>2.9835943798726006</v>
      </c>
      <c r="Q22" s="55">
        <v>3.3498734345806001</v>
      </c>
      <c r="R22" s="55">
        <v>3.9697929199692767</v>
      </c>
      <c r="S22" s="55">
        <v>5.0568164103579472</v>
      </c>
      <c r="T22" s="55">
        <v>6.2609433116008448</v>
      </c>
      <c r="U22" s="55">
        <v>7.389304021618365</v>
      </c>
      <c r="V22" s="55">
        <v>8.7811530345645004</v>
      </c>
      <c r="W22" s="56">
        <v>9.9003638095643041</v>
      </c>
    </row>
    <row r="23" spans="1:23" ht="25.5" customHeight="1">
      <c r="A23" s="47">
        <v>941</v>
      </c>
      <c r="B23" s="48" t="s">
        <v>67</v>
      </c>
      <c r="C23" s="50">
        <v>3170.5390010139431</v>
      </c>
      <c r="D23" s="50">
        <v>3277.5383889224408</v>
      </c>
      <c r="E23" s="50">
        <v>3433.8760746998828</v>
      </c>
      <c r="F23" s="50">
        <v>3596.2705885572764</v>
      </c>
      <c r="G23" s="50">
        <v>3685.5443781034214</v>
      </c>
      <c r="H23" s="50">
        <v>3853.648694701817</v>
      </c>
      <c r="I23" s="50">
        <v>3936.0160862543071</v>
      </c>
      <c r="J23" s="50">
        <v>4094.7771600185783</v>
      </c>
      <c r="K23" s="50">
        <v>4239.5343530941891</v>
      </c>
      <c r="L23" s="50">
        <v>4415.0879803104481</v>
      </c>
      <c r="M23" s="50">
        <v>4537.5664186449731</v>
      </c>
      <c r="N23" s="50">
        <v>4750.943030848829</v>
      </c>
      <c r="O23" s="50">
        <v>4932.4402701135687</v>
      </c>
      <c r="P23" s="50">
        <v>5251.6476021400049</v>
      </c>
      <c r="Q23" s="50">
        <v>5286.6259321172192</v>
      </c>
      <c r="R23" s="50">
        <v>5335.4051633579793</v>
      </c>
      <c r="S23" s="50">
        <v>5361.3711533274727</v>
      </c>
      <c r="T23" s="50">
        <v>5159.0177512220471</v>
      </c>
      <c r="U23" s="50">
        <v>5144.6038303482737</v>
      </c>
      <c r="V23" s="50">
        <v>5175.644581709983</v>
      </c>
      <c r="W23" s="51">
        <v>5067.7112414338126</v>
      </c>
    </row>
    <row r="24" spans="1:23" ht="25.5" customHeight="1">
      <c r="A24" s="47">
        <v>921</v>
      </c>
      <c r="B24" s="57" t="s">
        <v>68</v>
      </c>
      <c r="C24" s="50">
        <v>2908.0856259489196</v>
      </c>
      <c r="D24" s="50">
        <v>2998.3264452831982</v>
      </c>
      <c r="E24" s="50">
        <v>3138.667819670145</v>
      </c>
      <c r="F24" s="50">
        <v>3286.0776024517386</v>
      </c>
      <c r="G24" s="50">
        <v>3372.229143951452</v>
      </c>
      <c r="H24" s="50">
        <v>3525.3334031783343</v>
      </c>
      <c r="I24" s="50">
        <v>3594.1830546189262</v>
      </c>
      <c r="J24" s="50">
        <v>3741.3062882473978</v>
      </c>
      <c r="K24" s="50">
        <v>3874.6135383521146</v>
      </c>
      <c r="L24" s="50">
        <v>4034.8595657662877</v>
      </c>
      <c r="M24" s="50">
        <v>4146.9535509528287</v>
      </c>
      <c r="N24" s="50">
        <v>4343.4750175136669</v>
      </c>
      <c r="O24" s="50">
        <v>4512.4005104761382</v>
      </c>
      <c r="P24" s="50">
        <v>4812.6410511713639</v>
      </c>
      <c r="Q24" s="50">
        <v>4854.3479947449114</v>
      </c>
      <c r="R24" s="50">
        <v>4905.0326192818138</v>
      </c>
      <c r="S24" s="50">
        <v>4933.3749481445002</v>
      </c>
      <c r="T24" s="50">
        <v>4751.8786616648458</v>
      </c>
      <c r="U24" s="50">
        <v>4743.2116788271505</v>
      </c>
      <c r="V24" s="50">
        <v>4777.1666770283064</v>
      </c>
      <c r="W24" s="51">
        <v>4681.6094801485187</v>
      </c>
    </row>
    <row r="25" spans="1:23">
      <c r="A25" s="52" t="s">
        <v>69</v>
      </c>
      <c r="B25" s="58" t="s">
        <v>70</v>
      </c>
      <c r="C25" s="55">
        <v>157.58584024796974</v>
      </c>
      <c r="D25" s="55">
        <v>171.32903036267831</v>
      </c>
      <c r="E25" s="55">
        <v>184.61263331030057</v>
      </c>
      <c r="F25" s="55">
        <v>196.22637395211663</v>
      </c>
      <c r="G25" s="55">
        <v>203.59352573508593</v>
      </c>
      <c r="H25" s="55">
        <v>213.12473025534376</v>
      </c>
      <c r="I25" s="55">
        <v>212.89270891816383</v>
      </c>
      <c r="J25" s="55">
        <v>218.87377094398428</v>
      </c>
      <c r="K25" s="55">
        <v>223.91824483943773</v>
      </c>
      <c r="L25" s="55">
        <v>230.1509232889689</v>
      </c>
      <c r="M25" s="55">
        <v>234.94125872278039</v>
      </c>
      <c r="N25" s="55">
        <v>243.24851929182776</v>
      </c>
      <c r="O25" s="55">
        <v>250.46912347140801</v>
      </c>
      <c r="P25" s="55">
        <v>267.54653775136836</v>
      </c>
      <c r="Q25" s="55">
        <v>269.17142536823604</v>
      </c>
      <c r="R25" s="55">
        <v>268.68844117492347</v>
      </c>
      <c r="S25" s="55">
        <v>271.93205867704472</v>
      </c>
      <c r="T25" s="55">
        <v>264.52886249710963</v>
      </c>
      <c r="U25" s="55">
        <v>266.56803769148621</v>
      </c>
      <c r="V25" s="55">
        <v>270.61124776254456</v>
      </c>
      <c r="W25" s="56">
        <v>268.2358613850065</v>
      </c>
    </row>
    <row r="26" spans="1:23">
      <c r="A26" s="52" t="s">
        <v>71</v>
      </c>
      <c r="B26" s="58" t="s">
        <v>72</v>
      </c>
      <c r="C26" s="55">
        <v>523.55073650291524</v>
      </c>
      <c r="D26" s="55">
        <v>540.1365363482056</v>
      </c>
      <c r="E26" s="55">
        <v>551.9834074834863</v>
      </c>
      <c r="F26" s="55">
        <v>564.07101464662276</v>
      </c>
      <c r="G26" s="55">
        <v>573.90815497886024</v>
      </c>
      <c r="H26" s="55">
        <v>591.99064452073105</v>
      </c>
      <c r="I26" s="55">
        <v>593.1801078075531</v>
      </c>
      <c r="J26" s="55">
        <v>615.89471368074442</v>
      </c>
      <c r="K26" s="55">
        <v>636.98521697829347</v>
      </c>
      <c r="L26" s="55">
        <v>665.49642943284698</v>
      </c>
      <c r="M26" s="55">
        <v>685.3641214428344</v>
      </c>
      <c r="N26" s="55">
        <v>722.69658883691716</v>
      </c>
      <c r="O26" s="55">
        <v>748.27839039794799</v>
      </c>
      <c r="P26" s="55">
        <v>791.58790330755539</v>
      </c>
      <c r="Q26" s="55">
        <v>789.69402846044522</v>
      </c>
      <c r="R26" s="55">
        <v>789.9551013289929</v>
      </c>
      <c r="S26" s="55">
        <v>790.63248383327436</v>
      </c>
      <c r="T26" s="55">
        <v>759.86417811648073</v>
      </c>
      <c r="U26" s="55">
        <v>752.10054678684514</v>
      </c>
      <c r="V26" s="55">
        <v>748.54444856539374</v>
      </c>
      <c r="W26" s="56">
        <v>724.56648342199071</v>
      </c>
    </row>
    <row r="27" spans="1:23">
      <c r="A27" s="52" t="s">
        <v>73</v>
      </c>
      <c r="B27" s="58" t="s">
        <v>74</v>
      </c>
      <c r="C27" s="55">
        <v>322.04443317444054</v>
      </c>
      <c r="D27" s="55">
        <v>318.88941832873672</v>
      </c>
      <c r="E27" s="55">
        <v>332.56192342229104</v>
      </c>
      <c r="F27" s="55">
        <v>348.54657130995008</v>
      </c>
      <c r="G27" s="55">
        <v>356.50761545072464</v>
      </c>
      <c r="H27" s="55">
        <v>366.5952436371681</v>
      </c>
      <c r="I27" s="55">
        <v>362.19937014612492</v>
      </c>
      <c r="J27" s="55">
        <v>366.2968069875119</v>
      </c>
      <c r="K27" s="55">
        <v>370.57521963288463</v>
      </c>
      <c r="L27" s="55">
        <v>379.40204703101648</v>
      </c>
      <c r="M27" s="55">
        <v>387.03906236043809</v>
      </c>
      <c r="N27" s="55">
        <v>402.9512297579667</v>
      </c>
      <c r="O27" s="55">
        <v>417.7350790119965</v>
      </c>
      <c r="P27" s="55">
        <v>446.56530523907367</v>
      </c>
      <c r="Q27" s="55">
        <v>447.95369832954287</v>
      </c>
      <c r="R27" s="55">
        <v>448.56153597737182</v>
      </c>
      <c r="S27" s="55">
        <v>441.64664683183935</v>
      </c>
      <c r="T27" s="55">
        <v>430.15665394598204</v>
      </c>
      <c r="U27" s="55">
        <v>437.4265631569798</v>
      </c>
      <c r="V27" s="55">
        <v>449.02605320658807</v>
      </c>
      <c r="W27" s="56">
        <v>446.90450008697348</v>
      </c>
    </row>
    <row r="28" spans="1:23">
      <c r="A28" s="52" t="s">
        <v>75</v>
      </c>
      <c r="B28" s="58" t="s">
        <v>76</v>
      </c>
      <c r="C28" s="55">
        <v>243.63551525309219</v>
      </c>
      <c r="D28" s="55">
        <v>259.11064146685135</v>
      </c>
      <c r="E28" s="55">
        <v>274.04249634891966</v>
      </c>
      <c r="F28" s="55">
        <v>296.93841315777189</v>
      </c>
      <c r="G28" s="55">
        <v>309.61415750424209</v>
      </c>
      <c r="H28" s="55">
        <v>325.23352654700432</v>
      </c>
      <c r="I28" s="55">
        <v>331.11279039136878</v>
      </c>
      <c r="J28" s="55">
        <v>342.02749142534543</v>
      </c>
      <c r="K28" s="55">
        <v>351.37415894232129</v>
      </c>
      <c r="L28" s="55">
        <v>363.84324607696158</v>
      </c>
      <c r="M28" s="55">
        <v>371.78970572090526</v>
      </c>
      <c r="N28" s="55">
        <v>387.64855542217254</v>
      </c>
      <c r="O28" s="55">
        <v>400.89648220365672</v>
      </c>
      <c r="P28" s="55">
        <v>424.55186525847165</v>
      </c>
      <c r="Q28" s="55">
        <v>426.65173451608285</v>
      </c>
      <c r="R28" s="55">
        <v>430.54625770470557</v>
      </c>
      <c r="S28" s="55">
        <v>433.41170164180164</v>
      </c>
      <c r="T28" s="55">
        <v>416.1431240518998</v>
      </c>
      <c r="U28" s="55">
        <v>414.5631403020501</v>
      </c>
      <c r="V28" s="55">
        <v>417.47491589466938</v>
      </c>
      <c r="W28" s="56">
        <v>411.17911362626802</v>
      </c>
    </row>
    <row r="29" spans="1:23">
      <c r="A29" s="52" t="s">
        <v>77</v>
      </c>
      <c r="B29" s="58" t="s">
        <v>78</v>
      </c>
      <c r="C29" s="55">
        <v>351.94775431331357</v>
      </c>
      <c r="D29" s="55">
        <v>363.48993279280279</v>
      </c>
      <c r="E29" s="55">
        <v>388.59349533867442</v>
      </c>
      <c r="F29" s="55">
        <v>411.43038571383948</v>
      </c>
      <c r="G29" s="55">
        <v>430.3346018024763</v>
      </c>
      <c r="H29" s="55">
        <v>449.93423044884975</v>
      </c>
      <c r="I29" s="55">
        <v>464.60004699760253</v>
      </c>
      <c r="J29" s="55">
        <v>481.19420527557111</v>
      </c>
      <c r="K29" s="55">
        <v>493.67856019634451</v>
      </c>
      <c r="L29" s="55">
        <v>509.93373807484136</v>
      </c>
      <c r="M29" s="55">
        <v>526.11264483744242</v>
      </c>
      <c r="N29" s="55">
        <v>551.62658394671928</v>
      </c>
      <c r="O29" s="55">
        <v>568.69514557676962</v>
      </c>
      <c r="P29" s="55">
        <v>599.06338343491711</v>
      </c>
      <c r="Q29" s="55">
        <v>601.55784687298558</v>
      </c>
      <c r="R29" s="55">
        <v>607.02464320393005</v>
      </c>
      <c r="S29" s="55">
        <v>609.89583179408271</v>
      </c>
      <c r="T29" s="55">
        <v>581.79051519420136</v>
      </c>
      <c r="U29" s="55">
        <v>576.10265161841312</v>
      </c>
      <c r="V29" s="55">
        <v>573.73152670523552</v>
      </c>
      <c r="W29" s="56">
        <v>557.15177524703313</v>
      </c>
    </row>
    <row r="30" spans="1:23">
      <c r="A30" s="52" t="s">
        <v>79</v>
      </c>
      <c r="B30" s="58" t="s">
        <v>80</v>
      </c>
      <c r="C30" s="55">
        <v>291.41920242967717</v>
      </c>
      <c r="D30" s="55">
        <v>297.18817630363333</v>
      </c>
      <c r="E30" s="55">
        <v>316.96892147059526</v>
      </c>
      <c r="F30" s="55">
        <v>337.06054985616782</v>
      </c>
      <c r="G30" s="55">
        <v>350.82703861761399</v>
      </c>
      <c r="H30" s="55">
        <v>374.18360330685033</v>
      </c>
      <c r="I30" s="55">
        <v>389.51373023229189</v>
      </c>
      <c r="J30" s="55">
        <v>411.64854966588621</v>
      </c>
      <c r="K30" s="55">
        <v>428.78869467439233</v>
      </c>
      <c r="L30" s="55">
        <v>449.83815738514932</v>
      </c>
      <c r="M30" s="55">
        <v>465.115872181756</v>
      </c>
      <c r="N30" s="55">
        <v>483.35157589133559</v>
      </c>
      <c r="O30" s="55">
        <v>499.9667288743052</v>
      </c>
      <c r="P30" s="55">
        <v>533.94161754611252</v>
      </c>
      <c r="Q30" s="55">
        <v>541.93476191310071</v>
      </c>
      <c r="R30" s="55">
        <v>550.94655701290583</v>
      </c>
      <c r="S30" s="55">
        <v>559.15110380071678</v>
      </c>
      <c r="T30" s="55">
        <v>542.59153135123267</v>
      </c>
      <c r="U30" s="55">
        <v>542.6452181262963</v>
      </c>
      <c r="V30" s="55">
        <v>548.56265764104091</v>
      </c>
      <c r="W30" s="56">
        <v>539.94160295360109</v>
      </c>
    </row>
    <row r="31" spans="1:23">
      <c r="A31" s="52" t="s">
        <v>81</v>
      </c>
      <c r="B31" s="58" t="s">
        <v>82</v>
      </c>
      <c r="C31" s="55">
        <v>333.4484802904326</v>
      </c>
      <c r="D31" s="55">
        <v>333.79840106170809</v>
      </c>
      <c r="E31" s="55">
        <v>348.13255043753122</v>
      </c>
      <c r="F31" s="55">
        <v>361.28631784083041</v>
      </c>
      <c r="G31" s="55">
        <v>360.15994046749211</v>
      </c>
      <c r="H31" s="55">
        <v>375.69174363384712</v>
      </c>
      <c r="I31" s="55">
        <v>382.56487317447636</v>
      </c>
      <c r="J31" s="55">
        <v>396.91312066429401</v>
      </c>
      <c r="K31" s="55">
        <v>408.69347569521807</v>
      </c>
      <c r="L31" s="55">
        <v>422.6220576258591</v>
      </c>
      <c r="M31" s="55">
        <v>430.25201134769821</v>
      </c>
      <c r="N31" s="55">
        <v>446.23645329311341</v>
      </c>
      <c r="O31" s="55">
        <v>463.27229571719511</v>
      </c>
      <c r="P31" s="55">
        <v>494.48867776836676</v>
      </c>
      <c r="Q31" s="55">
        <v>502.81691523432448</v>
      </c>
      <c r="R31" s="55">
        <v>515.03258221026476</v>
      </c>
      <c r="S31" s="55">
        <v>524.54210485921124</v>
      </c>
      <c r="T31" s="55">
        <v>508.98111573907124</v>
      </c>
      <c r="U31" s="55">
        <v>507.53246140336529</v>
      </c>
      <c r="V31" s="55">
        <v>510.05554785769027</v>
      </c>
      <c r="W31" s="56">
        <v>498.77643925201096</v>
      </c>
    </row>
    <row r="32" spans="1:23">
      <c r="A32" s="52" t="s">
        <v>83</v>
      </c>
      <c r="B32" s="58" t="s">
        <v>84</v>
      </c>
      <c r="C32" s="55">
        <v>376.80223867213198</v>
      </c>
      <c r="D32" s="55">
        <v>379.22001908819414</v>
      </c>
      <c r="E32" s="55">
        <v>387.13415506630093</v>
      </c>
      <c r="F32" s="55">
        <v>395.8505597817076</v>
      </c>
      <c r="G32" s="55">
        <v>403.27937828822672</v>
      </c>
      <c r="H32" s="55">
        <v>428.93268062448959</v>
      </c>
      <c r="I32" s="55">
        <v>447.8010437509958</v>
      </c>
      <c r="J32" s="55">
        <v>479.32775697018627</v>
      </c>
      <c r="K32" s="55">
        <v>512.77415669782977</v>
      </c>
      <c r="L32" s="55">
        <v>544.76222603647943</v>
      </c>
      <c r="M32" s="55">
        <v>562.46162809843179</v>
      </c>
      <c r="N32" s="55">
        <v>599.06397978960649</v>
      </c>
      <c r="O32" s="55">
        <v>634.87093976102165</v>
      </c>
      <c r="P32" s="55">
        <v>687.26396918111857</v>
      </c>
      <c r="Q32" s="55">
        <v>703.83267453820565</v>
      </c>
      <c r="R32" s="55">
        <v>719.94266473956952</v>
      </c>
      <c r="S32" s="55">
        <v>728.86855816681509</v>
      </c>
      <c r="T32" s="55">
        <v>702.55928646018378</v>
      </c>
      <c r="U32" s="55">
        <v>705.01650055066295</v>
      </c>
      <c r="V32" s="55">
        <v>717.39762731290102</v>
      </c>
      <c r="W32" s="56">
        <v>709.10028657513317</v>
      </c>
    </row>
    <row r="33" spans="1:23">
      <c r="A33" s="52" t="s">
        <v>85</v>
      </c>
      <c r="B33" s="58" t="s">
        <v>86</v>
      </c>
      <c r="C33" s="55">
        <v>307.65142506494641</v>
      </c>
      <c r="D33" s="55">
        <v>335.16428953038786</v>
      </c>
      <c r="E33" s="55">
        <v>354.63823679204557</v>
      </c>
      <c r="F33" s="55">
        <v>374.66741619273176</v>
      </c>
      <c r="G33" s="55">
        <v>384.00473110673005</v>
      </c>
      <c r="H33" s="55">
        <v>399.64700020404956</v>
      </c>
      <c r="I33" s="55">
        <v>410.31838320034876</v>
      </c>
      <c r="J33" s="55">
        <v>429.1298726338739</v>
      </c>
      <c r="K33" s="55">
        <v>447.82581069539248</v>
      </c>
      <c r="L33" s="55">
        <v>468.8107408141646</v>
      </c>
      <c r="M33" s="55">
        <v>483.87724624054152</v>
      </c>
      <c r="N33" s="55">
        <v>506.65153128400766</v>
      </c>
      <c r="O33" s="55">
        <v>528.21632546183707</v>
      </c>
      <c r="P33" s="55">
        <v>567.63179168438023</v>
      </c>
      <c r="Q33" s="55">
        <v>570.73490951198892</v>
      </c>
      <c r="R33" s="55">
        <v>574.33483592915047</v>
      </c>
      <c r="S33" s="55">
        <v>573.29445853971527</v>
      </c>
      <c r="T33" s="55">
        <v>545.26339430868541</v>
      </c>
      <c r="U33" s="55">
        <v>541.25655919105122</v>
      </c>
      <c r="V33" s="55">
        <v>541.76265208224254</v>
      </c>
      <c r="W33" s="56">
        <v>525.75341760050151</v>
      </c>
    </row>
    <row r="34" spans="1:23" ht="15.75">
      <c r="A34" s="40">
        <v>924</v>
      </c>
      <c r="B34" s="59" t="s">
        <v>87</v>
      </c>
      <c r="C34" s="50">
        <v>262.45337506502386</v>
      </c>
      <c r="D34" s="50">
        <v>279.21194363924241</v>
      </c>
      <c r="E34" s="50">
        <v>295.20825502973724</v>
      </c>
      <c r="F34" s="50">
        <v>310.1929861055379</v>
      </c>
      <c r="G34" s="50">
        <v>313.31523415196932</v>
      </c>
      <c r="H34" s="50">
        <v>328.31529152348287</v>
      </c>
      <c r="I34" s="50">
        <v>341.83303163538108</v>
      </c>
      <c r="J34" s="50">
        <v>353.47087177118055</v>
      </c>
      <c r="K34" s="50">
        <v>364.92081474207424</v>
      </c>
      <c r="L34" s="50">
        <v>380.22841454416039</v>
      </c>
      <c r="M34" s="50">
        <v>390.61286769214462</v>
      </c>
      <c r="N34" s="50">
        <v>407.46801333516282</v>
      </c>
      <c r="O34" s="50">
        <v>420.03975963743079</v>
      </c>
      <c r="P34" s="50">
        <v>439.00655096864114</v>
      </c>
      <c r="Q34" s="50">
        <v>432.27793737230797</v>
      </c>
      <c r="R34" s="50">
        <v>430.37254407616552</v>
      </c>
      <c r="S34" s="50">
        <v>427.99620518297286</v>
      </c>
      <c r="T34" s="50">
        <v>407.13908955720092</v>
      </c>
      <c r="U34" s="50">
        <v>401.39215152112376</v>
      </c>
      <c r="V34" s="50">
        <v>398.47790468167722</v>
      </c>
      <c r="W34" s="51">
        <v>386.10176128529383</v>
      </c>
    </row>
    <row r="35" spans="1:23" ht="15.75">
      <c r="A35" s="40">
        <v>923</v>
      </c>
      <c r="B35" s="59" t="s">
        <v>88</v>
      </c>
      <c r="C35" s="50">
        <v>346.12996866192191</v>
      </c>
      <c r="D35" s="50">
        <v>370.06047143229375</v>
      </c>
      <c r="E35" s="50">
        <v>391.29602691296651</v>
      </c>
      <c r="F35" s="50">
        <v>411.33821131761283</v>
      </c>
      <c r="G35" s="50">
        <v>425.56172514731014</v>
      </c>
      <c r="H35" s="50">
        <v>438.07793006124069</v>
      </c>
      <c r="I35" s="50">
        <v>429.01179366800034</v>
      </c>
      <c r="J35" s="50">
        <v>445.28848309202078</v>
      </c>
      <c r="K35" s="50">
        <v>460.16527322586029</v>
      </c>
      <c r="L35" s="50">
        <v>474.7107105830483</v>
      </c>
      <c r="M35" s="50">
        <v>480.98574992393583</v>
      </c>
      <c r="N35" s="50">
        <v>497.12880426245147</v>
      </c>
      <c r="O35" s="50">
        <v>510.3182049821516</v>
      </c>
      <c r="P35" s="50">
        <v>538.99934762866542</v>
      </c>
      <c r="Q35" s="50">
        <v>535.75038276677594</v>
      </c>
      <c r="R35" s="50">
        <v>529.25263580064075</v>
      </c>
      <c r="S35" s="50">
        <v>526.92880585296928</v>
      </c>
      <c r="T35" s="50">
        <v>508.8803850564363</v>
      </c>
      <c r="U35" s="50">
        <v>505.74901695558702</v>
      </c>
      <c r="V35" s="50">
        <v>504.9239704323939</v>
      </c>
      <c r="W35" s="51">
        <v>494.46829813372318</v>
      </c>
    </row>
    <row r="36" spans="1:23" s="85" customFormat="1" ht="30" customHeight="1">
      <c r="A36" s="60">
        <v>922</v>
      </c>
      <c r="B36" s="61" t="s">
        <v>89</v>
      </c>
      <c r="C36" s="73" t="s">
        <v>208</v>
      </c>
      <c r="D36" s="73" t="s">
        <v>208</v>
      </c>
      <c r="E36" s="73" t="s">
        <v>208</v>
      </c>
      <c r="F36" s="73" t="s">
        <v>208</v>
      </c>
      <c r="G36" s="73" t="s">
        <v>208</v>
      </c>
      <c r="H36" s="73" t="s">
        <v>208</v>
      </c>
      <c r="I36" s="73" t="s">
        <v>208</v>
      </c>
      <c r="J36" s="73" t="s">
        <v>208</v>
      </c>
      <c r="K36" s="73" t="s">
        <v>208</v>
      </c>
      <c r="L36" s="73" t="s">
        <v>208</v>
      </c>
      <c r="M36" s="73" t="s">
        <v>208</v>
      </c>
      <c r="N36" s="73" t="s">
        <v>208</v>
      </c>
      <c r="O36" s="73" t="s">
        <v>208</v>
      </c>
      <c r="P36" s="73" t="s">
        <v>208</v>
      </c>
      <c r="Q36" s="73" t="s">
        <v>208</v>
      </c>
      <c r="R36" s="73" t="s">
        <v>208</v>
      </c>
      <c r="S36" s="73" t="s">
        <v>208</v>
      </c>
      <c r="T36" s="73" t="s">
        <v>208</v>
      </c>
      <c r="U36" s="73" t="s">
        <v>208</v>
      </c>
      <c r="V36" s="73" t="s">
        <v>208</v>
      </c>
      <c r="W36" s="84"/>
    </row>
    <row r="49" s="68" customFormat="1"/>
    <row r="50" s="68" customFormat="1"/>
  </sheetData>
  <mergeCells count="2">
    <mergeCell ref="A1:B1"/>
    <mergeCell ref="A19:B1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
  <sheetViews>
    <sheetView zoomScale="85" zoomScaleNormal="85" workbookViewId="0">
      <selection activeCell="A11" sqref="A11"/>
    </sheetView>
  </sheetViews>
  <sheetFormatPr defaultRowHeight="12.75"/>
  <cols>
    <col min="1" max="1" width="74.21875" style="21" customWidth="1"/>
    <col min="2" max="22" width="10" style="21" customWidth="1"/>
    <col min="23" max="16384" width="8.88671875" style="21"/>
  </cols>
  <sheetData>
    <row r="1" spans="1:22" ht="350.25" customHeight="1">
      <c r="A1" s="15" t="s">
        <v>10</v>
      </c>
      <c r="B1" s="16"/>
      <c r="C1" s="16"/>
      <c r="D1" s="16"/>
      <c r="E1" s="16"/>
      <c r="F1" s="17"/>
      <c r="G1" s="17"/>
      <c r="H1" s="17"/>
      <c r="I1" s="17"/>
      <c r="J1" s="17"/>
      <c r="K1" s="17"/>
      <c r="L1" s="17"/>
      <c r="M1" s="17"/>
      <c r="N1" s="17"/>
      <c r="O1" s="18"/>
      <c r="P1" s="18"/>
      <c r="Q1" s="19"/>
      <c r="R1" s="19"/>
      <c r="S1" s="20"/>
    </row>
    <row r="2" spans="1:22" ht="15.75">
      <c r="A2" s="22"/>
      <c r="B2" s="23" t="s">
        <v>11</v>
      </c>
      <c r="C2" s="23" t="s">
        <v>12</v>
      </c>
      <c r="D2" s="23" t="s">
        <v>13</v>
      </c>
      <c r="E2" s="23" t="s">
        <v>14</v>
      </c>
      <c r="F2" s="23" t="s">
        <v>15</v>
      </c>
      <c r="G2" s="23" t="s">
        <v>16</v>
      </c>
      <c r="H2" s="23" t="s">
        <v>17</v>
      </c>
      <c r="I2" s="23" t="s">
        <v>18</v>
      </c>
      <c r="J2" s="23" t="s">
        <v>19</v>
      </c>
      <c r="K2" s="23" t="s">
        <v>20</v>
      </c>
      <c r="L2" s="23" t="s">
        <v>21</v>
      </c>
      <c r="M2" s="23" t="s">
        <v>22</v>
      </c>
      <c r="N2" s="23" t="s">
        <v>23</v>
      </c>
      <c r="O2" s="24" t="s">
        <v>24</v>
      </c>
      <c r="P2" s="24" t="s">
        <v>25</v>
      </c>
      <c r="Q2" s="23" t="s">
        <v>26</v>
      </c>
      <c r="R2" s="23" t="s">
        <v>27</v>
      </c>
      <c r="S2" s="23" t="s">
        <v>28</v>
      </c>
      <c r="T2" s="23" t="s">
        <v>29</v>
      </c>
      <c r="U2" s="23" t="s">
        <v>30</v>
      </c>
      <c r="V2" s="25" t="s">
        <v>31</v>
      </c>
    </row>
    <row r="3" spans="1:22" ht="15">
      <c r="A3" s="128" t="s">
        <v>32</v>
      </c>
      <c r="B3" s="26">
        <v>82457.467756999991</v>
      </c>
      <c r="C3" s="26">
        <v>83758.116757000011</v>
      </c>
      <c r="D3" s="26">
        <v>85646.334560038405</v>
      </c>
      <c r="E3" s="26">
        <v>88676.140242467722</v>
      </c>
      <c r="F3" s="26">
        <v>92574.669785114878</v>
      </c>
      <c r="G3" s="26">
        <v>97761.362605769275</v>
      </c>
      <c r="H3" s="26">
        <v>101187.36522377751</v>
      </c>
      <c r="I3" s="26">
        <v>105601.37166789704</v>
      </c>
      <c r="J3" s="26">
        <v>110883.16713748041</v>
      </c>
      <c r="K3" s="26">
        <v>115568.88612291667</v>
      </c>
      <c r="L3" s="26">
        <v>118947.5807401949</v>
      </c>
      <c r="M3" s="26">
        <v>125945.96786285737</v>
      </c>
      <c r="N3" s="26">
        <v>135432.20442445364</v>
      </c>
      <c r="O3" s="26">
        <v>147662.90969052215</v>
      </c>
      <c r="P3" s="26">
        <v>153011.71916980349</v>
      </c>
      <c r="Q3" s="26">
        <v>158634.46887856637</v>
      </c>
      <c r="R3" s="26">
        <v>166244.29471433954</v>
      </c>
      <c r="S3" s="26">
        <v>163837.41206550944</v>
      </c>
      <c r="T3" s="26">
        <v>168001.68795186892</v>
      </c>
      <c r="U3" s="26">
        <v>171718.62852400681</v>
      </c>
      <c r="V3" s="27">
        <v>173672.82936252718</v>
      </c>
    </row>
    <row r="4" spans="1:22" ht="30" customHeight="1">
      <c r="A4" s="129" t="s">
        <v>33</v>
      </c>
      <c r="B4" s="28">
        <v>78797.360757000002</v>
      </c>
      <c r="C4" s="28">
        <v>79924.455657000013</v>
      </c>
      <c r="D4" s="28">
        <v>81712.472834999993</v>
      </c>
      <c r="E4" s="28">
        <v>84282.232005508151</v>
      </c>
      <c r="F4" s="28">
        <v>88936.127790641825</v>
      </c>
      <c r="G4" s="28">
        <v>94984.624249270055</v>
      </c>
      <c r="H4" s="28">
        <v>99386.716844796028</v>
      </c>
      <c r="I4" s="28">
        <v>101085.46673288281</v>
      </c>
      <c r="J4" s="28">
        <v>110194.30170267812</v>
      </c>
      <c r="K4" s="28">
        <v>114802.50366269192</v>
      </c>
      <c r="L4" s="28">
        <v>118093.71011766206</v>
      </c>
      <c r="M4" s="28">
        <v>125085.72560509277</v>
      </c>
      <c r="N4" s="28">
        <v>133281.32466080226</v>
      </c>
      <c r="O4" s="28">
        <v>146530.01590182071</v>
      </c>
      <c r="P4" s="28">
        <v>151837.62063232268</v>
      </c>
      <c r="Q4" s="28">
        <v>157763.15347331928</v>
      </c>
      <c r="R4" s="28">
        <v>165415.84980147783</v>
      </c>
      <c r="S4" s="28">
        <v>163096.75113502837</v>
      </c>
      <c r="T4" s="28">
        <v>167397.72919860465</v>
      </c>
      <c r="U4" s="28">
        <v>171174.45640883403</v>
      </c>
      <c r="V4" s="29">
        <v>173346.32951370382</v>
      </c>
    </row>
    <row r="5" spans="1:22" ht="15">
      <c r="A5" s="129" t="s">
        <v>34</v>
      </c>
      <c r="B5" s="30">
        <v>0.95561218286758176</v>
      </c>
      <c r="C5" s="30">
        <v>0.95422937801810592</v>
      </c>
      <c r="D5" s="30">
        <v>0.95406853375282796</v>
      </c>
      <c r="E5" s="30">
        <v>0.95044993811249245</v>
      </c>
      <c r="F5" s="30">
        <v>0.96069613855583968</v>
      </c>
      <c r="G5" s="30">
        <v>0.97159677113240894</v>
      </c>
      <c r="H5" s="30">
        <v>0.98220481010648597</v>
      </c>
      <c r="I5" s="30">
        <v>0.95723630419104611</v>
      </c>
      <c r="J5" s="30">
        <v>0.99378746609980761</v>
      </c>
      <c r="K5" s="30">
        <v>0.99336860909596691</v>
      </c>
      <c r="L5" s="30">
        <v>0.99282145448256021</v>
      </c>
      <c r="M5" s="30">
        <v>0.99316975150247511</v>
      </c>
      <c r="N5" s="30">
        <v>0.98411840246718296</v>
      </c>
      <c r="O5" s="30">
        <v>0.99232783783635437</v>
      </c>
      <c r="P5" s="30">
        <v>0.99232674108982555</v>
      </c>
      <c r="Q5" s="30">
        <v>0.99450740175570496</v>
      </c>
      <c r="R5" s="30">
        <v>0.99501670169021295</v>
      </c>
      <c r="S5" s="30">
        <v>0.99547929303116112</v>
      </c>
      <c r="T5" s="30">
        <v>0.99640504354076909</v>
      </c>
      <c r="U5" s="30">
        <v>0.99683102456704797</v>
      </c>
      <c r="V5" s="31">
        <v>0.99812002919499965</v>
      </c>
    </row>
    <row r="6" spans="1:22" ht="30" customHeight="1">
      <c r="A6" s="129" t="s">
        <v>35</v>
      </c>
      <c r="B6" s="33"/>
      <c r="C6" s="33"/>
      <c r="D6" s="33"/>
      <c r="E6" s="33"/>
      <c r="F6" s="28">
        <v>81153.925790641806</v>
      </c>
      <c r="G6" s="28">
        <v>85590.236095073822</v>
      </c>
      <c r="H6" s="28">
        <v>97592.151827313442</v>
      </c>
      <c r="I6" s="28">
        <v>100221.29100773415</v>
      </c>
      <c r="J6" s="28">
        <v>107578.06870769883</v>
      </c>
      <c r="K6" s="28">
        <v>112259.95368753647</v>
      </c>
      <c r="L6" s="28">
        <v>115378.99911730002</v>
      </c>
      <c r="M6" s="28">
        <v>121962.44153477861</v>
      </c>
      <c r="N6" s="28">
        <v>129717.19852028422</v>
      </c>
      <c r="O6" s="28">
        <v>142517.70174793003</v>
      </c>
      <c r="P6" s="28">
        <v>147505.80651806528</v>
      </c>
      <c r="Q6" s="28">
        <v>153646.28581219999</v>
      </c>
      <c r="R6" s="28">
        <v>161178.75220453003</v>
      </c>
      <c r="S6" s="28">
        <v>158995.85841014673</v>
      </c>
      <c r="T6" s="28">
        <v>163165.26350582001</v>
      </c>
      <c r="U6" s="28">
        <v>166424.78462627996</v>
      </c>
      <c r="V6" s="29">
        <v>167487.08140204003</v>
      </c>
    </row>
    <row r="7" spans="1:22" ht="15">
      <c r="A7" s="32" t="s">
        <v>36</v>
      </c>
      <c r="B7" s="33"/>
      <c r="C7" s="33"/>
      <c r="D7" s="33"/>
      <c r="E7" s="33"/>
      <c r="F7" s="34">
        <v>0.87663208498628187</v>
      </c>
      <c r="G7" s="34">
        <v>0.87550166869321866</v>
      </c>
      <c r="H7" s="34">
        <v>0.96446973998667529</v>
      </c>
      <c r="I7" s="34">
        <v>0.94905292824147625</v>
      </c>
      <c r="J7" s="34">
        <v>0.97019296512622422</v>
      </c>
      <c r="K7" s="34">
        <v>0.97136831074186458</v>
      </c>
      <c r="L7" s="34">
        <v>0.96999870362483986</v>
      </c>
      <c r="M7" s="34">
        <v>0.96837114839264704</v>
      </c>
      <c r="N7" s="34">
        <v>0.95780172132280883</v>
      </c>
      <c r="O7" s="34">
        <v>0.96515571883707518</v>
      </c>
      <c r="P7" s="34">
        <v>0.96401639899471969</v>
      </c>
      <c r="Q7" s="34">
        <v>0.96855549048306266</v>
      </c>
      <c r="R7" s="34">
        <v>0.96952952569882944</v>
      </c>
      <c r="S7" s="34">
        <v>0.97044903484298906</v>
      </c>
      <c r="T7" s="34">
        <v>0.97121204849183118</v>
      </c>
      <c r="U7" s="34">
        <v>0.96917140590261142</v>
      </c>
      <c r="V7" s="35">
        <v>0.96438275357641046</v>
      </c>
    </row>
    <row r="8" spans="1:22" ht="29.25" customHeight="1">
      <c r="A8" s="129" t="s">
        <v>37</v>
      </c>
      <c r="B8" s="33"/>
      <c r="C8" s="33"/>
      <c r="D8" s="33"/>
      <c r="E8" s="33"/>
      <c r="F8" s="28">
        <v>67331.909364781808</v>
      </c>
      <c r="G8" s="28">
        <v>71275.027014073828</v>
      </c>
      <c r="H8" s="28">
        <v>82070.055043713437</v>
      </c>
      <c r="I8" s="28">
        <v>84615.700431544159</v>
      </c>
      <c r="J8" s="28">
        <v>90841.594203126762</v>
      </c>
      <c r="K8" s="28">
        <v>94539.965413236467</v>
      </c>
      <c r="L8" s="28">
        <v>96577.926795460022</v>
      </c>
      <c r="M8" s="28">
        <v>102183.44605777861</v>
      </c>
      <c r="N8" s="28">
        <v>108358.13321635421</v>
      </c>
      <c r="O8" s="28">
        <v>117808.99366298004</v>
      </c>
      <c r="P8" s="28">
        <v>121132.68023294528</v>
      </c>
      <c r="Q8" s="28">
        <v>148705.56716593998</v>
      </c>
      <c r="R8" s="28">
        <v>156210.23154253003</v>
      </c>
      <c r="S8" s="28">
        <v>158819.46452114673</v>
      </c>
      <c r="T8" s="28">
        <v>162965.47989382001</v>
      </c>
      <c r="U8" s="28">
        <v>166261.41650227996</v>
      </c>
      <c r="V8" s="29">
        <v>0</v>
      </c>
    </row>
    <row r="9" spans="1:22" ht="27" customHeight="1">
      <c r="A9" s="130" t="s">
        <v>38</v>
      </c>
      <c r="B9" s="36"/>
      <c r="C9" s="36"/>
      <c r="D9" s="36"/>
      <c r="E9" s="36"/>
      <c r="F9" s="37">
        <v>0.7273254068426408</v>
      </c>
      <c r="G9" s="37">
        <v>0.72907153822616233</v>
      </c>
      <c r="H9" s="37">
        <v>0.81107018511860818</v>
      </c>
      <c r="I9" s="37">
        <v>0.80127463398534104</v>
      </c>
      <c r="J9" s="37">
        <v>0.81925504608373279</v>
      </c>
      <c r="K9" s="37">
        <v>0.81803994643234446</v>
      </c>
      <c r="L9" s="37">
        <v>0.81193687332242059</v>
      </c>
      <c r="M9" s="37">
        <v>0.81132764940157687</v>
      </c>
      <c r="N9" s="37">
        <v>0.80009133482574446</v>
      </c>
      <c r="O9" s="37">
        <v>0.79782386727912136</v>
      </c>
      <c r="P9" s="37">
        <v>0.79165622666143165</v>
      </c>
      <c r="Q9" s="37">
        <v>0.93741018718808899</v>
      </c>
      <c r="R9" s="37">
        <v>0.93964266148771469</v>
      </c>
      <c r="S9" s="37">
        <v>0.96937239497925953</v>
      </c>
      <c r="T9" s="37">
        <v>0.97002287227321349</v>
      </c>
      <c r="U9" s="37">
        <v>0.96822003489875352</v>
      </c>
      <c r="V9" s="38">
        <v>0</v>
      </c>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115</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G3" si="0">SUM(C6,C16:C17,C4)</f>
        <v>981.24099999999999</v>
      </c>
      <c r="D3" s="50">
        <f t="shared" si="0"/>
        <v>987.07300000000021</v>
      </c>
      <c r="E3" s="50">
        <f t="shared" si="0"/>
        <v>974.40600000000006</v>
      </c>
      <c r="F3" s="50">
        <f t="shared" si="0"/>
        <v>1001.6900000000002</v>
      </c>
      <c r="G3" s="50">
        <f t="shared" si="0"/>
        <v>985.8499999999998</v>
      </c>
      <c r="H3" s="50">
        <f>SUM(H6,H16:H17,H4)</f>
        <v>1099.2956646600001</v>
      </c>
      <c r="I3" s="50">
        <f t="shared" ref="I3:W3" si="1">SUM(I6,I16:I17,I4)</f>
        <v>1087.4146320899997</v>
      </c>
      <c r="J3" s="50">
        <f t="shared" si="1"/>
        <v>1006.6780681472781</v>
      </c>
      <c r="K3" s="50">
        <f t="shared" si="1"/>
        <v>922.80799999999988</v>
      </c>
      <c r="L3" s="50">
        <f t="shared" si="1"/>
        <v>874.53990900999997</v>
      </c>
      <c r="M3" s="50">
        <f t="shared" si="1"/>
        <v>796.54773575000047</v>
      </c>
      <c r="N3" s="50">
        <f t="shared" si="1"/>
        <v>736.17217767890236</v>
      </c>
      <c r="O3" s="50">
        <f t="shared" si="1"/>
        <v>674.75018944999908</v>
      </c>
      <c r="P3" s="50">
        <f t="shared" si="1"/>
        <v>649.64050968999913</v>
      </c>
      <c r="Q3" s="50">
        <f t="shared" si="1"/>
        <v>613.52423453000017</v>
      </c>
      <c r="R3" s="50">
        <f t="shared" si="1"/>
        <v>593.95801392000033</v>
      </c>
      <c r="S3" s="50">
        <f t="shared" si="1"/>
        <v>592.53994551999949</v>
      </c>
      <c r="T3" s="50">
        <f t="shared" si="1"/>
        <v>582.23100191999993</v>
      </c>
      <c r="U3" s="50">
        <f t="shared" si="1"/>
        <v>570.66566029000046</v>
      </c>
      <c r="V3" s="50">
        <f t="shared" si="1"/>
        <v>568.9204653500002</v>
      </c>
      <c r="W3" s="77">
        <f t="shared" si="1"/>
        <v>557.33749350000005</v>
      </c>
    </row>
    <row r="4" spans="1:23" s="42" customFormat="1">
      <c r="A4" s="52"/>
      <c r="B4" s="78" t="s">
        <v>66</v>
      </c>
      <c r="C4" s="55">
        <v>24.641754308383469</v>
      </c>
      <c r="D4" s="55">
        <v>26.066067310735871</v>
      </c>
      <c r="E4" s="55">
        <v>25.419768058651133</v>
      </c>
      <c r="F4" s="55">
        <v>26.575113524827117</v>
      </c>
      <c r="G4" s="55">
        <v>24.882316477813983</v>
      </c>
      <c r="H4" s="55">
        <v>26.816208507742971</v>
      </c>
      <c r="I4" s="55">
        <v>28.406946050688902</v>
      </c>
      <c r="J4" s="55">
        <v>27.432701623546105</v>
      </c>
      <c r="K4" s="55">
        <v>26.234479032471963</v>
      </c>
      <c r="L4" s="55">
        <v>25.217539613784226</v>
      </c>
      <c r="M4" s="55">
        <v>23.89345397582256</v>
      </c>
      <c r="N4" s="55">
        <v>23.356956766137984</v>
      </c>
      <c r="O4" s="55">
        <v>22.860791391673466</v>
      </c>
      <c r="P4" s="55">
        <v>22.195142250613998</v>
      </c>
      <c r="Q4" s="55">
        <v>21.371100590681557</v>
      </c>
      <c r="R4" s="55">
        <v>21.08921575388846</v>
      </c>
      <c r="S4" s="55">
        <v>20.971394600655771</v>
      </c>
      <c r="T4" s="55">
        <v>20.659689148745425</v>
      </c>
      <c r="U4" s="55">
        <v>20.228088570774787</v>
      </c>
      <c r="V4" s="55">
        <v>20.002488621535981</v>
      </c>
      <c r="W4" s="56">
        <v>19.745434635194616</v>
      </c>
    </row>
    <row r="5" spans="1:23" s="42" customFormat="1" ht="25.5" customHeight="1">
      <c r="A5" s="47">
        <v>941</v>
      </c>
      <c r="B5" s="48" t="s">
        <v>67</v>
      </c>
      <c r="C5" s="50">
        <f t="shared" ref="C5:H5" si="2">C6+C16</f>
        <v>846.27271215045107</v>
      </c>
      <c r="D5" s="50">
        <f t="shared" si="2"/>
        <v>850.64652999979114</v>
      </c>
      <c r="E5" s="50">
        <f t="shared" si="2"/>
        <v>840.28475501658465</v>
      </c>
      <c r="F5" s="50">
        <f t="shared" si="2"/>
        <v>864.45556492203889</v>
      </c>
      <c r="G5" s="50">
        <f t="shared" si="2"/>
        <v>854.72557690095118</v>
      </c>
      <c r="H5" s="50">
        <f t="shared" si="2"/>
        <v>951.95566512988842</v>
      </c>
      <c r="I5" s="50">
        <f t="shared" ref="I5:W5" si="3">SUM(I6,I16)</f>
        <v>945.95779320722522</v>
      </c>
      <c r="J5" s="50">
        <f t="shared" si="3"/>
        <v>875.1813669307802</v>
      </c>
      <c r="K5" s="50">
        <f t="shared" si="3"/>
        <v>801.26867013731498</v>
      </c>
      <c r="L5" s="50">
        <f t="shared" si="3"/>
        <v>759.1070775826696</v>
      </c>
      <c r="M5" s="50">
        <f t="shared" si="3"/>
        <v>690.81251058032967</v>
      </c>
      <c r="N5" s="50">
        <f t="shared" si="3"/>
        <v>638.56827678584705</v>
      </c>
      <c r="O5" s="50">
        <f t="shared" si="3"/>
        <v>584.53099231094939</v>
      </c>
      <c r="P5" s="50">
        <f t="shared" si="3"/>
        <v>562.93554988734797</v>
      </c>
      <c r="Q5" s="50">
        <f t="shared" si="3"/>
        <v>531.14472951494258</v>
      </c>
      <c r="R5" s="50">
        <f t="shared" si="3"/>
        <v>514.02150655543699</v>
      </c>
      <c r="S5" s="50">
        <f t="shared" si="3"/>
        <v>513.09731582633776</v>
      </c>
      <c r="T5" s="50">
        <f t="shared" si="3"/>
        <v>504.4411995909104</v>
      </c>
      <c r="U5" s="50">
        <f t="shared" si="3"/>
        <v>494.82787280669584</v>
      </c>
      <c r="V5" s="50">
        <f t="shared" si="3"/>
        <v>494.21981479683473</v>
      </c>
      <c r="W5" s="51">
        <f t="shared" si="3"/>
        <v>484.33069115681241</v>
      </c>
    </row>
    <row r="6" spans="1:23" s="42" customFormat="1" ht="25.5" customHeight="1">
      <c r="A6" s="47">
        <v>921</v>
      </c>
      <c r="B6" s="57" t="s">
        <v>68</v>
      </c>
      <c r="C6" s="50">
        <v>791.47738709574548</v>
      </c>
      <c r="D6" s="50">
        <v>798.98693607665882</v>
      </c>
      <c r="E6" s="50">
        <v>789.64685720380635</v>
      </c>
      <c r="F6" s="50">
        <v>811.87308182875472</v>
      </c>
      <c r="G6" s="50">
        <v>804.06457719254479</v>
      </c>
      <c r="H6" s="50">
        <v>895.53325983173295</v>
      </c>
      <c r="I6" s="50">
        <f t="shared" ref="I6" si="4">SUM(I7:I15)</f>
        <v>888.04867959888088</v>
      </c>
      <c r="J6" s="50">
        <f t="shared" ref="J6:W6" si="5">SUM(J7:J15)</f>
        <v>821.69177545270327</v>
      </c>
      <c r="K6" s="50">
        <f t="shared" si="5"/>
        <v>751.96311887261038</v>
      </c>
      <c r="L6" s="50">
        <f t="shared" si="5"/>
        <v>712.39122888031704</v>
      </c>
      <c r="M6" s="50">
        <f t="shared" si="5"/>
        <v>648.17329229303118</v>
      </c>
      <c r="N6" s="50">
        <f t="shared" si="5"/>
        <v>599.42265964890771</v>
      </c>
      <c r="O6" s="50">
        <f t="shared" si="5"/>
        <v>548.74038697987555</v>
      </c>
      <c r="P6" s="50">
        <f t="shared" si="5"/>
        <v>528.82119603634544</v>
      </c>
      <c r="Q6" s="50">
        <f t="shared" si="5"/>
        <v>499.22158364598317</v>
      </c>
      <c r="R6" s="50">
        <f t="shared" si="5"/>
        <v>483.23574482572144</v>
      </c>
      <c r="S6" s="50">
        <f t="shared" si="5"/>
        <v>482.70034405376686</v>
      </c>
      <c r="T6" s="50">
        <f t="shared" si="5"/>
        <v>474.17726314162303</v>
      </c>
      <c r="U6" s="50">
        <f t="shared" si="5"/>
        <v>465.30533530103992</v>
      </c>
      <c r="V6" s="50">
        <f t="shared" si="5"/>
        <v>464.61975042805187</v>
      </c>
      <c r="W6" s="51">
        <f t="shared" si="5"/>
        <v>454.84351403878821</v>
      </c>
    </row>
    <row r="7" spans="1:23" s="42" customFormat="1">
      <c r="A7" s="52" t="s">
        <v>69</v>
      </c>
      <c r="B7" s="58" t="s">
        <v>70</v>
      </c>
      <c r="C7" s="55"/>
      <c r="D7" s="55"/>
      <c r="E7" s="55"/>
      <c r="F7" s="55">
        <v>54.86669350245576</v>
      </c>
      <c r="G7" s="55">
        <v>53.756395985375811</v>
      </c>
      <c r="H7" s="55">
        <v>58.774624217775148</v>
      </c>
      <c r="I7" s="55">
        <v>50.357496838144471</v>
      </c>
      <c r="J7" s="55">
        <v>46.647303073373692</v>
      </c>
      <c r="K7" s="55">
        <v>42.758604907048472</v>
      </c>
      <c r="L7" s="55">
        <v>40.129372583060771</v>
      </c>
      <c r="M7" s="55">
        <v>36.675548567565123</v>
      </c>
      <c r="N7" s="55">
        <v>33.68788401081418</v>
      </c>
      <c r="O7" s="55">
        <v>30.546245735390549</v>
      </c>
      <c r="P7" s="55">
        <v>28.813762926900431</v>
      </c>
      <c r="Q7" s="55">
        <v>26.828072460843202</v>
      </c>
      <c r="R7" s="55">
        <v>26.065841266164732</v>
      </c>
      <c r="S7" s="55">
        <v>26.147670965893674</v>
      </c>
      <c r="T7" s="55">
        <v>26.044906490439665</v>
      </c>
      <c r="U7" s="55">
        <v>25.793875016269904</v>
      </c>
      <c r="V7" s="55">
        <v>26.178378969214606</v>
      </c>
      <c r="W7" s="56">
        <v>25.66866189715315</v>
      </c>
    </row>
    <row r="8" spans="1:23" s="42" customFormat="1">
      <c r="A8" s="52" t="s">
        <v>71</v>
      </c>
      <c r="B8" s="58" t="s">
        <v>72</v>
      </c>
      <c r="C8" s="55"/>
      <c r="D8" s="55"/>
      <c r="E8" s="55"/>
      <c r="F8" s="55">
        <v>123.92489014894272</v>
      </c>
      <c r="G8" s="55">
        <v>122.65417502371184</v>
      </c>
      <c r="H8" s="55">
        <v>134.20041184133493</v>
      </c>
      <c r="I8" s="55">
        <v>135.02051602432235</v>
      </c>
      <c r="J8" s="55">
        <v>124.97266554009516</v>
      </c>
      <c r="K8" s="55">
        <v>113.81204249251655</v>
      </c>
      <c r="L8" s="55">
        <v>108.2063382808989</v>
      </c>
      <c r="M8" s="55">
        <v>98.429383591281749</v>
      </c>
      <c r="N8" s="55">
        <v>90.399240898228683</v>
      </c>
      <c r="O8" s="55">
        <v>82.678411979271971</v>
      </c>
      <c r="P8" s="55">
        <v>79.415395515706479</v>
      </c>
      <c r="Q8" s="55">
        <v>74.756037466018412</v>
      </c>
      <c r="R8" s="55">
        <v>72.482343244228531</v>
      </c>
      <c r="S8" s="55">
        <v>72.494970125329758</v>
      </c>
      <c r="T8" s="55">
        <v>70.7230836890798</v>
      </c>
      <c r="U8" s="55">
        <v>69.130246726464136</v>
      </c>
      <c r="V8" s="55">
        <v>68.35445441780756</v>
      </c>
      <c r="W8" s="56">
        <v>66.471377524509478</v>
      </c>
    </row>
    <row r="9" spans="1:23" s="42" customFormat="1">
      <c r="A9" s="52" t="s">
        <v>73</v>
      </c>
      <c r="B9" s="58" t="s">
        <v>74</v>
      </c>
      <c r="C9" s="55"/>
      <c r="D9" s="55"/>
      <c r="E9" s="55"/>
      <c r="F9" s="55">
        <v>82.103883576244641</v>
      </c>
      <c r="G9" s="55">
        <v>82.613311892686895</v>
      </c>
      <c r="H9" s="55">
        <v>91.279177893039744</v>
      </c>
      <c r="I9" s="55">
        <v>91.307455474087078</v>
      </c>
      <c r="J9" s="55">
        <v>84.173236910859345</v>
      </c>
      <c r="K9" s="55">
        <v>77.125191502879559</v>
      </c>
      <c r="L9" s="55">
        <v>72.493990236866878</v>
      </c>
      <c r="M9" s="55">
        <v>65.85178050474795</v>
      </c>
      <c r="N9" s="55">
        <v>60.370524782646825</v>
      </c>
      <c r="O9" s="55">
        <v>55.039045136737997</v>
      </c>
      <c r="P9" s="55">
        <v>53.205833643541077</v>
      </c>
      <c r="Q9" s="55">
        <v>49.766986232744728</v>
      </c>
      <c r="R9" s="55">
        <v>48.596062369608489</v>
      </c>
      <c r="S9" s="55">
        <v>47.713889078547801</v>
      </c>
      <c r="T9" s="55">
        <v>47.359121346206159</v>
      </c>
      <c r="U9" s="55">
        <v>46.791286806152527</v>
      </c>
      <c r="V9" s="55">
        <v>46.58102201443733</v>
      </c>
      <c r="W9" s="56">
        <v>46.343805260923844</v>
      </c>
    </row>
    <row r="10" spans="1:23" s="42" customFormat="1">
      <c r="A10" s="52" t="s">
        <v>75</v>
      </c>
      <c r="B10" s="58" t="s">
        <v>76</v>
      </c>
      <c r="C10" s="55"/>
      <c r="D10" s="55"/>
      <c r="E10" s="55"/>
      <c r="F10" s="55">
        <v>67.370005655954841</v>
      </c>
      <c r="G10" s="55">
        <v>67.672851937900262</v>
      </c>
      <c r="H10" s="55">
        <v>76.595103565705784</v>
      </c>
      <c r="I10" s="55">
        <v>77.779281331725372</v>
      </c>
      <c r="J10" s="55">
        <v>72.050816230508275</v>
      </c>
      <c r="K10" s="55">
        <v>65.693551141276686</v>
      </c>
      <c r="L10" s="55">
        <v>62.331484281472868</v>
      </c>
      <c r="M10" s="55">
        <v>56.672722036125975</v>
      </c>
      <c r="N10" s="55">
        <v>52.267020254919601</v>
      </c>
      <c r="O10" s="55">
        <v>47.616504760183439</v>
      </c>
      <c r="P10" s="55">
        <v>46.047149129724538</v>
      </c>
      <c r="Q10" s="55">
        <v>43.542465891719402</v>
      </c>
      <c r="R10" s="55">
        <v>42.058734058335055</v>
      </c>
      <c r="S10" s="55">
        <v>42.432370860388311</v>
      </c>
      <c r="T10" s="55">
        <v>41.896694025648699</v>
      </c>
      <c r="U10" s="55">
        <v>41.072242168436247</v>
      </c>
      <c r="V10" s="55">
        <v>41.40143754495486</v>
      </c>
      <c r="W10" s="56">
        <v>41.330130297548521</v>
      </c>
    </row>
    <row r="11" spans="1:23" s="42" customFormat="1">
      <c r="A11" s="52" t="s">
        <v>77</v>
      </c>
      <c r="B11" s="58" t="s">
        <v>78</v>
      </c>
      <c r="C11" s="55"/>
      <c r="D11" s="55"/>
      <c r="E11" s="55"/>
      <c r="F11" s="55">
        <v>97.19597524601383</v>
      </c>
      <c r="G11" s="55">
        <v>96.970254845297603</v>
      </c>
      <c r="H11" s="55">
        <v>108.31114107705518</v>
      </c>
      <c r="I11" s="55">
        <v>105.34963126460073</v>
      </c>
      <c r="J11" s="55">
        <v>96.923638490412444</v>
      </c>
      <c r="K11" s="55">
        <v>88.528089103958678</v>
      </c>
      <c r="L11" s="55">
        <v>84.402478637167007</v>
      </c>
      <c r="M11" s="55">
        <v>76.769298815987781</v>
      </c>
      <c r="N11" s="55">
        <v>71.407977707792142</v>
      </c>
      <c r="O11" s="55">
        <v>65.309947151990542</v>
      </c>
      <c r="P11" s="55">
        <v>61.963354951314905</v>
      </c>
      <c r="Q11" s="55">
        <v>58.525365582676528</v>
      </c>
      <c r="R11" s="55">
        <v>56.430359423693126</v>
      </c>
      <c r="S11" s="55">
        <v>56.262139462748934</v>
      </c>
      <c r="T11" s="55">
        <v>54.408402890997344</v>
      </c>
      <c r="U11" s="55">
        <v>53.289395714925291</v>
      </c>
      <c r="V11" s="55">
        <v>53.13827265692197</v>
      </c>
      <c r="W11" s="56">
        <v>51.259352444606911</v>
      </c>
    </row>
    <row r="12" spans="1:23" s="42" customFormat="1">
      <c r="A12" s="52" t="s">
        <v>79</v>
      </c>
      <c r="B12" s="58" t="s">
        <v>80</v>
      </c>
      <c r="C12" s="55"/>
      <c r="D12" s="55"/>
      <c r="E12" s="55"/>
      <c r="F12" s="55">
        <v>78.440879648818054</v>
      </c>
      <c r="G12" s="55">
        <v>78.270103714947325</v>
      </c>
      <c r="H12" s="55">
        <v>90.835943288389515</v>
      </c>
      <c r="I12" s="55">
        <v>95.020328888420963</v>
      </c>
      <c r="J12" s="55">
        <v>88.515010241060736</v>
      </c>
      <c r="K12" s="55">
        <v>81.570014720973887</v>
      </c>
      <c r="L12" s="55">
        <v>77.33460194086291</v>
      </c>
      <c r="M12" s="55">
        <v>69.881787197907585</v>
      </c>
      <c r="N12" s="55">
        <v>64.576543197690299</v>
      </c>
      <c r="O12" s="55">
        <v>59.27791789196327</v>
      </c>
      <c r="P12" s="55">
        <v>57.55571881354534</v>
      </c>
      <c r="Q12" s="55">
        <v>54.876122360802228</v>
      </c>
      <c r="R12" s="55">
        <v>52.886524563197874</v>
      </c>
      <c r="S12" s="55">
        <v>52.849281569847243</v>
      </c>
      <c r="T12" s="55">
        <v>51.553802527304853</v>
      </c>
      <c r="U12" s="55">
        <v>51.60227780820054</v>
      </c>
      <c r="V12" s="55">
        <v>51.479252003683989</v>
      </c>
      <c r="W12" s="56">
        <v>50.345252905147881</v>
      </c>
    </row>
    <row r="13" spans="1:23" s="42" customFormat="1">
      <c r="A13" s="52" t="s">
        <v>81</v>
      </c>
      <c r="B13" s="58" t="s">
        <v>82</v>
      </c>
      <c r="C13" s="55"/>
      <c r="D13" s="55"/>
      <c r="E13" s="55"/>
      <c r="F13" s="55">
        <v>100.70045363948039</v>
      </c>
      <c r="G13" s="55">
        <v>99.425716730378028</v>
      </c>
      <c r="H13" s="55">
        <v>107.52824229208683</v>
      </c>
      <c r="I13" s="55">
        <v>107.89678488915885</v>
      </c>
      <c r="J13" s="55">
        <v>99.572141298563167</v>
      </c>
      <c r="K13" s="55">
        <v>91.157366282702625</v>
      </c>
      <c r="L13" s="55">
        <v>86.112993366631471</v>
      </c>
      <c r="M13" s="55">
        <v>78.912250598444047</v>
      </c>
      <c r="N13" s="55">
        <v>73.317689452335316</v>
      </c>
      <c r="O13" s="55">
        <v>67.815627407298692</v>
      </c>
      <c r="P13" s="55">
        <v>65.503073193056693</v>
      </c>
      <c r="Q13" s="55">
        <v>61.254831157444137</v>
      </c>
      <c r="R13" s="55">
        <v>58.532755523030147</v>
      </c>
      <c r="S13" s="55">
        <v>58.358810210104153</v>
      </c>
      <c r="T13" s="55">
        <v>57.27769231299402</v>
      </c>
      <c r="U13" s="55">
        <v>55.409503765181199</v>
      </c>
      <c r="V13" s="55">
        <v>54.729358998836801</v>
      </c>
      <c r="W13" s="56">
        <v>53.571938354302176</v>
      </c>
    </row>
    <row r="14" spans="1:23" s="42" customFormat="1">
      <c r="A14" s="52" t="s">
        <v>83</v>
      </c>
      <c r="B14" s="58" t="s">
        <v>84</v>
      </c>
      <c r="C14" s="55"/>
      <c r="D14" s="55"/>
      <c r="E14" s="55"/>
      <c r="F14" s="55">
        <v>134.81601464292376</v>
      </c>
      <c r="G14" s="55">
        <v>131.68430609611738</v>
      </c>
      <c r="H14" s="55">
        <v>146.08075871332525</v>
      </c>
      <c r="I14" s="55">
        <v>140.66905576257997</v>
      </c>
      <c r="J14" s="55">
        <v>130.21063901085978</v>
      </c>
      <c r="K14" s="55">
        <v>119.3116659557312</v>
      </c>
      <c r="L14" s="55">
        <v>112.97452731593565</v>
      </c>
      <c r="M14" s="55">
        <v>102.64641992369734</v>
      </c>
      <c r="N14" s="55">
        <v>95.920952257344851</v>
      </c>
      <c r="O14" s="55">
        <v>87.963922766929429</v>
      </c>
      <c r="P14" s="55">
        <v>85.616920307575839</v>
      </c>
      <c r="Q14" s="55">
        <v>81.58151319297626</v>
      </c>
      <c r="R14" s="55">
        <v>79.225347031677003</v>
      </c>
      <c r="S14" s="55">
        <v>79.316745092842808</v>
      </c>
      <c r="T14" s="55">
        <v>78.29739894358265</v>
      </c>
      <c r="U14" s="55">
        <v>76.490447189800705</v>
      </c>
      <c r="V14" s="55">
        <v>76.943352578390204</v>
      </c>
      <c r="W14" s="56">
        <v>74.561038706784132</v>
      </c>
    </row>
    <row r="15" spans="1:23" s="42" customFormat="1">
      <c r="A15" s="52" t="s">
        <v>85</v>
      </c>
      <c r="B15" s="58" t="s">
        <v>86</v>
      </c>
      <c r="C15" s="55"/>
      <c r="D15" s="55"/>
      <c r="E15" s="55"/>
      <c r="F15" s="55">
        <v>72.454285767920794</v>
      </c>
      <c r="G15" s="55">
        <v>71.017460966129761</v>
      </c>
      <c r="H15" s="55">
        <v>81.927856943020473</v>
      </c>
      <c r="I15" s="55">
        <v>84.648129125841052</v>
      </c>
      <c r="J15" s="55">
        <v>78.626324656970823</v>
      </c>
      <c r="K15" s="55">
        <v>72.006592765522825</v>
      </c>
      <c r="L15" s="55">
        <v>68.405442237420615</v>
      </c>
      <c r="M15" s="55">
        <v>62.334101057273664</v>
      </c>
      <c r="N15" s="55">
        <v>57.474827087135679</v>
      </c>
      <c r="O15" s="55">
        <v>52.492764150109707</v>
      </c>
      <c r="P15" s="55">
        <v>50.699987554980112</v>
      </c>
      <c r="Q15" s="55">
        <v>48.090189300758269</v>
      </c>
      <c r="R15" s="55">
        <v>46.957777345786525</v>
      </c>
      <c r="S15" s="55">
        <v>47.124466688064146</v>
      </c>
      <c r="T15" s="55">
        <v>46.616160915369832</v>
      </c>
      <c r="U15" s="55">
        <v>45.726060105609378</v>
      </c>
      <c r="V15" s="55">
        <v>45.814221243804589</v>
      </c>
      <c r="W15" s="56">
        <v>45.291956647812071</v>
      </c>
    </row>
    <row r="16" spans="1:23" s="42" customFormat="1" ht="15.75">
      <c r="A16" s="40">
        <v>924</v>
      </c>
      <c r="B16" s="59" t="s">
        <v>87</v>
      </c>
      <c r="C16" s="50">
        <v>54.795325054705643</v>
      </c>
      <c r="D16" s="50">
        <v>51.659593923132284</v>
      </c>
      <c r="E16" s="50">
        <v>50.637897812778327</v>
      </c>
      <c r="F16" s="50">
        <v>52.582483093284125</v>
      </c>
      <c r="G16" s="50">
        <v>50.660999708406344</v>
      </c>
      <c r="H16" s="50">
        <v>56.422405298155482</v>
      </c>
      <c r="I16" s="50">
        <v>57.909113608344349</v>
      </c>
      <c r="J16" s="50">
        <v>53.489591478076889</v>
      </c>
      <c r="K16" s="50">
        <v>49.30555126470459</v>
      </c>
      <c r="L16" s="50">
        <v>46.715848702352531</v>
      </c>
      <c r="M16" s="50">
        <v>42.639218287298547</v>
      </c>
      <c r="N16" s="50">
        <v>39.145617136939364</v>
      </c>
      <c r="O16" s="50">
        <v>35.790605331073834</v>
      </c>
      <c r="P16" s="50">
        <v>34.114353851002512</v>
      </c>
      <c r="Q16" s="50">
        <v>31.923145868959359</v>
      </c>
      <c r="R16" s="50">
        <v>30.78576172971556</v>
      </c>
      <c r="S16" s="50">
        <v>30.396971772570915</v>
      </c>
      <c r="T16" s="50">
        <v>30.26393644928736</v>
      </c>
      <c r="U16" s="50">
        <v>29.52253750565594</v>
      </c>
      <c r="V16" s="50">
        <v>29.600064368782878</v>
      </c>
      <c r="W16" s="51">
        <v>29.487177118024217</v>
      </c>
    </row>
    <row r="17" spans="1:23" s="42" customFormat="1" ht="15.75">
      <c r="A17" s="40">
        <v>923</v>
      </c>
      <c r="B17" s="79" t="s">
        <v>88</v>
      </c>
      <c r="C17" s="80">
        <v>110.32653354116538</v>
      </c>
      <c r="D17" s="80">
        <v>110.36040268947319</v>
      </c>
      <c r="E17" s="80">
        <v>108.70147692476428</v>
      </c>
      <c r="F17" s="80">
        <v>110.65932155313423</v>
      </c>
      <c r="G17" s="80">
        <v>106.24210662123465</v>
      </c>
      <c r="H17" s="80">
        <v>120.52379102236871</v>
      </c>
      <c r="I17" s="80">
        <v>113.04989283208553</v>
      </c>
      <c r="J17" s="80">
        <v>104.06399959295175</v>
      </c>
      <c r="K17" s="80">
        <v>95.304850830212843</v>
      </c>
      <c r="L17" s="80">
        <v>90.215291813546202</v>
      </c>
      <c r="M17" s="80">
        <v>81.841771193848274</v>
      </c>
      <c r="N17" s="80">
        <v>74.246944126917398</v>
      </c>
      <c r="O17" s="80">
        <v>67.358405747376239</v>
      </c>
      <c r="P17" s="80">
        <v>64.50981755203712</v>
      </c>
      <c r="Q17" s="80">
        <v>61.008404424376096</v>
      </c>
      <c r="R17" s="80">
        <v>58.847291610674958</v>
      </c>
      <c r="S17" s="80">
        <v>58.471235093005973</v>
      </c>
      <c r="T17" s="80">
        <v>57.13011318034404</v>
      </c>
      <c r="U17" s="80">
        <v>55.609698912529794</v>
      </c>
      <c r="V17" s="80">
        <v>54.698161931629393</v>
      </c>
      <c r="W17" s="51">
        <v>53.261367707992946</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116</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1442.061879270705</v>
      </c>
      <c r="D21" s="50">
        <v>1428.0401982694812</v>
      </c>
      <c r="E21" s="50">
        <v>1390.7856031657643</v>
      </c>
      <c r="F21" s="50">
        <v>1422.1255385590632</v>
      </c>
      <c r="G21" s="50">
        <v>1371.4950933954067</v>
      </c>
      <c r="H21" s="50">
        <v>1509.981512097746</v>
      </c>
      <c r="I21" s="50">
        <v>1460.6273411174941</v>
      </c>
      <c r="J21" s="50">
        <v>1322.4876420241942</v>
      </c>
      <c r="K21" s="50">
        <v>1180.9794478525562</v>
      </c>
      <c r="L21" s="50">
        <v>1090.1113813663701</v>
      </c>
      <c r="M21" s="50">
        <v>963.6776473019363</v>
      </c>
      <c r="N21" s="50">
        <v>869.57432089197891</v>
      </c>
      <c r="O21" s="50">
        <v>775.93837116696886</v>
      </c>
      <c r="P21" s="50">
        <v>737.09166728107186</v>
      </c>
      <c r="Q21" s="50">
        <v>683.70256586256539</v>
      </c>
      <c r="R21" s="50">
        <v>652.82646275953869</v>
      </c>
      <c r="S21" s="50">
        <v>637.74443218001716</v>
      </c>
      <c r="T21" s="50">
        <v>616.34794610539643</v>
      </c>
      <c r="U21" s="50">
        <v>595.50238593550591</v>
      </c>
      <c r="V21" s="50">
        <v>589.62781616274026</v>
      </c>
      <c r="W21" s="51">
        <v>566.41631991914187</v>
      </c>
    </row>
    <row r="22" spans="1:23">
      <c r="A22" s="52"/>
      <c r="B22" s="78" t="s">
        <v>66</v>
      </c>
      <c r="C22" s="55">
        <v>36.214278170678213</v>
      </c>
      <c r="D22" s="55">
        <v>37.710880482526505</v>
      </c>
      <c r="E22" s="55">
        <v>36.282050245775316</v>
      </c>
      <c r="F22" s="55">
        <v>37.729384973158368</v>
      </c>
      <c r="G22" s="55">
        <v>34.615788367026994</v>
      </c>
      <c r="H22" s="55">
        <v>36.834475358159345</v>
      </c>
      <c r="I22" s="55">
        <v>38.15652360639907</v>
      </c>
      <c r="J22" s="55">
        <v>36.038739724653517</v>
      </c>
      <c r="K22" s="55">
        <v>33.574026842494</v>
      </c>
      <c r="L22" s="55">
        <v>31.433587718326926</v>
      </c>
      <c r="M22" s="55">
        <v>28.906726464620128</v>
      </c>
      <c r="N22" s="55">
        <v>27.589483050087047</v>
      </c>
      <c r="O22" s="55">
        <v>26.289085225010449</v>
      </c>
      <c r="P22" s="55">
        <v>25.182934504580643</v>
      </c>
      <c r="Q22" s="55">
        <v>23.815646533260935</v>
      </c>
      <c r="R22" s="55">
        <v>23.179413023018977</v>
      </c>
      <c r="S22" s="55">
        <v>22.571288640939194</v>
      </c>
      <c r="T22" s="55">
        <v>21.870283327432318</v>
      </c>
      <c r="U22" s="55">
        <v>21.108463054688904</v>
      </c>
      <c r="V22" s="55">
        <v>20.730531598086618</v>
      </c>
      <c r="W22" s="56">
        <v>20.067080631945494</v>
      </c>
    </row>
    <row r="23" spans="1:23" ht="25.5" customHeight="1">
      <c r="A23" s="47">
        <v>941</v>
      </c>
      <c r="B23" s="48" t="s">
        <v>67</v>
      </c>
      <c r="C23" s="50">
        <v>1243.7083424553152</v>
      </c>
      <c r="D23" s="50">
        <v>1230.666262128685</v>
      </c>
      <c r="E23" s="50">
        <v>1199.3521589940303</v>
      </c>
      <c r="F23" s="50">
        <v>1227.2902153611733</v>
      </c>
      <c r="G23" s="50">
        <v>1189.0773798440057</v>
      </c>
      <c r="H23" s="50">
        <v>1307.5967648134292</v>
      </c>
      <c r="I23" s="50">
        <v>1270.6209531556922</v>
      </c>
      <c r="J23" s="50">
        <v>1149.7385101733112</v>
      </c>
      <c r="K23" s="50">
        <v>1025.4373950380993</v>
      </c>
      <c r="L23" s="50">
        <v>946.2247021812816</v>
      </c>
      <c r="M23" s="50">
        <v>835.7572874097466</v>
      </c>
      <c r="N23" s="50">
        <v>754.28356635261594</v>
      </c>
      <c r="O23" s="50">
        <v>672.18954979482839</v>
      </c>
      <c r="P23" s="50">
        <v>638.71494595719491</v>
      </c>
      <c r="Q23" s="50">
        <v>591.90003259111256</v>
      </c>
      <c r="R23" s="50">
        <v>564.96727721921468</v>
      </c>
      <c r="S23" s="50">
        <v>552.24117598956741</v>
      </c>
      <c r="T23" s="50">
        <v>533.99990085296076</v>
      </c>
      <c r="U23" s="50">
        <v>516.36395772269293</v>
      </c>
      <c r="V23" s="50">
        <v>512.20823972949995</v>
      </c>
      <c r="W23" s="51">
        <v>492.22026314103726</v>
      </c>
    </row>
    <row r="24" spans="1:23" ht="25.5" customHeight="1">
      <c r="A24" s="47">
        <v>921</v>
      </c>
      <c r="B24" s="57" t="s">
        <v>68</v>
      </c>
      <c r="C24" s="50">
        <v>1163.1794515675131</v>
      </c>
      <c r="D24" s="50">
        <v>1155.9281457497439</v>
      </c>
      <c r="E24" s="50">
        <v>1127.0758601487942</v>
      </c>
      <c r="F24" s="50">
        <v>1152.6374863853327</v>
      </c>
      <c r="G24" s="50">
        <v>1118.5987953467845</v>
      </c>
      <c r="H24" s="50">
        <v>1230.0955141424815</v>
      </c>
      <c r="I24" s="50">
        <v>1192.8367923212384</v>
      </c>
      <c r="J24" s="50">
        <v>1079.4684546858898</v>
      </c>
      <c r="K24" s="50">
        <v>962.33776574505373</v>
      </c>
      <c r="L24" s="50">
        <v>887.99353647236296</v>
      </c>
      <c r="M24" s="50">
        <v>784.17160118190463</v>
      </c>
      <c r="N24" s="50">
        <v>708.04435157397927</v>
      </c>
      <c r="O24" s="50">
        <v>631.03164508003294</v>
      </c>
      <c r="P24" s="50">
        <v>600.00829884516213</v>
      </c>
      <c r="Q24" s="50">
        <v>556.32533885838234</v>
      </c>
      <c r="R24" s="50">
        <v>531.13027281426162</v>
      </c>
      <c r="S24" s="50">
        <v>519.52523903095789</v>
      </c>
      <c r="T24" s="50">
        <v>501.96259090197759</v>
      </c>
      <c r="U24" s="50">
        <v>485.55652922847725</v>
      </c>
      <c r="V24" s="50">
        <v>481.53080347080459</v>
      </c>
      <c r="W24" s="51">
        <v>462.2527505606277</v>
      </c>
    </row>
    <row r="25" spans="1:23">
      <c r="A25" s="52" t="s">
        <v>69</v>
      </c>
      <c r="B25" s="58" t="s">
        <v>70</v>
      </c>
      <c r="C25" s="55"/>
      <c r="D25" s="55"/>
      <c r="E25" s="55"/>
      <c r="F25" s="55">
        <v>77.895682342975306</v>
      </c>
      <c r="G25" s="55">
        <v>74.784838801606199</v>
      </c>
      <c r="H25" s="55">
        <v>80.732235014118686</v>
      </c>
      <c r="I25" s="55">
        <v>67.64074580333947</v>
      </c>
      <c r="J25" s="55">
        <v>61.281241541132431</v>
      </c>
      <c r="K25" s="55">
        <v>54.721061817920635</v>
      </c>
      <c r="L25" s="55">
        <v>50.02114292234765</v>
      </c>
      <c r="M25" s="55">
        <v>44.370732312509794</v>
      </c>
      <c r="N25" s="55">
        <v>39.792482994064962</v>
      </c>
      <c r="O25" s="55">
        <v>35.127080409573267</v>
      </c>
      <c r="P25" s="55">
        <v>32.692518769442636</v>
      </c>
      <c r="Q25" s="55">
        <v>29.896817348505923</v>
      </c>
      <c r="R25" s="55">
        <v>28.64928253149872</v>
      </c>
      <c r="S25" s="55">
        <v>28.142459759974017</v>
      </c>
      <c r="T25" s="55">
        <v>27.571057825765319</v>
      </c>
      <c r="U25" s="55">
        <v>26.91648575262996</v>
      </c>
      <c r="V25" s="55">
        <v>27.131209654767272</v>
      </c>
      <c r="W25" s="56">
        <v>26.086795126110037</v>
      </c>
    </row>
    <row r="26" spans="1:23">
      <c r="A26" s="52" t="s">
        <v>71</v>
      </c>
      <c r="B26" s="58" t="s">
        <v>72</v>
      </c>
      <c r="C26" s="55"/>
      <c r="D26" s="55"/>
      <c r="E26" s="55"/>
      <c r="F26" s="55">
        <v>175.93941353506364</v>
      </c>
      <c r="G26" s="55">
        <v>170.63407133892809</v>
      </c>
      <c r="H26" s="55">
        <v>184.3363412690193</v>
      </c>
      <c r="I26" s="55">
        <v>181.36104802808606</v>
      </c>
      <c r="J26" s="55">
        <v>164.17841114962965</v>
      </c>
      <c r="K26" s="55">
        <v>145.65292357866844</v>
      </c>
      <c r="L26" s="55">
        <v>134.87887708808799</v>
      </c>
      <c r="M26" s="55">
        <v>119.0816225411964</v>
      </c>
      <c r="N26" s="55">
        <v>106.78053435960545</v>
      </c>
      <c r="O26" s="55">
        <v>95.077190529076319</v>
      </c>
      <c r="P26" s="55">
        <v>90.105874580374845</v>
      </c>
      <c r="Q26" s="55">
        <v>83.307050891623149</v>
      </c>
      <c r="R26" s="55">
        <v>79.66622327453895</v>
      </c>
      <c r="S26" s="55">
        <v>78.025564197047473</v>
      </c>
      <c r="T26" s="55">
        <v>74.867238656580128</v>
      </c>
      <c r="U26" s="55">
        <v>72.138959342672308</v>
      </c>
      <c r="V26" s="55">
        <v>70.842393863565079</v>
      </c>
      <c r="W26" s="56">
        <v>67.554172250190831</v>
      </c>
    </row>
    <row r="27" spans="1:23">
      <c r="A27" s="52" t="s">
        <v>73</v>
      </c>
      <c r="B27" s="58" t="s">
        <v>74</v>
      </c>
      <c r="C27" s="55"/>
      <c r="D27" s="55"/>
      <c r="E27" s="55"/>
      <c r="F27" s="55">
        <v>116.56503473994701</v>
      </c>
      <c r="G27" s="55">
        <v>114.93001157373281</v>
      </c>
      <c r="H27" s="55">
        <v>125.38016430784393</v>
      </c>
      <c r="I27" s="55">
        <v>122.64518241490957</v>
      </c>
      <c r="J27" s="55">
        <v>110.57960744953897</v>
      </c>
      <c r="K27" s="55">
        <v>98.702293517821005</v>
      </c>
      <c r="L27" s="55">
        <v>90.363542045017724</v>
      </c>
      <c r="M27" s="55">
        <v>79.668657707886751</v>
      </c>
      <c r="N27" s="55">
        <v>71.310298978264385</v>
      </c>
      <c r="O27" s="55">
        <v>63.292915958714914</v>
      </c>
      <c r="P27" s="55">
        <v>60.368120590434259</v>
      </c>
      <c r="Q27" s="55">
        <v>55.459612298185</v>
      </c>
      <c r="R27" s="55">
        <v>53.412522025616482</v>
      </c>
      <c r="S27" s="55">
        <v>51.353950611371459</v>
      </c>
      <c r="T27" s="55">
        <v>50.134220051547764</v>
      </c>
      <c r="U27" s="55">
        <v>48.82775480111475</v>
      </c>
      <c r="V27" s="55">
        <v>48.276460345128278</v>
      </c>
      <c r="W27" s="56">
        <v>47.098729105943143</v>
      </c>
    </row>
    <row r="28" spans="1:23">
      <c r="A28" s="52" t="s">
        <v>75</v>
      </c>
      <c r="B28" s="58" t="s">
        <v>76</v>
      </c>
      <c r="C28" s="55"/>
      <c r="D28" s="55"/>
      <c r="E28" s="55"/>
      <c r="F28" s="55">
        <v>95.646962210066889</v>
      </c>
      <c r="G28" s="55">
        <v>94.14513809291887</v>
      </c>
      <c r="H28" s="55">
        <v>105.2102669186814</v>
      </c>
      <c r="I28" s="55">
        <v>104.47398952802114</v>
      </c>
      <c r="J28" s="55">
        <v>94.654206819039331</v>
      </c>
      <c r="K28" s="55">
        <v>84.072454675618985</v>
      </c>
      <c r="L28" s="55">
        <v>77.696008761465933</v>
      </c>
      <c r="M28" s="55">
        <v>68.563669177400513</v>
      </c>
      <c r="N28" s="55">
        <v>61.738354180294834</v>
      </c>
      <c r="O28" s="55">
        <v>54.757262349785336</v>
      </c>
      <c r="P28" s="55">
        <v>52.245771960503284</v>
      </c>
      <c r="Q28" s="55">
        <v>48.523096527650026</v>
      </c>
      <c r="R28" s="55">
        <v>46.227265126428918</v>
      </c>
      <c r="S28" s="55">
        <v>45.669508806975252</v>
      </c>
      <c r="T28" s="55">
        <v>44.351711307298181</v>
      </c>
      <c r="U28" s="55">
        <v>42.859803750229723</v>
      </c>
      <c r="V28" s="55">
        <v>42.908351329235245</v>
      </c>
      <c r="W28" s="56">
        <v>42.0033831887107</v>
      </c>
    </row>
    <row r="29" spans="1:23">
      <c r="A29" s="52" t="s">
        <v>77</v>
      </c>
      <c r="B29" s="58" t="s">
        <v>78</v>
      </c>
      <c r="C29" s="55"/>
      <c r="D29" s="55"/>
      <c r="E29" s="55"/>
      <c r="F29" s="55">
        <v>137.99167271562138</v>
      </c>
      <c r="G29" s="55">
        <v>134.90310769957685</v>
      </c>
      <c r="H29" s="55">
        <v>148.77509830910469</v>
      </c>
      <c r="I29" s="55">
        <v>141.50678799123114</v>
      </c>
      <c r="J29" s="55">
        <v>127.32999573488082</v>
      </c>
      <c r="K29" s="55">
        <v>113.29534831669754</v>
      </c>
      <c r="L29" s="55">
        <v>105.20743722497815</v>
      </c>
      <c r="M29" s="55">
        <v>92.876865939933566</v>
      </c>
      <c r="N29" s="55">
        <v>84.347854488745455</v>
      </c>
      <c r="O29" s="55">
        <v>75.104082676025143</v>
      </c>
      <c r="P29" s="55">
        <v>70.304532938052205</v>
      </c>
      <c r="Q29" s="55">
        <v>65.219824034455499</v>
      </c>
      <c r="R29" s="55">
        <v>62.023293013066123</v>
      </c>
      <c r="S29" s="55">
        <v>60.554341451892377</v>
      </c>
      <c r="T29" s="55">
        <v>57.596567792088919</v>
      </c>
      <c r="U29" s="55">
        <v>55.608676851473412</v>
      </c>
      <c r="V29" s="55">
        <v>55.07237930364451</v>
      </c>
      <c r="W29" s="56">
        <v>52.094348777402885</v>
      </c>
    </row>
    <row r="30" spans="1:23">
      <c r="A30" s="52" t="s">
        <v>79</v>
      </c>
      <c r="B30" s="58" t="s">
        <v>80</v>
      </c>
      <c r="C30" s="55"/>
      <c r="D30" s="55"/>
      <c r="E30" s="55"/>
      <c r="F30" s="55">
        <v>111.36457208879196</v>
      </c>
      <c r="G30" s="55">
        <v>108.88782594167456</v>
      </c>
      <c r="H30" s="55">
        <v>124.77134169527518</v>
      </c>
      <c r="I30" s="55">
        <v>127.63235498280223</v>
      </c>
      <c r="J30" s="55">
        <v>116.2834583183964</v>
      </c>
      <c r="K30" s="55">
        <v>104.39063266302485</v>
      </c>
      <c r="L30" s="55">
        <v>96.397350058736393</v>
      </c>
      <c r="M30" s="55">
        <v>84.544231630670495</v>
      </c>
      <c r="N30" s="55">
        <v>76.27849217792081</v>
      </c>
      <c r="O30" s="55">
        <v>68.167466677929312</v>
      </c>
      <c r="P30" s="55">
        <v>65.303564215970539</v>
      </c>
      <c r="Q30" s="55">
        <v>61.153159974863186</v>
      </c>
      <c r="R30" s="55">
        <v>58.12822110164872</v>
      </c>
      <c r="S30" s="55">
        <v>56.881118852343235</v>
      </c>
      <c r="T30" s="55">
        <v>54.574696635603615</v>
      </c>
      <c r="U30" s="55">
        <v>53.848131564240695</v>
      </c>
      <c r="V30" s="55">
        <v>53.352974247375698</v>
      </c>
      <c r="W30" s="56">
        <v>51.165358886683883</v>
      </c>
    </row>
    <row r="31" spans="1:23">
      <c r="A31" s="52" t="s">
        <v>81</v>
      </c>
      <c r="B31" s="58" t="s">
        <v>82</v>
      </c>
      <c r="C31" s="55"/>
      <c r="D31" s="55"/>
      <c r="E31" s="55"/>
      <c r="F31" s="55">
        <v>142.96707251264164</v>
      </c>
      <c r="G31" s="55">
        <v>138.31909788815244</v>
      </c>
      <c r="H31" s="55">
        <v>147.69971638124852</v>
      </c>
      <c r="I31" s="55">
        <v>144.92815286555279</v>
      </c>
      <c r="J31" s="55">
        <v>130.80937245368827</v>
      </c>
      <c r="K31" s="55">
        <v>116.66021111676467</v>
      </c>
      <c r="L31" s="55">
        <v>107.33958872015103</v>
      </c>
      <c r="M31" s="55">
        <v>95.46944719942897</v>
      </c>
      <c r="N31" s="55">
        <v>86.603626091791398</v>
      </c>
      <c r="O31" s="55">
        <v>77.985524558322112</v>
      </c>
      <c r="P31" s="55">
        <v>74.320749263225196</v>
      </c>
      <c r="Q31" s="55">
        <v>68.261501138428002</v>
      </c>
      <c r="R31" s="55">
        <v>64.334062085431057</v>
      </c>
      <c r="S31" s="55">
        <v>62.810965845488425</v>
      </c>
      <c r="T31" s="55">
        <v>60.633988740471509</v>
      </c>
      <c r="U31" s="55">
        <v>57.821057042226215</v>
      </c>
      <c r="V31" s="55">
        <v>56.721377401353045</v>
      </c>
      <c r="W31" s="56">
        <v>54.444605876096446</v>
      </c>
    </row>
    <row r="32" spans="1:23">
      <c r="A32" s="52" t="s">
        <v>83</v>
      </c>
      <c r="B32" s="58" t="s">
        <v>84</v>
      </c>
      <c r="C32" s="55"/>
      <c r="D32" s="55"/>
      <c r="E32" s="55"/>
      <c r="F32" s="55">
        <v>191.40182834055892</v>
      </c>
      <c r="G32" s="55">
        <v>183.19661174418405</v>
      </c>
      <c r="H32" s="55">
        <v>200.65506671360845</v>
      </c>
      <c r="I32" s="55">
        <v>188.94822897601071</v>
      </c>
      <c r="J32" s="55">
        <v>171.05961319775389</v>
      </c>
      <c r="K32" s="55">
        <v>152.6911615230558</v>
      </c>
      <c r="L32" s="55">
        <v>140.82241046152086</v>
      </c>
      <c r="M32" s="55">
        <v>124.18346825491581</v>
      </c>
      <c r="N32" s="55">
        <v>113.30283790604464</v>
      </c>
      <c r="O32" s="55">
        <v>101.15533722022931</v>
      </c>
      <c r="P32" s="55">
        <v>97.142215726503736</v>
      </c>
      <c r="Q32" s="55">
        <v>90.913262684265135</v>
      </c>
      <c r="R32" s="55">
        <v>87.07754058614789</v>
      </c>
      <c r="S32" s="55">
        <v>85.3677679353938</v>
      </c>
      <c r="T32" s="55">
        <v>82.885385465789469</v>
      </c>
      <c r="U32" s="55">
        <v>79.819493220693261</v>
      </c>
      <c r="V32" s="55">
        <v>79.743907474176694</v>
      </c>
      <c r="W32" s="56">
        <v>75.775611090563316</v>
      </c>
    </row>
    <row r="33" spans="1:23">
      <c r="A33" s="52" t="s">
        <v>85</v>
      </c>
      <c r="B33" s="58" t="s">
        <v>86</v>
      </c>
      <c r="C33" s="55"/>
      <c r="D33" s="55"/>
      <c r="E33" s="55"/>
      <c r="F33" s="55">
        <v>102.86524789966617</v>
      </c>
      <c r="G33" s="55">
        <v>98.798092266010855</v>
      </c>
      <c r="H33" s="55">
        <v>112.53528353358135</v>
      </c>
      <c r="I33" s="55">
        <v>113.70030173128526</v>
      </c>
      <c r="J33" s="55">
        <v>103.29254802183033</v>
      </c>
      <c r="K33" s="55">
        <v>92.151678535481935</v>
      </c>
      <c r="L33" s="55">
        <v>85.267179190057249</v>
      </c>
      <c r="M33" s="55">
        <v>75.41290641796239</v>
      </c>
      <c r="N33" s="55">
        <v>67.889870397247208</v>
      </c>
      <c r="O33" s="55">
        <v>60.364784700377292</v>
      </c>
      <c r="P33" s="55">
        <v>57.524950800655382</v>
      </c>
      <c r="Q33" s="55">
        <v>53.591013960406443</v>
      </c>
      <c r="R33" s="55">
        <v>51.611863069884855</v>
      </c>
      <c r="S33" s="55">
        <v>50.719561570471775</v>
      </c>
      <c r="T33" s="55">
        <v>49.347724426832698</v>
      </c>
      <c r="U33" s="55">
        <v>47.716166903196921</v>
      </c>
      <c r="V33" s="55">
        <v>47.481749851558774</v>
      </c>
      <c r="W33" s="56">
        <v>46.029746258926373</v>
      </c>
    </row>
    <row r="34" spans="1:23" ht="15.75">
      <c r="A34" s="40">
        <v>924</v>
      </c>
      <c r="B34" s="59" t="s">
        <v>87</v>
      </c>
      <c r="C34" s="50">
        <v>80.528890887802248</v>
      </c>
      <c r="D34" s="50">
        <v>74.738116378941271</v>
      </c>
      <c r="E34" s="50">
        <v>72.276298845236212</v>
      </c>
      <c r="F34" s="50">
        <v>74.652728975840347</v>
      </c>
      <c r="G34" s="50">
        <v>70.478584497221121</v>
      </c>
      <c r="H34" s="50">
        <v>77.50125067094767</v>
      </c>
      <c r="I34" s="50">
        <v>77.784160834453758</v>
      </c>
      <c r="J34" s="50">
        <v>70.270055487421331</v>
      </c>
      <c r="K34" s="50">
        <v>63.099629293045503</v>
      </c>
      <c r="L34" s="50">
        <v>58.23116570891856</v>
      </c>
      <c r="M34" s="50">
        <v>51.585686227842039</v>
      </c>
      <c r="N34" s="50">
        <v>46.239214778636693</v>
      </c>
      <c r="O34" s="50">
        <v>41.157904714795485</v>
      </c>
      <c r="P34" s="50">
        <v>38.706647112032762</v>
      </c>
      <c r="Q34" s="50">
        <v>35.574693732730161</v>
      </c>
      <c r="R34" s="50">
        <v>33.837004404952999</v>
      </c>
      <c r="S34" s="50">
        <v>32.715936958609561</v>
      </c>
      <c r="T34" s="50">
        <v>32.037309950983165</v>
      </c>
      <c r="U34" s="50">
        <v>30.807428494215692</v>
      </c>
      <c r="V34" s="50">
        <v>30.677436258695458</v>
      </c>
      <c r="W34" s="51">
        <v>29.967512580409601</v>
      </c>
    </row>
    <row r="35" spans="1:23" ht="15.75">
      <c r="A35" s="40">
        <v>923</v>
      </c>
      <c r="B35" s="59" t="s">
        <v>88</v>
      </c>
      <c r="C35" s="50">
        <v>162.13925864471156</v>
      </c>
      <c r="D35" s="50">
        <v>159.66305565826949</v>
      </c>
      <c r="E35" s="50">
        <v>155.15139392595867</v>
      </c>
      <c r="F35" s="50">
        <v>157.10593822473174</v>
      </c>
      <c r="G35" s="50">
        <v>147.80192518437389</v>
      </c>
      <c r="H35" s="50">
        <v>165.55027192615751</v>
      </c>
      <c r="I35" s="50">
        <v>151.84986435540284</v>
      </c>
      <c r="J35" s="50">
        <v>136.71039212622938</v>
      </c>
      <c r="K35" s="50">
        <v>121.96802597196275</v>
      </c>
      <c r="L35" s="50">
        <v>112.45309146676176</v>
      </c>
      <c r="M35" s="50">
        <v>99.013633427569545</v>
      </c>
      <c r="N35" s="50">
        <v>87.701271489275939</v>
      </c>
      <c r="O35" s="50">
        <v>77.459736147130002</v>
      </c>
      <c r="P35" s="50">
        <v>73.193786819296307</v>
      </c>
      <c r="Q35" s="50">
        <v>67.986886738191927</v>
      </c>
      <c r="R35" s="50">
        <v>64.679772517305196</v>
      </c>
      <c r="S35" s="50">
        <v>62.931967549510603</v>
      </c>
      <c r="T35" s="50">
        <v>60.477761925003293</v>
      </c>
      <c r="U35" s="50">
        <v>58.029965158124085</v>
      </c>
      <c r="V35" s="50">
        <v>56.689044835153531</v>
      </c>
      <c r="W35" s="51">
        <v>54.128976146159069</v>
      </c>
    </row>
    <row r="36" spans="1:23" s="85" customFormat="1" ht="30" customHeight="1">
      <c r="A36" s="60">
        <v>922</v>
      </c>
      <c r="B36" s="61" t="s">
        <v>89</v>
      </c>
      <c r="C36" s="73" t="s">
        <v>208</v>
      </c>
      <c r="D36" s="73" t="s">
        <v>208</v>
      </c>
      <c r="E36" s="73" t="s">
        <v>208</v>
      </c>
      <c r="F36" s="73" t="s">
        <v>208</v>
      </c>
      <c r="G36" s="73" t="s">
        <v>208</v>
      </c>
      <c r="H36" s="73" t="s">
        <v>208</v>
      </c>
      <c r="I36" s="73" t="s">
        <v>208</v>
      </c>
      <c r="J36" s="73" t="s">
        <v>208</v>
      </c>
      <c r="K36" s="73" t="s">
        <v>208</v>
      </c>
      <c r="L36" s="73" t="s">
        <v>208</v>
      </c>
      <c r="M36" s="73" t="s">
        <v>208</v>
      </c>
      <c r="N36" s="73" t="s">
        <v>208</v>
      </c>
      <c r="O36" s="73" t="s">
        <v>208</v>
      </c>
      <c r="P36" s="73" t="s">
        <v>208</v>
      </c>
      <c r="Q36" s="73" t="s">
        <v>208</v>
      </c>
      <c r="R36" s="73" t="s">
        <v>208</v>
      </c>
      <c r="S36" s="73" t="s">
        <v>208</v>
      </c>
      <c r="T36" s="73" t="s">
        <v>208</v>
      </c>
      <c r="U36" s="73" t="s">
        <v>208</v>
      </c>
      <c r="V36" s="73" t="s">
        <v>208</v>
      </c>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117</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f>SUM(H6,H16:H17,H4)</f>
        <v>931.78101868999988</v>
      </c>
      <c r="I3" s="50">
        <f t="shared" ref="I3:W3" si="0">SUM(I6,I16:I17,I4)</f>
        <v>993.10800000000006</v>
      </c>
      <c r="J3" s="50">
        <f t="shared" si="0"/>
        <v>1053.6691153298652</v>
      </c>
      <c r="K3" s="50">
        <f t="shared" si="0"/>
        <v>1096.0410000000002</v>
      </c>
      <c r="L3" s="50">
        <f t="shared" si="0"/>
        <v>1149.1385722999999</v>
      </c>
      <c r="M3" s="50">
        <f t="shared" si="0"/>
        <v>1181.2635561100001</v>
      </c>
      <c r="N3" s="50">
        <f t="shared" si="0"/>
        <v>1279.8853888127119</v>
      </c>
      <c r="O3" s="50">
        <f t="shared" si="0"/>
        <v>1362.9964772500011</v>
      </c>
      <c r="P3" s="50">
        <f t="shared" si="0"/>
        <v>1494.8980367000011</v>
      </c>
      <c r="Q3" s="50">
        <f t="shared" si="0"/>
        <v>1572.0826307400002</v>
      </c>
      <c r="R3" s="50">
        <f t="shared" si="0"/>
        <v>1732.9771967699978</v>
      </c>
      <c r="S3" s="50">
        <f t="shared" si="0"/>
        <v>1927.2231981999996</v>
      </c>
      <c r="T3" s="50">
        <f t="shared" si="0"/>
        <v>2088.2668163797007</v>
      </c>
      <c r="U3" s="50">
        <f t="shared" si="0"/>
        <v>2319.2115774999984</v>
      </c>
      <c r="V3" s="50">
        <f t="shared" si="0"/>
        <v>2545.4439678199997</v>
      </c>
      <c r="W3" s="77">
        <f t="shared" si="0"/>
        <v>2666.9735735700015</v>
      </c>
    </row>
    <row r="4" spans="1:23" s="42" customFormat="1">
      <c r="A4" s="52"/>
      <c r="B4" s="78" t="s">
        <v>66</v>
      </c>
      <c r="C4" s="55"/>
      <c r="D4" s="55"/>
      <c r="E4" s="55"/>
      <c r="F4" s="55"/>
      <c r="G4" s="55"/>
      <c r="H4" s="55">
        <v>1.3540926892315711E-2</v>
      </c>
      <c r="I4" s="55">
        <v>2.1977966900388161E-2</v>
      </c>
      <c r="J4" s="55">
        <v>0.22257837816269996</v>
      </c>
      <c r="K4" s="55">
        <v>0.20472402875367521</v>
      </c>
      <c r="L4" s="55">
        <v>0.23070539075910471</v>
      </c>
      <c r="M4" s="55">
        <v>0.26929277157744536</v>
      </c>
      <c r="N4" s="55">
        <v>0.51428945267121295</v>
      </c>
      <c r="O4" s="55">
        <v>0.29225492932427194</v>
      </c>
      <c r="P4" s="55">
        <v>0.3878669864514015</v>
      </c>
      <c r="Q4" s="55">
        <v>0.4632289597547522</v>
      </c>
      <c r="R4" s="55">
        <v>0.60080816212719168</v>
      </c>
      <c r="S4" s="55">
        <v>0.81729527596675489</v>
      </c>
      <c r="T4" s="55">
        <v>0.99576927553457906</v>
      </c>
      <c r="U4" s="55">
        <v>1.1340040449309663</v>
      </c>
      <c r="V4" s="55">
        <v>1.2228022503622555</v>
      </c>
      <c r="W4" s="56">
        <v>1.3060895327779982</v>
      </c>
    </row>
    <row r="5" spans="1:23" s="42" customFormat="1" ht="25.5" customHeight="1">
      <c r="A5" s="47">
        <v>941</v>
      </c>
      <c r="B5" s="48" t="s">
        <v>67</v>
      </c>
      <c r="C5" s="50"/>
      <c r="D5" s="50"/>
      <c r="E5" s="50"/>
      <c r="F5" s="50"/>
      <c r="G5" s="50"/>
      <c r="H5" s="50">
        <f>H6+H16</f>
        <v>841.19149019208055</v>
      </c>
      <c r="I5" s="50">
        <f t="shared" ref="I5:W5" si="1">SUM(I6,I16)</f>
        <v>896.81089847856219</v>
      </c>
      <c r="J5" s="50">
        <f t="shared" si="1"/>
        <v>950.54974632774918</v>
      </c>
      <c r="K5" s="50">
        <f t="shared" si="1"/>
        <v>989.39436000564888</v>
      </c>
      <c r="L5" s="50">
        <f t="shared" si="1"/>
        <v>1038.376119868685</v>
      </c>
      <c r="M5" s="50">
        <f t="shared" si="1"/>
        <v>1068.7999338222633</v>
      </c>
      <c r="N5" s="50">
        <f t="shared" si="1"/>
        <v>1159.6443873076641</v>
      </c>
      <c r="O5" s="50">
        <f t="shared" si="1"/>
        <v>1237.3885741887041</v>
      </c>
      <c r="P5" s="50">
        <f t="shared" si="1"/>
        <v>1359.043005756859</v>
      </c>
      <c r="Q5" s="50">
        <f t="shared" si="1"/>
        <v>1431.0252631448548</v>
      </c>
      <c r="R5" s="50">
        <f t="shared" si="1"/>
        <v>1579.1670205493779</v>
      </c>
      <c r="S5" s="50">
        <f t="shared" si="1"/>
        <v>1757.1354047699378</v>
      </c>
      <c r="T5" s="50">
        <f t="shared" si="1"/>
        <v>1904.7760743556064</v>
      </c>
      <c r="U5" s="50">
        <f t="shared" si="1"/>
        <v>2115.2663161032542</v>
      </c>
      <c r="V5" s="50">
        <f t="shared" si="1"/>
        <v>2321.8666207733177</v>
      </c>
      <c r="W5" s="51">
        <f t="shared" si="1"/>
        <v>2431.1909519541127</v>
      </c>
    </row>
    <row r="6" spans="1:23" s="42" customFormat="1" ht="25.5" customHeight="1">
      <c r="A6" s="47">
        <v>921</v>
      </c>
      <c r="B6" s="57" t="s">
        <v>68</v>
      </c>
      <c r="C6" s="50"/>
      <c r="D6" s="50"/>
      <c r="E6" s="50"/>
      <c r="F6" s="50"/>
      <c r="G6" s="50"/>
      <c r="H6" s="50">
        <f t="shared" ref="H6:I6" si="2">SUM(H7:H15)</f>
        <v>773.93988487261424</v>
      </c>
      <c r="I6" s="50">
        <f t="shared" si="2"/>
        <v>825.82781204798971</v>
      </c>
      <c r="J6" s="50">
        <f t="shared" ref="J6:W6" si="3">SUM(J7:J15)</f>
        <v>875.90954391584489</v>
      </c>
      <c r="K6" s="50">
        <f t="shared" si="3"/>
        <v>912.72980413492826</v>
      </c>
      <c r="L6" s="50">
        <f t="shared" si="3"/>
        <v>958.62883420371122</v>
      </c>
      <c r="M6" s="50">
        <f t="shared" si="3"/>
        <v>988.34077398367822</v>
      </c>
      <c r="N6" s="50">
        <f t="shared" si="3"/>
        <v>1073.8348753586897</v>
      </c>
      <c r="O6" s="50">
        <f t="shared" si="3"/>
        <v>1147.2837465962457</v>
      </c>
      <c r="P6" s="50">
        <f t="shared" si="3"/>
        <v>1261.7711280955123</v>
      </c>
      <c r="Q6" s="50">
        <f t="shared" si="3"/>
        <v>1330.6833001385849</v>
      </c>
      <c r="R6" s="50">
        <f t="shared" si="3"/>
        <v>1469.9461449506973</v>
      </c>
      <c r="S6" s="50">
        <f t="shared" si="3"/>
        <v>1636.8557937863143</v>
      </c>
      <c r="T6" s="50">
        <f t="shared" si="3"/>
        <v>1775.2392928793693</v>
      </c>
      <c r="U6" s="50">
        <f t="shared" si="3"/>
        <v>1970.679889322716</v>
      </c>
      <c r="V6" s="50">
        <f t="shared" si="3"/>
        <v>2162.2215706957836</v>
      </c>
      <c r="W6" s="51">
        <f t="shared" si="3"/>
        <v>2264.6653551843233</v>
      </c>
    </row>
    <row r="7" spans="1:23" s="42" customFormat="1">
      <c r="A7" s="52" t="s">
        <v>69</v>
      </c>
      <c r="B7" s="58" t="s">
        <v>70</v>
      </c>
      <c r="C7" s="55"/>
      <c r="D7" s="55"/>
      <c r="E7" s="55"/>
      <c r="F7" s="55"/>
      <c r="G7" s="55"/>
      <c r="H7" s="55">
        <v>59.916191700010557</v>
      </c>
      <c r="I7" s="55">
        <v>62.966104223315938</v>
      </c>
      <c r="J7" s="55">
        <v>65.307519208303873</v>
      </c>
      <c r="K7" s="55">
        <v>66.112202139640175</v>
      </c>
      <c r="L7" s="55">
        <v>67.858332873506441</v>
      </c>
      <c r="M7" s="55">
        <v>69.02923563975051</v>
      </c>
      <c r="N7" s="55">
        <v>74.117730531776232</v>
      </c>
      <c r="O7" s="55">
        <v>78.538897309821067</v>
      </c>
      <c r="P7" s="55">
        <v>85.590729776278323</v>
      </c>
      <c r="Q7" s="55">
        <v>89.446067580510274</v>
      </c>
      <c r="R7" s="55">
        <v>97.808190017891178</v>
      </c>
      <c r="S7" s="55">
        <v>109.36911610232599</v>
      </c>
      <c r="T7" s="55">
        <v>119.94049752001787</v>
      </c>
      <c r="U7" s="55">
        <v>136.61488611074762</v>
      </c>
      <c r="V7" s="55">
        <v>152.08392305127202</v>
      </c>
      <c r="W7" s="56">
        <v>161.1022030217502</v>
      </c>
    </row>
    <row r="8" spans="1:23" s="42" customFormat="1">
      <c r="A8" s="52" t="s">
        <v>71</v>
      </c>
      <c r="B8" s="58" t="s">
        <v>72</v>
      </c>
      <c r="C8" s="55"/>
      <c r="D8" s="55"/>
      <c r="E8" s="55"/>
      <c r="F8" s="55"/>
      <c r="G8" s="55"/>
      <c r="H8" s="55">
        <v>139.32268760843829</v>
      </c>
      <c r="I8" s="55">
        <v>147.4257353758351</v>
      </c>
      <c r="J8" s="55">
        <v>154.79444333369017</v>
      </c>
      <c r="K8" s="55">
        <v>158.412915083841</v>
      </c>
      <c r="L8" s="55">
        <v>164.26851081012515</v>
      </c>
      <c r="M8" s="55">
        <v>167.48458069049087</v>
      </c>
      <c r="N8" s="55">
        <v>180.37001546318254</v>
      </c>
      <c r="O8" s="55">
        <v>191.26440797926011</v>
      </c>
      <c r="P8" s="55">
        <v>208.82646104483763</v>
      </c>
      <c r="Q8" s="55">
        <v>217.9096749837762</v>
      </c>
      <c r="R8" s="55">
        <v>239.70654313275068</v>
      </c>
      <c r="S8" s="55">
        <v>268.1779033346665</v>
      </c>
      <c r="T8" s="55">
        <v>293.05026679793161</v>
      </c>
      <c r="U8" s="55">
        <v>327.64753251507278</v>
      </c>
      <c r="V8" s="55">
        <v>358.64369041796124</v>
      </c>
      <c r="W8" s="56">
        <v>373.79155005700079</v>
      </c>
    </row>
    <row r="9" spans="1:23" s="42" customFormat="1">
      <c r="A9" s="52" t="s">
        <v>73</v>
      </c>
      <c r="B9" s="58" t="s">
        <v>74</v>
      </c>
      <c r="C9" s="55"/>
      <c r="D9" s="55"/>
      <c r="E9" s="55"/>
      <c r="F9" s="55"/>
      <c r="G9" s="55"/>
      <c r="H9" s="55">
        <v>94.185120277077274</v>
      </c>
      <c r="I9" s="55">
        <v>100.1437407921153</v>
      </c>
      <c r="J9" s="55">
        <v>105.12397772095829</v>
      </c>
      <c r="K9" s="55">
        <v>108.93333620290821</v>
      </c>
      <c r="L9" s="55">
        <v>113.45749179642274</v>
      </c>
      <c r="M9" s="55">
        <v>116.18692607850515</v>
      </c>
      <c r="N9" s="55">
        <v>125.44191066962807</v>
      </c>
      <c r="O9" s="55">
        <v>133.48532616962271</v>
      </c>
      <c r="P9" s="55">
        <v>146.44022714776006</v>
      </c>
      <c r="Q9" s="55">
        <v>152.17781374934702</v>
      </c>
      <c r="R9" s="55">
        <v>164.67901202565912</v>
      </c>
      <c r="S9" s="55">
        <v>181.04079817214102</v>
      </c>
      <c r="T9" s="55">
        <v>196.34675990191926</v>
      </c>
      <c r="U9" s="55">
        <v>220.02666875585257</v>
      </c>
      <c r="V9" s="55">
        <v>245.4458802244842</v>
      </c>
      <c r="W9" s="56">
        <v>261.84478275675508</v>
      </c>
    </row>
    <row r="10" spans="1:23" s="42" customFormat="1">
      <c r="A10" s="52" t="s">
        <v>75</v>
      </c>
      <c r="B10" s="58" t="s">
        <v>76</v>
      </c>
      <c r="C10" s="55"/>
      <c r="D10" s="55"/>
      <c r="E10" s="55"/>
      <c r="F10" s="55"/>
      <c r="G10" s="55"/>
      <c r="H10" s="55">
        <v>69.407178173948523</v>
      </c>
      <c r="I10" s="55">
        <v>73.785493118952843</v>
      </c>
      <c r="J10" s="55">
        <v>77.882521218235951</v>
      </c>
      <c r="K10" s="55">
        <v>81.285164242920771</v>
      </c>
      <c r="L10" s="55">
        <v>85.398845554504106</v>
      </c>
      <c r="M10" s="55">
        <v>88.774628133710408</v>
      </c>
      <c r="N10" s="55">
        <v>96.30893081006252</v>
      </c>
      <c r="O10" s="55">
        <v>102.55022845504064</v>
      </c>
      <c r="P10" s="55">
        <v>112.02365983602098</v>
      </c>
      <c r="Q10" s="55">
        <v>117.56762082331655</v>
      </c>
      <c r="R10" s="55">
        <v>128.97858032099899</v>
      </c>
      <c r="S10" s="55">
        <v>143.19719133644196</v>
      </c>
      <c r="T10" s="55">
        <v>155.76457437448357</v>
      </c>
      <c r="U10" s="55">
        <v>173.12148019765837</v>
      </c>
      <c r="V10" s="55">
        <v>190.87214367648153</v>
      </c>
      <c r="W10" s="56">
        <v>199.93392289263483</v>
      </c>
    </row>
    <row r="11" spans="1:23" s="42" customFormat="1">
      <c r="A11" s="52" t="s">
        <v>77</v>
      </c>
      <c r="B11" s="58" t="s">
        <v>78</v>
      </c>
      <c r="C11" s="55"/>
      <c r="D11" s="55"/>
      <c r="E11" s="55"/>
      <c r="F11" s="55"/>
      <c r="G11" s="55"/>
      <c r="H11" s="55">
        <v>99.234876789926687</v>
      </c>
      <c r="I11" s="55">
        <v>104.80614701749786</v>
      </c>
      <c r="J11" s="55">
        <v>110.81859064599394</v>
      </c>
      <c r="K11" s="55">
        <v>114.80822637563759</v>
      </c>
      <c r="L11" s="55">
        <v>120.10927434465876</v>
      </c>
      <c r="M11" s="55">
        <v>123.67325322925373</v>
      </c>
      <c r="N11" s="55">
        <v>134.30347085556221</v>
      </c>
      <c r="O11" s="55">
        <v>142.61569172262489</v>
      </c>
      <c r="P11" s="55">
        <v>157.42727210607899</v>
      </c>
      <c r="Q11" s="55">
        <v>166.39112371663157</v>
      </c>
      <c r="R11" s="55">
        <v>183.41020287518418</v>
      </c>
      <c r="S11" s="55">
        <v>204.13399947614371</v>
      </c>
      <c r="T11" s="55">
        <v>221.09693333353519</v>
      </c>
      <c r="U11" s="55">
        <v>245.24062671526082</v>
      </c>
      <c r="V11" s="55">
        <v>268.6995403420969</v>
      </c>
      <c r="W11" s="56">
        <v>279.49719457438493</v>
      </c>
    </row>
    <row r="12" spans="1:23" s="42" customFormat="1">
      <c r="A12" s="52" t="s">
        <v>79</v>
      </c>
      <c r="B12" s="58" t="s">
        <v>80</v>
      </c>
      <c r="C12" s="55"/>
      <c r="D12" s="55"/>
      <c r="E12" s="55"/>
      <c r="F12" s="55"/>
      <c r="G12" s="55"/>
      <c r="H12" s="55">
        <v>69.402308845826937</v>
      </c>
      <c r="I12" s="55">
        <v>75.048265531585272</v>
      </c>
      <c r="J12" s="55">
        <v>80.094798183824523</v>
      </c>
      <c r="K12" s="55">
        <v>84.631092260253524</v>
      </c>
      <c r="L12" s="55">
        <v>89.304070192025989</v>
      </c>
      <c r="M12" s="55">
        <v>92.530326792882732</v>
      </c>
      <c r="N12" s="55">
        <v>100.14321473490155</v>
      </c>
      <c r="O12" s="55">
        <v>107.09523609111794</v>
      </c>
      <c r="P12" s="55">
        <v>117.24916869824985</v>
      </c>
      <c r="Q12" s="55">
        <v>124.30899550852529</v>
      </c>
      <c r="R12" s="55">
        <v>137.9328933611875</v>
      </c>
      <c r="S12" s="55">
        <v>154.43543637685488</v>
      </c>
      <c r="T12" s="55">
        <v>167.35206167022088</v>
      </c>
      <c r="U12" s="55">
        <v>185.30310988588849</v>
      </c>
      <c r="V12" s="55">
        <v>202.5070808600083</v>
      </c>
      <c r="W12" s="56">
        <v>211.83235382469024</v>
      </c>
    </row>
    <row r="13" spans="1:23" s="42" customFormat="1">
      <c r="A13" s="52" t="s">
        <v>81</v>
      </c>
      <c r="B13" s="58" t="s">
        <v>82</v>
      </c>
      <c r="C13" s="55"/>
      <c r="D13" s="55"/>
      <c r="E13" s="55"/>
      <c r="F13" s="55"/>
      <c r="G13" s="55"/>
      <c r="H13" s="55">
        <v>91.612413899256623</v>
      </c>
      <c r="I13" s="55">
        <v>99.515622383978609</v>
      </c>
      <c r="J13" s="55">
        <v>108.87018059335966</v>
      </c>
      <c r="K13" s="55">
        <v>115.99349625223303</v>
      </c>
      <c r="L13" s="55">
        <v>124.31701792998982</v>
      </c>
      <c r="M13" s="55">
        <v>130.12309908635169</v>
      </c>
      <c r="N13" s="55">
        <v>144.53257983606005</v>
      </c>
      <c r="O13" s="55">
        <v>156.76970153290773</v>
      </c>
      <c r="P13" s="55">
        <v>174.75661411243533</v>
      </c>
      <c r="Q13" s="55">
        <v>187.42785024573624</v>
      </c>
      <c r="R13" s="55">
        <v>210.84419936908412</v>
      </c>
      <c r="S13" s="55">
        <v>234.94160603082582</v>
      </c>
      <c r="T13" s="55">
        <v>252.81282743621739</v>
      </c>
      <c r="U13" s="55">
        <v>276.07739035071762</v>
      </c>
      <c r="V13" s="55">
        <v>301.07094114692876</v>
      </c>
      <c r="W13" s="56">
        <v>314.89637399437697</v>
      </c>
    </row>
    <row r="14" spans="1:23" s="42" customFormat="1">
      <c r="A14" s="52" t="s">
        <v>83</v>
      </c>
      <c r="B14" s="58" t="s">
        <v>84</v>
      </c>
      <c r="C14" s="55"/>
      <c r="D14" s="55"/>
      <c r="E14" s="55"/>
      <c r="F14" s="55"/>
      <c r="G14" s="55"/>
      <c r="H14" s="55">
        <v>83.425699233593846</v>
      </c>
      <c r="I14" s="55">
        <v>90.256865964020989</v>
      </c>
      <c r="J14" s="55">
        <v>97.178947604457406</v>
      </c>
      <c r="K14" s="55">
        <v>103.50770252802872</v>
      </c>
      <c r="L14" s="55">
        <v>110.7906144218165</v>
      </c>
      <c r="M14" s="55">
        <v>114.97475905231911</v>
      </c>
      <c r="N14" s="55">
        <v>126.18471260043023</v>
      </c>
      <c r="O14" s="55">
        <v>137.13005816787432</v>
      </c>
      <c r="P14" s="55">
        <v>152.6455722939514</v>
      </c>
      <c r="Q14" s="55">
        <v>163.22359378005913</v>
      </c>
      <c r="R14" s="55">
        <v>182.01958207132748</v>
      </c>
      <c r="S14" s="55">
        <v>202.51115800998707</v>
      </c>
      <c r="T14" s="55">
        <v>218.68399308868024</v>
      </c>
      <c r="U14" s="55">
        <v>242.00290784335388</v>
      </c>
      <c r="V14" s="55">
        <v>264.74602728617964</v>
      </c>
      <c r="W14" s="56">
        <v>276.20062960961701</v>
      </c>
    </row>
    <row r="15" spans="1:23" s="42" customFormat="1">
      <c r="A15" s="52" t="s">
        <v>85</v>
      </c>
      <c r="B15" s="58" t="s">
        <v>86</v>
      </c>
      <c r="C15" s="55"/>
      <c r="D15" s="55"/>
      <c r="E15" s="55"/>
      <c r="F15" s="55"/>
      <c r="G15" s="55"/>
      <c r="H15" s="55">
        <v>67.433408344535579</v>
      </c>
      <c r="I15" s="55">
        <v>71.879837640687754</v>
      </c>
      <c r="J15" s="55">
        <v>75.838565407020951</v>
      </c>
      <c r="K15" s="55">
        <v>79.04566904946509</v>
      </c>
      <c r="L15" s="55">
        <v>83.124676280661845</v>
      </c>
      <c r="M15" s="55">
        <v>85.563965280414095</v>
      </c>
      <c r="N15" s="55">
        <v>92.432309857086324</v>
      </c>
      <c r="O15" s="55">
        <v>97.834199167976209</v>
      </c>
      <c r="P15" s="55">
        <v>106.8114230798998</v>
      </c>
      <c r="Q15" s="55">
        <v>112.23055975068254</v>
      </c>
      <c r="R15" s="55">
        <v>124.56694177661399</v>
      </c>
      <c r="S15" s="55">
        <v>139.04858494692746</v>
      </c>
      <c r="T15" s="55">
        <v>150.19137875636329</v>
      </c>
      <c r="U15" s="55">
        <v>164.64528694816394</v>
      </c>
      <c r="V15" s="55">
        <v>178.15234369037097</v>
      </c>
      <c r="W15" s="56">
        <v>185.5663444531134</v>
      </c>
    </row>
    <row r="16" spans="1:23" s="42" customFormat="1" ht="15.75">
      <c r="A16" s="40">
        <v>924</v>
      </c>
      <c r="B16" s="59" t="s">
        <v>87</v>
      </c>
      <c r="C16" s="50"/>
      <c r="D16" s="50"/>
      <c r="E16" s="50"/>
      <c r="F16" s="50"/>
      <c r="G16" s="50"/>
      <c r="H16" s="50">
        <v>67.251605319466293</v>
      </c>
      <c r="I16" s="50">
        <v>70.983086430572513</v>
      </c>
      <c r="J16" s="50">
        <v>74.640202411904269</v>
      </c>
      <c r="K16" s="50">
        <v>76.664555870720633</v>
      </c>
      <c r="L16" s="50">
        <v>79.747285664973788</v>
      </c>
      <c r="M16" s="50">
        <v>80.459159838585137</v>
      </c>
      <c r="N16" s="50">
        <v>85.809511948974361</v>
      </c>
      <c r="O16" s="50">
        <v>90.104827592458435</v>
      </c>
      <c r="P16" s="50">
        <v>97.271877661346778</v>
      </c>
      <c r="Q16" s="50">
        <v>100.34196300626989</v>
      </c>
      <c r="R16" s="50">
        <v>109.22087559868059</v>
      </c>
      <c r="S16" s="50">
        <v>120.27961098362348</v>
      </c>
      <c r="T16" s="50">
        <v>129.53678147623719</v>
      </c>
      <c r="U16" s="50">
        <v>144.58642678053843</v>
      </c>
      <c r="V16" s="50">
        <v>159.64505007753388</v>
      </c>
      <c r="W16" s="51">
        <v>166.52559676978927</v>
      </c>
    </row>
    <row r="17" spans="1:23" s="42" customFormat="1" ht="15.75">
      <c r="A17" s="40">
        <v>923</v>
      </c>
      <c r="B17" s="79" t="s">
        <v>88</v>
      </c>
      <c r="C17" s="80"/>
      <c r="D17" s="80"/>
      <c r="E17" s="80"/>
      <c r="F17" s="80"/>
      <c r="G17" s="80"/>
      <c r="H17" s="80">
        <v>90.575987571027014</v>
      </c>
      <c r="I17" s="80">
        <v>96.27512355453743</v>
      </c>
      <c r="J17" s="80">
        <v>102.89679062395339</v>
      </c>
      <c r="K17" s="80">
        <v>106.44191596559762</v>
      </c>
      <c r="L17" s="80">
        <v>110.53174704055579</v>
      </c>
      <c r="M17" s="80">
        <v>112.19432951615933</v>
      </c>
      <c r="N17" s="80">
        <v>119.72671205237646</v>
      </c>
      <c r="O17" s="80">
        <v>125.31564813197276</v>
      </c>
      <c r="P17" s="80">
        <v>135.46716395669057</v>
      </c>
      <c r="Q17" s="80">
        <v>140.59413863539078</v>
      </c>
      <c r="R17" s="80">
        <v>153.20936805849277</v>
      </c>
      <c r="S17" s="80">
        <v>169.27049815409515</v>
      </c>
      <c r="T17" s="80">
        <v>182.49497274855977</v>
      </c>
      <c r="U17" s="80">
        <v>202.81125735181311</v>
      </c>
      <c r="V17" s="80">
        <v>222.35454479631977</v>
      </c>
      <c r="W17" s="51">
        <v>234.47653208311078</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118</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v>1279.8850725756888</v>
      </c>
      <c r="I21" s="50">
        <v>1333.9536315550122</v>
      </c>
      <c r="J21" s="50">
        <v>1384.220465208791</v>
      </c>
      <c r="K21" s="50">
        <v>1402.6773662601147</v>
      </c>
      <c r="L21" s="50">
        <v>1432.3977940005107</v>
      </c>
      <c r="M21" s="50">
        <v>1429.1137034289197</v>
      </c>
      <c r="N21" s="50">
        <v>1511.8140858099914</v>
      </c>
      <c r="O21" s="50">
        <v>1567.3967684629361</v>
      </c>
      <c r="P21" s="50">
        <v>1696.1332765596892</v>
      </c>
      <c r="Q21" s="50">
        <v>1751.9062294390142</v>
      </c>
      <c r="R21" s="50">
        <v>1904.7362724239244</v>
      </c>
      <c r="S21" s="50">
        <v>2074.2498012376309</v>
      </c>
      <c r="T21" s="50">
        <v>2210.6328226275632</v>
      </c>
      <c r="U21" s="50">
        <v>2420.1491766451363</v>
      </c>
      <c r="V21" s="50">
        <v>2638.0920696656503</v>
      </c>
      <c r="W21" s="51">
        <v>2710.4176095827706</v>
      </c>
    </row>
    <row r="22" spans="1:23">
      <c r="A22" s="52"/>
      <c r="B22" s="78" t="s">
        <v>66</v>
      </c>
      <c r="C22" s="55" t="s">
        <v>208</v>
      </c>
      <c r="D22" s="55" t="s">
        <v>208</v>
      </c>
      <c r="E22" s="55" t="s">
        <v>208</v>
      </c>
      <c r="F22" s="55" t="s">
        <v>208</v>
      </c>
      <c r="G22" s="55" t="s">
        <v>208</v>
      </c>
      <c r="H22" s="55">
        <v>1.8599681524613127E-2</v>
      </c>
      <c r="I22" s="55">
        <v>2.9521047822561732E-2</v>
      </c>
      <c r="J22" s="55">
        <v>0.29240445760748779</v>
      </c>
      <c r="K22" s="55">
        <v>0.26199910538233978</v>
      </c>
      <c r="L22" s="55">
        <v>0.28757357968234254</v>
      </c>
      <c r="M22" s="55">
        <v>0.32579519456523687</v>
      </c>
      <c r="N22" s="55">
        <v>0.60748411188060303</v>
      </c>
      <c r="O22" s="55">
        <v>0.33608262342280915</v>
      </c>
      <c r="P22" s="55">
        <v>0.44007958164920091</v>
      </c>
      <c r="Q22" s="55">
        <v>0.51621567746022679</v>
      </c>
      <c r="R22" s="55">
        <v>0.66035554380344175</v>
      </c>
      <c r="S22" s="55">
        <v>0.87964620045558783</v>
      </c>
      <c r="T22" s="55">
        <v>1.0541182893846075</v>
      </c>
      <c r="U22" s="55">
        <v>1.1833585957734527</v>
      </c>
      <c r="V22" s="55">
        <v>1.2673093418012702</v>
      </c>
      <c r="W22" s="56">
        <v>1.3273652594144469</v>
      </c>
    </row>
    <row r="23" spans="1:23" ht="25.5" customHeight="1">
      <c r="A23" s="47">
        <v>941</v>
      </c>
      <c r="B23" s="48" t="s">
        <v>67</v>
      </c>
      <c r="C23" s="50" t="s">
        <v>208</v>
      </c>
      <c r="D23" s="50" t="s">
        <v>208</v>
      </c>
      <c r="E23" s="50" t="s">
        <v>208</v>
      </c>
      <c r="F23" s="50" t="s">
        <v>208</v>
      </c>
      <c r="G23" s="50" t="s">
        <v>208</v>
      </c>
      <c r="H23" s="50">
        <v>1155.4522037679897</v>
      </c>
      <c r="I23" s="50">
        <v>1204.6063014733454</v>
      </c>
      <c r="J23" s="50">
        <v>1248.7510480498195</v>
      </c>
      <c r="K23" s="50">
        <v>1266.1944900650021</v>
      </c>
      <c r="L23" s="50">
        <v>1294.3327282677051</v>
      </c>
      <c r="M23" s="50">
        <v>1293.0532087854262</v>
      </c>
      <c r="N23" s="50">
        <v>1369.7841498827893</v>
      </c>
      <c r="O23" s="50">
        <v>1422.952212194599</v>
      </c>
      <c r="P23" s="50">
        <v>1541.9901623715259</v>
      </c>
      <c r="Q23" s="50">
        <v>1594.7139316767255</v>
      </c>
      <c r="R23" s="50">
        <v>1735.6816407407277</v>
      </c>
      <c r="S23" s="50">
        <v>1891.186120785482</v>
      </c>
      <c r="T23" s="50">
        <v>2016.3900880377532</v>
      </c>
      <c r="U23" s="50">
        <v>2207.327732824102</v>
      </c>
      <c r="V23" s="50">
        <v>2406.3770393380037</v>
      </c>
      <c r="W23" s="51">
        <v>2470.7941742422245</v>
      </c>
    </row>
    <row r="24" spans="1:23" ht="25.5" customHeight="1">
      <c r="A24" s="47">
        <v>921</v>
      </c>
      <c r="B24" s="57" t="s">
        <v>68</v>
      </c>
      <c r="C24" s="50" t="s">
        <v>208</v>
      </c>
      <c r="D24" s="50" t="s">
        <v>208</v>
      </c>
      <c r="E24" s="50" t="s">
        <v>208</v>
      </c>
      <c r="F24" s="50" t="s">
        <v>208</v>
      </c>
      <c r="G24" s="50" t="s">
        <v>208</v>
      </c>
      <c r="H24" s="50">
        <v>1063.0760724360277</v>
      </c>
      <c r="I24" s="50">
        <v>1109.2610359805235</v>
      </c>
      <c r="J24" s="50">
        <v>1150.6951268856699</v>
      </c>
      <c r="K24" s="50">
        <v>1168.0817029391155</v>
      </c>
      <c r="L24" s="50">
        <v>1194.9279751617275</v>
      </c>
      <c r="M24" s="50">
        <v>1195.7122832172524</v>
      </c>
      <c r="N24" s="50">
        <v>1268.4250516425298</v>
      </c>
      <c r="O24" s="50">
        <v>1319.334911674295</v>
      </c>
      <c r="P24" s="50">
        <v>1431.6240607883963</v>
      </c>
      <c r="Q24" s="50">
        <v>1482.8942940651345</v>
      </c>
      <c r="R24" s="50">
        <v>1615.6356506108768</v>
      </c>
      <c r="S24" s="50">
        <v>1761.7304565901045</v>
      </c>
      <c r="T24" s="50">
        <v>1879.2628499746854</v>
      </c>
      <c r="U24" s="50">
        <v>2056.4485611600057</v>
      </c>
      <c r="V24" s="50">
        <v>2240.9212894196066</v>
      </c>
      <c r="W24" s="51">
        <v>2301.5559356619538</v>
      </c>
    </row>
    <row r="25" spans="1:23">
      <c r="A25" s="52" t="s">
        <v>69</v>
      </c>
      <c r="B25" s="58" t="s">
        <v>70</v>
      </c>
      <c r="C25" s="55" t="s">
        <v>208</v>
      </c>
      <c r="D25" s="55" t="s">
        <v>208</v>
      </c>
      <c r="E25" s="55" t="s">
        <v>208</v>
      </c>
      <c r="F25" s="55" t="s">
        <v>208</v>
      </c>
      <c r="G25" s="55" t="s">
        <v>208</v>
      </c>
      <c r="H25" s="55">
        <v>82.300280671353732</v>
      </c>
      <c r="I25" s="55">
        <v>84.57676646806155</v>
      </c>
      <c r="J25" s="55">
        <v>85.795439293909169</v>
      </c>
      <c r="K25" s="55">
        <v>84.608230508609424</v>
      </c>
      <c r="L25" s="55">
        <v>84.585209004008092</v>
      </c>
      <c r="M25" s="55">
        <v>83.512799560883948</v>
      </c>
      <c r="N25" s="55">
        <v>87.548643031353009</v>
      </c>
      <c r="O25" s="55">
        <v>90.31689802341036</v>
      </c>
      <c r="P25" s="55">
        <v>97.112499564883407</v>
      </c>
      <c r="Q25" s="55">
        <v>99.677408762768209</v>
      </c>
      <c r="R25" s="55">
        <v>107.50216887702918</v>
      </c>
      <c r="S25" s="55">
        <v>117.71281476305813</v>
      </c>
      <c r="T25" s="55">
        <v>126.96864141130004</v>
      </c>
      <c r="U25" s="55">
        <v>142.56069060106921</v>
      </c>
      <c r="V25" s="55">
        <v>157.61941586512788</v>
      </c>
      <c r="W25" s="56">
        <v>163.72649970739175</v>
      </c>
    </row>
    <row r="26" spans="1:23">
      <c r="A26" s="52" t="s">
        <v>71</v>
      </c>
      <c r="B26" s="58" t="s">
        <v>72</v>
      </c>
      <c r="C26" s="55" t="s">
        <v>208</v>
      </c>
      <c r="D26" s="55" t="s">
        <v>208</v>
      </c>
      <c r="E26" s="55" t="s">
        <v>208</v>
      </c>
      <c r="F26" s="55" t="s">
        <v>208</v>
      </c>
      <c r="G26" s="55" t="s">
        <v>208</v>
      </c>
      <c r="H26" s="55">
        <v>191.37224794712358</v>
      </c>
      <c r="I26" s="55">
        <v>198.02387564017553</v>
      </c>
      <c r="J26" s="55">
        <v>203.35571503964644</v>
      </c>
      <c r="K26" s="55">
        <v>202.73165922751909</v>
      </c>
      <c r="L26" s="55">
        <v>204.76020749805991</v>
      </c>
      <c r="M26" s="55">
        <v>202.62583073843538</v>
      </c>
      <c r="N26" s="55">
        <v>213.05495977883061</v>
      </c>
      <c r="O26" s="55">
        <v>219.94716787054605</v>
      </c>
      <c r="P26" s="55">
        <v>236.93757093041509</v>
      </c>
      <c r="Q26" s="55">
        <v>242.83540164769212</v>
      </c>
      <c r="R26" s="55">
        <v>263.46437119501093</v>
      </c>
      <c r="S26" s="55">
        <v>288.63702097805964</v>
      </c>
      <c r="T26" s="55">
        <v>310.22211021212746</v>
      </c>
      <c r="U26" s="55">
        <v>341.9075317401327</v>
      </c>
      <c r="V26" s="55">
        <v>371.69746711712014</v>
      </c>
      <c r="W26" s="56">
        <v>379.8804793673155</v>
      </c>
    </row>
    <row r="27" spans="1:23">
      <c r="A27" s="52" t="s">
        <v>73</v>
      </c>
      <c r="B27" s="58" t="s">
        <v>74</v>
      </c>
      <c r="C27" s="55" t="s">
        <v>208</v>
      </c>
      <c r="D27" s="55" t="s">
        <v>208</v>
      </c>
      <c r="E27" s="55" t="s">
        <v>208</v>
      </c>
      <c r="F27" s="55" t="s">
        <v>208</v>
      </c>
      <c r="G27" s="55" t="s">
        <v>208</v>
      </c>
      <c r="H27" s="55">
        <v>129.37173765446951</v>
      </c>
      <c r="I27" s="55">
        <v>134.51417842485006</v>
      </c>
      <c r="J27" s="55">
        <v>138.10290083329255</v>
      </c>
      <c r="K27" s="55">
        <v>139.40931509224825</v>
      </c>
      <c r="L27" s="55">
        <v>141.42442424219632</v>
      </c>
      <c r="M27" s="55">
        <v>140.56501392870572</v>
      </c>
      <c r="N27" s="55">
        <v>148.17330454657878</v>
      </c>
      <c r="O27" s="55">
        <v>153.50330860547896</v>
      </c>
      <c r="P27" s="55">
        <v>166.15323332725816</v>
      </c>
      <c r="Q27" s="55">
        <v>169.58476270703301</v>
      </c>
      <c r="R27" s="55">
        <v>181.00070104606178</v>
      </c>
      <c r="S27" s="55">
        <v>194.85228279485204</v>
      </c>
      <c r="T27" s="55">
        <v>207.85207553517657</v>
      </c>
      <c r="U27" s="55">
        <v>229.60275224369823</v>
      </c>
      <c r="V27" s="55">
        <v>254.37952606234907</v>
      </c>
      <c r="W27" s="56">
        <v>266.11013967088934</v>
      </c>
    </row>
    <row r="28" spans="1:23">
      <c r="A28" s="52" t="s">
        <v>75</v>
      </c>
      <c r="B28" s="58" t="s">
        <v>76</v>
      </c>
      <c r="C28" s="55" t="s">
        <v>208</v>
      </c>
      <c r="D28" s="55" t="s">
        <v>208</v>
      </c>
      <c r="E28" s="55" t="s">
        <v>208</v>
      </c>
      <c r="F28" s="55" t="s">
        <v>208</v>
      </c>
      <c r="G28" s="55" t="s">
        <v>208</v>
      </c>
      <c r="H28" s="55">
        <v>95.33700461008462</v>
      </c>
      <c r="I28" s="55">
        <v>99.109489100988512</v>
      </c>
      <c r="J28" s="55">
        <v>102.31540260966062</v>
      </c>
      <c r="K28" s="55">
        <v>104.02609035271576</v>
      </c>
      <c r="L28" s="55">
        <v>106.44940560791409</v>
      </c>
      <c r="M28" s="55">
        <v>107.40112731529823</v>
      </c>
      <c r="N28" s="55">
        <v>113.76112225409464</v>
      </c>
      <c r="O28" s="55">
        <v>117.92906245060244</v>
      </c>
      <c r="P28" s="55">
        <v>127.10369038233563</v>
      </c>
      <c r="Q28" s="55">
        <v>131.01566245518569</v>
      </c>
      <c r="R28" s="55">
        <v>141.76192321574723</v>
      </c>
      <c r="S28" s="55">
        <v>154.12161183241292</v>
      </c>
      <c r="T28" s="55">
        <v>164.89189887708108</v>
      </c>
      <c r="U28" s="55">
        <v>180.65613841562089</v>
      </c>
      <c r="V28" s="55">
        <v>197.819435398633</v>
      </c>
      <c r="W28" s="56">
        <v>203.19077426619188</v>
      </c>
    </row>
    <row r="29" spans="1:23">
      <c r="A29" s="52" t="s">
        <v>77</v>
      </c>
      <c r="B29" s="58" t="s">
        <v>78</v>
      </c>
      <c r="C29" s="55" t="s">
        <v>208</v>
      </c>
      <c r="D29" s="55" t="s">
        <v>208</v>
      </c>
      <c r="E29" s="55" t="s">
        <v>208</v>
      </c>
      <c r="F29" s="55" t="s">
        <v>208</v>
      </c>
      <c r="G29" s="55" t="s">
        <v>208</v>
      </c>
      <c r="H29" s="55">
        <v>136.3080326114374</v>
      </c>
      <c r="I29" s="55">
        <v>140.7767739493386</v>
      </c>
      <c r="J29" s="55">
        <v>145.58399678418704</v>
      </c>
      <c r="K29" s="55">
        <v>146.92780707799648</v>
      </c>
      <c r="L29" s="55">
        <v>149.71585129715461</v>
      </c>
      <c r="M29" s="55">
        <v>149.62210594187073</v>
      </c>
      <c r="N29" s="55">
        <v>158.64067266285679</v>
      </c>
      <c r="O29" s="55">
        <v>164.0028995446535</v>
      </c>
      <c r="P29" s="55">
        <v>178.61929596655369</v>
      </c>
      <c r="Q29" s="55">
        <v>185.42387051583341</v>
      </c>
      <c r="R29" s="55">
        <v>201.58838027420381</v>
      </c>
      <c r="S29" s="55">
        <v>219.70724939109638</v>
      </c>
      <c r="T29" s="55">
        <v>234.05253293099361</v>
      </c>
      <c r="U29" s="55">
        <v>255.91408157105755</v>
      </c>
      <c r="V29" s="55">
        <v>278.47956406063685</v>
      </c>
      <c r="W29" s="56">
        <v>284.05010289972074</v>
      </c>
    </row>
    <row r="30" spans="1:23">
      <c r="A30" s="52" t="s">
        <v>79</v>
      </c>
      <c r="B30" s="58" t="s">
        <v>80</v>
      </c>
      <c r="C30" s="55" t="s">
        <v>208</v>
      </c>
      <c r="D30" s="55" t="s">
        <v>208</v>
      </c>
      <c r="E30" s="55" t="s">
        <v>208</v>
      </c>
      <c r="F30" s="55" t="s">
        <v>208</v>
      </c>
      <c r="G30" s="55" t="s">
        <v>208</v>
      </c>
      <c r="H30" s="55">
        <v>95.330316149758346</v>
      </c>
      <c r="I30" s="55">
        <v>100.80565894924118</v>
      </c>
      <c r="J30" s="55">
        <v>105.22170308475714</v>
      </c>
      <c r="K30" s="55">
        <v>108.30809941902645</v>
      </c>
      <c r="L30" s="55">
        <v>111.317256440444</v>
      </c>
      <c r="M30" s="55">
        <v>111.944838489668</v>
      </c>
      <c r="N30" s="55">
        <v>118.29021876323114</v>
      </c>
      <c r="O30" s="55">
        <v>123.15565723667267</v>
      </c>
      <c r="P30" s="55">
        <v>133.0326295143646</v>
      </c>
      <c r="Q30" s="55">
        <v>138.52815325882776</v>
      </c>
      <c r="R30" s="55">
        <v>151.60371736865048</v>
      </c>
      <c r="S30" s="55">
        <v>166.21721527009899</v>
      </c>
      <c r="T30" s="55">
        <v>177.15837725370207</v>
      </c>
      <c r="U30" s="55">
        <v>193.36794157587656</v>
      </c>
      <c r="V30" s="55">
        <v>209.87785660254085</v>
      </c>
      <c r="W30" s="56">
        <v>215.28302633957031</v>
      </c>
    </row>
    <row r="31" spans="1:23">
      <c r="A31" s="52" t="s">
        <v>81</v>
      </c>
      <c r="B31" s="58" t="s">
        <v>82</v>
      </c>
      <c r="C31" s="55" t="s">
        <v>208</v>
      </c>
      <c r="D31" s="55" t="s">
        <v>208</v>
      </c>
      <c r="E31" s="55" t="s">
        <v>208</v>
      </c>
      <c r="F31" s="55" t="s">
        <v>208</v>
      </c>
      <c r="G31" s="55" t="s">
        <v>208</v>
      </c>
      <c r="H31" s="55">
        <v>125.83789394758412</v>
      </c>
      <c r="I31" s="55">
        <v>133.67048284332168</v>
      </c>
      <c r="J31" s="55">
        <v>143.02434211628821</v>
      </c>
      <c r="K31" s="55">
        <v>148.44467663744757</v>
      </c>
      <c r="L31" s="55">
        <v>154.96079109347932</v>
      </c>
      <c r="M31" s="55">
        <v>157.42524441313378</v>
      </c>
      <c r="N31" s="55">
        <v>170.72340380204713</v>
      </c>
      <c r="O31" s="55">
        <v>180.27950011385721</v>
      </c>
      <c r="P31" s="55">
        <v>198.28142202215386</v>
      </c>
      <c r="Q31" s="55">
        <v>208.86689541331961</v>
      </c>
      <c r="R31" s="55">
        <v>231.74141882362983</v>
      </c>
      <c r="S31" s="55">
        <v>252.86514819199331</v>
      </c>
      <c r="T31" s="55">
        <v>267.62688078368728</v>
      </c>
      <c r="U31" s="55">
        <v>288.09293443932353</v>
      </c>
      <c r="V31" s="55">
        <v>312.02920680540859</v>
      </c>
      <c r="W31" s="56">
        <v>320.02592216376121</v>
      </c>
    </row>
    <row r="32" spans="1:23">
      <c r="A32" s="52" t="s">
        <v>83</v>
      </c>
      <c r="B32" s="58" t="s">
        <v>84</v>
      </c>
      <c r="C32" s="55" t="s">
        <v>208</v>
      </c>
      <c r="D32" s="55" t="s">
        <v>208</v>
      </c>
      <c r="E32" s="55" t="s">
        <v>208</v>
      </c>
      <c r="F32" s="55" t="s">
        <v>208</v>
      </c>
      <c r="G32" s="55" t="s">
        <v>208</v>
      </c>
      <c r="H32" s="55">
        <v>114.59270469834458</v>
      </c>
      <c r="I32" s="55">
        <v>121.23401898431969</v>
      </c>
      <c r="J32" s="55">
        <v>127.66539903699311</v>
      </c>
      <c r="K32" s="55">
        <v>132.46576685511829</v>
      </c>
      <c r="L32" s="55">
        <v>138.10016956975062</v>
      </c>
      <c r="M32" s="55">
        <v>139.09851265639708</v>
      </c>
      <c r="N32" s="55">
        <v>149.05071000160572</v>
      </c>
      <c r="O32" s="55">
        <v>157.69461889228114</v>
      </c>
      <c r="P32" s="55">
        <v>173.19390910353221</v>
      </c>
      <c r="Q32" s="55">
        <v>181.89402079972547</v>
      </c>
      <c r="R32" s="55">
        <v>200.05993206886674</v>
      </c>
      <c r="S32" s="55">
        <v>217.96060240606656</v>
      </c>
      <c r="T32" s="55">
        <v>231.49820181656122</v>
      </c>
      <c r="U32" s="55">
        <v>252.53544947984466</v>
      </c>
      <c r="V32" s="55">
        <v>274.3821525395075</v>
      </c>
      <c r="W32" s="56">
        <v>280.69983808263066</v>
      </c>
    </row>
    <row r="33" spans="1:23">
      <c r="A33" s="52" t="s">
        <v>85</v>
      </c>
      <c r="B33" s="58" t="s">
        <v>86</v>
      </c>
      <c r="C33" s="55" t="s">
        <v>208</v>
      </c>
      <c r="D33" s="55" t="s">
        <v>208</v>
      </c>
      <c r="E33" s="55" t="s">
        <v>208</v>
      </c>
      <c r="F33" s="55" t="s">
        <v>208</v>
      </c>
      <c r="G33" s="55" t="s">
        <v>208</v>
      </c>
      <c r="H33" s="55">
        <v>92.625854145872012</v>
      </c>
      <c r="I33" s="55">
        <v>96.549791620226671</v>
      </c>
      <c r="J33" s="55">
        <v>99.630228086935347</v>
      </c>
      <c r="K33" s="55">
        <v>101.16005776843414</v>
      </c>
      <c r="L33" s="55">
        <v>103.61466040872068</v>
      </c>
      <c r="M33" s="55">
        <v>103.51681017285971</v>
      </c>
      <c r="N33" s="55">
        <v>109.18201680193202</v>
      </c>
      <c r="O33" s="55">
        <v>112.50579893679256</v>
      </c>
      <c r="P33" s="55">
        <v>121.18980997689977</v>
      </c>
      <c r="Q33" s="55">
        <v>125.06811850474921</v>
      </c>
      <c r="R33" s="55">
        <v>136.91303774167667</v>
      </c>
      <c r="S33" s="55">
        <v>149.65651096246657</v>
      </c>
      <c r="T33" s="55">
        <v>158.99213115405624</v>
      </c>
      <c r="U33" s="55">
        <v>171.8110410933827</v>
      </c>
      <c r="V33" s="55">
        <v>184.63666496828253</v>
      </c>
      <c r="W33" s="56">
        <v>188.58915316448264</v>
      </c>
    </row>
    <row r="34" spans="1:23" ht="15.75">
      <c r="A34" s="40">
        <v>924</v>
      </c>
      <c r="B34" s="59" t="s">
        <v>87</v>
      </c>
      <c r="C34" s="50" t="s">
        <v>208</v>
      </c>
      <c r="D34" s="50" t="s">
        <v>208</v>
      </c>
      <c r="E34" s="50" t="s">
        <v>208</v>
      </c>
      <c r="F34" s="50" t="s">
        <v>208</v>
      </c>
      <c r="G34" s="50" t="s">
        <v>208</v>
      </c>
      <c r="H34" s="50">
        <v>92.376131331961915</v>
      </c>
      <c r="I34" s="50">
        <v>95.345265492822023</v>
      </c>
      <c r="J34" s="50">
        <v>98.055921164149538</v>
      </c>
      <c r="K34" s="50">
        <v>98.112787125886541</v>
      </c>
      <c r="L34" s="50">
        <v>99.404753105977534</v>
      </c>
      <c r="M34" s="50">
        <v>97.340925568173787</v>
      </c>
      <c r="N34" s="50">
        <v>101.35909824025936</v>
      </c>
      <c r="O34" s="50">
        <v>103.61730052030421</v>
      </c>
      <c r="P34" s="50">
        <v>110.36610158312962</v>
      </c>
      <c r="Q34" s="50">
        <v>111.81963761159092</v>
      </c>
      <c r="R34" s="50">
        <v>120.04599012985101</v>
      </c>
      <c r="S34" s="50">
        <v>129.45566419537747</v>
      </c>
      <c r="T34" s="50">
        <v>137.12723806306789</v>
      </c>
      <c r="U34" s="50">
        <v>150.87917166409653</v>
      </c>
      <c r="V34" s="50">
        <v>165.45574991839689</v>
      </c>
      <c r="W34" s="51">
        <v>169.23823858027052</v>
      </c>
    </row>
    <row r="35" spans="1:23" ht="15.75">
      <c r="A35" s="40">
        <v>923</v>
      </c>
      <c r="B35" s="59" t="s">
        <v>88</v>
      </c>
      <c r="C35" s="50" t="s">
        <v>208</v>
      </c>
      <c r="D35" s="50" t="s">
        <v>208</v>
      </c>
      <c r="E35" s="50" t="s">
        <v>208</v>
      </c>
      <c r="F35" s="50" t="s">
        <v>208</v>
      </c>
      <c r="G35" s="50" t="s">
        <v>208</v>
      </c>
      <c r="H35" s="50">
        <v>124.41426912617442</v>
      </c>
      <c r="I35" s="50">
        <v>129.31780903384393</v>
      </c>
      <c r="J35" s="50">
        <v>135.17701270136416</v>
      </c>
      <c r="K35" s="50">
        <v>136.22087708973012</v>
      </c>
      <c r="L35" s="50">
        <v>137.77749215312332</v>
      </c>
      <c r="M35" s="50">
        <v>135.73469944892821</v>
      </c>
      <c r="N35" s="50">
        <v>141.42245181532135</v>
      </c>
      <c r="O35" s="50">
        <v>144.10847364491406</v>
      </c>
      <c r="P35" s="50">
        <v>153.70303460651408</v>
      </c>
      <c r="Q35" s="50">
        <v>156.67608208482855</v>
      </c>
      <c r="R35" s="50">
        <v>168.39427613939321</v>
      </c>
      <c r="S35" s="50">
        <v>182.18403425169328</v>
      </c>
      <c r="T35" s="50">
        <v>193.18861630042542</v>
      </c>
      <c r="U35" s="50">
        <v>211.63808522526043</v>
      </c>
      <c r="V35" s="50">
        <v>230.44772098584551</v>
      </c>
      <c r="W35" s="51">
        <v>238.29607008113155</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119</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c r="J3" s="50"/>
      <c r="K3" s="50"/>
      <c r="L3" s="50"/>
      <c r="M3" s="50"/>
      <c r="N3" s="50"/>
      <c r="O3" s="50"/>
      <c r="P3" s="50">
        <f t="shared" ref="P3:W3" si="0">SUM(P6,P16:P17,P4)</f>
        <v>298.26100000000002</v>
      </c>
      <c r="Q3" s="50">
        <f t="shared" si="0"/>
        <v>435.41003043999996</v>
      </c>
      <c r="R3" s="50">
        <f t="shared" si="0"/>
        <v>128.72999999999999</v>
      </c>
      <c r="S3" s="50">
        <f t="shared" si="0"/>
        <v>141.73699999999999</v>
      </c>
      <c r="T3" s="50">
        <f t="shared" si="0"/>
        <v>8.4069999999999965</v>
      </c>
      <c r="U3" s="50">
        <f t="shared" si="0"/>
        <v>11.036000000000001</v>
      </c>
      <c r="V3" s="50">
        <f t="shared" si="0"/>
        <v>3.9260000000000019</v>
      </c>
      <c r="W3" s="77">
        <f t="shared" si="0"/>
        <v>3.1778794200000005</v>
      </c>
    </row>
    <row r="4" spans="1:23" s="42" customFormat="1">
      <c r="A4" s="52"/>
      <c r="B4" s="78" t="s">
        <v>66</v>
      </c>
      <c r="C4" s="55"/>
      <c r="D4" s="55"/>
      <c r="E4" s="55"/>
      <c r="F4" s="55"/>
      <c r="G4" s="55"/>
      <c r="H4" s="55"/>
      <c r="I4" s="55"/>
      <c r="J4" s="55"/>
      <c r="K4" s="55"/>
      <c r="L4" s="55"/>
      <c r="M4" s="55"/>
      <c r="N4" s="55"/>
      <c r="O4" s="55"/>
      <c r="P4" s="132">
        <v>0</v>
      </c>
      <c r="Q4" s="132">
        <v>0</v>
      </c>
      <c r="R4" s="132">
        <v>0</v>
      </c>
      <c r="S4" s="132">
        <v>0</v>
      </c>
      <c r="T4" s="132">
        <v>0</v>
      </c>
      <c r="U4" s="132">
        <v>0</v>
      </c>
      <c r="V4" s="132">
        <v>0</v>
      </c>
      <c r="W4" s="134">
        <v>0</v>
      </c>
    </row>
    <row r="5" spans="1:23" s="42" customFormat="1" ht="25.5" customHeight="1">
      <c r="A5" s="47">
        <v>941</v>
      </c>
      <c r="B5" s="48" t="s">
        <v>67</v>
      </c>
      <c r="C5" s="50"/>
      <c r="D5" s="50"/>
      <c r="E5" s="50"/>
      <c r="F5" s="50"/>
      <c r="G5" s="50"/>
      <c r="H5" s="50"/>
      <c r="I5" s="50"/>
      <c r="J5" s="50"/>
      <c r="K5" s="50"/>
      <c r="L5" s="50"/>
      <c r="M5" s="50"/>
      <c r="N5" s="50"/>
      <c r="O5" s="50"/>
      <c r="P5" s="50">
        <f t="shared" ref="P5:W5" si="1">SUM(P6,P16)</f>
        <v>245.33668892947435</v>
      </c>
      <c r="Q5" s="50">
        <f t="shared" si="1"/>
        <v>384.28316855762387</v>
      </c>
      <c r="R5" s="50">
        <f t="shared" si="1"/>
        <v>126.5076392033908</v>
      </c>
      <c r="S5" s="50">
        <f t="shared" si="1"/>
        <v>133.30310289136014</v>
      </c>
      <c r="T5" s="50">
        <f t="shared" si="1"/>
        <v>7.5406439628482937</v>
      </c>
      <c r="U5" s="50">
        <f t="shared" si="1"/>
        <v>3.7522400000000005</v>
      </c>
      <c r="V5" s="50">
        <f t="shared" si="1"/>
        <v>0.44677880000000025</v>
      </c>
      <c r="W5" s="51">
        <f t="shared" si="1"/>
        <v>2.4334152304281536</v>
      </c>
    </row>
    <row r="6" spans="1:23" s="42" customFormat="1" ht="25.5" customHeight="1">
      <c r="A6" s="47">
        <v>921</v>
      </c>
      <c r="B6" s="57" t="s">
        <v>68</v>
      </c>
      <c r="C6" s="50"/>
      <c r="D6" s="50"/>
      <c r="E6" s="50"/>
      <c r="F6" s="50"/>
      <c r="G6" s="50"/>
      <c r="H6" s="50"/>
      <c r="I6" s="50"/>
      <c r="J6" s="50"/>
      <c r="K6" s="50"/>
      <c r="L6" s="50"/>
      <c r="M6" s="50"/>
      <c r="N6" s="50"/>
      <c r="O6" s="50"/>
      <c r="P6" s="50">
        <f t="shared" ref="P6:U6" si="2">SUM(P7:P15)</f>
        <v>228.36439246970889</v>
      </c>
      <c r="Q6" s="50">
        <f t="shared" si="2"/>
        <v>356.640476516928</v>
      </c>
      <c r="R6" s="50">
        <f t="shared" si="2"/>
        <v>122.20742089066944</v>
      </c>
      <c r="S6" s="50">
        <f t="shared" si="2"/>
        <v>125.3032677673225</v>
      </c>
      <c r="T6" s="50">
        <f t="shared" si="2"/>
        <v>7.3175479876160958</v>
      </c>
      <c r="U6" s="50">
        <f t="shared" si="2"/>
        <v>3.5315200000000004</v>
      </c>
      <c r="V6" s="50">
        <f t="shared" ref="V6:W6" si="3">SUM(V7:V15)</f>
        <v>0.44677880000000025</v>
      </c>
      <c r="W6" s="51">
        <f t="shared" si="3"/>
        <v>2.4334152304281536</v>
      </c>
    </row>
    <row r="7" spans="1:23" s="42" customFormat="1">
      <c r="A7" s="52" t="s">
        <v>69</v>
      </c>
      <c r="B7" s="58" t="s">
        <v>70</v>
      </c>
      <c r="C7" s="55"/>
      <c r="D7" s="55"/>
      <c r="E7" s="55"/>
      <c r="F7" s="55"/>
      <c r="G7" s="55"/>
      <c r="H7" s="55"/>
      <c r="I7" s="55"/>
      <c r="J7" s="55"/>
      <c r="K7" s="55"/>
      <c r="L7" s="55"/>
      <c r="M7" s="55"/>
      <c r="N7" s="55"/>
      <c r="O7" s="55"/>
      <c r="P7" s="55">
        <v>23.241706415036909</v>
      </c>
      <c r="Q7" s="55">
        <v>26.685976810860979</v>
      </c>
      <c r="R7" s="55">
        <v>3.8966057016779883</v>
      </c>
      <c r="S7" s="55">
        <v>9.9155276817792988</v>
      </c>
      <c r="T7" s="132">
        <v>0</v>
      </c>
      <c r="U7" s="55">
        <v>0.22072000000000003</v>
      </c>
      <c r="V7" s="55">
        <v>0.2108262000000001</v>
      </c>
      <c r="W7" s="134">
        <v>0</v>
      </c>
    </row>
    <row r="8" spans="1:23" s="42" customFormat="1">
      <c r="A8" s="52" t="s">
        <v>71</v>
      </c>
      <c r="B8" s="58" t="s">
        <v>72</v>
      </c>
      <c r="C8" s="55"/>
      <c r="D8" s="55"/>
      <c r="E8" s="55"/>
      <c r="F8" s="55"/>
      <c r="G8" s="55"/>
      <c r="H8" s="55"/>
      <c r="I8" s="55"/>
      <c r="J8" s="55"/>
      <c r="K8" s="55"/>
      <c r="L8" s="55"/>
      <c r="M8" s="55"/>
      <c r="N8" s="55"/>
      <c r="O8" s="55"/>
      <c r="P8" s="55">
        <v>34.963435084426187</v>
      </c>
      <c r="Q8" s="55">
        <v>59.303588046698223</v>
      </c>
      <c r="R8" s="55">
        <v>14.410465075770771</v>
      </c>
      <c r="S8" s="55">
        <v>8.1138067065868249</v>
      </c>
      <c r="T8" s="55">
        <v>0.17847678018575844</v>
      </c>
      <c r="U8" s="55">
        <v>0.22072000000000003</v>
      </c>
      <c r="V8" s="55">
        <v>0.23595260000000012</v>
      </c>
      <c r="W8" s="134">
        <v>0</v>
      </c>
    </row>
    <row r="9" spans="1:23" s="42" customFormat="1">
      <c r="A9" s="52" t="s">
        <v>73</v>
      </c>
      <c r="B9" s="58" t="s">
        <v>74</v>
      </c>
      <c r="C9" s="55"/>
      <c r="D9" s="55"/>
      <c r="E9" s="55"/>
      <c r="F9" s="55"/>
      <c r="G9" s="55"/>
      <c r="H9" s="55"/>
      <c r="I9" s="55"/>
      <c r="J9" s="55"/>
      <c r="K9" s="55"/>
      <c r="L9" s="55"/>
      <c r="M9" s="55"/>
      <c r="N9" s="55"/>
      <c r="O9" s="55"/>
      <c r="P9" s="55">
        <v>40.602373403005018</v>
      </c>
      <c r="Q9" s="55">
        <v>47.835761491744115</v>
      </c>
      <c r="R9" s="55">
        <v>12.805980375079836</v>
      </c>
      <c r="S9" s="55">
        <v>25.63148143712575</v>
      </c>
      <c r="T9" s="55">
        <v>4.0938111455108341</v>
      </c>
      <c r="U9" s="55">
        <v>2.2072000000000003</v>
      </c>
      <c r="V9" s="132">
        <v>0</v>
      </c>
      <c r="W9" s="134">
        <v>0</v>
      </c>
    </row>
    <row r="10" spans="1:23" s="42" customFormat="1">
      <c r="A10" s="52" t="s">
        <v>75</v>
      </c>
      <c r="B10" s="58" t="s">
        <v>76</v>
      </c>
      <c r="C10" s="55"/>
      <c r="D10" s="55"/>
      <c r="E10" s="55"/>
      <c r="F10" s="55"/>
      <c r="G10" s="55"/>
      <c r="H10" s="55"/>
      <c r="I10" s="55"/>
      <c r="J10" s="55"/>
      <c r="K10" s="55"/>
      <c r="L10" s="55"/>
      <c r="M10" s="55"/>
      <c r="N10" s="55"/>
      <c r="O10" s="55"/>
      <c r="P10" s="55">
        <v>23.309797351799716</v>
      </c>
      <c r="Q10" s="55">
        <v>35.329580007342528</v>
      </c>
      <c r="R10" s="55">
        <v>12.447213609707948</v>
      </c>
      <c r="S10" s="55">
        <v>17.464326330196748</v>
      </c>
      <c r="T10" s="55">
        <v>2.4540557275541786</v>
      </c>
      <c r="U10" s="55">
        <v>0.22072000000000003</v>
      </c>
      <c r="V10" s="132">
        <v>0</v>
      </c>
      <c r="W10" s="134">
        <v>0</v>
      </c>
    </row>
    <row r="11" spans="1:23" s="42" customFormat="1">
      <c r="A11" s="52" t="s">
        <v>77</v>
      </c>
      <c r="B11" s="58" t="s">
        <v>78</v>
      </c>
      <c r="C11" s="55"/>
      <c r="D11" s="55"/>
      <c r="E11" s="55"/>
      <c r="F11" s="55"/>
      <c r="G11" s="55"/>
      <c r="H11" s="55"/>
      <c r="I11" s="55"/>
      <c r="J11" s="55"/>
      <c r="K11" s="55"/>
      <c r="L11" s="55"/>
      <c r="M11" s="55"/>
      <c r="N11" s="55"/>
      <c r="O11" s="55"/>
      <c r="P11" s="55">
        <v>34.622980400612164</v>
      </c>
      <c r="Q11" s="55">
        <v>49.598668755253186</v>
      </c>
      <c r="R11" s="55">
        <v>22.891312779422861</v>
      </c>
      <c r="S11" s="55">
        <v>19.413967869974336</v>
      </c>
      <c r="T11" s="132">
        <v>0</v>
      </c>
      <c r="U11" s="132">
        <v>0</v>
      </c>
      <c r="V11" s="132">
        <v>0</v>
      </c>
      <c r="W11" s="134">
        <v>0</v>
      </c>
    </row>
    <row r="12" spans="1:23" s="42" customFormat="1">
      <c r="A12" s="52" t="s">
        <v>79</v>
      </c>
      <c r="B12" s="58" t="s">
        <v>80</v>
      </c>
      <c r="C12" s="55"/>
      <c r="D12" s="55"/>
      <c r="E12" s="55"/>
      <c r="F12" s="55"/>
      <c r="G12" s="55"/>
      <c r="H12" s="55"/>
      <c r="I12" s="55"/>
      <c r="J12" s="55"/>
      <c r="K12" s="55"/>
      <c r="L12" s="55"/>
      <c r="M12" s="55"/>
      <c r="N12" s="55"/>
      <c r="O12" s="55"/>
      <c r="P12" s="55">
        <v>23.862090505542451</v>
      </c>
      <c r="Q12" s="55">
        <v>36.217411740629302</v>
      </c>
      <c r="R12" s="55">
        <v>16.817192126807175</v>
      </c>
      <c r="S12" s="55">
        <v>12.536874080410607</v>
      </c>
      <c r="T12" s="132">
        <v>0</v>
      </c>
      <c r="U12" s="55">
        <v>0.66216000000000008</v>
      </c>
      <c r="V12" s="132">
        <v>0</v>
      </c>
      <c r="W12" s="134">
        <v>0</v>
      </c>
    </row>
    <row r="13" spans="1:23" s="42" customFormat="1">
      <c r="A13" s="52" t="s">
        <v>81</v>
      </c>
      <c r="B13" s="58" t="s">
        <v>82</v>
      </c>
      <c r="C13" s="55"/>
      <c r="D13" s="55"/>
      <c r="E13" s="55"/>
      <c r="F13" s="55"/>
      <c r="G13" s="55"/>
      <c r="H13" s="55"/>
      <c r="I13" s="55"/>
      <c r="J13" s="55"/>
      <c r="K13" s="55"/>
      <c r="L13" s="55"/>
      <c r="M13" s="55"/>
      <c r="N13" s="55"/>
      <c r="O13" s="55"/>
      <c r="P13" s="55">
        <v>13.893072986158675</v>
      </c>
      <c r="Q13" s="55">
        <v>40.909143227739563</v>
      </c>
      <c r="R13" s="55">
        <v>13.329181907913835</v>
      </c>
      <c r="S13" s="55">
        <v>15.175194970059881</v>
      </c>
      <c r="T13" s="132">
        <v>0</v>
      </c>
      <c r="U13" s="132">
        <v>0</v>
      </c>
      <c r="V13" s="132">
        <v>0</v>
      </c>
      <c r="W13" s="134">
        <v>0</v>
      </c>
    </row>
    <row r="14" spans="1:23" s="42" customFormat="1">
      <c r="A14" s="52" t="s">
        <v>83</v>
      </c>
      <c r="B14" s="58" t="s">
        <v>84</v>
      </c>
      <c r="C14" s="55"/>
      <c r="D14" s="55"/>
      <c r="E14" s="55"/>
      <c r="F14" s="55"/>
      <c r="G14" s="55"/>
      <c r="H14" s="55"/>
      <c r="I14" s="55"/>
      <c r="J14" s="55"/>
      <c r="K14" s="55"/>
      <c r="L14" s="55"/>
      <c r="M14" s="55"/>
      <c r="N14" s="55"/>
      <c r="O14" s="55"/>
      <c r="P14" s="55">
        <v>20.06412936610608</v>
      </c>
      <c r="Q14" s="55">
        <v>38.829882128231752</v>
      </c>
      <c r="R14" s="55">
        <v>17.522268478197756</v>
      </c>
      <c r="S14" s="55">
        <v>11.899118203592815</v>
      </c>
      <c r="T14" s="55">
        <v>0.59120433436532482</v>
      </c>
      <c r="U14" s="132">
        <v>0</v>
      </c>
      <c r="V14" s="132">
        <v>0</v>
      </c>
      <c r="W14" s="56">
        <v>1.5314719588393513</v>
      </c>
    </row>
    <row r="15" spans="1:23" s="42" customFormat="1">
      <c r="A15" s="52" t="s">
        <v>85</v>
      </c>
      <c r="B15" s="58" t="s">
        <v>86</v>
      </c>
      <c r="C15" s="55"/>
      <c r="D15" s="55"/>
      <c r="E15" s="55"/>
      <c r="F15" s="55"/>
      <c r="G15" s="55"/>
      <c r="H15" s="55"/>
      <c r="I15" s="55"/>
      <c r="J15" s="55"/>
      <c r="K15" s="55"/>
      <c r="L15" s="55"/>
      <c r="M15" s="55"/>
      <c r="N15" s="55"/>
      <c r="O15" s="55"/>
      <c r="P15" s="55">
        <v>13.804806957021707</v>
      </c>
      <c r="Q15" s="55">
        <v>21.930464308428395</v>
      </c>
      <c r="R15" s="55">
        <v>8.0872008360912737</v>
      </c>
      <c r="S15" s="55">
        <v>5.1529704875962361</v>
      </c>
      <c r="T15" s="132">
        <v>0</v>
      </c>
      <c r="U15" s="132">
        <v>0</v>
      </c>
      <c r="V15" s="132">
        <v>0</v>
      </c>
      <c r="W15" s="56">
        <v>0.90194327158880216</v>
      </c>
    </row>
    <row r="16" spans="1:23" s="42" customFormat="1" ht="15.75">
      <c r="A16" s="40">
        <v>924</v>
      </c>
      <c r="B16" s="59" t="s">
        <v>87</v>
      </c>
      <c r="C16" s="50"/>
      <c r="D16" s="50"/>
      <c r="E16" s="50"/>
      <c r="F16" s="50"/>
      <c r="G16" s="50"/>
      <c r="H16" s="50"/>
      <c r="I16" s="50"/>
      <c r="J16" s="50"/>
      <c r="K16" s="50"/>
      <c r="L16" s="50"/>
      <c r="M16" s="50"/>
      <c r="N16" s="50"/>
      <c r="O16" s="50"/>
      <c r="P16" s="50">
        <v>16.972296459765452</v>
      </c>
      <c r="Q16" s="50">
        <v>27.642692040695863</v>
      </c>
      <c r="R16" s="50">
        <v>4.3002183127213609</v>
      </c>
      <c r="S16" s="50">
        <v>7.999835124037638</v>
      </c>
      <c r="T16" s="50">
        <v>0.22309597523219807</v>
      </c>
      <c r="U16" s="50">
        <v>0.22072000000000003</v>
      </c>
      <c r="V16" s="133">
        <v>0</v>
      </c>
      <c r="W16" s="136">
        <v>0</v>
      </c>
    </row>
    <row r="17" spans="1:23" s="42" customFormat="1" ht="15.75">
      <c r="A17" s="40">
        <v>923</v>
      </c>
      <c r="B17" s="79" t="s">
        <v>88</v>
      </c>
      <c r="C17" s="80"/>
      <c r="D17" s="80"/>
      <c r="E17" s="80"/>
      <c r="F17" s="80"/>
      <c r="G17" s="80"/>
      <c r="H17" s="80"/>
      <c r="I17" s="80"/>
      <c r="J17" s="80"/>
      <c r="K17" s="80"/>
      <c r="L17" s="80"/>
      <c r="M17" s="80"/>
      <c r="N17" s="80"/>
      <c r="O17" s="80"/>
      <c r="P17" s="80">
        <v>52.924311070525668</v>
      </c>
      <c r="Q17" s="80">
        <v>51.126861882376105</v>
      </c>
      <c r="R17" s="80">
        <v>2.2223607966091854</v>
      </c>
      <c r="S17" s="80">
        <v>8.4338971086398633</v>
      </c>
      <c r="T17" s="80">
        <v>0.8663560371517024</v>
      </c>
      <c r="U17" s="80">
        <v>7.2837600000000009</v>
      </c>
      <c r="V17" s="80">
        <v>3.4792212000000018</v>
      </c>
      <c r="W17" s="51">
        <v>0.7444641895718469</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120</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t="s">
        <v>208</v>
      </c>
      <c r="J21" s="50" t="s">
        <v>208</v>
      </c>
      <c r="K21" s="50" t="s">
        <v>208</v>
      </c>
      <c r="L21" s="50" t="s">
        <v>208</v>
      </c>
      <c r="M21" s="50" t="s">
        <v>208</v>
      </c>
      <c r="N21" s="50" t="s">
        <v>208</v>
      </c>
      <c r="O21" s="50" t="s">
        <v>208</v>
      </c>
      <c r="P21" s="50">
        <v>338.41131286567645</v>
      </c>
      <c r="Q21" s="50">
        <v>485.21466351231663</v>
      </c>
      <c r="R21" s="50">
        <v>141.48870556758658</v>
      </c>
      <c r="S21" s="50">
        <v>152.5500234495974</v>
      </c>
      <c r="T21" s="50">
        <v>8.8996243171881737</v>
      </c>
      <c r="U21" s="50">
        <v>11.516312945559942</v>
      </c>
      <c r="V21" s="50">
        <v>4.0688970554624095</v>
      </c>
      <c r="W21" s="51">
        <v>3.2296459276755569</v>
      </c>
    </row>
    <row r="22" spans="1:23">
      <c r="A22" s="52"/>
      <c r="B22" s="78" t="s">
        <v>66</v>
      </c>
      <c r="C22" s="55" t="s">
        <v>208</v>
      </c>
      <c r="D22" s="55" t="s">
        <v>208</v>
      </c>
      <c r="E22" s="55" t="s">
        <v>208</v>
      </c>
      <c r="F22" s="55" t="s">
        <v>208</v>
      </c>
      <c r="G22" s="55" t="s">
        <v>208</v>
      </c>
      <c r="H22" s="55" t="s">
        <v>208</v>
      </c>
      <c r="I22" s="55" t="s">
        <v>208</v>
      </c>
      <c r="J22" s="55" t="s">
        <v>208</v>
      </c>
      <c r="K22" s="55" t="s">
        <v>208</v>
      </c>
      <c r="L22" s="55" t="s">
        <v>208</v>
      </c>
      <c r="M22" s="55" t="s">
        <v>208</v>
      </c>
      <c r="N22" s="55" t="s">
        <v>208</v>
      </c>
      <c r="O22" s="55" t="s">
        <v>208</v>
      </c>
      <c r="P22" s="132">
        <v>0</v>
      </c>
      <c r="Q22" s="132">
        <v>0</v>
      </c>
      <c r="R22" s="132">
        <v>0</v>
      </c>
      <c r="S22" s="132">
        <v>0</v>
      </c>
      <c r="T22" s="132">
        <v>0</v>
      </c>
      <c r="U22" s="132">
        <v>0</v>
      </c>
      <c r="V22" s="132">
        <v>0</v>
      </c>
      <c r="W22" s="134">
        <v>0</v>
      </c>
    </row>
    <row r="23" spans="1:23" ht="25.5" customHeight="1">
      <c r="A23" s="47">
        <v>941</v>
      </c>
      <c r="B23" s="48" t="s">
        <v>67</v>
      </c>
      <c r="C23" s="50" t="s">
        <v>208</v>
      </c>
      <c r="D23" s="50" t="s">
        <v>208</v>
      </c>
      <c r="E23" s="50" t="s">
        <v>208</v>
      </c>
      <c r="F23" s="50" t="s">
        <v>208</v>
      </c>
      <c r="G23" s="50" t="s">
        <v>208</v>
      </c>
      <c r="H23" s="50" t="s">
        <v>208</v>
      </c>
      <c r="I23" s="50" t="s">
        <v>208</v>
      </c>
      <c r="J23" s="50" t="s">
        <v>208</v>
      </c>
      <c r="K23" s="50" t="s">
        <v>208</v>
      </c>
      <c r="L23" s="50" t="s">
        <v>208</v>
      </c>
      <c r="M23" s="50" t="s">
        <v>208</v>
      </c>
      <c r="N23" s="50" t="s">
        <v>208</v>
      </c>
      <c r="O23" s="50" t="s">
        <v>208</v>
      </c>
      <c r="P23" s="50">
        <v>278.36261192291812</v>
      </c>
      <c r="Q23" s="50">
        <v>428.23962538646367</v>
      </c>
      <c r="R23" s="50">
        <v>139.04608184027836</v>
      </c>
      <c r="S23" s="50">
        <v>143.4727098215786</v>
      </c>
      <c r="T23" s="50">
        <v>7.982502483528358</v>
      </c>
      <c r="U23" s="50">
        <v>3.9155464014903805</v>
      </c>
      <c r="V23" s="50">
        <v>0.4630404849116222</v>
      </c>
      <c r="W23" s="51">
        <v>2.4730546854090401</v>
      </c>
    </row>
    <row r="24" spans="1:23" ht="25.5" customHeight="1">
      <c r="A24" s="47">
        <v>921</v>
      </c>
      <c r="B24" s="57" t="s">
        <v>68</v>
      </c>
      <c r="C24" s="50" t="s">
        <v>208</v>
      </c>
      <c r="D24" s="50" t="s">
        <v>208</v>
      </c>
      <c r="E24" s="50" t="s">
        <v>208</v>
      </c>
      <c r="F24" s="50" t="s">
        <v>208</v>
      </c>
      <c r="G24" s="50" t="s">
        <v>208</v>
      </c>
      <c r="H24" s="50" t="s">
        <v>208</v>
      </c>
      <c r="I24" s="50" t="s">
        <v>208</v>
      </c>
      <c r="J24" s="50" t="s">
        <v>208</v>
      </c>
      <c r="K24" s="50" t="s">
        <v>208</v>
      </c>
      <c r="L24" s="50" t="s">
        <v>208</v>
      </c>
      <c r="M24" s="50" t="s">
        <v>208</v>
      </c>
      <c r="N24" s="50" t="s">
        <v>208</v>
      </c>
      <c r="O24" s="50" t="s">
        <v>208</v>
      </c>
      <c r="P24" s="50">
        <v>259.10559499045058</v>
      </c>
      <c r="Q24" s="50">
        <v>397.43500771712149</v>
      </c>
      <c r="R24" s="50">
        <v>134.31965969528517</v>
      </c>
      <c r="S24" s="50">
        <v>134.86257248436351</v>
      </c>
      <c r="T24" s="50">
        <v>7.746333770997933</v>
      </c>
      <c r="U24" s="50">
        <v>3.6852201425791815</v>
      </c>
      <c r="V24" s="50">
        <v>0.4630404849116222</v>
      </c>
      <c r="W24" s="51">
        <v>2.4730546854090401</v>
      </c>
    </row>
    <row r="25" spans="1:23">
      <c r="A25" s="52" t="s">
        <v>69</v>
      </c>
      <c r="B25" s="58" t="s">
        <v>70</v>
      </c>
      <c r="C25" s="55" t="s">
        <v>208</v>
      </c>
      <c r="D25" s="55" t="s">
        <v>208</v>
      </c>
      <c r="E25" s="55" t="s">
        <v>208</v>
      </c>
      <c r="F25" s="55" t="s">
        <v>208</v>
      </c>
      <c r="G25" s="55" t="s">
        <v>208</v>
      </c>
      <c r="H25" s="55" t="s">
        <v>208</v>
      </c>
      <c r="I25" s="55" t="s">
        <v>208</v>
      </c>
      <c r="J25" s="55" t="s">
        <v>208</v>
      </c>
      <c r="K25" s="55" t="s">
        <v>208</v>
      </c>
      <c r="L25" s="55" t="s">
        <v>208</v>
      </c>
      <c r="M25" s="55" t="s">
        <v>208</v>
      </c>
      <c r="N25" s="55" t="s">
        <v>208</v>
      </c>
      <c r="O25" s="55" t="s">
        <v>208</v>
      </c>
      <c r="P25" s="55">
        <v>26.370381582410218</v>
      </c>
      <c r="Q25" s="55">
        <v>29.738468003813484</v>
      </c>
      <c r="R25" s="55">
        <v>4.2828066250112329</v>
      </c>
      <c r="S25" s="55">
        <v>10.671976832941041</v>
      </c>
      <c r="T25" s="132">
        <v>0</v>
      </c>
      <c r="U25" s="132">
        <v>0.23032625891119884</v>
      </c>
      <c r="V25" s="132">
        <v>0.21849977187833136</v>
      </c>
      <c r="W25" s="134">
        <v>0</v>
      </c>
    </row>
    <row r="26" spans="1:23">
      <c r="A26" s="52" t="s">
        <v>71</v>
      </c>
      <c r="B26" s="58" t="s">
        <v>72</v>
      </c>
      <c r="C26" s="55" t="s">
        <v>208</v>
      </c>
      <c r="D26" s="55" t="s">
        <v>208</v>
      </c>
      <c r="E26" s="55" t="s">
        <v>208</v>
      </c>
      <c r="F26" s="55" t="s">
        <v>208</v>
      </c>
      <c r="G26" s="55" t="s">
        <v>208</v>
      </c>
      <c r="H26" s="55" t="s">
        <v>208</v>
      </c>
      <c r="I26" s="55" t="s">
        <v>208</v>
      </c>
      <c r="J26" s="55" t="s">
        <v>208</v>
      </c>
      <c r="K26" s="55" t="s">
        <v>208</v>
      </c>
      <c r="L26" s="55" t="s">
        <v>208</v>
      </c>
      <c r="M26" s="55" t="s">
        <v>208</v>
      </c>
      <c r="N26" s="55" t="s">
        <v>208</v>
      </c>
      <c r="O26" s="55" t="s">
        <v>208</v>
      </c>
      <c r="P26" s="55">
        <v>39.67002715478899</v>
      </c>
      <c r="Q26" s="55">
        <v>66.087063933904815</v>
      </c>
      <c r="R26" s="55">
        <v>15.838717083801134</v>
      </c>
      <c r="S26" s="55">
        <v>8.7328037375937182</v>
      </c>
      <c r="T26" s="132">
        <v>0.18893497002433984</v>
      </c>
      <c r="U26" s="132">
        <v>0.23032625891119884</v>
      </c>
      <c r="V26" s="132">
        <v>0.24454071303329081</v>
      </c>
      <c r="W26" s="134">
        <v>0</v>
      </c>
    </row>
    <row r="27" spans="1:23">
      <c r="A27" s="52" t="s">
        <v>73</v>
      </c>
      <c r="B27" s="58" t="s">
        <v>74</v>
      </c>
      <c r="C27" s="55" t="s">
        <v>208</v>
      </c>
      <c r="D27" s="55" t="s">
        <v>208</v>
      </c>
      <c r="E27" s="55" t="s">
        <v>208</v>
      </c>
      <c r="F27" s="55" t="s">
        <v>208</v>
      </c>
      <c r="G27" s="55" t="s">
        <v>208</v>
      </c>
      <c r="H27" s="55" t="s">
        <v>208</v>
      </c>
      <c r="I27" s="55" t="s">
        <v>208</v>
      </c>
      <c r="J27" s="55" t="s">
        <v>208</v>
      </c>
      <c r="K27" s="55" t="s">
        <v>208</v>
      </c>
      <c r="L27" s="55" t="s">
        <v>208</v>
      </c>
      <c r="M27" s="55" t="s">
        <v>208</v>
      </c>
      <c r="N27" s="55" t="s">
        <v>208</v>
      </c>
      <c r="O27" s="55" t="s">
        <v>208</v>
      </c>
      <c r="P27" s="55">
        <v>46.068049422396321</v>
      </c>
      <c r="Q27" s="55">
        <v>53.307483276434318</v>
      </c>
      <c r="R27" s="55">
        <v>14.075208473502391</v>
      </c>
      <c r="S27" s="55">
        <v>27.58689046813079</v>
      </c>
      <c r="T27" s="55">
        <v>4.3336958749332952</v>
      </c>
      <c r="U27" s="55">
        <v>2.3032625891119882</v>
      </c>
      <c r="V27" s="132">
        <v>0</v>
      </c>
      <c r="W27" s="134">
        <v>0</v>
      </c>
    </row>
    <row r="28" spans="1:23">
      <c r="A28" s="52" t="s">
        <v>75</v>
      </c>
      <c r="B28" s="58" t="s">
        <v>76</v>
      </c>
      <c r="C28" s="55" t="s">
        <v>208</v>
      </c>
      <c r="D28" s="55" t="s">
        <v>208</v>
      </c>
      <c r="E28" s="55" t="s">
        <v>208</v>
      </c>
      <c r="F28" s="55" t="s">
        <v>208</v>
      </c>
      <c r="G28" s="55" t="s">
        <v>208</v>
      </c>
      <c r="H28" s="55" t="s">
        <v>208</v>
      </c>
      <c r="I28" s="55" t="s">
        <v>208</v>
      </c>
      <c r="J28" s="55" t="s">
        <v>208</v>
      </c>
      <c r="K28" s="55" t="s">
        <v>208</v>
      </c>
      <c r="L28" s="55" t="s">
        <v>208</v>
      </c>
      <c r="M28" s="55" t="s">
        <v>208</v>
      </c>
      <c r="N28" s="55" t="s">
        <v>208</v>
      </c>
      <c r="O28" s="55" t="s">
        <v>208</v>
      </c>
      <c r="P28" s="55">
        <v>26.44763855970244</v>
      </c>
      <c r="Q28" s="55">
        <v>39.370774848643322</v>
      </c>
      <c r="R28" s="55">
        <v>13.68088356685174</v>
      </c>
      <c r="S28" s="55">
        <v>18.796668415466218</v>
      </c>
      <c r="T28" s="55">
        <v>2.5978558378346728</v>
      </c>
      <c r="U28" s="55">
        <v>0.23032625891119884</v>
      </c>
      <c r="V28" s="132">
        <v>0</v>
      </c>
      <c r="W28" s="134">
        <v>0</v>
      </c>
    </row>
    <row r="29" spans="1:23">
      <c r="A29" s="52" t="s">
        <v>77</v>
      </c>
      <c r="B29" s="58" t="s">
        <v>78</v>
      </c>
      <c r="C29" s="55" t="s">
        <v>208</v>
      </c>
      <c r="D29" s="55" t="s">
        <v>208</v>
      </c>
      <c r="E29" s="55" t="s">
        <v>208</v>
      </c>
      <c r="F29" s="55" t="s">
        <v>208</v>
      </c>
      <c r="G29" s="55" t="s">
        <v>208</v>
      </c>
      <c r="H29" s="55" t="s">
        <v>208</v>
      </c>
      <c r="I29" s="55" t="s">
        <v>208</v>
      </c>
      <c r="J29" s="55" t="s">
        <v>208</v>
      </c>
      <c r="K29" s="55" t="s">
        <v>208</v>
      </c>
      <c r="L29" s="55" t="s">
        <v>208</v>
      </c>
      <c r="M29" s="55" t="s">
        <v>208</v>
      </c>
      <c r="N29" s="55" t="s">
        <v>208</v>
      </c>
      <c r="O29" s="55" t="s">
        <v>208</v>
      </c>
      <c r="P29" s="55">
        <v>39.283742268327892</v>
      </c>
      <c r="Q29" s="55">
        <v>55.272041726781836</v>
      </c>
      <c r="R29" s="55">
        <v>25.160119738237345</v>
      </c>
      <c r="S29" s="55">
        <v>20.895046838964529</v>
      </c>
      <c r="T29" s="132">
        <v>0</v>
      </c>
      <c r="U29" s="132">
        <v>0</v>
      </c>
      <c r="V29" s="55">
        <v>1</v>
      </c>
      <c r="W29" s="56">
        <v>2</v>
      </c>
    </row>
    <row r="30" spans="1:23">
      <c r="A30" s="52" t="s">
        <v>79</v>
      </c>
      <c r="B30" s="58" t="s">
        <v>80</v>
      </c>
      <c r="C30" s="55" t="s">
        <v>208</v>
      </c>
      <c r="D30" s="55" t="s">
        <v>208</v>
      </c>
      <c r="E30" s="55" t="s">
        <v>208</v>
      </c>
      <c r="F30" s="55" t="s">
        <v>208</v>
      </c>
      <c r="G30" s="55" t="s">
        <v>208</v>
      </c>
      <c r="H30" s="55" t="s">
        <v>208</v>
      </c>
      <c r="I30" s="55" t="s">
        <v>208</v>
      </c>
      <c r="J30" s="55" t="s">
        <v>208</v>
      </c>
      <c r="K30" s="55" t="s">
        <v>208</v>
      </c>
      <c r="L30" s="55" t="s">
        <v>208</v>
      </c>
      <c r="M30" s="55" t="s">
        <v>208</v>
      </c>
      <c r="N30" s="55" t="s">
        <v>208</v>
      </c>
      <c r="O30" s="55" t="s">
        <v>208</v>
      </c>
      <c r="P30" s="55">
        <v>27.074278486628199</v>
      </c>
      <c r="Q30" s="55">
        <v>40.36016173825395</v>
      </c>
      <c r="R30" s="55">
        <v>18.483979999249247</v>
      </c>
      <c r="S30" s="55">
        <v>13.493304041649591</v>
      </c>
      <c r="T30" s="132">
        <v>0</v>
      </c>
      <c r="U30" s="55">
        <v>0.69097877673359653</v>
      </c>
      <c r="V30" s="132">
        <v>0</v>
      </c>
      <c r="W30" s="134">
        <v>0</v>
      </c>
    </row>
    <row r="31" spans="1:23">
      <c r="A31" s="52" t="s">
        <v>81</v>
      </c>
      <c r="B31" s="58" t="s">
        <v>82</v>
      </c>
      <c r="C31" s="55" t="s">
        <v>208</v>
      </c>
      <c r="D31" s="55" t="s">
        <v>208</v>
      </c>
      <c r="E31" s="55" t="s">
        <v>208</v>
      </c>
      <c r="F31" s="55" t="s">
        <v>208</v>
      </c>
      <c r="G31" s="55" t="s">
        <v>208</v>
      </c>
      <c r="H31" s="55" t="s">
        <v>208</v>
      </c>
      <c r="I31" s="55" t="s">
        <v>208</v>
      </c>
      <c r="J31" s="55" t="s">
        <v>208</v>
      </c>
      <c r="K31" s="55" t="s">
        <v>208</v>
      </c>
      <c r="L31" s="55" t="s">
        <v>208</v>
      </c>
      <c r="M31" s="55" t="s">
        <v>208</v>
      </c>
      <c r="N31" s="55" t="s">
        <v>208</v>
      </c>
      <c r="O31" s="55" t="s">
        <v>208</v>
      </c>
      <c r="P31" s="55">
        <v>15.763284737141699</v>
      </c>
      <c r="Q31" s="55">
        <v>45.58855969800662</v>
      </c>
      <c r="R31" s="55">
        <v>14.650265629034589</v>
      </c>
      <c r="S31" s="55">
        <v>16.332900714244321</v>
      </c>
      <c r="T31" s="132">
        <v>0</v>
      </c>
      <c r="U31" s="132">
        <v>0</v>
      </c>
      <c r="V31" s="132">
        <v>0</v>
      </c>
      <c r="W31" s="134">
        <v>0</v>
      </c>
    </row>
    <row r="32" spans="1:23">
      <c r="A32" s="52" t="s">
        <v>83</v>
      </c>
      <c r="B32" s="58" t="s">
        <v>84</v>
      </c>
      <c r="C32" s="55" t="s">
        <v>208</v>
      </c>
      <c r="D32" s="55" t="s">
        <v>208</v>
      </c>
      <c r="E32" s="55" t="s">
        <v>208</v>
      </c>
      <c r="F32" s="55" t="s">
        <v>208</v>
      </c>
      <c r="G32" s="55" t="s">
        <v>208</v>
      </c>
      <c r="H32" s="55" t="s">
        <v>208</v>
      </c>
      <c r="I32" s="55" t="s">
        <v>208</v>
      </c>
      <c r="J32" s="55" t="s">
        <v>208</v>
      </c>
      <c r="K32" s="55" t="s">
        <v>208</v>
      </c>
      <c r="L32" s="55" t="s">
        <v>208</v>
      </c>
      <c r="M32" s="55" t="s">
        <v>208</v>
      </c>
      <c r="N32" s="55" t="s">
        <v>208</v>
      </c>
      <c r="O32" s="55" t="s">
        <v>208</v>
      </c>
      <c r="P32" s="55">
        <v>22.76505597544007</v>
      </c>
      <c r="Q32" s="55">
        <v>43.271461091590943</v>
      </c>
      <c r="R32" s="55">
        <v>19.258937975514065</v>
      </c>
      <c r="S32" s="55">
        <v>12.806894184211712</v>
      </c>
      <c r="T32" s="55">
        <v>0.62584708820562573</v>
      </c>
      <c r="U32" s="132">
        <v>0</v>
      </c>
      <c r="V32" s="132">
        <v>0</v>
      </c>
      <c r="W32" s="134">
        <v>0</v>
      </c>
    </row>
    <row r="33" spans="1:23">
      <c r="A33" s="52" t="s">
        <v>85</v>
      </c>
      <c r="B33" s="58" t="s">
        <v>86</v>
      </c>
      <c r="C33" s="55" t="s">
        <v>208</v>
      </c>
      <c r="D33" s="55" t="s">
        <v>208</v>
      </c>
      <c r="E33" s="55" t="s">
        <v>208</v>
      </c>
      <c r="F33" s="55" t="s">
        <v>208</v>
      </c>
      <c r="G33" s="55" t="s">
        <v>208</v>
      </c>
      <c r="H33" s="55" t="s">
        <v>208</v>
      </c>
      <c r="I33" s="55" t="s">
        <v>208</v>
      </c>
      <c r="J33" s="55" t="s">
        <v>208</v>
      </c>
      <c r="K33" s="55" t="s">
        <v>208</v>
      </c>
      <c r="L33" s="55" t="s">
        <v>208</v>
      </c>
      <c r="M33" s="55" t="s">
        <v>208</v>
      </c>
      <c r="N33" s="55" t="s">
        <v>208</v>
      </c>
      <c r="O33" s="55" t="s">
        <v>208</v>
      </c>
      <c r="P33" s="55">
        <v>15.663136803614751</v>
      </c>
      <c r="Q33" s="55">
        <v>24.438993399692233</v>
      </c>
      <c r="R33" s="55">
        <v>8.8887406040834165</v>
      </c>
      <c r="S33" s="55">
        <v>5.5460872511615822</v>
      </c>
      <c r="T33" s="132">
        <v>0</v>
      </c>
      <c r="U33" s="132">
        <v>0</v>
      </c>
      <c r="V33" s="132">
        <v>0</v>
      </c>
      <c r="W33" s="134">
        <v>0</v>
      </c>
    </row>
    <row r="34" spans="1:23" ht="15.75">
      <c r="A34" s="40">
        <v>924</v>
      </c>
      <c r="B34" s="59" t="s">
        <v>87</v>
      </c>
      <c r="C34" s="50" t="s">
        <v>208</v>
      </c>
      <c r="D34" s="50" t="s">
        <v>208</v>
      </c>
      <c r="E34" s="50" t="s">
        <v>208</v>
      </c>
      <c r="F34" s="50" t="s">
        <v>208</v>
      </c>
      <c r="G34" s="50" t="s">
        <v>208</v>
      </c>
      <c r="H34" s="50" t="s">
        <v>208</v>
      </c>
      <c r="I34" s="50" t="s">
        <v>208</v>
      </c>
      <c r="J34" s="50" t="s">
        <v>208</v>
      </c>
      <c r="K34" s="50" t="s">
        <v>208</v>
      </c>
      <c r="L34" s="50" t="s">
        <v>208</v>
      </c>
      <c r="M34" s="50" t="s">
        <v>208</v>
      </c>
      <c r="N34" s="50" t="s">
        <v>208</v>
      </c>
      <c r="O34" s="50" t="s">
        <v>208</v>
      </c>
      <c r="P34" s="50">
        <v>19.257016932467533</v>
      </c>
      <c r="Q34" s="50">
        <v>30.804617669342175</v>
      </c>
      <c r="R34" s="50">
        <v>4.7264221449932151</v>
      </c>
      <c r="S34" s="50">
        <v>8.610137337215086</v>
      </c>
      <c r="T34" s="50">
        <v>0.23616871253042482</v>
      </c>
      <c r="U34" s="133">
        <v>0.23032625891119884</v>
      </c>
      <c r="V34" s="133">
        <v>0</v>
      </c>
      <c r="W34" s="136">
        <v>0</v>
      </c>
    </row>
    <row r="35" spans="1:23" ht="15.75">
      <c r="A35" s="40">
        <v>923</v>
      </c>
      <c r="B35" s="59" t="s">
        <v>88</v>
      </c>
      <c r="C35" s="50" t="s">
        <v>208</v>
      </c>
      <c r="D35" s="50" t="s">
        <v>208</v>
      </c>
      <c r="E35" s="50" t="s">
        <v>208</v>
      </c>
      <c r="F35" s="50" t="s">
        <v>208</v>
      </c>
      <c r="G35" s="50" t="s">
        <v>208</v>
      </c>
      <c r="H35" s="50" t="s">
        <v>208</v>
      </c>
      <c r="I35" s="50" t="s">
        <v>208</v>
      </c>
      <c r="J35" s="50" t="s">
        <v>208</v>
      </c>
      <c r="K35" s="50" t="s">
        <v>208</v>
      </c>
      <c r="L35" s="50" t="s">
        <v>208</v>
      </c>
      <c r="M35" s="50" t="s">
        <v>208</v>
      </c>
      <c r="N35" s="50" t="s">
        <v>208</v>
      </c>
      <c r="O35" s="50" t="s">
        <v>208</v>
      </c>
      <c r="P35" s="50">
        <v>60.048700942758337</v>
      </c>
      <c r="Q35" s="50">
        <v>56.97503812585299</v>
      </c>
      <c r="R35" s="50">
        <v>2.442623727308197</v>
      </c>
      <c r="S35" s="50">
        <v>9.0773136280188158</v>
      </c>
      <c r="T35" s="50">
        <v>0.91712183365981625</v>
      </c>
      <c r="U35" s="50">
        <v>7.600766544069562</v>
      </c>
      <c r="V35" s="50">
        <v>3.6058565705507872</v>
      </c>
      <c r="W35" s="51">
        <v>0.75659124226651708</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9" width="8.88671875" style="68"/>
    <col min="20" max="23" width="8.88671875" style="93"/>
    <col min="24" max="16384" width="8.88671875" style="68"/>
  </cols>
  <sheetData>
    <row r="1" spans="1:23" s="74" customFormat="1" ht="60" customHeight="1">
      <c r="A1" s="140" t="s">
        <v>121</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76" t="s">
        <v>27</v>
      </c>
      <c r="T2" s="91"/>
      <c r="U2" s="91"/>
      <c r="V2" s="91"/>
      <c r="W2" s="91"/>
    </row>
    <row r="3" spans="1:23" s="42" customFormat="1" ht="30" customHeight="1">
      <c r="A3" s="47">
        <v>925</v>
      </c>
      <c r="B3" s="48" t="s">
        <v>65</v>
      </c>
      <c r="C3" s="50">
        <f>C6+C16+C17+C4</f>
        <v>2310.6117920000002</v>
      </c>
      <c r="D3" s="50">
        <f>D6+D16+D17+D4</f>
        <v>2394.6855339999997</v>
      </c>
      <c r="E3" s="50">
        <f>E6+E16+E17+E4</f>
        <v>2452.4046149999999</v>
      </c>
      <c r="F3" s="50">
        <f>F6+F16+F17+F4</f>
        <v>2517.7942849999999</v>
      </c>
      <c r="G3" s="50">
        <f>SUM(G6,G16:G17,G4)</f>
        <v>2579.9474510599998</v>
      </c>
      <c r="H3" s="50">
        <f>SUM(H6,H16:H17,H4)</f>
        <v>2689.6139499999999</v>
      </c>
      <c r="I3" s="50">
        <f t="shared" ref="I3:R3" si="0">SUM(I6,I16:I17,I4)</f>
        <v>2836.9688480000004</v>
      </c>
      <c r="J3" s="50">
        <f t="shared" si="0"/>
        <v>3228.3309952600002</v>
      </c>
      <c r="K3" s="50">
        <f t="shared" si="0"/>
        <v>3557.5824190100002</v>
      </c>
      <c r="L3" s="50">
        <f t="shared" si="0"/>
        <v>3774.0895750000004</v>
      </c>
      <c r="M3" s="50">
        <f t="shared" si="0"/>
        <v>3941.0267050000002</v>
      </c>
      <c r="N3" s="50">
        <f t="shared" si="0"/>
        <v>4026.6875789999999</v>
      </c>
      <c r="O3" s="50">
        <f t="shared" si="0"/>
        <v>4234.4436620000006</v>
      </c>
      <c r="P3" s="50">
        <f t="shared" si="0"/>
        <v>4697.6782249999997</v>
      </c>
      <c r="Q3" s="50">
        <f t="shared" si="0"/>
        <v>4924.7733250000001</v>
      </c>
      <c r="R3" s="50">
        <f t="shared" si="0"/>
        <v>4918.3788949999998</v>
      </c>
      <c r="S3" s="51">
        <f>SUM(S6,S16:S17,S4)</f>
        <v>4911.948089999999</v>
      </c>
      <c r="T3" s="80"/>
      <c r="U3" s="80"/>
      <c r="V3" s="80"/>
      <c r="W3" s="80"/>
    </row>
    <row r="4" spans="1:23" s="42" customFormat="1">
      <c r="A4" s="52"/>
      <c r="B4" s="78" t="s">
        <v>66</v>
      </c>
      <c r="C4" s="132">
        <v>0</v>
      </c>
      <c r="D4" s="132">
        <v>0</v>
      </c>
      <c r="E4" s="132">
        <v>0</v>
      </c>
      <c r="F4" s="132">
        <v>0</v>
      </c>
      <c r="G4" s="132">
        <v>0</v>
      </c>
      <c r="H4" s="132">
        <v>0</v>
      </c>
      <c r="I4" s="132">
        <v>0</v>
      </c>
      <c r="J4" s="132">
        <v>0</v>
      </c>
      <c r="K4" s="132">
        <v>0</v>
      </c>
      <c r="L4" s="132">
        <v>0</v>
      </c>
      <c r="M4" s="132">
        <v>0</v>
      </c>
      <c r="N4" s="132">
        <v>0</v>
      </c>
      <c r="O4" s="132">
        <v>0</v>
      </c>
      <c r="P4" s="132">
        <v>0</v>
      </c>
      <c r="Q4" s="132">
        <v>0</v>
      </c>
      <c r="R4" s="132">
        <v>0</v>
      </c>
      <c r="S4" s="134">
        <v>0</v>
      </c>
      <c r="T4" s="89"/>
      <c r="U4" s="89"/>
      <c r="V4" s="89"/>
      <c r="W4" s="89"/>
    </row>
    <row r="5" spans="1:23" s="42" customFormat="1" ht="25.5" customHeight="1">
      <c r="A5" s="47">
        <v>941</v>
      </c>
      <c r="B5" s="48" t="s">
        <v>67</v>
      </c>
      <c r="C5" s="50">
        <f>C6+C16</f>
        <v>2064.6394880000003</v>
      </c>
      <c r="D5" s="50">
        <f>D6+D16</f>
        <v>2107.7121729999999</v>
      </c>
      <c r="E5" s="50">
        <f>E6+E16</f>
        <v>2149.6915909999998</v>
      </c>
      <c r="F5" s="50">
        <f>F6+F16</f>
        <v>2211.2040569999999</v>
      </c>
      <c r="G5" s="50">
        <f>SUM(G6,G16)</f>
        <v>2269.9435730599998</v>
      </c>
      <c r="H5" s="50">
        <f>SUM(H6,H16)</f>
        <v>2373.7890480000001</v>
      </c>
      <c r="I5" s="50">
        <f t="shared" ref="I5:R5" si="1">SUM(I6,I16)</f>
        <v>2515.3811400000004</v>
      </c>
      <c r="J5" s="50">
        <f t="shared" si="1"/>
        <v>2891.1079582600005</v>
      </c>
      <c r="K5" s="50">
        <f t="shared" si="1"/>
        <v>3200.0495460100001</v>
      </c>
      <c r="L5" s="50">
        <f t="shared" si="1"/>
        <v>3406.3127060000006</v>
      </c>
      <c r="M5" s="50">
        <f t="shared" si="1"/>
        <v>3568.419116</v>
      </c>
      <c r="N5" s="50">
        <f t="shared" si="1"/>
        <v>3660.2096689999998</v>
      </c>
      <c r="O5" s="50">
        <f t="shared" si="1"/>
        <v>3871.2933480000006</v>
      </c>
      <c r="P5" s="50">
        <f t="shared" si="1"/>
        <v>4317.9977839999992</v>
      </c>
      <c r="Q5" s="50">
        <f t="shared" si="1"/>
        <v>4537.3348729999998</v>
      </c>
      <c r="R5" s="50">
        <f t="shared" si="1"/>
        <v>4534.8784079999996</v>
      </c>
      <c r="S5" s="51">
        <f>SUM(S6,S16)</f>
        <v>4532.4849689999992</v>
      </c>
      <c r="T5" s="80"/>
      <c r="U5" s="80"/>
      <c r="V5" s="80"/>
      <c r="W5" s="80"/>
    </row>
    <row r="6" spans="1:23" s="42" customFormat="1" ht="25.5" customHeight="1">
      <c r="A6" s="47">
        <v>921</v>
      </c>
      <c r="B6" s="57" t="s">
        <v>68</v>
      </c>
      <c r="C6" s="50">
        <f t="shared" ref="C6:S6" si="2">SUM(C7:C15)</f>
        <v>1977.2827580000001</v>
      </c>
      <c r="D6" s="50">
        <f t="shared" si="2"/>
        <v>2013.653462</v>
      </c>
      <c r="E6" s="50">
        <f t="shared" si="2"/>
        <v>2046.3778799999998</v>
      </c>
      <c r="F6" s="50">
        <f t="shared" si="2"/>
        <v>2103.0342139999998</v>
      </c>
      <c r="G6" s="50">
        <f t="shared" si="2"/>
        <v>2150.96102406</v>
      </c>
      <c r="H6" s="50">
        <f t="shared" si="2"/>
        <v>2250.0643720000003</v>
      </c>
      <c r="I6" s="50">
        <f t="shared" ref="I6:R6" si="3">SUM(I7:I15)</f>
        <v>2384.3854340000003</v>
      </c>
      <c r="J6" s="50">
        <f t="shared" si="3"/>
        <v>2745.9872092600003</v>
      </c>
      <c r="K6" s="50">
        <f t="shared" si="3"/>
        <v>3039.5921460100003</v>
      </c>
      <c r="L6" s="50">
        <f t="shared" si="3"/>
        <v>3229.8402160000005</v>
      </c>
      <c r="M6" s="50">
        <f t="shared" si="3"/>
        <v>3384.656673</v>
      </c>
      <c r="N6" s="50">
        <f t="shared" si="3"/>
        <v>3471.3048879999997</v>
      </c>
      <c r="O6" s="50">
        <f t="shared" si="3"/>
        <v>3671.6925610000008</v>
      </c>
      <c r="P6" s="50">
        <f t="shared" si="3"/>
        <v>4095.3288869999997</v>
      </c>
      <c r="Q6" s="50">
        <f t="shared" si="3"/>
        <v>4299.4764100000002</v>
      </c>
      <c r="R6" s="50">
        <f t="shared" si="3"/>
        <v>4288.8172759999998</v>
      </c>
      <c r="S6" s="51">
        <f t="shared" si="2"/>
        <v>4281.2685299999994</v>
      </c>
      <c r="T6" s="80"/>
      <c r="U6" s="80"/>
      <c r="V6" s="80"/>
      <c r="W6" s="80"/>
    </row>
    <row r="7" spans="1:23" s="42" customFormat="1">
      <c r="A7" s="52" t="s">
        <v>69</v>
      </c>
      <c r="B7" s="58" t="s">
        <v>70</v>
      </c>
      <c r="C7" s="55">
        <v>132.13964999999999</v>
      </c>
      <c r="D7" s="55">
        <v>139.120879</v>
      </c>
      <c r="E7" s="55">
        <v>144.08094199999999</v>
      </c>
      <c r="F7" s="55">
        <v>151.70232799999999</v>
      </c>
      <c r="G7" s="55">
        <v>155.47344799999999</v>
      </c>
      <c r="H7" s="55">
        <v>160.67746199999999</v>
      </c>
      <c r="I7" s="55">
        <v>170.87311800000001</v>
      </c>
      <c r="J7" s="55">
        <v>187.60443099999998</v>
      </c>
      <c r="K7" s="55">
        <v>201.48369000000002</v>
      </c>
      <c r="L7" s="55">
        <v>210.33748900000001</v>
      </c>
      <c r="M7" s="55">
        <v>216.43165699999997</v>
      </c>
      <c r="N7" s="55">
        <v>220.60486599999999</v>
      </c>
      <c r="O7" s="55">
        <v>231.49587300000002</v>
      </c>
      <c r="P7" s="55">
        <v>255.32509100000004</v>
      </c>
      <c r="Q7" s="55">
        <v>268.31342000000006</v>
      </c>
      <c r="R7" s="55">
        <v>267.48330899999996</v>
      </c>
      <c r="S7" s="56">
        <v>269.65601700000002</v>
      </c>
      <c r="T7" s="89"/>
      <c r="U7" s="89"/>
      <c r="V7" s="89"/>
      <c r="W7" s="89"/>
    </row>
    <row r="8" spans="1:23" s="42" customFormat="1">
      <c r="A8" s="52" t="s">
        <v>71</v>
      </c>
      <c r="B8" s="58" t="s">
        <v>72</v>
      </c>
      <c r="C8" s="55">
        <v>350.82081099999999</v>
      </c>
      <c r="D8" s="55">
        <v>367.132881</v>
      </c>
      <c r="E8" s="55">
        <v>373.86398300000002</v>
      </c>
      <c r="F8" s="55">
        <v>380.82894399999998</v>
      </c>
      <c r="G8" s="55">
        <v>382.95426599999996</v>
      </c>
      <c r="H8" s="55">
        <v>394.02762899999999</v>
      </c>
      <c r="I8" s="55">
        <v>401.19034899999997</v>
      </c>
      <c r="J8" s="55">
        <v>436.45291499999996</v>
      </c>
      <c r="K8" s="55">
        <v>468.76739800000001</v>
      </c>
      <c r="L8" s="55">
        <v>490.902196</v>
      </c>
      <c r="M8" s="55">
        <v>506.199836</v>
      </c>
      <c r="N8" s="55">
        <v>516.80950400000006</v>
      </c>
      <c r="O8" s="55">
        <v>544.49549200000001</v>
      </c>
      <c r="P8" s="55">
        <v>605.540209</v>
      </c>
      <c r="Q8" s="55">
        <v>636.33769900000004</v>
      </c>
      <c r="R8" s="55">
        <v>638.40051900000003</v>
      </c>
      <c r="S8" s="56">
        <v>637.51822300000003</v>
      </c>
      <c r="T8" s="89"/>
      <c r="U8" s="89"/>
      <c r="V8" s="89"/>
      <c r="W8" s="89"/>
    </row>
    <row r="9" spans="1:23" s="42" customFormat="1">
      <c r="A9" s="52" t="s">
        <v>73</v>
      </c>
      <c r="B9" s="58" t="s">
        <v>74</v>
      </c>
      <c r="C9" s="55">
        <v>199.14464000000001</v>
      </c>
      <c r="D9" s="55">
        <v>204.86170000000001</v>
      </c>
      <c r="E9" s="55">
        <v>213.17486700000001</v>
      </c>
      <c r="F9" s="55">
        <v>217.28855100000001</v>
      </c>
      <c r="G9" s="55">
        <v>221.63807506000001</v>
      </c>
      <c r="H9" s="55">
        <v>231.86987900000003</v>
      </c>
      <c r="I9" s="55">
        <v>241.71538800000002</v>
      </c>
      <c r="J9" s="55">
        <v>268.781993</v>
      </c>
      <c r="K9" s="55">
        <v>292.62079900000003</v>
      </c>
      <c r="L9" s="55">
        <v>310.33110599999998</v>
      </c>
      <c r="M9" s="55">
        <v>323.31541699999997</v>
      </c>
      <c r="N9" s="55">
        <v>330.51566200000002</v>
      </c>
      <c r="O9" s="55">
        <v>350.23985499999998</v>
      </c>
      <c r="P9" s="55">
        <v>393.61618199999998</v>
      </c>
      <c r="Q9" s="55">
        <v>414.636054</v>
      </c>
      <c r="R9" s="55">
        <v>412.06180799999998</v>
      </c>
      <c r="S9" s="56">
        <v>414.20088399999997</v>
      </c>
      <c r="T9" s="89"/>
      <c r="U9" s="89"/>
      <c r="V9" s="89"/>
      <c r="W9" s="89"/>
    </row>
    <row r="10" spans="1:23" s="42" customFormat="1">
      <c r="A10" s="52" t="s">
        <v>75</v>
      </c>
      <c r="B10" s="58" t="s">
        <v>76</v>
      </c>
      <c r="C10" s="55">
        <v>138.69772</v>
      </c>
      <c r="D10" s="55">
        <v>139.03980100000001</v>
      </c>
      <c r="E10" s="55">
        <v>146.70044799999999</v>
      </c>
      <c r="F10" s="55">
        <v>154.15250599999999</v>
      </c>
      <c r="G10" s="55">
        <v>159.73850299999998</v>
      </c>
      <c r="H10" s="55">
        <v>164.88899800000002</v>
      </c>
      <c r="I10" s="55">
        <v>182.80324200000001</v>
      </c>
      <c r="J10" s="55">
        <v>201.64055799999997</v>
      </c>
      <c r="K10" s="55">
        <v>225.783952</v>
      </c>
      <c r="L10" s="55">
        <v>239.992762</v>
      </c>
      <c r="M10" s="55">
        <v>252.44721299999998</v>
      </c>
      <c r="N10" s="55">
        <v>259.12140500000004</v>
      </c>
      <c r="O10" s="55">
        <v>279.88802299999998</v>
      </c>
      <c r="P10" s="55">
        <v>314.00270600000005</v>
      </c>
      <c r="Q10" s="55">
        <v>330.97358999999994</v>
      </c>
      <c r="R10" s="55">
        <v>331.16811400000006</v>
      </c>
      <c r="S10" s="56">
        <v>333.24033900000001</v>
      </c>
      <c r="T10" s="89"/>
      <c r="U10" s="89"/>
      <c r="V10" s="89"/>
      <c r="W10" s="89"/>
    </row>
    <row r="11" spans="1:23" s="42" customFormat="1">
      <c r="A11" s="52" t="s">
        <v>77</v>
      </c>
      <c r="B11" s="58" t="s">
        <v>78</v>
      </c>
      <c r="C11" s="55">
        <v>222.55317299999999</v>
      </c>
      <c r="D11" s="55">
        <v>229.52928600000001</v>
      </c>
      <c r="E11" s="55">
        <v>232.964585</v>
      </c>
      <c r="F11" s="55">
        <v>243.803933</v>
      </c>
      <c r="G11" s="55">
        <v>252.50828399999997</v>
      </c>
      <c r="H11" s="55">
        <v>267.13183099999998</v>
      </c>
      <c r="I11" s="55">
        <v>281.92298399999999</v>
      </c>
      <c r="J11" s="55">
        <v>315.258824</v>
      </c>
      <c r="K11" s="55">
        <v>335.70128799999998</v>
      </c>
      <c r="L11" s="55">
        <v>355.234422</v>
      </c>
      <c r="M11" s="55">
        <v>373.78547199999997</v>
      </c>
      <c r="N11" s="55">
        <v>383.576413</v>
      </c>
      <c r="O11" s="55">
        <v>405.96141800000004</v>
      </c>
      <c r="P11" s="55">
        <v>456.017518</v>
      </c>
      <c r="Q11" s="55">
        <v>471.38000799999998</v>
      </c>
      <c r="R11" s="55">
        <v>467.50769000000003</v>
      </c>
      <c r="S11" s="56">
        <v>464.37379100000004</v>
      </c>
      <c r="T11" s="89"/>
      <c r="U11" s="89"/>
      <c r="V11" s="89"/>
      <c r="W11" s="89"/>
    </row>
    <row r="12" spans="1:23" s="42" customFormat="1">
      <c r="A12" s="52" t="s">
        <v>79</v>
      </c>
      <c r="B12" s="58" t="s">
        <v>80</v>
      </c>
      <c r="C12" s="55">
        <v>161.558558</v>
      </c>
      <c r="D12" s="55">
        <v>161.06034299999999</v>
      </c>
      <c r="E12" s="55">
        <v>167.46988899999999</v>
      </c>
      <c r="F12" s="55">
        <v>176.080376</v>
      </c>
      <c r="G12" s="55">
        <v>182.07454199999998</v>
      </c>
      <c r="H12" s="55">
        <v>191.35075400000002</v>
      </c>
      <c r="I12" s="55">
        <v>209.011797</v>
      </c>
      <c r="J12" s="55">
        <v>249.86232900000002</v>
      </c>
      <c r="K12" s="55">
        <v>282.93917200000004</v>
      </c>
      <c r="L12" s="55">
        <v>304.46233699999999</v>
      </c>
      <c r="M12" s="55">
        <v>322.27401800000001</v>
      </c>
      <c r="N12" s="55">
        <v>334.89466999999996</v>
      </c>
      <c r="O12" s="55">
        <v>357.23846899999995</v>
      </c>
      <c r="P12" s="55">
        <v>401.82092599999999</v>
      </c>
      <c r="Q12" s="55">
        <v>423.16880700000002</v>
      </c>
      <c r="R12" s="55">
        <v>422.06447499999996</v>
      </c>
      <c r="S12" s="56">
        <v>423.49779799999999</v>
      </c>
      <c r="T12" s="89"/>
      <c r="U12" s="89"/>
      <c r="V12" s="89"/>
      <c r="W12" s="89"/>
    </row>
    <row r="13" spans="1:23" s="42" customFormat="1">
      <c r="A13" s="52" t="s">
        <v>81</v>
      </c>
      <c r="B13" s="58" t="s">
        <v>82</v>
      </c>
      <c r="C13" s="55">
        <v>397.75435499999998</v>
      </c>
      <c r="D13" s="55">
        <v>399.30028600000003</v>
      </c>
      <c r="E13" s="55">
        <v>383.60267399999998</v>
      </c>
      <c r="F13" s="55">
        <v>380.09460000000001</v>
      </c>
      <c r="G13" s="55">
        <v>389.31864400000006</v>
      </c>
      <c r="H13" s="55">
        <v>414.91211299999998</v>
      </c>
      <c r="I13" s="55">
        <v>435.44796900000006</v>
      </c>
      <c r="J13" s="55">
        <v>529.10975135000012</v>
      </c>
      <c r="K13" s="55">
        <v>598.88055101000009</v>
      </c>
      <c r="L13" s="55">
        <v>634.32257400000003</v>
      </c>
      <c r="M13" s="55">
        <v>666.59790199999998</v>
      </c>
      <c r="N13" s="55">
        <v>679.03706499999976</v>
      </c>
      <c r="O13" s="55">
        <v>701.01520000000005</v>
      </c>
      <c r="P13" s="55">
        <v>759.83487700000001</v>
      </c>
      <c r="Q13" s="55">
        <v>789.96059999999989</v>
      </c>
      <c r="R13" s="55">
        <v>787.64460400000007</v>
      </c>
      <c r="S13" s="56">
        <v>776.81005099999993</v>
      </c>
      <c r="T13" s="89"/>
      <c r="U13" s="89"/>
      <c r="V13" s="89"/>
      <c r="W13" s="89"/>
    </row>
    <row r="14" spans="1:23" s="42" customFormat="1">
      <c r="A14" s="52" t="s">
        <v>83</v>
      </c>
      <c r="B14" s="58" t="s">
        <v>84</v>
      </c>
      <c r="C14" s="55">
        <v>218.37853100000001</v>
      </c>
      <c r="D14" s="55">
        <v>216.04743300000001</v>
      </c>
      <c r="E14" s="55">
        <v>221.05507399999999</v>
      </c>
      <c r="F14" s="55">
        <v>229.98456899999999</v>
      </c>
      <c r="G14" s="55">
        <v>234.55030699999998</v>
      </c>
      <c r="H14" s="55">
        <v>246.64964800000001</v>
      </c>
      <c r="I14" s="55">
        <v>268.48639800000001</v>
      </c>
      <c r="J14" s="55">
        <v>326.68384891000005</v>
      </c>
      <c r="K14" s="55">
        <v>373.08997199999999</v>
      </c>
      <c r="L14" s="55">
        <v>402.78706699999998</v>
      </c>
      <c r="M14" s="55">
        <v>425.75884799999994</v>
      </c>
      <c r="N14" s="55">
        <v>439.59835299999997</v>
      </c>
      <c r="O14" s="55">
        <v>470.82888700000001</v>
      </c>
      <c r="P14" s="55">
        <v>536.20021200000008</v>
      </c>
      <c r="Q14" s="55">
        <v>569.21123699999998</v>
      </c>
      <c r="R14" s="55">
        <v>566.29766199999995</v>
      </c>
      <c r="S14" s="56">
        <v>564.60854599999993</v>
      </c>
      <c r="T14" s="89"/>
      <c r="U14" s="89"/>
      <c r="V14" s="89"/>
      <c r="W14" s="89"/>
    </row>
    <row r="15" spans="1:23" s="42" customFormat="1">
      <c r="A15" s="52" t="s">
        <v>85</v>
      </c>
      <c r="B15" s="58" t="s">
        <v>86</v>
      </c>
      <c r="C15" s="55">
        <v>156.23532</v>
      </c>
      <c r="D15" s="55">
        <v>157.56085300000001</v>
      </c>
      <c r="E15" s="55">
        <v>163.465418</v>
      </c>
      <c r="F15" s="55">
        <v>169.09840700000001</v>
      </c>
      <c r="G15" s="55">
        <v>172.70495500000001</v>
      </c>
      <c r="H15" s="55">
        <v>178.55605800000004</v>
      </c>
      <c r="I15" s="55">
        <v>192.93418899999998</v>
      </c>
      <c r="J15" s="55">
        <v>230.59255899999999</v>
      </c>
      <c r="K15" s="55">
        <v>260.32532400000002</v>
      </c>
      <c r="L15" s="55">
        <v>281.47026300000005</v>
      </c>
      <c r="M15" s="55">
        <v>297.84630999999996</v>
      </c>
      <c r="N15" s="55">
        <v>307.14695</v>
      </c>
      <c r="O15" s="55">
        <v>330.52934399999998</v>
      </c>
      <c r="P15" s="55">
        <v>372.97116599999998</v>
      </c>
      <c r="Q15" s="55">
        <v>395.49499500000002</v>
      </c>
      <c r="R15" s="55">
        <v>396.18909499999995</v>
      </c>
      <c r="S15" s="56">
        <v>397.36288099999996</v>
      </c>
      <c r="T15" s="89"/>
      <c r="U15" s="89"/>
      <c r="V15" s="89"/>
      <c r="W15" s="89"/>
    </row>
    <row r="16" spans="1:23" s="42" customFormat="1" ht="15.75">
      <c r="A16" s="40">
        <v>924</v>
      </c>
      <c r="B16" s="59" t="s">
        <v>87</v>
      </c>
      <c r="C16" s="50">
        <v>87.356729999999999</v>
      </c>
      <c r="D16" s="50">
        <v>94.058711000000002</v>
      </c>
      <c r="E16" s="50">
        <v>103.313711</v>
      </c>
      <c r="F16" s="50">
        <v>108.169843</v>
      </c>
      <c r="G16" s="50">
        <v>118.98254900000002</v>
      </c>
      <c r="H16" s="50">
        <v>123.72467600000002</v>
      </c>
      <c r="I16" s="50">
        <v>130.99570599999998</v>
      </c>
      <c r="J16" s="50">
        <v>145.12074900000002</v>
      </c>
      <c r="K16" s="50">
        <v>160.45740000000001</v>
      </c>
      <c r="L16" s="50">
        <v>176.47248999999999</v>
      </c>
      <c r="M16" s="50">
        <v>183.76244300000002</v>
      </c>
      <c r="N16" s="50">
        <v>188.90478100000004</v>
      </c>
      <c r="O16" s="50">
        <v>199.600787</v>
      </c>
      <c r="P16" s="50">
        <v>222.66889699999999</v>
      </c>
      <c r="Q16" s="50">
        <v>237.858463</v>
      </c>
      <c r="R16" s="50">
        <v>246.06113200000004</v>
      </c>
      <c r="S16" s="51">
        <v>251.21643900000007</v>
      </c>
      <c r="T16" s="80"/>
      <c r="U16" s="80"/>
      <c r="V16" s="80"/>
      <c r="W16" s="80"/>
    </row>
    <row r="17" spans="1:23" s="42" customFormat="1" ht="15.75">
      <c r="A17" s="40">
        <v>923</v>
      </c>
      <c r="B17" s="79" t="s">
        <v>88</v>
      </c>
      <c r="C17" s="80">
        <v>245.97230400000001</v>
      </c>
      <c r="D17" s="80">
        <v>286.97336100000001</v>
      </c>
      <c r="E17" s="80">
        <v>302.71302400000002</v>
      </c>
      <c r="F17" s="80">
        <v>306.59022800000002</v>
      </c>
      <c r="G17" s="80">
        <v>310.0038780000001</v>
      </c>
      <c r="H17" s="80">
        <v>315.82490200000001</v>
      </c>
      <c r="I17" s="80">
        <v>321.58770800000008</v>
      </c>
      <c r="J17" s="80">
        <v>337.22303699999998</v>
      </c>
      <c r="K17" s="80">
        <v>357.53287299999994</v>
      </c>
      <c r="L17" s="80">
        <v>367.77686899999998</v>
      </c>
      <c r="M17" s="80">
        <v>372.60758899999996</v>
      </c>
      <c r="N17" s="80">
        <v>366.47791000000001</v>
      </c>
      <c r="O17" s="80">
        <v>363.15031399999998</v>
      </c>
      <c r="P17" s="80">
        <v>379.68044099999997</v>
      </c>
      <c r="Q17" s="80">
        <v>387.43845200000004</v>
      </c>
      <c r="R17" s="80">
        <v>383.50048700000002</v>
      </c>
      <c r="S17" s="51">
        <v>379.46312099999989</v>
      </c>
      <c r="T17" s="80"/>
      <c r="U17" s="80"/>
      <c r="V17" s="80"/>
      <c r="W17" s="80"/>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4"/>
      <c r="T18" s="92"/>
      <c r="U18" s="92"/>
      <c r="V18" s="92"/>
    </row>
    <row r="19" spans="1:23" ht="60" customHeight="1">
      <c r="A19" s="140" t="s">
        <v>123</v>
      </c>
      <c r="B19" s="140"/>
      <c r="C19" s="41"/>
      <c r="D19" s="40"/>
      <c r="E19" s="40"/>
      <c r="F19" s="41"/>
      <c r="G19" s="41"/>
      <c r="H19" s="41"/>
      <c r="I19" s="41"/>
      <c r="J19" s="41"/>
      <c r="K19" s="41"/>
      <c r="L19" s="41"/>
      <c r="M19" s="41"/>
      <c r="N19" s="41"/>
      <c r="O19" s="41"/>
      <c r="P19" s="41"/>
      <c r="Q19" s="41"/>
      <c r="R19" s="41"/>
      <c r="S19" s="41"/>
      <c r="T19" s="41"/>
      <c r="U19" s="41"/>
      <c r="V19" s="41"/>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76" t="s">
        <v>27</v>
      </c>
      <c r="T20" s="91"/>
      <c r="U20" s="91"/>
      <c r="V20" s="91"/>
      <c r="W20" s="91"/>
    </row>
    <row r="21" spans="1:23" ht="30" customHeight="1">
      <c r="A21" s="47">
        <v>925</v>
      </c>
      <c r="B21" s="48" t="s">
        <v>65</v>
      </c>
      <c r="C21" s="50">
        <v>3395.7459819112451</v>
      </c>
      <c r="D21" s="50">
        <v>3464.4927019241914</v>
      </c>
      <c r="E21" s="50">
        <v>3500.357173169376</v>
      </c>
      <c r="F21" s="50">
        <v>3574.5785158447779</v>
      </c>
      <c r="G21" s="50">
        <v>3589.1720549239503</v>
      </c>
      <c r="H21" s="50">
        <v>3694.4267768365085</v>
      </c>
      <c r="I21" s="50">
        <v>3810.6478826049529</v>
      </c>
      <c r="J21" s="50">
        <v>4241.1054543510691</v>
      </c>
      <c r="K21" s="50">
        <v>4552.8774359264244</v>
      </c>
      <c r="L21" s="50">
        <v>4704.3913692412443</v>
      </c>
      <c r="M21" s="50">
        <v>4767.9243472490152</v>
      </c>
      <c r="N21" s="50">
        <v>4756.3657295404464</v>
      </c>
      <c r="O21" s="50">
        <v>4869.4574218182606</v>
      </c>
      <c r="P21" s="50">
        <v>5330.0547357607948</v>
      </c>
      <c r="Q21" s="50">
        <v>5488.0964256830412</v>
      </c>
      <c r="R21" s="50">
        <v>5405.8499444145637</v>
      </c>
      <c r="S21" s="51">
        <v>5286.6774117746609</v>
      </c>
      <c r="T21" s="80"/>
      <c r="U21" s="80"/>
      <c r="V21" s="80"/>
      <c r="W21" s="80"/>
    </row>
    <row r="22" spans="1:23">
      <c r="A22" s="52"/>
      <c r="B22" s="78" t="s">
        <v>66</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4">
        <v>0</v>
      </c>
      <c r="T22" s="89"/>
      <c r="U22" s="89"/>
      <c r="V22" s="89"/>
      <c r="W22" s="89"/>
    </row>
    <row r="23" spans="1:23" ht="25.5" customHeight="1">
      <c r="A23" s="47">
        <v>941</v>
      </c>
      <c r="B23" s="48" t="s">
        <v>67</v>
      </c>
      <c r="C23" s="50">
        <v>3034.2575372225447</v>
      </c>
      <c r="D23" s="50">
        <v>3049.3162202045019</v>
      </c>
      <c r="E23" s="50">
        <v>3068.2899284377418</v>
      </c>
      <c r="F23" s="50">
        <v>3139.304336097106</v>
      </c>
      <c r="G23" s="50">
        <v>3157.900768612089</v>
      </c>
      <c r="H23" s="50">
        <v>3260.6128554220372</v>
      </c>
      <c r="I23" s="50">
        <v>3378.687722229593</v>
      </c>
      <c r="J23" s="50">
        <v>3798.0906384435852</v>
      </c>
      <c r="K23" s="50">
        <v>4095.3185775889601</v>
      </c>
      <c r="L23" s="50">
        <v>4245.9586018286782</v>
      </c>
      <c r="M23" s="50">
        <v>4317.1370452221299</v>
      </c>
      <c r="N23" s="50">
        <v>4323.4781668578462</v>
      </c>
      <c r="O23" s="50">
        <v>4451.8476641038997</v>
      </c>
      <c r="P23" s="50">
        <v>4899.2637288633823</v>
      </c>
      <c r="Q23" s="50">
        <v>5056.340597897125</v>
      </c>
      <c r="R23" s="50">
        <v>4984.3399040963077</v>
      </c>
      <c r="S23" s="51">
        <v>4878.265296329806</v>
      </c>
      <c r="T23" s="80"/>
      <c r="U23" s="80"/>
      <c r="V23" s="80"/>
      <c r="W23" s="80"/>
    </row>
    <row r="24" spans="1:23" ht="25.5" customHeight="1">
      <c r="A24" s="47">
        <v>921</v>
      </c>
      <c r="B24" s="57" t="s">
        <v>68</v>
      </c>
      <c r="C24" s="50">
        <v>2905.8754066035185</v>
      </c>
      <c r="D24" s="50">
        <v>2913.2375104176758</v>
      </c>
      <c r="E24" s="50">
        <v>2920.8285808388678</v>
      </c>
      <c r="F24" s="50">
        <v>2985.7327758017805</v>
      </c>
      <c r="G24" s="50">
        <v>2992.3745910463558</v>
      </c>
      <c r="H24" s="50">
        <v>3090.6658799574652</v>
      </c>
      <c r="I24" s="50">
        <v>3202.7328434683577</v>
      </c>
      <c r="J24" s="50">
        <v>3607.4433965631583</v>
      </c>
      <c r="K24" s="50">
        <v>3889.9704535416431</v>
      </c>
      <c r="L24" s="50">
        <v>4025.9861707650853</v>
      </c>
      <c r="M24" s="50">
        <v>4094.8179665470061</v>
      </c>
      <c r="N24" s="50">
        <v>4100.3418522401926</v>
      </c>
      <c r="O24" s="50">
        <v>4222.3139611572306</v>
      </c>
      <c r="P24" s="50">
        <v>4646.6203267151895</v>
      </c>
      <c r="Q24" s="50">
        <v>4791.2745543531291</v>
      </c>
      <c r="R24" s="50">
        <v>4713.8911271431889</v>
      </c>
      <c r="S24" s="51">
        <v>4607.8837187574409</v>
      </c>
      <c r="T24" s="80"/>
      <c r="U24" s="80"/>
      <c r="V24" s="80"/>
      <c r="W24" s="80"/>
    </row>
    <row r="25" spans="1:23">
      <c r="A25" s="52" t="s">
        <v>69</v>
      </c>
      <c r="B25" s="58" t="s">
        <v>70</v>
      </c>
      <c r="C25" s="55">
        <v>194.19648384563345</v>
      </c>
      <c r="D25" s="55">
        <v>201.27205143954345</v>
      </c>
      <c r="E25" s="55">
        <v>205.64908244013429</v>
      </c>
      <c r="F25" s="55">
        <v>215.37576985660596</v>
      </c>
      <c r="G25" s="55">
        <v>216.29159718543991</v>
      </c>
      <c r="H25" s="55">
        <v>220.70495211661532</v>
      </c>
      <c r="I25" s="55">
        <v>229.51865888828615</v>
      </c>
      <c r="J25" s="55">
        <v>246.45867376757298</v>
      </c>
      <c r="K25" s="55">
        <v>257.85222599662728</v>
      </c>
      <c r="L25" s="55">
        <v>262.18505104756957</v>
      </c>
      <c r="M25" s="55">
        <v>261.84287602429418</v>
      </c>
      <c r="N25" s="55">
        <v>260.58078850826644</v>
      </c>
      <c r="O25" s="55">
        <v>266.21190099096123</v>
      </c>
      <c r="P25" s="55">
        <v>289.69559966894201</v>
      </c>
      <c r="Q25" s="55">
        <v>299.00460875827071</v>
      </c>
      <c r="R25" s="55">
        <v>293.99415172333391</v>
      </c>
      <c r="S25" s="56">
        <v>290.22789897256922</v>
      </c>
      <c r="T25" s="89"/>
      <c r="U25" s="89"/>
      <c r="V25" s="89"/>
      <c r="W25" s="89"/>
    </row>
    <row r="26" spans="1:23">
      <c r="A26" s="52" t="s">
        <v>71</v>
      </c>
      <c r="B26" s="58" t="s">
        <v>72</v>
      </c>
      <c r="C26" s="55">
        <v>515.57702745597953</v>
      </c>
      <c r="D26" s="55">
        <v>531.14664485249386</v>
      </c>
      <c r="E26" s="55">
        <v>533.62217094169171</v>
      </c>
      <c r="F26" s="55">
        <v>540.67283000217549</v>
      </c>
      <c r="G26" s="55">
        <v>532.75842857822124</v>
      </c>
      <c r="H26" s="55">
        <v>541.23240377713</v>
      </c>
      <c r="I26" s="55">
        <v>538.88330674344843</v>
      </c>
      <c r="J26" s="55">
        <v>573.37455208022925</v>
      </c>
      <c r="K26" s="55">
        <v>599.91315946688746</v>
      </c>
      <c r="L26" s="55">
        <v>611.90811932543329</v>
      </c>
      <c r="M26" s="55">
        <v>612.40958341535998</v>
      </c>
      <c r="N26" s="55">
        <v>610.46082302140201</v>
      </c>
      <c r="O26" s="55">
        <v>626.15016901976787</v>
      </c>
      <c r="P26" s="55">
        <v>687.0548181647822</v>
      </c>
      <c r="Q26" s="55">
        <v>709.1255619179733</v>
      </c>
      <c r="R26" s="55">
        <v>701.67375955088539</v>
      </c>
      <c r="S26" s="56">
        <v>686.15407316505696</v>
      </c>
      <c r="T26" s="89"/>
      <c r="U26" s="89"/>
      <c r="V26" s="89"/>
      <c r="W26" s="89"/>
    </row>
    <row r="27" spans="1:23">
      <c r="A27" s="52" t="s">
        <v>73</v>
      </c>
      <c r="B27" s="58" t="s">
        <v>74</v>
      </c>
      <c r="C27" s="55">
        <v>292.66907294445303</v>
      </c>
      <c r="D27" s="55">
        <v>296.38207375323094</v>
      </c>
      <c r="E27" s="55">
        <v>304.26797041518279</v>
      </c>
      <c r="F27" s="55">
        <v>308.49024909262693</v>
      </c>
      <c r="G27" s="55">
        <v>308.33852254845351</v>
      </c>
      <c r="H27" s="55">
        <v>318.49414289342207</v>
      </c>
      <c r="I27" s="55">
        <v>324.67477819666016</v>
      </c>
      <c r="J27" s="55">
        <v>353.10281944985132</v>
      </c>
      <c r="K27" s="55">
        <v>374.48651250660362</v>
      </c>
      <c r="L27" s="55">
        <v>386.82679561824909</v>
      </c>
      <c r="M27" s="55">
        <v>391.15275382415052</v>
      </c>
      <c r="N27" s="55">
        <v>390.40857701793249</v>
      </c>
      <c r="O27" s="55">
        <v>402.763195706511</v>
      </c>
      <c r="P27" s="55">
        <v>446.60270338996725</v>
      </c>
      <c r="Q27" s="55">
        <v>462.06444352780852</v>
      </c>
      <c r="R27" s="55">
        <v>452.90213491617641</v>
      </c>
      <c r="S27" s="56">
        <v>445.79999976748468</v>
      </c>
      <c r="T27" s="89"/>
      <c r="U27" s="89"/>
      <c r="V27" s="89"/>
      <c r="W27" s="89"/>
    </row>
    <row r="28" spans="1:23">
      <c r="A28" s="52" t="s">
        <v>75</v>
      </c>
      <c r="B28" s="58" t="s">
        <v>76</v>
      </c>
      <c r="C28" s="55">
        <v>203.83442472721998</v>
      </c>
      <c r="D28" s="55">
        <v>201.1547524726025</v>
      </c>
      <c r="E28" s="55">
        <v>209.38794615013438</v>
      </c>
      <c r="F28" s="55">
        <v>218.85435176100307</v>
      </c>
      <c r="G28" s="55">
        <v>222.22505765666932</v>
      </c>
      <c r="H28" s="55">
        <v>226.48987577452951</v>
      </c>
      <c r="I28" s="55">
        <v>245.54333317819382</v>
      </c>
      <c r="J28" s="55">
        <v>264.8981382664324</v>
      </c>
      <c r="K28" s="55">
        <v>288.95090524456668</v>
      </c>
      <c r="L28" s="55">
        <v>299.15026016126501</v>
      </c>
      <c r="M28" s="55">
        <v>305.4151375657471</v>
      </c>
      <c r="N28" s="55">
        <v>306.0769295735746</v>
      </c>
      <c r="O28" s="55">
        <v>321.86112737928539</v>
      </c>
      <c r="P28" s="55">
        <v>356.27208378177176</v>
      </c>
      <c r="Q28" s="55">
        <v>368.83219925142117</v>
      </c>
      <c r="R28" s="55">
        <v>363.99089392619402</v>
      </c>
      <c r="S28" s="56">
        <v>358.66302750024192</v>
      </c>
      <c r="T28" s="89"/>
      <c r="U28" s="89"/>
      <c r="V28" s="89"/>
      <c r="W28" s="89"/>
    </row>
    <row r="29" spans="1:23">
      <c r="A29" s="52" t="s">
        <v>77</v>
      </c>
      <c r="B29" s="58" t="s">
        <v>78</v>
      </c>
      <c r="C29" s="55">
        <v>327.07097124359694</v>
      </c>
      <c r="D29" s="55">
        <v>332.06971225845746</v>
      </c>
      <c r="E29" s="55">
        <v>332.5141582312578</v>
      </c>
      <c r="F29" s="55">
        <v>346.13483165494586</v>
      </c>
      <c r="G29" s="55">
        <v>351.28454891483887</v>
      </c>
      <c r="H29" s="55">
        <v>366.92960690204814</v>
      </c>
      <c r="I29" s="55">
        <v>378.68206511842169</v>
      </c>
      <c r="J29" s="55">
        <v>414.16010934499047</v>
      </c>
      <c r="K29" s="55">
        <v>429.61951104198482</v>
      </c>
      <c r="L29" s="55">
        <v>442.79864473386323</v>
      </c>
      <c r="M29" s="55">
        <v>452.21232587328154</v>
      </c>
      <c r="N29" s="55">
        <v>453.08449430445683</v>
      </c>
      <c r="O29" s="55">
        <v>466.84098258099937</v>
      </c>
      <c r="P29" s="55">
        <v>517.40417606099095</v>
      </c>
      <c r="Q29" s="55">
        <v>525.29908816528996</v>
      </c>
      <c r="R29" s="55">
        <v>513.8433768429469</v>
      </c>
      <c r="S29" s="56">
        <v>499.8005651765485</v>
      </c>
      <c r="T29" s="89"/>
      <c r="U29" s="89"/>
      <c r="V29" s="89"/>
      <c r="W29" s="89"/>
    </row>
    <row r="30" spans="1:23">
      <c r="A30" s="52" t="s">
        <v>79</v>
      </c>
      <c r="B30" s="58" t="s">
        <v>80</v>
      </c>
      <c r="C30" s="55">
        <v>237.43141365041333</v>
      </c>
      <c r="D30" s="55">
        <v>233.01280062474666</v>
      </c>
      <c r="E30" s="55">
        <v>239.03250861034167</v>
      </c>
      <c r="F30" s="55">
        <v>249.9859233382407</v>
      </c>
      <c r="G30" s="55">
        <v>253.29851497207071</v>
      </c>
      <c r="H30" s="55">
        <v>262.83747871900192</v>
      </c>
      <c r="I30" s="55">
        <v>280.74695365054856</v>
      </c>
      <c r="J30" s="55">
        <v>328.24778125745337</v>
      </c>
      <c r="K30" s="55">
        <v>362.09628343536195</v>
      </c>
      <c r="L30" s="55">
        <v>379.51139260965186</v>
      </c>
      <c r="M30" s="55">
        <v>389.89285075346055</v>
      </c>
      <c r="N30" s="55">
        <v>395.58110733521022</v>
      </c>
      <c r="O30" s="55">
        <v>410.81134927874314</v>
      </c>
      <c r="P30" s="55">
        <v>455.91192648238223</v>
      </c>
      <c r="Q30" s="55">
        <v>471.57322051106922</v>
      </c>
      <c r="R30" s="55">
        <v>463.89618763157773</v>
      </c>
      <c r="S30" s="56">
        <v>455.80616928362298</v>
      </c>
      <c r="T30" s="89"/>
      <c r="U30" s="89"/>
      <c r="V30" s="89"/>
      <c r="W30" s="89"/>
    </row>
    <row r="31" spans="1:23">
      <c r="A31" s="52" t="s">
        <v>81</v>
      </c>
      <c r="B31" s="58" t="s">
        <v>82</v>
      </c>
      <c r="C31" s="55">
        <v>584.55200369675458</v>
      </c>
      <c r="D31" s="55">
        <v>577.68458826094979</v>
      </c>
      <c r="E31" s="55">
        <v>547.52236371193328</v>
      </c>
      <c r="F31" s="55">
        <v>539.63026258462367</v>
      </c>
      <c r="G31" s="55">
        <v>541.61242583897479</v>
      </c>
      <c r="H31" s="55">
        <v>569.91912177619963</v>
      </c>
      <c r="I31" s="55">
        <v>584.89852020203682</v>
      </c>
      <c r="J31" s="55">
        <v>695.09918769035551</v>
      </c>
      <c r="K31" s="55">
        <v>766.42771027280276</v>
      </c>
      <c r="L31" s="55">
        <v>790.68119161970094</v>
      </c>
      <c r="M31" s="55">
        <v>806.46202238076762</v>
      </c>
      <c r="N31" s="55">
        <v>802.08572472757203</v>
      </c>
      <c r="O31" s="55">
        <v>806.14218559118285</v>
      </c>
      <c r="P31" s="55">
        <v>862.11981548610026</v>
      </c>
      <c r="Q31" s="55">
        <v>880.32070903292379</v>
      </c>
      <c r="R31" s="55">
        <v>865.70974494876361</v>
      </c>
      <c r="S31" s="56">
        <v>836.07238403474707</v>
      </c>
      <c r="T31" s="89"/>
      <c r="U31" s="89"/>
      <c r="V31" s="89"/>
      <c r="W31" s="89"/>
    </row>
    <row r="32" spans="1:23">
      <c r="A32" s="52" t="s">
        <v>83</v>
      </c>
      <c r="B32" s="58" t="s">
        <v>84</v>
      </c>
      <c r="C32" s="55">
        <v>320.93578927728862</v>
      </c>
      <c r="D32" s="55">
        <v>312.56494611536573</v>
      </c>
      <c r="E32" s="55">
        <v>315.51551860922723</v>
      </c>
      <c r="F32" s="55">
        <v>326.51511849913544</v>
      </c>
      <c r="G32" s="55">
        <v>326.30176518221469</v>
      </c>
      <c r="H32" s="55">
        <v>338.79548552627767</v>
      </c>
      <c r="I32" s="55">
        <v>360.63389443567502</v>
      </c>
      <c r="J32" s="55">
        <v>429.16933099327923</v>
      </c>
      <c r="K32" s="55">
        <v>477.46832399793419</v>
      </c>
      <c r="L32" s="55">
        <v>502.07287452545285</v>
      </c>
      <c r="M32" s="55">
        <v>515.09064246137666</v>
      </c>
      <c r="N32" s="55">
        <v>519.25819918983677</v>
      </c>
      <c r="O32" s="55">
        <v>541.43623134797087</v>
      </c>
      <c r="P32" s="55">
        <v>608.38063877534796</v>
      </c>
      <c r="Q32" s="55">
        <v>634.32079998084419</v>
      </c>
      <c r="R32" s="55">
        <v>622.42463421370826</v>
      </c>
      <c r="S32" s="56">
        <v>607.68216437587284</v>
      </c>
      <c r="T32" s="89"/>
      <c r="U32" s="89"/>
      <c r="V32" s="89"/>
      <c r="W32" s="89"/>
    </row>
    <row r="33" spans="1:23">
      <c r="A33" s="52" t="s">
        <v>85</v>
      </c>
      <c r="B33" s="58" t="s">
        <v>86</v>
      </c>
      <c r="C33" s="55">
        <v>229.60821976217869</v>
      </c>
      <c r="D33" s="55">
        <v>227.94994064028552</v>
      </c>
      <c r="E33" s="55">
        <v>233.31686172896491</v>
      </c>
      <c r="F33" s="55">
        <v>240.07343901242365</v>
      </c>
      <c r="G33" s="55">
        <v>240.26373016947261</v>
      </c>
      <c r="H33" s="55">
        <v>245.2628124722408</v>
      </c>
      <c r="I33" s="55">
        <v>259.1513330550867</v>
      </c>
      <c r="J33" s="55">
        <v>302.93280371299352</v>
      </c>
      <c r="K33" s="55">
        <v>333.15582157887434</v>
      </c>
      <c r="L33" s="55">
        <v>350.85184112389896</v>
      </c>
      <c r="M33" s="55">
        <v>360.33977424856795</v>
      </c>
      <c r="N33" s="55">
        <v>362.80520856194119</v>
      </c>
      <c r="O33" s="55">
        <v>380.09681926180758</v>
      </c>
      <c r="P33" s="55">
        <v>423.17856490490584</v>
      </c>
      <c r="Q33" s="55">
        <v>440.73392320752799</v>
      </c>
      <c r="R33" s="55">
        <v>435.45624338960295</v>
      </c>
      <c r="S33" s="56">
        <v>427.67743648129692</v>
      </c>
      <c r="T33" s="89"/>
      <c r="U33" s="89"/>
      <c r="V33" s="89"/>
      <c r="W33" s="89"/>
    </row>
    <row r="34" spans="1:23" ht="15.75">
      <c r="A34" s="40">
        <v>924</v>
      </c>
      <c r="B34" s="59" t="s">
        <v>87</v>
      </c>
      <c r="C34" s="50">
        <v>128.3821306190259</v>
      </c>
      <c r="D34" s="50">
        <v>136.0787097868261</v>
      </c>
      <c r="E34" s="50">
        <v>147.46134759887403</v>
      </c>
      <c r="F34" s="50">
        <v>153.57156029532518</v>
      </c>
      <c r="G34" s="50">
        <v>165.52617756573375</v>
      </c>
      <c r="H34" s="50">
        <v>169.94697546457232</v>
      </c>
      <c r="I34" s="50">
        <v>175.95487876123508</v>
      </c>
      <c r="J34" s="50">
        <v>190.64724188042686</v>
      </c>
      <c r="K34" s="50">
        <v>205.3481240473173</v>
      </c>
      <c r="L34" s="50">
        <v>219.97243106359281</v>
      </c>
      <c r="M34" s="50">
        <v>222.31907867512393</v>
      </c>
      <c r="N34" s="50">
        <v>223.13631461765399</v>
      </c>
      <c r="O34" s="50">
        <v>229.53370294666956</v>
      </c>
      <c r="P34" s="50">
        <v>252.64340214819259</v>
      </c>
      <c r="Q34" s="50">
        <v>265.06604354399639</v>
      </c>
      <c r="R34" s="50">
        <v>270.44877695311942</v>
      </c>
      <c r="S34" s="51">
        <v>270.38157757236547</v>
      </c>
      <c r="T34" s="80"/>
      <c r="U34" s="80"/>
      <c r="V34" s="80"/>
      <c r="W34" s="80"/>
    </row>
    <row r="35" spans="1:23" ht="15.75">
      <c r="A35" s="40">
        <v>923</v>
      </c>
      <c r="B35" s="59" t="s">
        <v>88</v>
      </c>
      <c r="C35" s="50">
        <v>361.4884446887005</v>
      </c>
      <c r="D35" s="50">
        <v>415.17648171968972</v>
      </c>
      <c r="E35" s="50">
        <v>432.06724473163393</v>
      </c>
      <c r="F35" s="50">
        <v>435.27417974767241</v>
      </c>
      <c r="G35" s="50">
        <v>431.27128631186133</v>
      </c>
      <c r="H35" s="50">
        <v>433.81392141447151</v>
      </c>
      <c r="I35" s="50">
        <v>431.96016037535986</v>
      </c>
      <c r="J35" s="50">
        <v>443.01481590748352</v>
      </c>
      <c r="K35" s="50">
        <v>457.55885833746356</v>
      </c>
      <c r="L35" s="50">
        <v>458.43276741256665</v>
      </c>
      <c r="M35" s="50">
        <v>450.78730202688496</v>
      </c>
      <c r="N35" s="50">
        <v>432.88756268259971</v>
      </c>
      <c r="O35" s="50">
        <v>417.60975771436097</v>
      </c>
      <c r="P35" s="50">
        <v>430.79100689741193</v>
      </c>
      <c r="Q35" s="50">
        <v>431.75582778591553</v>
      </c>
      <c r="R35" s="50">
        <v>421.51004031825579</v>
      </c>
      <c r="S35" s="51">
        <v>408.41211544485492</v>
      </c>
      <c r="T35" s="80"/>
      <c r="U35" s="80"/>
      <c r="V35" s="80"/>
      <c r="W35" s="80"/>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90"/>
      <c r="T36" s="94"/>
      <c r="U36" s="94"/>
      <c r="V36" s="94"/>
      <c r="W36" s="126"/>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124</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4497.8189999999995</v>
      </c>
      <c r="D3" s="50">
        <f t="shared" si="0"/>
        <v>4953.4069999999992</v>
      </c>
      <c r="E3" s="50">
        <f t="shared" si="0"/>
        <v>5316.132999999998</v>
      </c>
      <c r="F3" s="50">
        <f t="shared" si="0"/>
        <v>5659.9930000000013</v>
      </c>
      <c r="G3" s="50">
        <f t="shared" si="0"/>
        <v>6043.639000000001</v>
      </c>
      <c r="H3" s="50">
        <f t="shared" si="0"/>
        <v>6580.0587643462231</v>
      </c>
      <c r="I3" s="50">
        <f t="shared" si="0"/>
        <v>7051.9688886240438</v>
      </c>
      <c r="J3" s="50">
        <f t="shared" si="0"/>
        <v>7582.0869577400681</v>
      </c>
      <c r="K3" s="50">
        <f t="shared" si="0"/>
        <v>8079.162999999995</v>
      </c>
      <c r="L3" s="50">
        <f t="shared" si="0"/>
        <v>8618.3022953999971</v>
      </c>
      <c r="M3" s="50">
        <f t="shared" si="0"/>
        <v>9155.4464638599984</v>
      </c>
      <c r="N3" s="50">
        <f t="shared" si="0"/>
        <v>9867.0298297974641</v>
      </c>
      <c r="O3" s="50">
        <f t="shared" si="0"/>
        <v>10525.20336705</v>
      </c>
      <c r="P3" s="50">
        <f t="shared" si="0"/>
        <v>11458.592503260006</v>
      </c>
      <c r="Q3" s="50">
        <f t="shared" si="0"/>
        <v>11876.615118279997</v>
      </c>
      <c r="R3" s="50">
        <f t="shared" si="0"/>
        <v>12565.735437840012</v>
      </c>
      <c r="S3" s="50">
        <f t="shared" si="0"/>
        <v>13430.149580209996</v>
      </c>
      <c r="T3" s="50">
        <f t="shared" si="0"/>
        <v>13762.514588680791</v>
      </c>
      <c r="U3" s="50">
        <f t="shared" si="0"/>
        <v>13798.261242919996</v>
      </c>
      <c r="V3" s="50">
        <f t="shared" si="0"/>
        <v>13233.124968690014</v>
      </c>
      <c r="W3" s="77">
        <f t="shared" si="0"/>
        <v>11513.61239498</v>
      </c>
    </row>
    <row r="4" spans="1:23" s="42" customFormat="1">
      <c r="A4" s="52"/>
      <c r="B4" s="78" t="s">
        <v>66</v>
      </c>
      <c r="C4" s="132">
        <v>0</v>
      </c>
      <c r="D4" s="132">
        <v>0</v>
      </c>
      <c r="E4" s="132">
        <v>0</v>
      </c>
      <c r="F4" s="132">
        <v>0</v>
      </c>
      <c r="G4" s="132">
        <v>0</v>
      </c>
      <c r="H4" s="132">
        <v>0</v>
      </c>
      <c r="I4" s="55">
        <v>5.5881599372124686</v>
      </c>
      <c r="J4" s="55">
        <v>5.9339162421547309</v>
      </c>
      <c r="K4" s="55">
        <v>6.5719129570630948</v>
      </c>
      <c r="L4" s="55">
        <v>7.1528654627143586</v>
      </c>
      <c r="M4" s="55">
        <v>7.6666569237092332</v>
      </c>
      <c r="N4" s="55">
        <v>11.548124802262347</v>
      </c>
      <c r="O4" s="55">
        <v>9.4730082421201871</v>
      </c>
      <c r="P4" s="55">
        <v>10.284675019245293</v>
      </c>
      <c r="Q4" s="55">
        <v>10.733244145217311</v>
      </c>
      <c r="R4" s="55">
        <v>12.034907273896513</v>
      </c>
      <c r="S4" s="55">
        <v>13.328250671290322</v>
      </c>
      <c r="T4" s="55">
        <v>13.648362378988288</v>
      </c>
      <c r="U4" s="55">
        <v>13.685763112353296</v>
      </c>
      <c r="V4" s="55">
        <v>13.607782300753565</v>
      </c>
      <c r="W4" s="56">
        <v>13.191077208965412</v>
      </c>
    </row>
    <row r="5" spans="1:23" s="42" customFormat="1" ht="25.5" customHeight="1">
      <c r="A5" s="47">
        <v>941</v>
      </c>
      <c r="B5" s="48" t="s">
        <v>67</v>
      </c>
      <c r="C5" s="50">
        <f t="shared" ref="C5:W5" si="1">SUM(C6,C16)</f>
        <v>3976.8215531965648</v>
      </c>
      <c r="D5" s="50">
        <f t="shared" si="1"/>
        <v>4383.450455285174</v>
      </c>
      <c r="E5" s="50">
        <f t="shared" si="1"/>
        <v>4705.6581758251032</v>
      </c>
      <c r="F5" s="50">
        <f t="shared" si="1"/>
        <v>5015.5798943622831</v>
      </c>
      <c r="G5" s="50">
        <f t="shared" si="1"/>
        <v>5354.7871328077654</v>
      </c>
      <c r="H5" s="50">
        <f t="shared" si="1"/>
        <v>5832.0560651953483</v>
      </c>
      <c r="I5" s="50">
        <f t="shared" si="1"/>
        <v>6250.8740247687765</v>
      </c>
      <c r="J5" s="50">
        <f t="shared" si="1"/>
        <v>6720.0992621639798</v>
      </c>
      <c r="K5" s="50">
        <f t="shared" si="1"/>
        <v>7160.1937443356701</v>
      </c>
      <c r="L5" s="50">
        <f t="shared" si="1"/>
        <v>7637.0866554188124</v>
      </c>
      <c r="M5" s="50">
        <f t="shared" si="1"/>
        <v>8114.3675308538723</v>
      </c>
      <c r="N5" s="50">
        <f t="shared" si="1"/>
        <v>8745.9796118804879</v>
      </c>
      <c r="O5" s="50">
        <f t="shared" si="1"/>
        <v>9337.2035118357053</v>
      </c>
      <c r="P5" s="50">
        <f t="shared" si="1"/>
        <v>10172.551647269545</v>
      </c>
      <c r="Q5" s="50">
        <f t="shared" si="1"/>
        <v>10554.604930458179</v>
      </c>
      <c r="R5" s="50">
        <f t="shared" si="1"/>
        <v>11182.312466429139</v>
      </c>
      <c r="S5" s="50">
        <f t="shared" si="1"/>
        <v>11967.937081746228</v>
      </c>
      <c r="T5" s="50">
        <f t="shared" si="1"/>
        <v>12277.659742366395</v>
      </c>
      <c r="U5" s="50">
        <f t="shared" si="1"/>
        <v>12317.96572866576</v>
      </c>
      <c r="V5" s="50">
        <f t="shared" si="1"/>
        <v>11819.890608968564</v>
      </c>
      <c r="W5" s="51">
        <f t="shared" si="1"/>
        <v>10281.653654940261</v>
      </c>
    </row>
    <row r="6" spans="1:23" s="42" customFormat="1" ht="25.5" customHeight="1">
      <c r="A6" s="47">
        <v>921</v>
      </c>
      <c r="B6" s="57" t="s">
        <v>68</v>
      </c>
      <c r="C6" s="50">
        <f t="shared" ref="C6:H6" si="2">SUM(C7:C15)</f>
        <v>3602.1776596314694</v>
      </c>
      <c r="D6" s="50">
        <f t="shared" si="2"/>
        <v>3962.8594373150627</v>
      </c>
      <c r="E6" s="50">
        <f t="shared" si="2"/>
        <v>4254.2176619186894</v>
      </c>
      <c r="F6" s="50">
        <f t="shared" si="2"/>
        <v>4540.6348329533021</v>
      </c>
      <c r="G6" s="50">
        <f t="shared" si="2"/>
        <v>4852.9150476228378</v>
      </c>
      <c r="H6" s="50">
        <f t="shared" si="2"/>
        <v>5290.5939974827306</v>
      </c>
      <c r="I6" s="50">
        <f t="shared" ref="I6:W6" si="3">SUM(I7:I15)</f>
        <v>5664.0799414130706</v>
      </c>
      <c r="J6" s="50">
        <f t="shared" si="3"/>
        <v>6089.390008040763</v>
      </c>
      <c r="K6" s="50">
        <f t="shared" si="3"/>
        <v>6488.8198469715098</v>
      </c>
      <c r="L6" s="50">
        <f t="shared" si="3"/>
        <v>6925.1077962109648</v>
      </c>
      <c r="M6" s="50">
        <f t="shared" si="3"/>
        <v>7364.3965159608433</v>
      </c>
      <c r="N6" s="50">
        <f t="shared" si="3"/>
        <v>7946.4819605176654</v>
      </c>
      <c r="O6" s="50">
        <f t="shared" si="3"/>
        <v>8495.184997645063</v>
      </c>
      <c r="P6" s="50">
        <f t="shared" si="3"/>
        <v>9269.1636860556337</v>
      </c>
      <c r="Q6" s="50">
        <f t="shared" si="3"/>
        <v>9631.3199286752497</v>
      </c>
      <c r="R6" s="50">
        <f t="shared" si="3"/>
        <v>10218.054844813827</v>
      </c>
      <c r="S6" s="50">
        <f t="shared" si="3"/>
        <v>10949.629936278801</v>
      </c>
      <c r="T6" s="50">
        <f t="shared" si="3"/>
        <v>11241.122099237906</v>
      </c>
      <c r="U6" s="50">
        <f t="shared" si="3"/>
        <v>11298.103777223167</v>
      </c>
      <c r="V6" s="50">
        <f t="shared" si="3"/>
        <v>10891.142761116113</v>
      </c>
      <c r="W6" s="51">
        <f t="shared" si="3"/>
        <v>9514.7230578274666</v>
      </c>
    </row>
    <row r="7" spans="1:23" s="42" customFormat="1">
      <c r="A7" s="52" t="s">
        <v>69</v>
      </c>
      <c r="B7" s="58" t="s">
        <v>70</v>
      </c>
      <c r="C7" s="55">
        <v>294.06787178153434</v>
      </c>
      <c r="D7" s="55">
        <v>325.57325718466188</v>
      </c>
      <c r="E7" s="55">
        <v>345.90040450191805</v>
      </c>
      <c r="F7" s="55">
        <v>361.44739142718612</v>
      </c>
      <c r="G7" s="55">
        <v>382.39556957692656</v>
      </c>
      <c r="H7" s="55">
        <v>412.28163159224158</v>
      </c>
      <c r="I7" s="55">
        <v>428.23889072478642</v>
      </c>
      <c r="J7" s="55">
        <v>448.82199834255732</v>
      </c>
      <c r="K7" s="55">
        <v>466.67405867145783</v>
      </c>
      <c r="L7" s="55">
        <v>488.75329563881087</v>
      </c>
      <c r="M7" s="55">
        <v>514.99236076635464</v>
      </c>
      <c r="N7" s="55">
        <v>554.07155751102141</v>
      </c>
      <c r="O7" s="55">
        <v>591.06168483425427</v>
      </c>
      <c r="P7" s="55">
        <v>640.78576726005838</v>
      </c>
      <c r="Q7" s="55">
        <v>661.70961483955625</v>
      </c>
      <c r="R7" s="55">
        <v>699.35783045299684</v>
      </c>
      <c r="S7" s="55">
        <v>749.33391130868938</v>
      </c>
      <c r="T7" s="55">
        <v>762.46017763641544</v>
      </c>
      <c r="U7" s="55">
        <v>767.07989290988257</v>
      </c>
      <c r="V7" s="55">
        <v>744.55750492483139</v>
      </c>
      <c r="W7" s="56">
        <v>644.31532378742509</v>
      </c>
    </row>
    <row r="8" spans="1:23" s="42" customFormat="1">
      <c r="A8" s="52" t="s">
        <v>71</v>
      </c>
      <c r="B8" s="58" t="s">
        <v>72</v>
      </c>
      <c r="C8" s="55">
        <v>760.17263881611507</v>
      </c>
      <c r="D8" s="55">
        <v>833.52114829644086</v>
      </c>
      <c r="E8" s="55">
        <v>882.75199827602523</v>
      </c>
      <c r="F8" s="55">
        <v>926.43708601745539</v>
      </c>
      <c r="G8" s="55">
        <v>982.84723767510195</v>
      </c>
      <c r="H8" s="55">
        <v>1074.7770842088735</v>
      </c>
      <c r="I8" s="55">
        <v>1128.2917300180877</v>
      </c>
      <c r="J8" s="55">
        <v>1206.329797547334</v>
      </c>
      <c r="K8" s="55">
        <v>1278.9344559088129</v>
      </c>
      <c r="L8" s="55">
        <v>1360.5152595154048</v>
      </c>
      <c r="M8" s="55">
        <v>1442.5131184752304</v>
      </c>
      <c r="N8" s="55">
        <v>1549.011931015611</v>
      </c>
      <c r="O8" s="55">
        <v>1639.2065420587132</v>
      </c>
      <c r="P8" s="55">
        <v>1770.8798231523765</v>
      </c>
      <c r="Q8" s="55">
        <v>1817.7418542997552</v>
      </c>
      <c r="R8" s="55">
        <v>1902.6107878857158</v>
      </c>
      <c r="S8" s="55">
        <v>2024.6846852438389</v>
      </c>
      <c r="T8" s="55">
        <v>2056.7581107197793</v>
      </c>
      <c r="U8" s="55">
        <v>2063.2888841295789</v>
      </c>
      <c r="V8" s="55">
        <v>1983.1969839382837</v>
      </c>
      <c r="W8" s="56">
        <v>1682.185433253873</v>
      </c>
    </row>
    <row r="9" spans="1:23" s="42" customFormat="1">
      <c r="A9" s="52" t="s">
        <v>73</v>
      </c>
      <c r="B9" s="58" t="s">
        <v>74</v>
      </c>
      <c r="C9" s="55">
        <v>448.58182118283929</v>
      </c>
      <c r="D9" s="55">
        <v>490.31370072559315</v>
      </c>
      <c r="E9" s="55">
        <v>517.47757494106679</v>
      </c>
      <c r="F9" s="55">
        <v>552.90163488883434</v>
      </c>
      <c r="G9" s="55">
        <v>593.78309074691288</v>
      </c>
      <c r="H9" s="55">
        <v>644.14688927611292</v>
      </c>
      <c r="I9" s="55">
        <v>684.71188666287253</v>
      </c>
      <c r="J9" s="55">
        <v>733.55518234553551</v>
      </c>
      <c r="K9" s="55">
        <v>776.74108863277115</v>
      </c>
      <c r="L9" s="55">
        <v>824.52014149304694</v>
      </c>
      <c r="M9" s="55">
        <v>873.00306103658602</v>
      </c>
      <c r="N9" s="55">
        <v>934.08375721153106</v>
      </c>
      <c r="O9" s="55">
        <v>990.38375026700896</v>
      </c>
      <c r="P9" s="55">
        <v>1074.8480744291496</v>
      </c>
      <c r="Q9" s="55">
        <v>1104.4708667317875</v>
      </c>
      <c r="R9" s="55">
        <v>1156.298722536693</v>
      </c>
      <c r="S9" s="55">
        <v>1224.1911583979888</v>
      </c>
      <c r="T9" s="55">
        <v>1250.3974071374039</v>
      </c>
      <c r="U9" s="55">
        <v>1264.1700028147848</v>
      </c>
      <c r="V9" s="55">
        <v>1233.2782233540456</v>
      </c>
      <c r="W9" s="56">
        <v>1080.4023476993775</v>
      </c>
    </row>
    <row r="10" spans="1:23" s="42" customFormat="1">
      <c r="A10" s="52" t="s">
        <v>75</v>
      </c>
      <c r="B10" s="58" t="s">
        <v>76</v>
      </c>
      <c r="C10" s="55">
        <v>306.39296700429009</v>
      </c>
      <c r="D10" s="55">
        <v>338.05503735236243</v>
      </c>
      <c r="E10" s="55">
        <v>373.03249552789083</v>
      </c>
      <c r="F10" s="55">
        <v>401.24642669950117</v>
      </c>
      <c r="G10" s="55">
        <v>430.31047827332264</v>
      </c>
      <c r="H10" s="55">
        <v>468.79262909455531</v>
      </c>
      <c r="I10" s="55">
        <v>499.62527782678012</v>
      </c>
      <c r="J10" s="55">
        <v>535.63868204628307</v>
      </c>
      <c r="K10" s="55">
        <v>571.52210285124761</v>
      </c>
      <c r="L10" s="55">
        <v>612.17528882419583</v>
      </c>
      <c r="M10" s="55">
        <v>653.77292588923251</v>
      </c>
      <c r="N10" s="55">
        <v>706.70549959626806</v>
      </c>
      <c r="O10" s="55">
        <v>755.79471998639508</v>
      </c>
      <c r="P10" s="55">
        <v>824.41695406487815</v>
      </c>
      <c r="Q10" s="55">
        <v>856.09928734566313</v>
      </c>
      <c r="R10" s="55">
        <v>908.49312770649294</v>
      </c>
      <c r="S10" s="55">
        <v>973.08555409061512</v>
      </c>
      <c r="T10" s="55">
        <v>999.42951883088415</v>
      </c>
      <c r="U10" s="55">
        <v>990.92021636500078</v>
      </c>
      <c r="V10" s="55">
        <v>908.52142957883575</v>
      </c>
      <c r="W10" s="56">
        <v>794.96322286170312</v>
      </c>
    </row>
    <row r="11" spans="1:23" s="42" customFormat="1">
      <c r="A11" s="52" t="s">
        <v>77</v>
      </c>
      <c r="B11" s="58" t="s">
        <v>78</v>
      </c>
      <c r="C11" s="55">
        <v>441.91442389115815</v>
      </c>
      <c r="D11" s="55">
        <v>479.25399724029978</v>
      </c>
      <c r="E11" s="55">
        <v>516.72131848682534</v>
      </c>
      <c r="F11" s="55">
        <v>555.51176450436742</v>
      </c>
      <c r="G11" s="55">
        <v>591.32680390698908</v>
      </c>
      <c r="H11" s="55">
        <v>642.78663829695336</v>
      </c>
      <c r="I11" s="55">
        <v>680.10464239307828</v>
      </c>
      <c r="J11" s="55">
        <v>725.85376779180638</v>
      </c>
      <c r="K11" s="55">
        <v>772.30266995649981</v>
      </c>
      <c r="L11" s="55">
        <v>822.61563325081261</v>
      </c>
      <c r="M11" s="55">
        <v>874.02868956536702</v>
      </c>
      <c r="N11" s="55">
        <v>941.50700169606228</v>
      </c>
      <c r="O11" s="55">
        <v>1003.3336405826145</v>
      </c>
      <c r="P11" s="55">
        <v>1089.5060208829095</v>
      </c>
      <c r="Q11" s="55">
        <v>1129.7270858002998</v>
      </c>
      <c r="R11" s="55">
        <v>1196.4280692426209</v>
      </c>
      <c r="S11" s="55">
        <v>1277.0495243298024</v>
      </c>
      <c r="T11" s="55">
        <v>1311.6514612693948</v>
      </c>
      <c r="U11" s="55">
        <v>1293.9972944492858</v>
      </c>
      <c r="V11" s="55">
        <v>1174.2079598106379</v>
      </c>
      <c r="W11" s="56">
        <v>1046.3393527568455</v>
      </c>
    </row>
    <row r="12" spans="1:23" s="42" customFormat="1">
      <c r="A12" s="52" t="s">
        <v>79</v>
      </c>
      <c r="B12" s="58" t="s">
        <v>80</v>
      </c>
      <c r="C12" s="55">
        <v>289.76482590664409</v>
      </c>
      <c r="D12" s="55">
        <v>321.43413369746492</v>
      </c>
      <c r="E12" s="55">
        <v>345.39291153114783</v>
      </c>
      <c r="F12" s="55">
        <v>377.47046594338218</v>
      </c>
      <c r="G12" s="55">
        <v>410.9274485417252</v>
      </c>
      <c r="H12" s="55">
        <v>446.4178906885823</v>
      </c>
      <c r="I12" s="55">
        <v>489.17992584165802</v>
      </c>
      <c r="J12" s="55">
        <v>532.56695873921478</v>
      </c>
      <c r="K12" s="55">
        <v>570.10688154426043</v>
      </c>
      <c r="L12" s="55">
        <v>608.55279690699331</v>
      </c>
      <c r="M12" s="55">
        <v>647.58736599710744</v>
      </c>
      <c r="N12" s="55">
        <v>695.25807907082321</v>
      </c>
      <c r="O12" s="55">
        <v>743.03280116833128</v>
      </c>
      <c r="P12" s="55">
        <v>812.53989371114153</v>
      </c>
      <c r="Q12" s="55">
        <v>851.02858204893028</v>
      </c>
      <c r="R12" s="55">
        <v>910.72985575002235</v>
      </c>
      <c r="S12" s="55">
        <v>983.66916680060308</v>
      </c>
      <c r="T12" s="55">
        <v>1017.0345323953793</v>
      </c>
      <c r="U12" s="55">
        <v>1025.9380532339787</v>
      </c>
      <c r="V12" s="55">
        <v>984.23827649435611</v>
      </c>
      <c r="W12" s="56">
        <v>864.36764338213698</v>
      </c>
    </row>
    <row r="13" spans="1:23" s="42" customFormat="1">
      <c r="A13" s="52" t="s">
        <v>81</v>
      </c>
      <c r="B13" s="58" t="s">
        <v>82</v>
      </c>
      <c r="C13" s="55">
        <v>411.1952200660096</v>
      </c>
      <c r="D13" s="55">
        <v>454.45394426722208</v>
      </c>
      <c r="E13" s="55">
        <v>495.67262439853909</v>
      </c>
      <c r="F13" s="55">
        <v>531.24205684595177</v>
      </c>
      <c r="G13" s="55">
        <v>569.26965295523758</v>
      </c>
      <c r="H13" s="55">
        <v>629.18658590462803</v>
      </c>
      <c r="I13" s="55">
        <v>690.74719972991306</v>
      </c>
      <c r="J13" s="55">
        <v>747.30246038537894</v>
      </c>
      <c r="K13" s="55">
        <v>797.21165386567384</v>
      </c>
      <c r="L13" s="55">
        <v>848.84416581125174</v>
      </c>
      <c r="M13" s="55">
        <v>898.66145148098053</v>
      </c>
      <c r="N13" s="55">
        <v>967.36143782444071</v>
      </c>
      <c r="O13" s="55">
        <v>1036.5524261580535</v>
      </c>
      <c r="P13" s="55">
        <v>1133.6798888941792</v>
      </c>
      <c r="Q13" s="55">
        <v>1183.7902613824886</v>
      </c>
      <c r="R13" s="55">
        <v>1265.1279695170811</v>
      </c>
      <c r="S13" s="55">
        <v>1361.9968428794778</v>
      </c>
      <c r="T13" s="55">
        <v>1408.8811583826212</v>
      </c>
      <c r="U13" s="55">
        <v>1424.8105861278816</v>
      </c>
      <c r="V13" s="55">
        <v>1415.7384506631208</v>
      </c>
      <c r="W13" s="56">
        <v>1252.7846489431668</v>
      </c>
    </row>
    <row r="14" spans="1:23" s="42" customFormat="1">
      <c r="A14" s="52" t="s">
        <v>83</v>
      </c>
      <c r="B14" s="58" t="s">
        <v>84</v>
      </c>
      <c r="C14" s="55">
        <v>366.31109713589996</v>
      </c>
      <c r="D14" s="55">
        <v>405.32262118961722</v>
      </c>
      <c r="E14" s="55">
        <v>434.63615613355557</v>
      </c>
      <c r="F14" s="55">
        <v>467.06951271938738</v>
      </c>
      <c r="G14" s="55">
        <v>502.97635998127657</v>
      </c>
      <c r="H14" s="55">
        <v>548.00293486467172</v>
      </c>
      <c r="I14" s="55">
        <v>597.8910591847507</v>
      </c>
      <c r="J14" s="55">
        <v>653.81351031546069</v>
      </c>
      <c r="K14" s="55">
        <v>709.05476486512759</v>
      </c>
      <c r="L14" s="55">
        <v>766.34132680249843</v>
      </c>
      <c r="M14" s="55">
        <v>821.74097777729048</v>
      </c>
      <c r="N14" s="55">
        <v>901.70091463566928</v>
      </c>
      <c r="O14" s="55">
        <v>985.46466940095297</v>
      </c>
      <c r="P14" s="55">
        <v>1096.4558582141287</v>
      </c>
      <c r="Q14" s="55">
        <v>1161.3806945014956</v>
      </c>
      <c r="R14" s="55">
        <v>1249.8923122872336</v>
      </c>
      <c r="S14" s="55">
        <v>1351.675800621292</v>
      </c>
      <c r="T14" s="55">
        <v>1397.8763119098098</v>
      </c>
      <c r="U14" s="55">
        <v>1418.465143205789</v>
      </c>
      <c r="V14" s="55">
        <v>1411.9772124338688</v>
      </c>
      <c r="W14" s="56">
        <v>1246.6525725089134</v>
      </c>
    </row>
    <row r="15" spans="1:23" s="42" customFormat="1">
      <c r="A15" s="52" t="s">
        <v>85</v>
      </c>
      <c r="B15" s="58" t="s">
        <v>86</v>
      </c>
      <c r="C15" s="55">
        <v>283.77679384697865</v>
      </c>
      <c r="D15" s="55">
        <v>314.93159736140029</v>
      </c>
      <c r="E15" s="55">
        <v>342.63217812172081</v>
      </c>
      <c r="F15" s="55">
        <v>367.30849390723637</v>
      </c>
      <c r="G15" s="55">
        <v>389.07840596534544</v>
      </c>
      <c r="H15" s="55">
        <v>424.20171355611313</v>
      </c>
      <c r="I15" s="55">
        <v>465.28932903114435</v>
      </c>
      <c r="J15" s="55">
        <v>505.50765052719163</v>
      </c>
      <c r="K15" s="55">
        <v>546.27217067565925</v>
      </c>
      <c r="L15" s="55">
        <v>592.7898879679492</v>
      </c>
      <c r="M15" s="55">
        <v>638.09656497269293</v>
      </c>
      <c r="N15" s="55">
        <v>696.78178195623832</v>
      </c>
      <c r="O15" s="55">
        <v>750.35476318873827</v>
      </c>
      <c r="P15" s="55">
        <v>826.0514054468124</v>
      </c>
      <c r="Q15" s="55">
        <v>865.37168172527515</v>
      </c>
      <c r="R15" s="55">
        <v>929.11616943497017</v>
      </c>
      <c r="S15" s="55">
        <v>1003.9432926064939</v>
      </c>
      <c r="T15" s="55">
        <v>1036.6334209562192</v>
      </c>
      <c r="U15" s="55">
        <v>1049.4337039869845</v>
      </c>
      <c r="V15" s="55">
        <v>1035.4267199181313</v>
      </c>
      <c r="W15" s="56">
        <v>902.71251263402587</v>
      </c>
    </row>
    <row r="16" spans="1:23" s="42" customFormat="1" ht="15.75">
      <c r="A16" s="40">
        <v>924</v>
      </c>
      <c r="B16" s="59" t="s">
        <v>87</v>
      </c>
      <c r="C16" s="50">
        <v>374.64389356509542</v>
      </c>
      <c r="D16" s="50">
        <v>420.59101797011152</v>
      </c>
      <c r="E16" s="50">
        <v>451.4405139064142</v>
      </c>
      <c r="F16" s="50">
        <v>474.94506140898136</v>
      </c>
      <c r="G16" s="50">
        <v>501.87208518492758</v>
      </c>
      <c r="H16" s="50">
        <v>541.46206771261791</v>
      </c>
      <c r="I16" s="50">
        <v>586.79408335570633</v>
      </c>
      <c r="J16" s="50">
        <v>630.70925412321662</v>
      </c>
      <c r="K16" s="50">
        <v>671.37389736416037</v>
      </c>
      <c r="L16" s="50">
        <v>711.97885920784711</v>
      </c>
      <c r="M16" s="50">
        <v>749.97101489302861</v>
      </c>
      <c r="N16" s="50">
        <v>799.49765136282178</v>
      </c>
      <c r="O16" s="50">
        <v>842.01851419064133</v>
      </c>
      <c r="P16" s="50">
        <v>903.38796121391158</v>
      </c>
      <c r="Q16" s="50">
        <v>923.28500178292893</v>
      </c>
      <c r="R16" s="50">
        <v>964.25762161531225</v>
      </c>
      <c r="S16" s="50">
        <v>1018.3071454674268</v>
      </c>
      <c r="T16" s="50">
        <v>1036.537643128489</v>
      </c>
      <c r="U16" s="50">
        <v>1019.8619514425935</v>
      </c>
      <c r="V16" s="50">
        <v>928.74784785245129</v>
      </c>
      <c r="W16" s="51">
        <v>766.93059711279489</v>
      </c>
    </row>
    <row r="17" spans="1:23" s="42" customFormat="1" ht="15.75">
      <c r="A17" s="40">
        <v>923</v>
      </c>
      <c r="B17" s="79" t="s">
        <v>88</v>
      </c>
      <c r="C17" s="80">
        <v>520.9974468034352</v>
      </c>
      <c r="D17" s="80">
        <v>569.95654471482487</v>
      </c>
      <c r="E17" s="80">
        <v>610.47482417489528</v>
      </c>
      <c r="F17" s="80">
        <v>644.41310563771822</v>
      </c>
      <c r="G17" s="80">
        <v>688.85186719223543</v>
      </c>
      <c r="H17" s="80">
        <v>748.00269915087495</v>
      </c>
      <c r="I17" s="80">
        <v>795.50670391805477</v>
      </c>
      <c r="J17" s="80">
        <v>856.05377933393368</v>
      </c>
      <c r="K17" s="80">
        <v>912.39734270726149</v>
      </c>
      <c r="L17" s="80">
        <v>974.0627745184695</v>
      </c>
      <c r="M17" s="80">
        <v>1033.4122760824168</v>
      </c>
      <c r="N17" s="80">
        <v>1109.5020931147133</v>
      </c>
      <c r="O17" s="80">
        <v>1178.5268469721732</v>
      </c>
      <c r="P17" s="80">
        <v>1275.7561809712158</v>
      </c>
      <c r="Q17" s="80">
        <v>1311.2769436766002</v>
      </c>
      <c r="R17" s="80">
        <v>1371.3880641369767</v>
      </c>
      <c r="S17" s="80">
        <v>1448.8842477924798</v>
      </c>
      <c r="T17" s="80">
        <v>1471.206483935408</v>
      </c>
      <c r="U17" s="80">
        <v>1466.6097511418827</v>
      </c>
      <c r="V17" s="80">
        <v>1399.6265774206977</v>
      </c>
      <c r="W17" s="51">
        <v>1218.7676628307745</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125</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6610.1328009729341</v>
      </c>
      <c r="D21" s="50">
        <v>7166.3031147538559</v>
      </c>
      <c r="E21" s="50">
        <v>7587.8034832651083</v>
      </c>
      <c r="F21" s="50">
        <v>8035.6403611551759</v>
      </c>
      <c r="G21" s="50">
        <v>8407.7914842553382</v>
      </c>
      <c r="H21" s="50">
        <v>9038.3027988676367</v>
      </c>
      <c r="I21" s="50">
        <v>9472.2824794413154</v>
      </c>
      <c r="J21" s="50">
        <v>9960.6980817794738</v>
      </c>
      <c r="K21" s="50">
        <v>10339.44813964638</v>
      </c>
      <c r="L21" s="50">
        <v>10742.688039139015</v>
      </c>
      <c r="M21" s="50">
        <v>11076.422306296701</v>
      </c>
      <c r="N21" s="50">
        <v>11655.03943726794</v>
      </c>
      <c r="O21" s="50">
        <v>12103.604096038665</v>
      </c>
      <c r="P21" s="50">
        <v>13001.087412102206</v>
      </c>
      <c r="Q21" s="50">
        <v>13235.128741655457</v>
      </c>
      <c r="R21" s="50">
        <v>13811.152346809091</v>
      </c>
      <c r="S21" s="50">
        <v>14454.726947745725</v>
      </c>
      <c r="T21" s="50">
        <v>14568.955572627647</v>
      </c>
      <c r="U21" s="50">
        <v>14398.794361911703</v>
      </c>
      <c r="V21" s="50">
        <v>13714.779220496397</v>
      </c>
      <c r="W21" s="51">
        <v>11701.164981357904</v>
      </c>
    </row>
    <row r="22" spans="1:23">
      <c r="A22" s="52"/>
      <c r="B22" s="78" t="s">
        <v>66</v>
      </c>
      <c r="C22" s="132">
        <v>0</v>
      </c>
      <c r="D22" s="132">
        <v>0</v>
      </c>
      <c r="E22" s="132">
        <v>0</v>
      </c>
      <c r="F22" s="132">
        <v>0</v>
      </c>
      <c r="G22" s="132">
        <v>0</v>
      </c>
      <c r="H22" s="132">
        <v>0</v>
      </c>
      <c r="I22" s="55">
        <v>7.5060781324436014</v>
      </c>
      <c r="J22" s="55">
        <v>7.7954722044348497</v>
      </c>
      <c r="K22" s="55">
        <v>8.4105189111575047</v>
      </c>
      <c r="L22" s="55">
        <v>8.9160254094226712</v>
      </c>
      <c r="M22" s="55">
        <v>9.2752581864472514</v>
      </c>
      <c r="N22" s="55">
        <v>13.640766504059755</v>
      </c>
      <c r="O22" s="55">
        <v>10.893617668241795</v>
      </c>
      <c r="P22" s="55">
        <v>11.669143386696971</v>
      </c>
      <c r="Q22" s="55">
        <v>11.960972605647905</v>
      </c>
      <c r="R22" s="55">
        <v>13.227712668449856</v>
      </c>
      <c r="S22" s="55">
        <v>14.345054237407671</v>
      </c>
      <c r="T22" s="55">
        <v>14.448114394890027</v>
      </c>
      <c r="U22" s="55">
        <v>14.281400045366162</v>
      </c>
      <c r="V22" s="55">
        <v>14.103073187699858</v>
      </c>
      <c r="W22" s="56">
        <v>13.405955091143449</v>
      </c>
    </row>
    <row r="23" spans="1:23" ht="25.5" customHeight="1">
      <c r="A23" s="47">
        <v>941</v>
      </c>
      <c r="B23" s="48" t="s">
        <v>67</v>
      </c>
      <c r="C23" s="50">
        <v>5844.4589683134755</v>
      </c>
      <c r="D23" s="50">
        <v>6341.7229093186479</v>
      </c>
      <c r="E23" s="50">
        <v>6716.462793082992</v>
      </c>
      <c r="F23" s="50">
        <v>7120.7501906337993</v>
      </c>
      <c r="G23" s="50">
        <v>7449.4743407442402</v>
      </c>
      <c r="H23" s="50">
        <v>8010.8537848970709</v>
      </c>
      <c r="I23" s="50">
        <v>8396.2430125758765</v>
      </c>
      <c r="J23" s="50">
        <v>8828.2922898520483</v>
      </c>
      <c r="K23" s="50">
        <v>9163.3813910400295</v>
      </c>
      <c r="L23" s="50">
        <v>9519.6056781190055</v>
      </c>
      <c r="M23" s="50">
        <v>9816.9064583603358</v>
      </c>
      <c r="N23" s="50">
        <v>10330.843126284619</v>
      </c>
      <c r="O23" s="50">
        <v>10737.44712859422</v>
      </c>
      <c r="P23" s="50">
        <v>11541.926561455859</v>
      </c>
      <c r="Q23" s="50">
        <v>11761.899638973562</v>
      </c>
      <c r="R23" s="50">
        <v>12290.615366482913</v>
      </c>
      <c r="S23" s="50">
        <v>12880.96320977369</v>
      </c>
      <c r="T23" s="50">
        <v>12997.092803773798</v>
      </c>
      <c r="U23" s="50">
        <v>12854.072869155236</v>
      </c>
      <c r="V23" s="50">
        <v>12250.106493815576</v>
      </c>
      <c r="W23" s="51">
        <v>10449.138078514105</v>
      </c>
    </row>
    <row r="24" spans="1:23" ht="25.5" customHeight="1">
      <c r="A24" s="47">
        <v>921</v>
      </c>
      <c r="B24" s="57" t="s">
        <v>68</v>
      </c>
      <c r="C24" s="50">
        <v>5293.8708077986012</v>
      </c>
      <c r="D24" s="50">
        <v>5733.2361198994249</v>
      </c>
      <c r="E24" s="50">
        <v>6072.1143721713861</v>
      </c>
      <c r="F24" s="50">
        <v>6446.4582427834521</v>
      </c>
      <c r="G24" s="50">
        <v>6751.2797854434848</v>
      </c>
      <c r="H24" s="50">
        <v>7267.1069131206377</v>
      </c>
      <c r="I24" s="50">
        <v>7608.0547203988544</v>
      </c>
      <c r="J24" s="50">
        <v>7999.7203554069429</v>
      </c>
      <c r="K24" s="50">
        <v>8304.1790709347151</v>
      </c>
      <c r="L24" s="50">
        <v>8632.1261592102292</v>
      </c>
      <c r="M24" s="50">
        <v>8909.5781580717612</v>
      </c>
      <c r="N24" s="50">
        <v>9386.4680896857826</v>
      </c>
      <c r="O24" s="50">
        <v>9769.1562194414873</v>
      </c>
      <c r="P24" s="50">
        <v>10516.929307435232</v>
      </c>
      <c r="Q24" s="50">
        <v>10733.004137844757</v>
      </c>
      <c r="R24" s="50">
        <v>11230.788110085568</v>
      </c>
      <c r="S24" s="50">
        <v>11784.970075165587</v>
      </c>
      <c r="T24" s="50">
        <v>11899.817245968727</v>
      </c>
      <c r="U24" s="50">
        <v>11789.824102022003</v>
      </c>
      <c r="V24" s="50">
        <v>11287.554434876734</v>
      </c>
      <c r="W24" s="51">
        <v>9669.7144590442622</v>
      </c>
    </row>
    <row r="25" spans="1:23">
      <c r="A25" s="52" t="s">
        <v>69</v>
      </c>
      <c r="B25" s="58" t="s">
        <v>70</v>
      </c>
      <c r="C25" s="55">
        <v>432.17116673112537</v>
      </c>
      <c r="D25" s="55">
        <v>471.02058180218205</v>
      </c>
      <c r="E25" s="55">
        <v>493.70929849619353</v>
      </c>
      <c r="F25" s="55">
        <v>513.15633199308718</v>
      </c>
      <c r="G25" s="55">
        <v>531.98118112379848</v>
      </c>
      <c r="H25" s="55">
        <v>566.30591886698903</v>
      </c>
      <c r="I25" s="55">
        <v>575.21520665971752</v>
      </c>
      <c r="J25" s="55">
        <v>589.6239970431111</v>
      </c>
      <c r="K25" s="55">
        <v>597.23417237055787</v>
      </c>
      <c r="L25" s="55">
        <v>609.22952145125919</v>
      </c>
      <c r="M25" s="55">
        <v>623.04693658378824</v>
      </c>
      <c r="N25" s="55">
        <v>654.47515262979402</v>
      </c>
      <c r="O25" s="55">
        <v>679.69961055265651</v>
      </c>
      <c r="P25" s="55">
        <v>727.04494641980057</v>
      </c>
      <c r="Q25" s="55">
        <v>737.39965931144059</v>
      </c>
      <c r="R25" s="55">
        <v>768.67268048900962</v>
      </c>
      <c r="S25" s="55">
        <v>806.50010753521747</v>
      </c>
      <c r="T25" s="55">
        <v>807.13799664335204</v>
      </c>
      <c r="U25" s="55">
        <v>800.4650327108385</v>
      </c>
      <c r="V25" s="55">
        <v>771.65762593252248</v>
      </c>
      <c r="W25" s="56">
        <v>654.81098763936586</v>
      </c>
    </row>
    <row r="26" spans="1:23">
      <c r="A26" s="52" t="s">
        <v>71</v>
      </c>
      <c r="B26" s="58" t="s">
        <v>72</v>
      </c>
      <c r="C26" s="55">
        <v>1117.1730330279083</v>
      </c>
      <c r="D26" s="55">
        <v>1205.8902491255001</v>
      </c>
      <c r="E26" s="55">
        <v>1259.966349107154</v>
      </c>
      <c r="F26" s="55">
        <v>1315.2870048554569</v>
      </c>
      <c r="G26" s="55">
        <v>1367.3177096197512</v>
      </c>
      <c r="H26" s="55">
        <v>1476.3030356202344</v>
      </c>
      <c r="I26" s="55">
        <v>1515.5339104217419</v>
      </c>
      <c r="J26" s="55">
        <v>1584.7730271883652</v>
      </c>
      <c r="K26" s="55">
        <v>1636.7384196699632</v>
      </c>
      <c r="L26" s="55">
        <v>1695.8782025159755</v>
      </c>
      <c r="M26" s="55">
        <v>1745.1780801379152</v>
      </c>
      <c r="N26" s="55">
        <v>1829.7091887028473</v>
      </c>
      <c r="O26" s="55">
        <v>1885.028376632313</v>
      </c>
      <c r="P26" s="55">
        <v>2009.2662663919607</v>
      </c>
      <c r="Q26" s="55">
        <v>2025.665328139128</v>
      </c>
      <c r="R26" s="55">
        <v>2091.1826114882001</v>
      </c>
      <c r="S26" s="55">
        <v>2179.1465616740047</v>
      </c>
      <c r="T26" s="55">
        <v>2177.2778038225006</v>
      </c>
      <c r="U26" s="55">
        <v>2153.0881194936023</v>
      </c>
      <c r="V26" s="55">
        <v>2055.380633812636</v>
      </c>
      <c r="W26" s="56">
        <v>1709.5876262364645</v>
      </c>
    </row>
    <row r="27" spans="1:23">
      <c r="A27" s="52" t="s">
        <v>73</v>
      </c>
      <c r="B27" s="58" t="s">
        <v>74</v>
      </c>
      <c r="C27" s="55">
        <v>659.24960744771226</v>
      </c>
      <c r="D27" s="55">
        <v>709.35753930906719</v>
      </c>
      <c r="E27" s="55">
        <v>738.60419700737532</v>
      </c>
      <c r="F27" s="55">
        <v>784.96893778161905</v>
      </c>
      <c r="G27" s="55">
        <v>826.05933509210388</v>
      </c>
      <c r="H27" s="55">
        <v>884.79371396687372</v>
      </c>
      <c r="I27" s="55">
        <v>919.71256679316105</v>
      </c>
      <c r="J27" s="55">
        <v>963.68212846854817</v>
      </c>
      <c r="K27" s="55">
        <v>994.04779973507334</v>
      </c>
      <c r="L27" s="55">
        <v>1027.7618907350547</v>
      </c>
      <c r="M27" s="55">
        <v>1056.1746624701586</v>
      </c>
      <c r="N27" s="55">
        <v>1103.3495606889508</v>
      </c>
      <c r="O27" s="55">
        <v>1138.9055772460265</v>
      </c>
      <c r="P27" s="55">
        <v>1219.5384176902539</v>
      </c>
      <c r="Q27" s="55">
        <v>1230.806418076465</v>
      </c>
      <c r="R27" s="55">
        <v>1270.9019614788367</v>
      </c>
      <c r="S27" s="55">
        <v>1317.583904840677</v>
      </c>
      <c r="T27" s="55">
        <v>1323.6668455702493</v>
      </c>
      <c r="U27" s="55">
        <v>1319.1896854661518</v>
      </c>
      <c r="V27" s="55">
        <v>1278.166615275391</v>
      </c>
      <c r="W27" s="56">
        <v>1098.0017116251709</v>
      </c>
    </row>
    <row r="28" spans="1:23">
      <c r="A28" s="52" t="s">
        <v>75</v>
      </c>
      <c r="B28" s="58" t="s">
        <v>76</v>
      </c>
      <c r="C28" s="55">
        <v>450.28450481944162</v>
      </c>
      <c r="D28" s="55">
        <v>489.0785003405669</v>
      </c>
      <c r="E28" s="55">
        <v>532.43537528831712</v>
      </c>
      <c r="F28" s="55">
        <v>569.66006515481604</v>
      </c>
      <c r="G28" s="55">
        <v>598.63945791803303</v>
      </c>
      <c r="H28" s="55">
        <v>643.92885890204093</v>
      </c>
      <c r="I28" s="55">
        <v>671.10219006766147</v>
      </c>
      <c r="J28" s="55">
        <v>703.67633905052935</v>
      </c>
      <c r="K28" s="55">
        <v>731.41526456294082</v>
      </c>
      <c r="L28" s="55">
        <v>763.07466687706074</v>
      </c>
      <c r="M28" s="55">
        <v>790.94613770689932</v>
      </c>
      <c r="N28" s="55">
        <v>834.76797074786145</v>
      </c>
      <c r="O28" s="55">
        <v>869.13665699132991</v>
      </c>
      <c r="P28" s="55">
        <v>935.39558901035491</v>
      </c>
      <c r="Q28" s="55">
        <v>954.02470912943636</v>
      </c>
      <c r="R28" s="55">
        <v>998.53582425417403</v>
      </c>
      <c r="S28" s="55">
        <v>1047.3216174674774</v>
      </c>
      <c r="T28" s="55">
        <v>1057.9930116692062</v>
      </c>
      <c r="U28" s="55">
        <v>1034.0474189689485</v>
      </c>
      <c r="V28" s="55">
        <v>941.5894471823284</v>
      </c>
      <c r="W28" s="56">
        <v>807.91288656481981</v>
      </c>
    </row>
    <row r="29" spans="1:23">
      <c r="A29" s="52" t="s">
        <v>77</v>
      </c>
      <c r="B29" s="58" t="s">
        <v>78</v>
      </c>
      <c r="C29" s="55">
        <v>649.45099582397654</v>
      </c>
      <c r="D29" s="55">
        <v>693.35699916873318</v>
      </c>
      <c r="E29" s="55">
        <v>737.52477981489073</v>
      </c>
      <c r="F29" s="55">
        <v>788.67460718552536</v>
      </c>
      <c r="G29" s="55">
        <v>822.64219724260636</v>
      </c>
      <c r="H29" s="55">
        <v>882.92528684906176</v>
      </c>
      <c r="I29" s="55">
        <v>913.52406541652022</v>
      </c>
      <c r="J29" s="55">
        <v>953.56466798571785</v>
      </c>
      <c r="K29" s="55">
        <v>988.36765691268624</v>
      </c>
      <c r="L29" s="55">
        <v>1025.3879269063304</v>
      </c>
      <c r="M29" s="55">
        <v>1057.4154861436964</v>
      </c>
      <c r="N29" s="55">
        <v>1112.1179751674817</v>
      </c>
      <c r="O29" s="55">
        <v>1153.7974838440409</v>
      </c>
      <c r="P29" s="55">
        <v>1236.1695391018084</v>
      </c>
      <c r="Q29" s="55">
        <v>1258.9515846555116</v>
      </c>
      <c r="R29" s="55">
        <v>1315.008613546689</v>
      </c>
      <c r="S29" s="55">
        <v>1374.4748010950464</v>
      </c>
      <c r="T29" s="55">
        <v>1388.5101986902002</v>
      </c>
      <c r="U29" s="55">
        <v>1350.3151317131069</v>
      </c>
      <c r="V29" s="55">
        <v>1216.9463347361245</v>
      </c>
      <c r="W29" s="56">
        <v>1063.3838428010033</v>
      </c>
    </row>
    <row r="30" spans="1:23">
      <c r="A30" s="52" t="s">
        <v>79</v>
      </c>
      <c r="B30" s="58" t="s">
        <v>80</v>
      </c>
      <c r="C30" s="55">
        <v>425.84727849069077</v>
      </c>
      <c r="D30" s="55">
        <v>465.03233703678109</v>
      </c>
      <c r="E30" s="55">
        <v>492.98494548784277</v>
      </c>
      <c r="F30" s="55">
        <v>535.90471070877504</v>
      </c>
      <c r="G30" s="55">
        <v>571.67416890649656</v>
      </c>
      <c r="H30" s="55">
        <v>613.19514238047884</v>
      </c>
      <c r="I30" s="55">
        <v>657.07187794307481</v>
      </c>
      <c r="J30" s="55">
        <v>699.64097139740079</v>
      </c>
      <c r="K30" s="55">
        <v>729.60411069592305</v>
      </c>
      <c r="L30" s="55">
        <v>758.55924153492811</v>
      </c>
      <c r="M30" s="55">
        <v>783.4627371063367</v>
      </c>
      <c r="N30" s="55">
        <v>821.24615719499934</v>
      </c>
      <c r="O30" s="55">
        <v>854.4609108329995</v>
      </c>
      <c r="P30" s="55">
        <v>921.91970182667058</v>
      </c>
      <c r="Q30" s="55">
        <v>948.37398821738475</v>
      </c>
      <c r="R30" s="55">
        <v>1000.9942391969666</v>
      </c>
      <c r="S30" s="55">
        <v>1058.7126471004603</v>
      </c>
      <c r="T30" s="55">
        <v>1076.6296248276467</v>
      </c>
      <c r="U30" s="55">
        <v>1070.589315313613</v>
      </c>
      <c r="V30" s="55">
        <v>1020.0622071067958</v>
      </c>
      <c r="W30" s="56">
        <v>878.4478800217147</v>
      </c>
    </row>
    <row r="31" spans="1:23">
      <c r="A31" s="52" t="s">
        <v>81</v>
      </c>
      <c r="B31" s="58" t="s">
        <v>82</v>
      </c>
      <c r="C31" s="55">
        <v>604.3051113798964</v>
      </c>
      <c r="D31" s="55">
        <v>657.47771509879351</v>
      </c>
      <c r="E31" s="55">
        <v>707.48163485947282</v>
      </c>
      <c r="F31" s="55">
        <v>754.21826732549346</v>
      </c>
      <c r="G31" s="55">
        <v>791.95672348431754</v>
      </c>
      <c r="H31" s="55">
        <v>864.24439112996197</v>
      </c>
      <c r="I31" s="55">
        <v>927.81926594708</v>
      </c>
      <c r="J31" s="55">
        <v>981.74212788089619</v>
      </c>
      <c r="K31" s="55">
        <v>1020.2453585186807</v>
      </c>
      <c r="L31" s="55">
        <v>1058.0817143094005</v>
      </c>
      <c r="M31" s="55">
        <v>1087.2166405303024</v>
      </c>
      <c r="N31" s="55">
        <v>1142.657507114023</v>
      </c>
      <c r="O31" s="55">
        <v>1191.997888637645</v>
      </c>
      <c r="P31" s="55">
        <v>1286.2898587817158</v>
      </c>
      <c r="Q31" s="55">
        <v>1319.198808455134</v>
      </c>
      <c r="R31" s="55">
        <v>1390.5175078406039</v>
      </c>
      <c r="S31" s="55">
        <v>1465.9026952704091</v>
      </c>
      <c r="T31" s="55">
        <v>1491.4372567111006</v>
      </c>
      <c r="U31" s="55">
        <v>1486.8217287056334</v>
      </c>
      <c r="V31" s="55">
        <v>1467.2679605726141</v>
      </c>
      <c r="W31" s="56">
        <v>1273.1920582794644</v>
      </c>
    </row>
    <row r="32" spans="1:23">
      <c r="A32" s="52" t="s">
        <v>83</v>
      </c>
      <c r="B32" s="58" t="s">
        <v>84</v>
      </c>
      <c r="C32" s="55">
        <v>538.34202722217037</v>
      </c>
      <c r="D32" s="55">
        <v>586.3973549339579</v>
      </c>
      <c r="E32" s="55">
        <v>620.36328652107682</v>
      </c>
      <c r="F32" s="55">
        <v>663.11082502628346</v>
      </c>
      <c r="G32" s="55">
        <v>699.73080063721943</v>
      </c>
      <c r="H32" s="55">
        <v>752.73134136928331</v>
      </c>
      <c r="I32" s="55">
        <v>803.09387264403347</v>
      </c>
      <c r="J32" s="55">
        <v>858.92433235582723</v>
      </c>
      <c r="K32" s="55">
        <v>907.42505993407349</v>
      </c>
      <c r="L32" s="55">
        <v>955.24217220057835</v>
      </c>
      <c r="M32" s="55">
        <v>994.15688051688937</v>
      </c>
      <c r="N32" s="55">
        <v>1065.0986063670407</v>
      </c>
      <c r="O32" s="55">
        <v>1133.248811742993</v>
      </c>
      <c r="P32" s="55">
        <v>1244.054926649831</v>
      </c>
      <c r="Q32" s="55">
        <v>1294.2259100526105</v>
      </c>
      <c r="R32" s="55">
        <v>1373.7718120438001</v>
      </c>
      <c r="S32" s="55">
        <v>1454.7942674180449</v>
      </c>
      <c r="T32" s="55">
        <v>1479.7875601158403</v>
      </c>
      <c r="U32" s="55">
        <v>1480.2001170284852</v>
      </c>
      <c r="V32" s="55">
        <v>1463.3698222241942</v>
      </c>
      <c r="W32" s="56">
        <v>1266.9600925354393</v>
      </c>
    </row>
    <row r="33" spans="1:23">
      <c r="A33" s="52" t="s">
        <v>85</v>
      </c>
      <c r="B33" s="58" t="s">
        <v>86</v>
      </c>
      <c r="C33" s="55">
        <v>417.04708285567921</v>
      </c>
      <c r="D33" s="55">
        <v>455.62484308384325</v>
      </c>
      <c r="E33" s="55">
        <v>489.04450558906353</v>
      </c>
      <c r="F33" s="55">
        <v>521.47749275239528</v>
      </c>
      <c r="G33" s="55">
        <v>541.27821141915854</v>
      </c>
      <c r="H33" s="55">
        <v>582.67922403571527</v>
      </c>
      <c r="I33" s="55">
        <v>624.98176450586425</v>
      </c>
      <c r="J33" s="55">
        <v>664.09276403654576</v>
      </c>
      <c r="K33" s="55">
        <v>699.1012285348171</v>
      </c>
      <c r="L33" s="55">
        <v>738.91082267964032</v>
      </c>
      <c r="M33" s="55">
        <v>771.98059687577427</v>
      </c>
      <c r="N33" s="55">
        <v>823.04597107278471</v>
      </c>
      <c r="O33" s="55">
        <v>862.88090296148198</v>
      </c>
      <c r="P33" s="55">
        <v>937.25006156283575</v>
      </c>
      <c r="Q33" s="55">
        <v>964.35773180764716</v>
      </c>
      <c r="R33" s="55">
        <v>1021.202859747288</v>
      </c>
      <c r="S33" s="55">
        <v>1080.5334727642512</v>
      </c>
      <c r="T33" s="55">
        <v>1097.3769479186317</v>
      </c>
      <c r="U33" s="55">
        <v>1095.1075526216227</v>
      </c>
      <c r="V33" s="55">
        <v>1073.1137880341271</v>
      </c>
      <c r="W33" s="56">
        <v>917.41737334082075</v>
      </c>
    </row>
    <row r="34" spans="1:23" ht="15.75">
      <c r="A34" s="40">
        <v>924</v>
      </c>
      <c r="B34" s="59" t="s">
        <v>87</v>
      </c>
      <c r="C34" s="50">
        <v>550.58816051487406</v>
      </c>
      <c r="D34" s="50">
        <v>608.4867894192231</v>
      </c>
      <c r="E34" s="50">
        <v>644.34842091160658</v>
      </c>
      <c r="F34" s="50">
        <v>674.29194785034781</v>
      </c>
      <c r="G34" s="50">
        <v>698.19455530075561</v>
      </c>
      <c r="H34" s="50">
        <v>743.74687177643409</v>
      </c>
      <c r="I34" s="50">
        <v>788.18829217702296</v>
      </c>
      <c r="J34" s="50">
        <v>828.5719344451046</v>
      </c>
      <c r="K34" s="50">
        <v>859.20232010531436</v>
      </c>
      <c r="L34" s="50">
        <v>887.47951890877493</v>
      </c>
      <c r="M34" s="50">
        <v>907.3283002885729</v>
      </c>
      <c r="N34" s="50">
        <v>944.37503659883544</v>
      </c>
      <c r="O34" s="50">
        <v>968.29090915273161</v>
      </c>
      <c r="P34" s="50">
        <v>1024.9972540206281</v>
      </c>
      <c r="Q34" s="50">
        <v>1028.8955011288062</v>
      </c>
      <c r="R34" s="50">
        <v>1059.8272563973451</v>
      </c>
      <c r="S34" s="50">
        <v>1095.9931346081021</v>
      </c>
      <c r="T34" s="50">
        <v>1097.2755578050699</v>
      </c>
      <c r="U34" s="50">
        <v>1064.2487671332333</v>
      </c>
      <c r="V34" s="50">
        <v>962.55205893884022</v>
      </c>
      <c r="W34" s="51">
        <v>779.42361946984158</v>
      </c>
    </row>
    <row r="35" spans="1:23" ht="15.75">
      <c r="A35" s="40">
        <v>923</v>
      </c>
      <c r="B35" s="59" t="s">
        <v>88</v>
      </c>
      <c r="C35" s="50">
        <v>765.67383265945978</v>
      </c>
      <c r="D35" s="50">
        <v>824.58020543520763</v>
      </c>
      <c r="E35" s="50">
        <v>871.34069018211676</v>
      </c>
      <c r="F35" s="50">
        <v>914.89017052137729</v>
      </c>
      <c r="G35" s="50">
        <v>958.31714351109736</v>
      </c>
      <c r="H35" s="50">
        <v>1027.4490139705647</v>
      </c>
      <c r="I35" s="50">
        <v>1068.5333887329946</v>
      </c>
      <c r="J35" s="50">
        <v>1124.6103197229916</v>
      </c>
      <c r="K35" s="50">
        <v>1167.6562296951925</v>
      </c>
      <c r="L35" s="50">
        <v>1214.1663356105871</v>
      </c>
      <c r="M35" s="50">
        <v>1250.2405897499182</v>
      </c>
      <c r="N35" s="50">
        <v>1310.5555444792592</v>
      </c>
      <c r="O35" s="50">
        <v>1355.2633497762006</v>
      </c>
      <c r="P35" s="50">
        <v>1447.4917072596504</v>
      </c>
      <c r="Q35" s="50">
        <v>1461.268130076247</v>
      </c>
      <c r="R35" s="50">
        <v>1507.3092676577273</v>
      </c>
      <c r="S35" s="50">
        <v>1559.418683734629</v>
      </c>
      <c r="T35" s="50">
        <v>1557.4146544589598</v>
      </c>
      <c r="U35" s="50">
        <v>1530.4400927111008</v>
      </c>
      <c r="V35" s="50">
        <v>1450.5696534931237</v>
      </c>
      <c r="W35" s="51">
        <v>1238.6209477526579</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126</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f t="shared" ref="I3:W3" si="0">SUM(I6,I16:I17,I4)</f>
        <v>762.22999999999956</v>
      </c>
      <c r="J3" s="50">
        <f t="shared" si="0"/>
        <v>793.5472182356566</v>
      </c>
      <c r="K3" s="50">
        <f t="shared" si="0"/>
        <v>842.12999999999931</v>
      </c>
      <c r="L3" s="50">
        <f t="shared" si="0"/>
        <v>923.76479697783793</v>
      </c>
      <c r="M3" s="50">
        <f t="shared" si="0"/>
        <v>972.69087379439577</v>
      </c>
      <c r="N3" s="50">
        <f t="shared" si="0"/>
        <v>1039.82471587072</v>
      </c>
      <c r="O3" s="50">
        <f t="shared" si="0"/>
        <v>1105.9393085337217</v>
      </c>
      <c r="P3" s="50">
        <f t="shared" si="0"/>
        <v>1192.1009182195171</v>
      </c>
      <c r="Q3" s="50">
        <f t="shared" si="0"/>
        <v>1220.2044423261623</v>
      </c>
      <c r="R3" s="50">
        <f t="shared" si="0"/>
        <v>1314.716573925921</v>
      </c>
      <c r="S3" s="50">
        <f t="shared" si="0"/>
        <v>1390.6353122046244</v>
      </c>
      <c r="T3" s="50">
        <f t="shared" si="0"/>
        <v>1463.3914453663692</v>
      </c>
      <c r="U3" s="50">
        <f t="shared" si="0"/>
        <v>1717.3043496814244</v>
      </c>
      <c r="V3" s="50">
        <f t="shared" si="0"/>
        <v>1834.7090892979163</v>
      </c>
      <c r="W3" s="77">
        <f t="shared" si="0"/>
        <v>1896.9574241247201</v>
      </c>
    </row>
    <row r="4" spans="1:23" s="42" customFormat="1">
      <c r="A4" s="52"/>
      <c r="B4" s="78" t="s">
        <v>66</v>
      </c>
      <c r="C4" s="55"/>
      <c r="D4" s="55"/>
      <c r="E4" s="55"/>
      <c r="F4" s="55"/>
      <c r="G4" s="55"/>
      <c r="H4" s="55"/>
      <c r="I4" s="55">
        <v>0.69452173888675151</v>
      </c>
      <c r="J4" s="55">
        <v>0.60600210426580725</v>
      </c>
      <c r="K4" s="55">
        <v>0.57701643846405293</v>
      </c>
      <c r="L4" s="55">
        <v>0.62947527234665412</v>
      </c>
      <c r="M4" s="55">
        <v>0.59736564648635548</v>
      </c>
      <c r="N4" s="55">
        <v>3.079087833006267</v>
      </c>
      <c r="O4" s="55">
        <v>0.72536128152830315</v>
      </c>
      <c r="P4" s="55">
        <v>0.79232282298485046</v>
      </c>
      <c r="Q4" s="55">
        <v>0.83421597601080433</v>
      </c>
      <c r="R4" s="55">
        <v>0.88562863179532525</v>
      </c>
      <c r="S4" s="55">
        <v>0.84506103171776992</v>
      </c>
      <c r="T4" s="55">
        <v>0.81890865552584668</v>
      </c>
      <c r="U4" s="55">
        <v>0.89291828904028836</v>
      </c>
      <c r="V4" s="55">
        <v>0.83411822264110769</v>
      </c>
      <c r="W4" s="56">
        <v>0.82733226999234</v>
      </c>
    </row>
    <row r="5" spans="1:23" s="42" customFormat="1" ht="25.5" customHeight="1">
      <c r="A5" s="47">
        <v>941</v>
      </c>
      <c r="B5" s="48" t="s">
        <v>67</v>
      </c>
      <c r="C5" s="50"/>
      <c r="D5" s="50"/>
      <c r="E5" s="50"/>
      <c r="F5" s="50"/>
      <c r="G5" s="50"/>
      <c r="H5" s="50"/>
      <c r="I5" s="50">
        <f t="shared" ref="I5:W5" si="1">SUM(I6,I16)</f>
        <v>689.74818959005916</v>
      </c>
      <c r="J5" s="50">
        <f t="shared" si="1"/>
        <v>718.89564359902852</v>
      </c>
      <c r="K5" s="50">
        <f t="shared" si="1"/>
        <v>763.46400069068386</v>
      </c>
      <c r="L5" s="50">
        <f t="shared" si="1"/>
        <v>838.31637623826009</v>
      </c>
      <c r="M5" s="50">
        <f t="shared" si="1"/>
        <v>883.4993945398146</v>
      </c>
      <c r="N5" s="50">
        <f t="shared" si="1"/>
        <v>943.62264610728812</v>
      </c>
      <c r="O5" s="50">
        <f t="shared" si="1"/>
        <v>1008.0962898575477</v>
      </c>
      <c r="P5" s="50">
        <f t="shared" si="1"/>
        <v>1088.5993846126046</v>
      </c>
      <c r="Q5" s="50">
        <f t="shared" si="1"/>
        <v>1116.087669049183</v>
      </c>
      <c r="R5" s="50">
        <f t="shared" si="1"/>
        <v>1204.4216268430387</v>
      </c>
      <c r="S5" s="50">
        <f t="shared" si="1"/>
        <v>1275.5763632434923</v>
      </c>
      <c r="T5" s="50">
        <f t="shared" si="1"/>
        <v>1344.1944883017932</v>
      </c>
      <c r="U5" s="50">
        <f t="shared" si="1"/>
        <v>1578.5563415914448</v>
      </c>
      <c r="V5" s="50">
        <f t="shared" si="1"/>
        <v>1686.925655474784</v>
      </c>
      <c r="W5" s="51">
        <f t="shared" si="1"/>
        <v>1744.5509089420011</v>
      </c>
    </row>
    <row r="6" spans="1:23" s="42" customFormat="1" ht="25.5" customHeight="1">
      <c r="A6" s="47">
        <v>921</v>
      </c>
      <c r="B6" s="57" t="s">
        <v>68</v>
      </c>
      <c r="C6" s="50"/>
      <c r="D6" s="50"/>
      <c r="E6" s="50"/>
      <c r="F6" s="50"/>
      <c r="G6" s="50"/>
      <c r="H6" s="50"/>
      <c r="I6" s="50">
        <f t="shared" ref="I6:W6" si="2">SUM(I7:I15)</f>
        <v>642.44281342707563</v>
      </c>
      <c r="J6" s="50">
        <f t="shared" si="2"/>
        <v>669.54928236335945</v>
      </c>
      <c r="K6" s="50">
        <f t="shared" si="2"/>
        <v>711.52153652587265</v>
      </c>
      <c r="L6" s="50">
        <f t="shared" si="2"/>
        <v>781.2884025326631</v>
      </c>
      <c r="M6" s="50">
        <f t="shared" si="2"/>
        <v>823.7681511700406</v>
      </c>
      <c r="N6" s="50">
        <f t="shared" si="2"/>
        <v>880.25508299782666</v>
      </c>
      <c r="O6" s="50">
        <f t="shared" si="2"/>
        <v>940.98383316115292</v>
      </c>
      <c r="P6" s="50">
        <f t="shared" si="2"/>
        <v>1017.0696614059867</v>
      </c>
      <c r="Q6" s="50">
        <f t="shared" si="2"/>
        <v>1044.2964864615365</v>
      </c>
      <c r="R6" s="50">
        <f t="shared" si="2"/>
        <v>1128.1831511246037</v>
      </c>
      <c r="S6" s="50">
        <f t="shared" si="2"/>
        <v>1196.1988521087078</v>
      </c>
      <c r="T6" s="50">
        <f t="shared" si="2"/>
        <v>1262.1464885621231</v>
      </c>
      <c r="U6" s="50">
        <f t="shared" si="2"/>
        <v>1483.5414315641497</v>
      </c>
      <c r="V6" s="50">
        <f t="shared" si="2"/>
        <v>1587.0939877855178</v>
      </c>
      <c r="W6" s="51">
        <f t="shared" si="2"/>
        <v>1642.7141203544661</v>
      </c>
    </row>
    <row r="7" spans="1:23" s="42" customFormat="1">
      <c r="A7" s="52" t="s">
        <v>69</v>
      </c>
      <c r="B7" s="58" t="s">
        <v>70</v>
      </c>
      <c r="C7" s="55"/>
      <c r="D7" s="55"/>
      <c r="E7" s="55"/>
      <c r="F7" s="55"/>
      <c r="G7" s="55"/>
      <c r="H7" s="55"/>
      <c r="I7" s="55">
        <v>40.353537957677034</v>
      </c>
      <c r="J7" s="55">
        <v>40.627463886026447</v>
      </c>
      <c r="K7" s="55">
        <v>41.839491432233501</v>
      </c>
      <c r="L7" s="55">
        <v>45.455068592589541</v>
      </c>
      <c r="M7" s="55">
        <v>47.882742327971684</v>
      </c>
      <c r="N7" s="55">
        <v>50.843635498984845</v>
      </c>
      <c r="O7" s="55">
        <v>54.066968871813629</v>
      </c>
      <c r="P7" s="55">
        <v>57.787627933717317</v>
      </c>
      <c r="Q7" s="55">
        <v>58.38532693357736</v>
      </c>
      <c r="R7" s="55">
        <v>62.232339373160087</v>
      </c>
      <c r="S7" s="55">
        <v>66.22878545642601</v>
      </c>
      <c r="T7" s="55">
        <v>69.532273125489354</v>
      </c>
      <c r="U7" s="55">
        <v>81.869030466973186</v>
      </c>
      <c r="V7" s="55">
        <v>88.255341839398909</v>
      </c>
      <c r="W7" s="56">
        <v>91.300721278991276</v>
      </c>
    </row>
    <row r="8" spans="1:23" s="42" customFormat="1">
      <c r="A8" s="52" t="s">
        <v>71</v>
      </c>
      <c r="B8" s="58" t="s">
        <v>72</v>
      </c>
      <c r="C8" s="55"/>
      <c r="D8" s="55"/>
      <c r="E8" s="55"/>
      <c r="F8" s="55"/>
      <c r="G8" s="55"/>
      <c r="H8" s="55"/>
      <c r="I8" s="55">
        <v>95.958561644278461</v>
      </c>
      <c r="J8" s="55">
        <v>99.863638148360366</v>
      </c>
      <c r="K8" s="55">
        <v>106.0256837503417</v>
      </c>
      <c r="L8" s="55">
        <v>116.37367300520657</v>
      </c>
      <c r="M8" s="55">
        <v>122.83800434118767</v>
      </c>
      <c r="N8" s="55">
        <v>131.3699664125653</v>
      </c>
      <c r="O8" s="55">
        <v>139.54900664193349</v>
      </c>
      <c r="P8" s="55">
        <v>149.19100914132602</v>
      </c>
      <c r="Q8" s="55">
        <v>150.52108935231482</v>
      </c>
      <c r="R8" s="55">
        <v>160.81250289872489</v>
      </c>
      <c r="S8" s="55">
        <v>171.2639162845872</v>
      </c>
      <c r="T8" s="55">
        <v>180.92890787702527</v>
      </c>
      <c r="U8" s="55">
        <v>214.36723071354717</v>
      </c>
      <c r="V8" s="55">
        <v>232.31698282129736</v>
      </c>
      <c r="W8" s="56">
        <v>239.94127739932662</v>
      </c>
    </row>
    <row r="9" spans="1:23" s="42" customFormat="1">
      <c r="A9" s="52" t="s">
        <v>73</v>
      </c>
      <c r="B9" s="58" t="s">
        <v>74</v>
      </c>
      <c r="C9" s="55"/>
      <c r="D9" s="55"/>
      <c r="E9" s="55"/>
      <c r="F9" s="55"/>
      <c r="G9" s="55"/>
      <c r="H9" s="55"/>
      <c r="I9" s="55">
        <v>67.608823974749754</v>
      </c>
      <c r="J9" s="55">
        <v>70.242707111447743</v>
      </c>
      <c r="K9" s="55">
        <v>74.178175950462929</v>
      </c>
      <c r="L9" s="55">
        <v>80.792842661126883</v>
      </c>
      <c r="M9" s="55">
        <v>84.797535622402748</v>
      </c>
      <c r="N9" s="55">
        <v>90.071408622226954</v>
      </c>
      <c r="O9" s="55">
        <v>95.180171473022156</v>
      </c>
      <c r="P9" s="55">
        <v>101.86114503628576</v>
      </c>
      <c r="Q9" s="55">
        <v>102.42585380914485</v>
      </c>
      <c r="R9" s="55">
        <v>108.42595935746695</v>
      </c>
      <c r="S9" s="55">
        <v>113.36853381751138</v>
      </c>
      <c r="T9" s="55">
        <v>120.70473525388871</v>
      </c>
      <c r="U9" s="55">
        <v>143.54845940498956</v>
      </c>
      <c r="V9" s="55">
        <v>155.37978483552689</v>
      </c>
      <c r="W9" s="56">
        <v>162.18801997679384</v>
      </c>
    </row>
    <row r="10" spans="1:23" s="42" customFormat="1">
      <c r="A10" s="52" t="s">
        <v>75</v>
      </c>
      <c r="B10" s="58" t="s">
        <v>76</v>
      </c>
      <c r="C10" s="55"/>
      <c r="D10" s="55"/>
      <c r="E10" s="55"/>
      <c r="F10" s="55"/>
      <c r="G10" s="55"/>
      <c r="H10" s="55"/>
      <c r="I10" s="55">
        <v>53.905192477496456</v>
      </c>
      <c r="J10" s="55">
        <v>56.24581614902015</v>
      </c>
      <c r="K10" s="55">
        <v>59.857870923799879</v>
      </c>
      <c r="L10" s="55">
        <v>66.19895395650876</v>
      </c>
      <c r="M10" s="55">
        <v>71.238767774755019</v>
      </c>
      <c r="N10" s="55">
        <v>77.007454649370885</v>
      </c>
      <c r="O10" s="55">
        <v>83.26683944153487</v>
      </c>
      <c r="P10" s="55">
        <v>90.423247869764396</v>
      </c>
      <c r="Q10" s="55">
        <v>93.324817769467941</v>
      </c>
      <c r="R10" s="55">
        <v>101.44028149863222</v>
      </c>
      <c r="S10" s="55">
        <v>107.18153274684414</v>
      </c>
      <c r="T10" s="55">
        <v>112.75661784666099</v>
      </c>
      <c r="U10" s="55">
        <v>132.82725655761348</v>
      </c>
      <c r="V10" s="55">
        <v>141.96647063144297</v>
      </c>
      <c r="W10" s="56">
        <v>146.47956335711166</v>
      </c>
    </row>
    <row r="11" spans="1:23" s="42" customFormat="1">
      <c r="A11" s="52" t="s">
        <v>77</v>
      </c>
      <c r="B11" s="58" t="s">
        <v>78</v>
      </c>
      <c r="C11" s="55"/>
      <c r="D11" s="55"/>
      <c r="E11" s="55"/>
      <c r="F11" s="55"/>
      <c r="G11" s="55"/>
      <c r="H11" s="55"/>
      <c r="I11" s="55">
        <v>75.848688701010374</v>
      </c>
      <c r="J11" s="55">
        <v>78.345938118519143</v>
      </c>
      <c r="K11" s="55">
        <v>83.689119172835319</v>
      </c>
      <c r="L11" s="55">
        <v>91.80513651784932</v>
      </c>
      <c r="M11" s="55">
        <v>96.789758867429939</v>
      </c>
      <c r="N11" s="55">
        <v>103.25066329071795</v>
      </c>
      <c r="O11" s="55">
        <v>110.24518409280111</v>
      </c>
      <c r="P11" s="55">
        <v>119.56745159586278</v>
      </c>
      <c r="Q11" s="55">
        <v>123.70174529026413</v>
      </c>
      <c r="R11" s="55">
        <v>134.70568605605933</v>
      </c>
      <c r="S11" s="55">
        <v>142.73302831766188</v>
      </c>
      <c r="T11" s="55">
        <v>149.65200701081807</v>
      </c>
      <c r="U11" s="55">
        <v>174.91120369924269</v>
      </c>
      <c r="V11" s="55">
        <v>185.57997924918715</v>
      </c>
      <c r="W11" s="56">
        <v>191.19302561174328</v>
      </c>
    </row>
    <row r="12" spans="1:23" s="42" customFormat="1">
      <c r="A12" s="52" t="s">
        <v>79</v>
      </c>
      <c r="B12" s="58" t="s">
        <v>80</v>
      </c>
      <c r="C12" s="55"/>
      <c r="D12" s="55"/>
      <c r="E12" s="55"/>
      <c r="F12" s="55"/>
      <c r="G12" s="55"/>
      <c r="H12" s="55"/>
      <c r="I12" s="55">
        <v>70.273962418139391</v>
      </c>
      <c r="J12" s="55">
        <v>74.112488212479718</v>
      </c>
      <c r="K12" s="55">
        <v>78.625365722313603</v>
      </c>
      <c r="L12" s="55">
        <v>85.92664172522359</v>
      </c>
      <c r="M12" s="55">
        <v>90.384776792361905</v>
      </c>
      <c r="N12" s="55">
        <v>96.085389527463278</v>
      </c>
      <c r="O12" s="55">
        <v>101.97084946407337</v>
      </c>
      <c r="P12" s="55">
        <v>109.50228822985974</v>
      </c>
      <c r="Q12" s="55">
        <v>113.05951262667769</v>
      </c>
      <c r="R12" s="55">
        <v>122.60358601236983</v>
      </c>
      <c r="S12" s="55">
        <v>130.94498220279149</v>
      </c>
      <c r="T12" s="55">
        <v>138.67807698243331</v>
      </c>
      <c r="U12" s="55">
        <v>163.27823386519501</v>
      </c>
      <c r="V12" s="55">
        <v>174.56779634253556</v>
      </c>
      <c r="W12" s="56">
        <v>179.66457495461034</v>
      </c>
    </row>
    <row r="13" spans="1:23" s="42" customFormat="1">
      <c r="A13" s="52" t="s">
        <v>81</v>
      </c>
      <c r="B13" s="58" t="s">
        <v>82</v>
      </c>
      <c r="C13" s="55"/>
      <c r="D13" s="55"/>
      <c r="E13" s="55"/>
      <c r="F13" s="55"/>
      <c r="G13" s="55"/>
      <c r="H13" s="55"/>
      <c r="I13" s="55">
        <v>86.593772282583629</v>
      </c>
      <c r="J13" s="55">
        <v>90.680563789930233</v>
      </c>
      <c r="K13" s="55">
        <v>96.532314095009696</v>
      </c>
      <c r="L13" s="55">
        <v>106.34924061086036</v>
      </c>
      <c r="M13" s="55">
        <v>111.54572159946008</v>
      </c>
      <c r="N13" s="55">
        <v>119.16134077602938</v>
      </c>
      <c r="O13" s="55">
        <v>127.6577766694852</v>
      </c>
      <c r="P13" s="55">
        <v>138.56808230064809</v>
      </c>
      <c r="Q13" s="55">
        <v>144.34899279550621</v>
      </c>
      <c r="R13" s="55">
        <v>158.00466730784223</v>
      </c>
      <c r="S13" s="55">
        <v>168.38571801488422</v>
      </c>
      <c r="T13" s="55">
        <v>177.27275174991871</v>
      </c>
      <c r="U13" s="55">
        <v>205.85504948366702</v>
      </c>
      <c r="V13" s="55">
        <v>218.00825070565827</v>
      </c>
      <c r="W13" s="56">
        <v>229.05257905365477</v>
      </c>
    </row>
    <row r="14" spans="1:23" s="42" customFormat="1">
      <c r="A14" s="52" t="s">
        <v>83</v>
      </c>
      <c r="B14" s="58" t="s">
        <v>84</v>
      </c>
      <c r="C14" s="55"/>
      <c r="D14" s="55"/>
      <c r="E14" s="55"/>
      <c r="F14" s="55"/>
      <c r="G14" s="55"/>
      <c r="H14" s="55"/>
      <c r="I14" s="55">
        <v>95.317291628230848</v>
      </c>
      <c r="J14" s="55">
        <v>101.10286976352791</v>
      </c>
      <c r="K14" s="55">
        <v>108.73948723086818</v>
      </c>
      <c r="L14" s="55">
        <v>119.95170830555746</v>
      </c>
      <c r="M14" s="55">
        <v>125.73171117583661</v>
      </c>
      <c r="N14" s="55">
        <v>134.69823040243048</v>
      </c>
      <c r="O14" s="55">
        <v>145.31687626606893</v>
      </c>
      <c r="P14" s="55">
        <v>158.4566941058057</v>
      </c>
      <c r="Q14" s="55">
        <v>164.02369999693801</v>
      </c>
      <c r="R14" s="55">
        <v>177.36301127731102</v>
      </c>
      <c r="S14" s="55">
        <v>186.57412395073536</v>
      </c>
      <c r="T14" s="55">
        <v>196.39559937799385</v>
      </c>
      <c r="U14" s="55">
        <v>230.36875223578812</v>
      </c>
      <c r="V14" s="55">
        <v>245.12836396779113</v>
      </c>
      <c r="W14" s="56">
        <v>252.58071571032806</v>
      </c>
    </row>
    <row r="15" spans="1:23" s="42" customFormat="1">
      <c r="A15" s="52" t="s">
        <v>85</v>
      </c>
      <c r="B15" s="58" t="s">
        <v>86</v>
      </c>
      <c r="C15" s="55"/>
      <c r="D15" s="55"/>
      <c r="E15" s="55"/>
      <c r="F15" s="55"/>
      <c r="G15" s="55"/>
      <c r="H15" s="55"/>
      <c r="I15" s="55">
        <v>56.582982342909709</v>
      </c>
      <c r="J15" s="55">
        <v>58.327797184047718</v>
      </c>
      <c r="K15" s="55">
        <v>62.034028248007729</v>
      </c>
      <c r="L15" s="55">
        <v>68.435137157740698</v>
      </c>
      <c r="M15" s="55">
        <v>72.559132668634945</v>
      </c>
      <c r="N15" s="55">
        <v>77.766993818037562</v>
      </c>
      <c r="O15" s="55">
        <v>83.730160240420247</v>
      </c>
      <c r="P15" s="55">
        <v>91.712115192716936</v>
      </c>
      <c r="Q15" s="55">
        <v>94.505447887645317</v>
      </c>
      <c r="R15" s="55">
        <v>102.59511734303715</v>
      </c>
      <c r="S15" s="55">
        <v>109.51823131726609</v>
      </c>
      <c r="T15" s="55">
        <v>116.22551933789491</v>
      </c>
      <c r="U15" s="55">
        <v>136.51621513713337</v>
      </c>
      <c r="V15" s="55">
        <v>145.89101739267977</v>
      </c>
      <c r="W15" s="56">
        <v>150.31364301190624</v>
      </c>
    </row>
    <row r="16" spans="1:23" s="42" customFormat="1" ht="15.75">
      <c r="A16" s="40">
        <v>924</v>
      </c>
      <c r="B16" s="59" t="s">
        <v>87</v>
      </c>
      <c r="C16" s="50"/>
      <c r="D16" s="50"/>
      <c r="E16" s="50"/>
      <c r="F16" s="50"/>
      <c r="G16" s="50"/>
      <c r="H16" s="50"/>
      <c r="I16" s="50">
        <v>47.305376162983578</v>
      </c>
      <c r="J16" s="50">
        <v>49.346361235669072</v>
      </c>
      <c r="K16" s="50">
        <v>51.94246416481117</v>
      </c>
      <c r="L16" s="50">
        <v>57.027973705596985</v>
      </c>
      <c r="M16" s="50">
        <v>59.731243369774049</v>
      </c>
      <c r="N16" s="50">
        <v>63.367563109461436</v>
      </c>
      <c r="O16" s="50">
        <v>67.11245669639483</v>
      </c>
      <c r="P16" s="50">
        <v>71.529723206617774</v>
      </c>
      <c r="Q16" s="50">
        <v>71.791182587646617</v>
      </c>
      <c r="R16" s="50">
        <v>76.238475718435069</v>
      </c>
      <c r="S16" s="50">
        <v>79.377511134784569</v>
      </c>
      <c r="T16" s="50">
        <v>82.047999739670175</v>
      </c>
      <c r="U16" s="50">
        <v>95.01491002729523</v>
      </c>
      <c r="V16" s="50">
        <v>99.83166768926624</v>
      </c>
      <c r="W16" s="51">
        <v>101.836788587535</v>
      </c>
    </row>
    <row r="17" spans="1:23" s="42" customFormat="1" ht="15.75">
      <c r="A17" s="40">
        <v>923</v>
      </c>
      <c r="B17" s="79" t="s">
        <v>88</v>
      </c>
      <c r="C17" s="80"/>
      <c r="D17" s="80"/>
      <c r="E17" s="80"/>
      <c r="F17" s="80"/>
      <c r="G17" s="80"/>
      <c r="H17" s="80"/>
      <c r="I17" s="80">
        <v>71.787288671053574</v>
      </c>
      <c r="J17" s="80">
        <v>74.045572532362314</v>
      </c>
      <c r="K17" s="80">
        <v>78.088982870851439</v>
      </c>
      <c r="L17" s="80">
        <v>84.818945467231202</v>
      </c>
      <c r="M17" s="80">
        <v>88.594113608094816</v>
      </c>
      <c r="N17" s="80">
        <v>93.122981930425453</v>
      </c>
      <c r="O17" s="80">
        <v>97.11765739464586</v>
      </c>
      <c r="P17" s="80">
        <v>102.70921078392762</v>
      </c>
      <c r="Q17" s="80">
        <v>103.28255730096836</v>
      </c>
      <c r="R17" s="80">
        <v>109.40931845108697</v>
      </c>
      <c r="S17" s="80">
        <v>114.21388792941426</v>
      </c>
      <c r="T17" s="80">
        <v>118.37804840905017</v>
      </c>
      <c r="U17" s="80">
        <v>137.85508980093923</v>
      </c>
      <c r="V17" s="80">
        <v>146.94931560049116</v>
      </c>
      <c r="W17" s="51">
        <v>151.57918291272642</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127</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v>1023.8357525870058</v>
      </c>
      <c r="J21" s="50">
        <v>1042.4945398987231</v>
      </c>
      <c r="K21" s="50">
        <v>1077.7303864076518</v>
      </c>
      <c r="L21" s="50">
        <v>1151.4700570167126</v>
      </c>
      <c r="M21" s="50">
        <v>1176.7787550455635</v>
      </c>
      <c r="N21" s="50">
        <v>1228.2518934644729</v>
      </c>
      <c r="O21" s="50">
        <v>1271.7902997147221</v>
      </c>
      <c r="P21" s="50">
        <v>1352.5752170181322</v>
      </c>
      <c r="Q21" s="50">
        <v>1359.7782469577478</v>
      </c>
      <c r="R21" s="50">
        <v>1445.0209448693454</v>
      </c>
      <c r="S21" s="50">
        <v>1496.7259747747848</v>
      </c>
      <c r="T21" s="50">
        <v>1549.1416786901029</v>
      </c>
      <c r="U21" s="50">
        <v>1792.0455159208575</v>
      </c>
      <c r="V21" s="50">
        <v>1901.4881332334198</v>
      </c>
      <c r="W21" s="51">
        <v>1927.8581752476673</v>
      </c>
    </row>
    <row r="22" spans="1:23">
      <c r="A22" s="52"/>
      <c r="B22" s="78" t="s">
        <v>66</v>
      </c>
      <c r="C22" s="55" t="s">
        <v>208</v>
      </c>
      <c r="D22" s="55" t="s">
        <v>208</v>
      </c>
      <c r="E22" s="55" t="s">
        <v>208</v>
      </c>
      <c r="F22" s="55" t="s">
        <v>208</v>
      </c>
      <c r="G22" s="55" t="s">
        <v>208</v>
      </c>
      <c r="H22" s="55" t="s">
        <v>208</v>
      </c>
      <c r="I22" s="55">
        <v>0.93288926862122146</v>
      </c>
      <c r="J22" s="55">
        <v>0.7961137917777078</v>
      </c>
      <c r="K22" s="55">
        <v>0.73844673528960059</v>
      </c>
      <c r="L22" s="55">
        <v>0.78463904460412315</v>
      </c>
      <c r="M22" s="55">
        <v>0.72270360575809456</v>
      </c>
      <c r="N22" s="55">
        <v>3.6370509407121712</v>
      </c>
      <c r="O22" s="55">
        <v>0.83413930088027699</v>
      </c>
      <c r="P22" s="55">
        <v>0.89898111633683986</v>
      </c>
      <c r="Q22" s="55">
        <v>0.92963826232399938</v>
      </c>
      <c r="R22" s="55">
        <v>0.97340517926134795</v>
      </c>
      <c r="S22" s="55">
        <v>0.90953018763545712</v>
      </c>
      <c r="T22" s="55">
        <v>0.86689418154796027</v>
      </c>
      <c r="U22" s="55">
        <v>0.93178021487875184</v>
      </c>
      <c r="V22" s="55">
        <v>0.86447814060416195</v>
      </c>
      <c r="W22" s="56">
        <v>0.84080921377921092</v>
      </c>
    </row>
    <row r="23" spans="1:23" ht="25.5" customHeight="1">
      <c r="A23" s="47">
        <v>941</v>
      </c>
      <c r="B23" s="48" t="s">
        <v>67</v>
      </c>
      <c r="C23" s="50" t="s">
        <v>208</v>
      </c>
      <c r="D23" s="50" t="s">
        <v>208</v>
      </c>
      <c r="E23" s="50" t="s">
        <v>208</v>
      </c>
      <c r="F23" s="50" t="s">
        <v>208</v>
      </c>
      <c r="G23" s="50" t="s">
        <v>208</v>
      </c>
      <c r="H23" s="50" t="s">
        <v>208</v>
      </c>
      <c r="I23" s="50">
        <v>926.47738449610142</v>
      </c>
      <c r="J23" s="50">
        <v>944.42367887729904</v>
      </c>
      <c r="K23" s="50">
        <v>977.05621753494495</v>
      </c>
      <c r="L23" s="50">
        <v>1044.9588560888533</v>
      </c>
      <c r="M23" s="50">
        <v>1068.8733138148441</v>
      </c>
      <c r="N23" s="50">
        <v>1114.6169966028492</v>
      </c>
      <c r="O23" s="50">
        <v>1159.2743586617323</v>
      </c>
      <c r="P23" s="50">
        <v>1235.1408562685665</v>
      </c>
      <c r="Q23" s="50">
        <v>1243.7520151768076</v>
      </c>
      <c r="R23" s="50">
        <v>1323.794429733771</v>
      </c>
      <c r="S23" s="50">
        <v>1372.8892535085895</v>
      </c>
      <c r="T23" s="50">
        <v>1422.9601469157794</v>
      </c>
      <c r="U23" s="50">
        <v>1647.2588648029446</v>
      </c>
      <c r="V23" s="50">
        <v>1748.3257341684512</v>
      </c>
      <c r="W23" s="51">
        <v>1772.9690129927033</v>
      </c>
    </row>
    <row r="24" spans="1:23" ht="25.5" customHeight="1">
      <c r="A24" s="47">
        <v>921</v>
      </c>
      <c r="B24" s="57" t="s">
        <v>68</v>
      </c>
      <c r="C24" s="50" t="s">
        <v>208</v>
      </c>
      <c r="D24" s="50" t="s">
        <v>208</v>
      </c>
      <c r="E24" s="50" t="s">
        <v>208</v>
      </c>
      <c r="F24" s="50" t="s">
        <v>208</v>
      </c>
      <c r="G24" s="50" t="s">
        <v>208</v>
      </c>
      <c r="H24" s="50" t="s">
        <v>208</v>
      </c>
      <c r="I24" s="50">
        <v>862.93628088532819</v>
      </c>
      <c r="J24" s="50">
        <v>879.59664531219858</v>
      </c>
      <c r="K24" s="50">
        <v>910.58195349577329</v>
      </c>
      <c r="L24" s="50">
        <v>973.8736574006565</v>
      </c>
      <c r="M24" s="50">
        <v>996.60939101704059</v>
      </c>
      <c r="N24" s="50">
        <v>1039.7665644237566</v>
      </c>
      <c r="O24" s="50">
        <v>1082.0974550487647</v>
      </c>
      <c r="P24" s="50">
        <v>1153.9821813520673</v>
      </c>
      <c r="Q24" s="50">
        <v>1163.7489558370519</v>
      </c>
      <c r="R24" s="50">
        <v>1239.9997956636455</v>
      </c>
      <c r="S24" s="50">
        <v>1287.4560837294771</v>
      </c>
      <c r="T24" s="50">
        <v>1336.1043869943073</v>
      </c>
      <c r="U24" s="50">
        <v>1548.1086801011909</v>
      </c>
      <c r="V24" s="50">
        <v>1644.8604313913863</v>
      </c>
      <c r="W24" s="51">
        <v>1669.473339909774</v>
      </c>
    </row>
    <row r="25" spans="1:23">
      <c r="A25" s="52" t="s">
        <v>69</v>
      </c>
      <c r="B25" s="58" t="s">
        <v>70</v>
      </c>
      <c r="C25" s="55" t="s">
        <v>208</v>
      </c>
      <c r="D25" s="55" t="s">
        <v>208</v>
      </c>
      <c r="E25" s="55" t="s">
        <v>208</v>
      </c>
      <c r="F25" s="55" t="s">
        <v>208</v>
      </c>
      <c r="G25" s="55" t="s">
        <v>208</v>
      </c>
      <c r="H25" s="55" t="s">
        <v>208</v>
      </c>
      <c r="I25" s="55">
        <v>54.203317770812745</v>
      </c>
      <c r="J25" s="55">
        <v>53.372891111991095</v>
      </c>
      <c r="K25" s="55">
        <v>53.544810502369813</v>
      </c>
      <c r="L25" s="55">
        <v>56.659607072322068</v>
      </c>
      <c r="M25" s="55">
        <v>57.929395065742689</v>
      </c>
      <c r="N25" s="55">
        <v>60.057037132410116</v>
      </c>
      <c r="O25" s="55">
        <v>62.175063329032362</v>
      </c>
      <c r="P25" s="55">
        <v>65.566691711093682</v>
      </c>
      <c r="Q25" s="55">
        <v>65.063766981905033</v>
      </c>
      <c r="R25" s="55">
        <v>68.400319601889024</v>
      </c>
      <c r="S25" s="55">
        <v>71.281336379464392</v>
      </c>
      <c r="T25" s="55">
        <v>73.6066502601374</v>
      </c>
      <c r="U25" s="55">
        <v>85.432165223563288</v>
      </c>
      <c r="V25" s="55">
        <v>91.467626219856953</v>
      </c>
      <c r="W25" s="56">
        <v>92.787977044306857</v>
      </c>
    </row>
    <row r="26" spans="1:23">
      <c r="A26" s="52" t="s">
        <v>71</v>
      </c>
      <c r="B26" s="58" t="s">
        <v>72</v>
      </c>
      <c r="C26" s="55" t="s">
        <v>208</v>
      </c>
      <c r="D26" s="55" t="s">
        <v>208</v>
      </c>
      <c r="E26" s="55" t="s">
        <v>208</v>
      </c>
      <c r="F26" s="55" t="s">
        <v>208</v>
      </c>
      <c r="G26" s="55" t="s">
        <v>208</v>
      </c>
      <c r="H26" s="55" t="s">
        <v>208</v>
      </c>
      <c r="I26" s="55">
        <v>128.89259958048947</v>
      </c>
      <c r="J26" s="55">
        <v>131.19231611139136</v>
      </c>
      <c r="K26" s="55">
        <v>135.6881967361231</v>
      </c>
      <c r="L26" s="55">
        <v>145.05943539842892</v>
      </c>
      <c r="M26" s="55">
        <v>148.61160695073974</v>
      </c>
      <c r="N26" s="55">
        <v>155.17558635397799</v>
      </c>
      <c r="O26" s="55">
        <v>160.4763223556447</v>
      </c>
      <c r="P26" s="55">
        <v>169.27431099363065</v>
      </c>
      <c r="Q26" s="55">
        <v>167.73853291295524</v>
      </c>
      <c r="R26" s="55">
        <v>176.75097393167366</v>
      </c>
      <c r="S26" s="55">
        <v>184.32952895351013</v>
      </c>
      <c r="T26" s="55">
        <v>191.53078484889662</v>
      </c>
      <c r="U26" s="55">
        <v>223.69700200890338</v>
      </c>
      <c r="V26" s="55">
        <v>240.77276804266108</v>
      </c>
      <c r="W26" s="56">
        <v>243.84983412429358</v>
      </c>
    </row>
    <row r="27" spans="1:23">
      <c r="A27" s="52" t="s">
        <v>73</v>
      </c>
      <c r="B27" s="58" t="s">
        <v>74</v>
      </c>
      <c r="C27" s="55" t="s">
        <v>208</v>
      </c>
      <c r="D27" s="55" t="s">
        <v>208</v>
      </c>
      <c r="E27" s="55" t="s">
        <v>208</v>
      </c>
      <c r="F27" s="55" t="s">
        <v>208</v>
      </c>
      <c r="G27" s="55" t="s">
        <v>208</v>
      </c>
      <c r="H27" s="55" t="s">
        <v>208</v>
      </c>
      <c r="I27" s="55">
        <v>90.81291890336297</v>
      </c>
      <c r="J27" s="55">
        <v>92.278867531287048</v>
      </c>
      <c r="K27" s="55">
        <v>94.930799556015415</v>
      </c>
      <c r="L27" s="55">
        <v>100.70803677506014</v>
      </c>
      <c r="M27" s="55">
        <v>102.58956991278995</v>
      </c>
      <c r="N27" s="55">
        <v>106.39329542635822</v>
      </c>
      <c r="O27" s="55">
        <v>109.45376285165518</v>
      </c>
      <c r="P27" s="55">
        <v>115.57315177556082</v>
      </c>
      <c r="Q27" s="55">
        <v>114.14189549272332</v>
      </c>
      <c r="R27" s="55">
        <v>119.17228804017518</v>
      </c>
      <c r="S27" s="55">
        <v>122.01734545184276</v>
      </c>
      <c r="T27" s="55">
        <v>127.77766112350055</v>
      </c>
      <c r="U27" s="55">
        <v>149.79602948177481</v>
      </c>
      <c r="V27" s="55">
        <v>161.03523917362654</v>
      </c>
      <c r="W27" s="56">
        <v>164.83000422835869</v>
      </c>
    </row>
    <row r="28" spans="1:23">
      <c r="A28" s="52" t="s">
        <v>75</v>
      </c>
      <c r="B28" s="58" t="s">
        <v>76</v>
      </c>
      <c r="C28" s="55" t="s">
        <v>208</v>
      </c>
      <c r="D28" s="55" t="s">
        <v>208</v>
      </c>
      <c r="E28" s="55" t="s">
        <v>208</v>
      </c>
      <c r="F28" s="55" t="s">
        <v>208</v>
      </c>
      <c r="G28" s="55" t="s">
        <v>208</v>
      </c>
      <c r="H28" s="55" t="s">
        <v>208</v>
      </c>
      <c r="I28" s="55">
        <v>72.406049759974053</v>
      </c>
      <c r="J28" s="55">
        <v>73.890947986523017</v>
      </c>
      <c r="K28" s="55">
        <v>76.60414230611218</v>
      </c>
      <c r="L28" s="55">
        <v>82.51679814615909</v>
      </c>
      <c r="M28" s="55">
        <v>86.185930917530541</v>
      </c>
      <c r="N28" s="55">
        <v>90.962015559292482</v>
      </c>
      <c r="O28" s="55">
        <v>95.753860878721355</v>
      </c>
      <c r="P28" s="55">
        <v>102.59554559659307</v>
      </c>
      <c r="Q28" s="55">
        <v>103.99983207920299</v>
      </c>
      <c r="R28" s="55">
        <v>111.49424471104696</v>
      </c>
      <c r="S28" s="55">
        <v>115.35834209765176</v>
      </c>
      <c r="T28" s="55">
        <v>119.36380850624938</v>
      </c>
      <c r="U28" s="55">
        <v>138.6082144089938</v>
      </c>
      <c r="V28" s="55">
        <v>147.13371225844844</v>
      </c>
      <c r="W28" s="56">
        <v>148.86566252535451</v>
      </c>
    </row>
    <row r="29" spans="1:23">
      <c r="A29" s="52" t="s">
        <v>77</v>
      </c>
      <c r="B29" s="58" t="s">
        <v>78</v>
      </c>
      <c r="C29" s="55" t="s">
        <v>208</v>
      </c>
      <c r="D29" s="55" t="s">
        <v>208</v>
      </c>
      <c r="E29" s="55" t="s">
        <v>208</v>
      </c>
      <c r="F29" s="55" t="s">
        <v>208</v>
      </c>
      <c r="G29" s="55" t="s">
        <v>208</v>
      </c>
      <c r="H29" s="55" t="s">
        <v>208</v>
      </c>
      <c r="I29" s="55">
        <v>101.88079618873113</v>
      </c>
      <c r="J29" s="55">
        <v>102.92420014198157</v>
      </c>
      <c r="K29" s="55">
        <v>107.10259312013099</v>
      </c>
      <c r="L29" s="55">
        <v>114.43482813642136</v>
      </c>
      <c r="M29" s="55">
        <v>117.09797532782272</v>
      </c>
      <c r="N29" s="55">
        <v>121.96076968808478</v>
      </c>
      <c r="O29" s="55">
        <v>126.77798378048435</v>
      </c>
      <c r="P29" s="55">
        <v>135.66298735188019</v>
      </c>
      <c r="Q29" s="55">
        <v>137.85144236628443</v>
      </c>
      <c r="R29" s="55">
        <v>148.05665464666771</v>
      </c>
      <c r="S29" s="55">
        <v>153.6220381191317</v>
      </c>
      <c r="T29" s="55">
        <v>158.42115388479746</v>
      </c>
      <c r="U29" s="55">
        <v>182.52375493702976</v>
      </c>
      <c r="V29" s="55">
        <v>192.33464878242287</v>
      </c>
      <c r="W29" s="56">
        <v>194.30749092642887</v>
      </c>
    </row>
    <row r="30" spans="1:23">
      <c r="A30" s="52" t="s">
        <v>79</v>
      </c>
      <c r="B30" s="58" t="s">
        <v>80</v>
      </c>
      <c r="C30" s="55" t="s">
        <v>208</v>
      </c>
      <c r="D30" s="55" t="s">
        <v>208</v>
      </c>
      <c r="E30" s="55" t="s">
        <v>208</v>
      </c>
      <c r="F30" s="55" t="s">
        <v>208</v>
      </c>
      <c r="G30" s="55" t="s">
        <v>208</v>
      </c>
      <c r="H30" s="55" t="s">
        <v>208</v>
      </c>
      <c r="I30" s="55">
        <v>94.392762289134183</v>
      </c>
      <c r="J30" s="55">
        <v>97.362655333352123</v>
      </c>
      <c r="K30" s="55">
        <v>100.62216733918997</v>
      </c>
      <c r="L30" s="55">
        <v>107.10730195640002</v>
      </c>
      <c r="M30" s="55">
        <v>109.34911385965097</v>
      </c>
      <c r="N30" s="55">
        <v>113.4970729394079</v>
      </c>
      <c r="O30" s="55">
        <v>117.26279751645556</v>
      </c>
      <c r="P30" s="55">
        <v>124.24290511217538</v>
      </c>
      <c r="Q30" s="55">
        <v>125.99189164425886</v>
      </c>
      <c r="R30" s="55">
        <v>134.75508958933017</v>
      </c>
      <c r="S30" s="55">
        <v>140.93468964097559</v>
      </c>
      <c r="T30" s="55">
        <v>146.80418534242389</v>
      </c>
      <c r="U30" s="55">
        <v>170.38449061162638</v>
      </c>
      <c r="V30" s="55">
        <v>180.92164862880898</v>
      </c>
      <c r="W30" s="56">
        <v>182.59124597298819</v>
      </c>
    </row>
    <row r="31" spans="1:23">
      <c r="A31" s="52" t="s">
        <v>81</v>
      </c>
      <c r="B31" s="58" t="s">
        <v>82</v>
      </c>
      <c r="C31" s="55" t="s">
        <v>208</v>
      </c>
      <c r="D31" s="55" t="s">
        <v>208</v>
      </c>
      <c r="E31" s="55" t="s">
        <v>208</v>
      </c>
      <c r="F31" s="55" t="s">
        <v>208</v>
      </c>
      <c r="G31" s="55" t="s">
        <v>208</v>
      </c>
      <c r="H31" s="55" t="s">
        <v>208</v>
      </c>
      <c r="I31" s="55">
        <v>116.31371110332428</v>
      </c>
      <c r="J31" s="55">
        <v>119.12837756034669</v>
      </c>
      <c r="K31" s="55">
        <v>123.53889324740801</v>
      </c>
      <c r="L31" s="55">
        <v>132.56401039582954</v>
      </c>
      <c r="M31" s="55">
        <v>134.95000203139352</v>
      </c>
      <c r="N31" s="55">
        <v>140.75462931592804</v>
      </c>
      <c r="O31" s="55">
        <v>146.80183695310731</v>
      </c>
      <c r="P31" s="55">
        <v>157.22138212049654</v>
      </c>
      <c r="Q31" s="55">
        <v>160.8604374521064</v>
      </c>
      <c r="R31" s="55">
        <v>173.66484775129155</v>
      </c>
      <c r="S31" s="55">
        <v>181.23175481171384</v>
      </c>
      <c r="T31" s="55">
        <v>187.66038922902814</v>
      </c>
      <c r="U31" s="55">
        <v>214.81435042385255</v>
      </c>
      <c r="V31" s="55">
        <v>225.94323213519183</v>
      </c>
      <c r="W31" s="56">
        <v>232.7837628163436</v>
      </c>
    </row>
    <row r="32" spans="1:23">
      <c r="A32" s="52" t="s">
        <v>83</v>
      </c>
      <c r="B32" s="58" t="s">
        <v>84</v>
      </c>
      <c r="C32" s="55" t="s">
        <v>208</v>
      </c>
      <c r="D32" s="55" t="s">
        <v>208</v>
      </c>
      <c r="E32" s="55" t="s">
        <v>208</v>
      </c>
      <c r="F32" s="55" t="s">
        <v>208</v>
      </c>
      <c r="G32" s="55" t="s">
        <v>208</v>
      </c>
      <c r="H32" s="55" t="s">
        <v>208</v>
      </c>
      <c r="I32" s="55">
        <v>128.03123861399433</v>
      </c>
      <c r="J32" s="55">
        <v>132.82031273565573</v>
      </c>
      <c r="K32" s="55">
        <v>139.16123352818875</v>
      </c>
      <c r="L32" s="55">
        <v>149.51944570059862</v>
      </c>
      <c r="M32" s="55">
        <v>152.11246505282244</v>
      </c>
      <c r="N32" s="55">
        <v>159.10696679253431</v>
      </c>
      <c r="O32" s="55">
        <v>167.10916430401551</v>
      </c>
      <c r="P32" s="55">
        <v>179.78729329245391</v>
      </c>
      <c r="Q32" s="55">
        <v>182.78564763800634</v>
      </c>
      <c r="R32" s="55">
        <v>194.94183858615705</v>
      </c>
      <c r="S32" s="55">
        <v>200.80774239452487</v>
      </c>
      <c r="T32" s="55">
        <v>207.90377685418596</v>
      </c>
      <c r="U32" s="55">
        <v>240.39494777324188</v>
      </c>
      <c r="V32" s="55">
        <v>254.05045296965423</v>
      </c>
      <c r="W32" s="56">
        <v>256.69516431911643</v>
      </c>
    </row>
    <row r="33" spans="1:23">
      <c r="A33" s="52" t="s">
        <v>85</v>
      </c>
      <c r="B33" s="58" t="s">
        <v>86</v>
      </c>
      <c r="C33" s="55" t="s">
        <v>208</v>
      </c>
      <c r="D33" s="55" t="s">
        <v>208</v>
      </c>
      <c r="E33" s="55" t="s">
        <v>208</v>
      </c>
      <c r="F33" s="55" t="s">
        <v>208</v>
      </c>
      <c r="G33" s="55" t="s">
        <v>208</v>
      </c>
      <c r="H33" s="55" t="s">
        <v>208</v>
      </c>
      <c r="I33" s="55">
        <v>76.00288667550511</v>
      </c>
      <c r="J33" s="55">
        <v>76.626076799669946</v>
      </c>
      <c r="K33" s="55">
        <v>79.389117160234903</v>
      </c>
      <c r="L33" s="55">
        <v>85.304193819436861</v>
      </c>
      <c r="M33" s="55">
        <v>87.783331898547985</v>
      </c>
      <c r="N33" s="55">
        <v>91.859191215762706</v>
      </c>
      <c r="O33" s="55">
        <v>96.286663079648392</v>
      </c>
      <c r="P33" s="55">
        <v>104.05791339818309</v>
      </c>
      <c r="Q33" s="55">
        <v>105.31550926960911</v>
      </c>
      <c r="R33" s="55">
        <v>112.76353880541427</v>
      </c>
      <c r="S33" s="55">
        <v>117.8733058806619</v>
      </c>
      <c r="T33" s="55">
        <v>123.03597694508794</v>
      </c>
      <c r="U33" s="55">
        <v>142.45772523220506</v>
      </c>
      <c r="V33" s="55">
        <v>151.20110318071562</v>
      </c>
      <c r="W33" s="56">
        <v>152.76219795258322</v>
      </c>
    </row>
    <row r="34" spans="1:23" ht="15.75">
      <c r="A34" s="40">
        <v>924</v>
      </c>
      <c r="B34" s="59" t="s">
        <v>87</v>
      </c>
      <c r="C34" s="50" t="s">
        <v>208</v>
      </c>
      <c r="D34" s="50" t="s">
        <v>208</v>
      </c>
      <c r="E34" s="50" t="s">
        <v>208</v>
      </c>
      <c r="F34" s="50" t="s">
        <v>208</v>
      </c>
      <c r="G34" s="50" t="s">
        <v>208</v>
      </c>
      <c r="H34" s="50" t="s">
        <v>208</v>
      </c>
      <c r="I34" s="50">
        <v>63.541103610773291</v>
      </c>
      <c r="J34" s="50">
        <v>64.827033565100464</v>
      </c>
      <c r="K34" s="50">
        <v>66.474264039171629</v>
      </c>
      <c r="L34" s="50">
        <v>71.085198688196755</v>
      </c>
      <c r="M34" s="50">
        <v>72.263922797803517</v>
      </c>
      <c r="N34" s="50">
        <v>74.850432179092536</v>
      </c>
      <c r="O34" s="50">
        <v>77.176903612967791</v>
      </c>
      <c r="P34" s="50">
        <v>81.15867491649918</v>
      </c>
      <c r="Q34" s="50">
        <v>80.003059339755893</v>
      </c>
      <c r="R34" s="50">
        <v>83.794634070125525</v>
      </c>
      <c r="S34" s="50">
        <v>85.433169779112475</v>
      </c>
      <c r="T34" s="50">
        <v>86.855759921472341</v>
      </c>
      <c r="U34" s="50">
        <v>99.150184701753631</v>
      </c>
      <c r="V34" s="50">
        <v>103.46530277706493</v>
      </c>
      <c r="W34" s="51">
        <v>103.4956730829293</v>
      </c>
    </row>
    <row r="35" spans="1:23" ht="15.75">
      <c r="A35" s="40">
        <v>923</v>
      </c>
      <c r="B35" s="59" t="s">
        <v>88</v>
      </c>
      <c r="C35" s="50" t="s">
        <v>208</v>
      </c>
      <c r="D35" s="50" t="s">
        <v>208</v>
      </c>
      <c r="E35" s="50" t="s">
        <v>208</v>
      </c>
      <c r="F35" s="50" t="s">
        <v>208</v>
      </c>
      <c r="G35" s="50" t="s">
        <v>208</v>
      </c>
      <c r="H35" s="50" t="s">
        <v>208</v>
      </c>
      <c r="I35" s="50">
        <v>96.425478822283054</v>
      </c>
      <c r="J35" s="50">
        <v>97.274747229646451</v>
      </c>
      <c r="K35" s="50">
        <v>99.935722137417386</v>
      </c>
      <c r="L35" s="50">
        <v>105.7265618832553</v>
      </c>
      <c r="M35" s="50">
        <v>107.18273762496125</v>
      </c>
      <c r="N35" s="50">
        <v>109.99784592091143</v>
      </c>
      <c r="O35" s="50">
        <v>111.68180175210966</v>
      </c>
      <c r="P35" s="50">
        <v>116.53537963322873</v>
      </c>
      <c r="Q35" s="50">
        <v>115.09659351861607</v>
      </c>
      <c r="R35" s="50">
        <v>120.25310995631293</v>
      </c>
      <c r="S35" s="50">
        <v>122.92719107855984</v>
      </c>
      <c r="T35" s="50">
        <v>125.31463759277533</v>
      </c>
      <c r="U35" s="50">
        <v>143.85487090303411</v>
      </c>
      <c r="V35" s="50">
        <v>152.29792092436435</v>
      </c>
      <c r="W35" s="51">
        <v>154.04835304118467</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128</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f t="shared" ref="I3:W3" si="0">SUM(I6,I16:I17,I4)</f>
        <v>4105.243888624047</v>
      </c>
      <c r="J3" s="50">
        <f t="shared" si="0"/>
        <v>4388.6272675576192</v>
      </c>
      <c r="K3" s="50">
        <f t="shared" si="0"/>
        <v>4628.2519999999977</v>
      </c>
      <c r="L3" s="50">
        <f t="shared" si="0"/>
        <v>4869.6964021188805</v>
      </c>
      <c r="M3" s="50">
        <f t="shared" si="0"/>
        <v>5122.9964421995746</v>
      </c>
      <c r="N3" s="50">
        <f t="shared" si="0"/>
        <v>5468.0760196496658</v>
      </c>
      <c r="O3" s="50">
        <f t="shared" si="0"/>
        <v>5799.6705914329405</v>
      </c>
      <c r="P3" s="50">
        <f t="shared" si="0"/>
        <v>6277.2924692415199</v>
      </c>
      <c r="Q3" s="50">
        <f t="shared" si="0"/>
        <v>6456.1189997175679</v>
      </c>
      <c r="R3" s="50">
        <f t="shared" si="0"/>
        <v>6899.7753096582819</v>
      </c>
      <c r="S3" s="50">
        <f t="shared" si="0"/>
        <v>7419.4275888724942</v>
      </c>
      <c r="T3" s="50">
        <f t="shared" si="0"/>
        <v>7528.3277963936844</v>
      </c>
      <c r="U3" s="50">
        <f t="shared" si="0"/>
        <v>7070.9663343357543</v>
      </c>
      <c r="V3" s="50">
        <f t="shared" si="0"/>
        <v>6632.0880013466385</v>
      </c>
      <c r="W3" s="77">
        <f t="shared" si="0"/>
        <v>5138.3080970965129</v>
      </c>
    </row>
    <row r="4" spans="1:23" s="42" customFormat="1">
      <c r="A4" s="52"/>
      <c r="B4" s="78" t="s">
        <v>66</v>
      </c>
      <c r="C4" s="55"/>
      <c r="D4" s="55"/>
      <c r="E4" s="55"/>
      <c r="F4" s="55"/>
      <c r="G4" s="55"/>
      <c r="H4" s="55"/>
      <c r="I4" s="55">
        <v>2.761271823772447</v>
      </c>
      <c r="J4" s="55">
        <v>2.9182817157000729</v>
      </c>
      <c r="K4" s="55">
        <v>3.2030341763604255</v>
      </c>
      <c r="L4" s="55">
        <v>3.3937492299175704</v>
      </c>
      <c r="M4" s="55">
        <v>3.6539237161534248</v>
      </c>
      <c r="N4" s="55">
        <v>4.8097445736683664</v>
      </c>
      <c r="O4" s="55">
        <v>4.5063264532508303</v>
      </c>
      <c r="P4" s="55">
        <v>4.5525241941475034</v>
      </c>
      <c r="Q4" s="55">
        <v>4.513307571980433</v>
      </c>
      <c r="R4" s="55">
        <v>4.983479565402706</v>
      </c>
      <c r="S4" s="55">
        <v>5.4555481008875102</v>
      </c>
      <c r="T4" s="55">
        <v>5.4983369441443699</v>
      </c>
      <c r="U4" s="55">
        <v>5.0339733477809876</v>
      </c>
      <c r="V4" s="55">
        <v>4.9097031337209236</v>
      </c>
      <c r="W4" s="56">
        <v>4.4455580261128258</v>
      </c>
    </row>
    <row r="5" spans="1:23" s="42" customFormat="1" ht="25.5" customHeight="1">
      <c r="A5" s="47">
        <v>941</v>
      </c>
      <c r="B5" s="48" t="s">
        <v>67</v>
      </c>
      <c r="C5" s="50"/>
      <c r="D5" s="50"/>
      <c r="E5" s="50"/>
      <c r="F5" s="50"/>
      <c r="G5" s="50"/>
      <c r="H5" s="50"/>
      <c r="I5" s="50">
        <f t="shared" ref="I5:W5" si="1">SUM(I6,I16)</f>
        <v>3638.7766381164274</v>
      </c>
      <c r="J5" s="50">
        <f t="shared" si="1"/>
        <v>3887.1953584686103</v>
      </c>
      <c r="K5" s="50">
        <f t="shared" si="1"/>
        <v>4096.9331144530697</v>
      </c>
      <c r="L5" s="50">
        <f t="shared" si="1"/>
        <v>4307.1670866118775</v>
      </c>
      <c r="M5" s="50">
        <f t="shared" si="1"/>
        <v>4529.7588401494659</v>
      </c>
      <c r="N5" s="50">
        <f t="shared" si="1"/>
        <v>4834.5045892690114</v>
      </c>
      <c r="O5" s="50">
        <f t="shared" si="1"/>
        <v>5128.4763471779897</v>
      </c>
      <c r="P5" s="50">
        <f t="shared" si="1"/>
        <v>5552.881998822726</v>
      </c>
      <c r="Q5" s="50">
        <f t="shared" si="1"/>
        <v>5717.0614055996348</v>
      </c>
      <c r="R5" s="50">
        <f t="shared" si="1"/>
        <v>6120.1927478775206</v>
      </c>
      <c r="S5" s="50">
        <f t="shared" si="1"/>
        <v>6591.5564462770199</v>
      </c>
      <c r="T5" s="50">
        <f t="shared" si="1"/>
        <v>6694.914603796974</v>
      </c>
      <c r="U5" s="50">
        <f t="shared" si="1"/>
        <v>6289.5023565858328</v>
      </c>
      <c r="V5" s="50">
        <f t="shared" si="1"/>
        <v>5898.6559612139317</v>
      </c>
      <c r="W5" s="51">
        <f t="shared" si="1"/>
        <v>4560.4687097423994</v>
      </c>
    </row>
    <row r="6" spans="1:23" s="42" customFormat="1" ht="25.5" customHeight="1">
      <c r="A6" s="47">
        <v>921</v>
      </c>
      <c r="B6" s="57" t="s">
        <v>68</v>
      </c>
      <c r="C6" s="50"/>
      <c r="D6" s="50"/>
      <c r="E6" s="50"/>
      <c r="F6" s="50"/>
      <c r="G6" s="50"/>
      <c r="H6" s="50"/>
      <c r="I6" s="50">
        <f t="shared" ref="I6:W6" si="2">SUM(I7:I15)</f>
        <v>3310.596366223529</v>
      </c>
      <c r="J6" s="50">
        <f t="shared" si="2"/>
        <v>3537.8733143633453</v>
      </c>
      <c r="K6" s="50">
        <f t="shared" si="2"/>
        <v>3730.7450280719113</v>
      </c>
      <c r="L6" s="50">
        <f t="shared" si="2"/>
        <v>3927.7233312985713</v>
      </c>
      <c r="M6" s="50">
        <f t="shared" si="2"/>
        <v>4138.5163078634332</v>
      </c>
      <c r="N6" s="50">
        <f t="shared" si="2"/>
        <v>4425.7177617324223</v>
      </c>
      <c r="O6" s="50">
        <f t="shared" si="2"/>
        <v>4704.3529878263198</v>
      </c>
      <c r="P6" s="50">
        <f t="shared" si="2"/>
        <v>5104.5927933230078</v>
      </c>
      <c r="Q6" s="50">
        <f t="shared" si="2"/>
        <v>5265.4431513867912</v>
      </c>
      <c r="R6" s="50">
        <f t="shared" si="2"/>
        <v>5645.6414417787537</v>
      </c>
      <c r="S6" s="50">
        <f t="shared" si="2"/>
        <v>6089.3637654443237</v>
      </c>
      <c r="T6" s="50">
        <f t="shared" si="2"/>
        <v>6188.5499987348403</v>
      </c>
      <c r="U6" s="50">
        <f t="shared" si="2"/>
        <v>5829.8217599233303</v>
      </c>
      <c r="V6" s="50">
        <f t="shared" si="2"/>
        <v>5512.146079603518</v>
      </c>
      <c r="W6" s="51">
        <f t="shared" si="2"/>
        <v>4298.1473370384829</v>
      </c>
    </row>
    <row r="7" spans="1:23" s="42" customFormat="1">
      <c r="A7" s="52" t="s">
        <v>69</v>
      </c>
      <c r="B7" s="58" t="s">
        <v>70</v>
      </c>
      <c r="C7" s="55"/>
      <c r="D7" s="55"/>
      <c r="E7" s="55"/>
      <c r="F7" s="55"/>
      <c r="G7" s="55"/>
      <c r="H7" s="55"/>
      <c r="I7" s="55">
        <v>242.51614920040532</v>
      </c>
      <c r="J7" s="55">
        <v>250.47921926304105</v>
      </c>
      <c r="K7" s="55">
        <v>255.25548701158544</v>
      </c>
      <c r="L7" s="55">
        <v>261.50189860448432</v>
      </c>
      <c r="M7" s="55">
        <v>272.87918508832541</v>
      </c>
      <c r="N7" s="55">
        <v>291.71440224947264</v>
      </c>
      <c r="O7" s="55">
        <v>310.26876774134428</v>
      </c>
      <c r="P7" s="55">
        <v>334.31986458559589</v>
      </c>
      <c r="Q7" s="55">
        <v>342.58980115383895</v>
      </c>
      <c r="R7" s="55">
        <v>366.90906694111811</v>
      </c>
      <c r="S7" s="55">
        <v>396.7804463752131</v>
      </c>
      <c r="T7" s="55">
        <v>398.31477949715884</v>
      </c>
      <c r="U7" s="55">
        <v>375.99388800577287</v>
      </c>
      <c r="V7" s="55">
        <v>359.46696344171721</v>
      </c>
      <c r="W7" s="56">
        <v>275.14510080068828</v>
      </c>
    </row>
    <row r="8" spans="1:23" s="42" customFormat="1">
      <c r="A8" s="52" t="s">
        <v>71</v>
      </c>
      <c r="B8" s="58" t="s">
        <v>72</v>
      </c>
      <c r="C8" s="55"/>
      <c r="D8" s="55"/>
      <c r="E8" s="55"/>
      <c r="F8" s="55"/>
      <c r="G8" s="55"/>
      <c r="H8" s="55"/>
      <c r="I8" s="55">
        <v>650.05503175670015</v>
      </c>
      <c r="J8" s="55">
        <v>689.28844024155649</v>
      </c>
      <c r="K8" s="55">
        <v>722.34226541725786</v>
      </c>
      <c r="L8" s="55">
        <v>758.01380778066596</v>
      </c>
      <c r="M8" s="55">
        <v>795.88206830276749</v>
      </c>
      <c r="N8" s="55">
        <v>844.94506142701812</v>
      </c>
      <c r="O8" s="55">
        <v>885.14817317966629</v>
      </c>
      <c r="P8" s="55">
        <v>948.98783734624703</v>
      </c>
      <c r="Q8" s="55">
        <v>965.07388325820318</v>
      </c>
      <c r="R8" s="55">
        <v>1017.4737574790206</v>
      </c>
      <c r="S8" s="55">
        <v>1090.0999557640364</v>
      </c>
      <c r="T8" s="55">
        <v>1093.5454777491136</v>
      </c>
      <c r="U8" s="55">
        <v>1029.6524600083358</v>
      </c>
      <c r="V8" s="55">
        <v>969.67682966701659</v>
      </c>
      <c r="W8" s="56">
        <v>718.21081839422436</v>
      </c>
    </row>
    <row r="9" spans="1:23" s="42" customFormat="1">
      <c r="A9" s="52" t="s">
        <v>73</v>
      </c>
      <c r="B9" s="58" t="s">
        <v>74</v>
      </c>
      <c r="C9" s="55"/>
      <c r="D9" s="55"/>
      <c r="E9" s="55"/>
      <c r="F9" s="55"/>
      <c r="G9" s="55"/>
      <c r="H9" s="55"/>
      <c r="I9" s="55">
        <v>394.50878124311868</v>
      </c>
      <c r="J9" s="55">
        <v>420.07236568039724</v>
      </c>
      <c r="K9" s="55">
        <v>439.24388378826927</v>
      </c>
      <c r="L9" s="55">
        <v>459.26549525826596</v>
      </c>
      <c r="M9" s="55">
        <v>480.83092126466101</v>
      </c>
      <c r="N9" s="55">
        <v>508.3287762070641</v>
      </c>
      <c r="O9" s="55">
        <v>535.02339106429167</v>
      </c>
      <c r="P9" s="55">
        <v>577.23822485195137</v>
      </c>
      <c r="Q9" s="55">
        <v>588.5921704212567</v>
      </c>
      <c r="R9" s="55">
        <v>620.59127017340666</v>
      </c>
      <c r="S9" s="55">
        <v>658.9473524404068</v>
      </c>
      <c r="T9" s="55">
        <v>665.15026382592748</v>
      </c>
      <c r="U9" s="55">
        <v>633.6715396272308</v>
      </c>
      <c r="V9" s="55">
        <v>611.24471184025765</v>
      </c>
      <c r="W9" s="56">
        <v>477.06466651363553</v>
      </c>
    </row>
    <row r="10" spans="1:23" s="42" customFormat="1">
      <c r="A10" s="52" t="s">
        <v>75</v>
      </c>
      <c r="B10" s="58" t="s">
        <v>76</v>
      </c>
      <c r="C10" s="55"/>
      <c r="D10" s="55"/>
      <c r="E10" s="55"/>
      <c r="F10" s="55"/>
      <c r="G10" s="55"/>
      <c r="H10" s="55"/>
      <c r="I10" s="55">
        <v>293.09121473285768</v>
      </c>
      <c r="J10" s="55">
        <v>310.89980333308716</v>
      </c>
      <c r="K10" s="55">
        <v>327.92462706964528</v>
      </c>
      <c r="L10" s="55">
        <v>345.94325076335645</v>
      </c>
      <c r="M10" s="55">
        <v>364.76665082927155</v>
      </c>
      <c r="N10" s="55">
        <v>389.40983112666612</v>
      </c>
      <c r="O10" s="55">
        <v>413.05281732020603</v>
      </c>
      <c r="P10" s="55">
        <v>446.45144829494427</v>
      </c>
      <c r="Q10" s="55">
        <v>458.73397024356359</v>
      </c>
      <c r="R10" s="55">
        <v>490.80753522040908</v>
      </c>
      <c r="S10" s="55">
        <v>528.146645238882</v>
      </c>
      <c r="T10" s="55">
        <v>536.91735315425751</v>
      </c>
      <c r="U10" s="55">
        <v>492.55902383103779</v>
      </c>
      <c r="V10" s="55">
        <v>421.02890596848073</v>
      </c>
      <c r="W10" s="56">
        <v>322.00262732771836</v>
      </c>
    </row>
    <row r="11" spans="1:23" s="42" customFormat="1">
      <c r="A11" s="52" t="s">
        <v>77</v>
      </c>
      <c r="B11" s="58" t="s">
        <v>78</v>
      </c>
      <c r="C11" s="55"/>
      <c r="D11" s="55"/>
      <c r="E11" s="55"/>
      <c r="F11" s="55"/>
      <c r="G11" s="55"/>
      <c r="H11" s="55"/>
      <c r="I11" s="55">
        <v>387.48966890957416</v>
      </c>
      <c r="J11" s="55">
        <v>408.91844928412405</v>
      </c>
      <c r="K11" s="55">
        <v>428.79390246938061</v>
      </c>
      <c r="L11" s="55">
        <v>449.28875804139818</v>
      </c>
      <c r="M11" s="55">
        <v>472.511138670283</v>
      </c>
      <c r="N11" s="55">
        <v>503.86685428543575</v>
      </c>
      <c r="O11" s="55">
        <v>532.74621976541857</v>
      </c>
      <c r="P11" s="55">
        <v>573.40825021359433</v>
      </c>
      <c r="Q11" s="55">
        <v>589.08641676102286</v>
      </c>
      <c r="R11" s="55">
        <v>629.91837288562112</v>
      </c>
      <c r="S11" s="55">
        <v>676.56462881678965</v>
      </c>
      <c r="T11" s="55">
        <v>690.18952609514622</v>
      </c>
      <c r="U11" s="55">
        <v>629.29705772085936</v>
      </c>
      <c r="V11" s="55">
        <v>526.36044531605614</v>
      </c>
      <c r="W11" s="56">
        <v>418.62715151472378</v>
      </c>
    </row>
    <row r="12" spans="1:23" s="42" customFormat="1">
      <c r="A12" s="52" t="s">
        <v>79</v>
      </c>
      <c r="B12" s="58" t="s">
        <v>80</v>
      </c>
      <c r="C12" s="55"/>
      <c r="D12" s="55"/>
      <c r="E12" s="55"/>
      <c r="F12" s="55"/>
      <c r="G12" s="55"/>
      <c r="H12" s="55"/>
      <c r="I12" s="55">
        <v>285.19423798986253</v>
      </c>
      <c r="J12" s="55">
        <v>309.60379528655915</v>
      </c>
      <c r="K12" s="55">
        <v>327.9454722792704</v>
      </c>
      <c r="L12" s="55">
        <v>345.09414067865748</v>
      </c>
      <c r="M12" s="55">
        <v>362.554756835109</v>
      </c>
      <c r="N12" s="55">
        <v>383.56970946901561</v>
      </c>
      <c r="O12" s="55">
        <v>407.83602144505642</v>
      </c>
      <c r="P12" s="55">
        <v>443.86680184657564</v>
      </c>
      <c r="Q12" s="55">
        <v>461.93419701634906</v>
      </c>
      <c r="R12" s="55">
        <v>500.62151281626797</v>
      </c>
      <c r="S12" s="55">
        <v>544.43576986391759</v>
      </c>
      <c r="T12" s="55">
        <v>557.41651697060024</v>
      </c>
      <c r="U12" s="55">
        <v>525.86110974104281</v>
      </c>
      <c r="V12" s="55">
        <v>490.51001133437308</v>
      </c>
      <c r="W12" s="56">
        <v>385.40047388616938</v>
      </c>
    </row>
    <row r="13" spans="1:23" s="42" customFormat="1">
      <c r="A13" s="52" t="s">
        <v>81</v>
      </c>
      <c r="B13" s="58" t="s">
        <v>82</v>
      </c>
      <c r="C13" s="55"/>
      <c r="D13" s="55"/>
      <c r="E13" s="55"/>
      <c r="F13" s="55"/>
      <c r="G13" s="55"/>
      <c r="H13" s="55"/>
      <c r="I13" s="55">
        <v>433.76373887512727</v>
      </c>
      <c r="J13" s="55">
        <v>468.63587829779726</v>
      </c>
      <c r="K13" s="55">
        <v>496.43467829769315</v>
      </c>
      <c r="L13" s="55">
        <v>522.00554815664077</v>
      </c>
      <c r="M13" s="55">
        <v>548.89130486234512</v>
      </c>
      <c r="N13" s="55">
        <v>587.92684076805176</v>
      </c>
      <c r="O13" s="55">
        <v>628.38651552540477</v>
      </c>
      <c r="P13" s="55">
        <v>684.9756720931116</v>
      </c>
      <c r="Q13" s="55">
        <v>710.01901437545871</v>
      </c>
      <c r="R13" s="55">
        <v>767.16413253594601</v>
      </c>
      <c r="S13" s="55">
        <v>830.64395517228559</v>
      </c>
      <c r="T13" s="55">
        <v>852.33277819239709</v>
      </c>
      <c r="U13" s="55">
        <v>813.84210044185727</v>
      </c>
      <c r="V13" s="55">
        <v>814.38259403738039</v>
      </c>
      <c r="W13" s="56">
        <v>657.17313671443651</v>
      </c>
    </row>
    <row r="14" spans="1:23" s="42" customFormat="1">
      <c r="A14" s="52" t="s">
        <v>83</v>
      </c>
      <c r="B14" s="58" t="s">
        <v>84</v>
      </c>
      <c r="C14" s="55"/>
      <c r="D14" s="55"/>
      <c r="E14" s="55"/>
      <c r="F14" s="55"/>
      <c r="G14" s="55"/>
      <c r="H14" s="55"/>
      <c r="I14" s="55">
        <v>348.78536117797529</v>
      </c>
      <c r="J14" s="55">
        <v>381.06890326730797</v>
      </c>
      <c r="K14" s="55">
        <v>411.67320919892097</v>
      </c>
      <c r="L14" s="55">
        <v>441.27914263987714</v>
      </c>
      <c r="M14" s="55">
        <v>470.69254468464931</v>
      </c>
      <c r="N14" s="55">
        <v>515.16345145979153</v>
      </c>
      <c r="O14" s="55">
        <v>563.95653209061788</v>
      </c>
      <c r="P14" s="55">
        <v>627.21736216789714</v>
      </c>
      <c r="Q14" s="55">
        <v>662.59986986377089</v>
      </c>
      <c r="R14" s="55">
        <v>722.38520772862648</v>
      </c>
      <c r="S14" s="55">
        <v>786.97313410010258</v>
      </c>
      <c r="T14" s="55">
        <v>805.11663797367328</v>
      </c>
      <c r="U14" s="55">
        <v>767.58316988341096</v>
      </c>
      <c r="V14" s="55">
        <v>765.88762604410169</v>
      </c>
      <c r="W14" s="56">
        <v>611.52133279293935</v>
      </c>
    </row>
    <row r="15" spans="1:23" s="42" customFormat="1">
      <c r="A15" s="52" t="s">
        <v>85</v>
      </c>
      <c r="B15" s="58" t="s">
        <v>86</v>
      </c>
      <c r="C15" s="55"/>
      <c r="D15" s="55"/>
      <c r="E15" s="55"/>
      <c r="F15" s="55"/>
      <c r="G15" s="55"/>
      <c r="H15" s="55"/>
      <c r="I15" s="55">
        <v>275.19218233790775</v>
      </c>
      <c r="J15" s="55">
        <v>298.9064597094748</v>
      </c>
      <c r="K15" s="55">
        <v>321.13150253988834</v>
      </c>
      <c r="L15" s="55">
        <v>345.33128937522497</v>
      </c>
      <c r="M15" s="55">
        <v>369.50773732602187</v>
      </c>
      <c r="N15" s="55">
        <v>400.79283473990637</v>
      </c>
      <c r="O15" s="55">
        <v>427.93454969431434</v>
      </c>
      <c r="P15" s="55">
        <v>468.12733192309071</v>
      </c>
      <c r="Q15" s="55">
        <v>486.81382829332642</v>
      </c>
      <c r="R15" s="55">
        <v>529.77058599833788</v>
      </c>
      <c r="S15" s="55">
        <v>576.77187767268958</v>
      </c>
      <c r="T15" s="55">
        <v>589.56666527656546</v>
      </c>
      <c r="U15" s="55">
        <v>561.36141066378366</v>
      </c>
      <c r="V15" s="55">
        <v>553.58799195413519</v>
      </c>
      <c r="W15" s="56">
        <v>433.00202909394778</v>
      </c>
    </row>
    <row r="16" spans="1:23" s="42" customFormat="1" ht="15.75">
      <c r="A16" s="40">
        <v>924</v>
      </c>
      <c r="B16" s="59" t="s">
        <v>87</v>
      </c>
      <c r="C16" s="50"/>
      <c r="D16" s="50"/>
      <c r="E16" s="50"/>
      <c r="F16" s="50"/>
      <c r="G16" s="50"/>
      <c r="H16" s="50"/>
      <c r="I16" s="50">
        <v>328.1802718928983</v>
      </c>
      <c r="J16" s="50">
        <v>349.32204410526504</v>
      </c>
      <c r="K16" s="50">
        <v>366.18808638115826</v>
      </c>
      <c r="L16" s="50">
        <v>379.4437553133061</v>
      </c>
      <c r="M16" s="50">
        <v>391.24253228603237</v>
      </c>
      <c r="N16" s="50">
        <v>408.78682753658921</v>
      </c>
      <c r="O16" s="50">
        <v>424.12335935166988</v>
      </c>
      <c r="P16" s="50">
        <v>448.28920549971821</v>
      </c>
      <c r="Q16" s="50">
        <v>451.61825421284368</v>
      </c>
      <c r="R16" s="50">
        <v>474.55130609876659</v>
      </c>
      <c r="S16" s="50">
        <v>502.19268083269583</v>
      </c>
      <c r="T16" s="50">
        <v>506.36460506213365</v>
      </c>
      <c r="U16" s="50">
        <v>459.68059666250264</v>
      </c>
      <c r="V16" s="50">
        <v>386.50988161041408</v>
      </c>
      <c r="W16" s="51">
        <v>262.32137270391655</v>
      </c>
    </row>
    <row r="17" spans="1:23" s="42" customFormat="1" ht="15.75">
      <c r="A17" s="40">
        <v>923</v>
      </c>
      <c r="B17" s="79" t="s">
        <v>88</v>
      </c>
      <c r="C17" s="80"/>
      <c r="D17" s="80"/>
      <c r="E17" s="80"/>
      <c r="F17" s="80"/>
      <c r="G17" s="80"/>
      <c r="H17" s="80"/>
      <c r="I17" s="80">
        <v>463.70597868384721</v>
      </c>
      <c r="J17" s="80">
        <v>498.51362737330913</v>
      </c>
      <c r="K17" s="80">
        <v>528.11585137056773</v>
      </c>
      <c r="L17" s="80">
        <v>559.13556627708545</v>
      </c>
      <c r="M17" s="80">
        <v>589.58367833395539</v>
      </c>
      <c r="N17" s="80">
        <v>628.76168580698641</v>
      </c>
      <c r="O17" s="80">
        <v>666.68791780170011</v>
      </c>
      <c r="P17" s="80">
        <v>719.85794622464607</v>
      </c>
      <c r="Q17" s="80">
        <v>734.54428654595267</v>
      </c>
      <c r="R17" s="80">
        <v>774.59908221535852</v>
      </c>
      <c r="S17" s="80">
        <v>822.41559449458714</v>
      </c>
      <c r="T17" s="80">
        <v>827.91485565256562</v>
      </c>
      <c r="U17" s="80">
        <v>776.43000440214018</v>
      </c>
      <c r="V17" s="80">
        <v>728.52233699898659</v>
      </c>
      <c r="W17" s="51">
        <v>573.39382932800095</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129</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v>5514.2089215362948</v>
      </c>
      <c r="J21" s="50">
        <v>5765.4035688659114</v>
      </c>
      <c r="K21" s="50">
        <v>5923.0852912875553</v>
      </c>
      <c r="L21" s="50">
        <v>6070.062002954236</v>
      </c>
      <c r="M21" s="50">
        <v>6197.8924011461204</v>
      </c>
      <c r="N21" s="50">
        <v>6458.9489192112969</v>
      </c>
      <c r="O21" s="50">
        <v>6669.4119133032473</v>
      </c>
      <c r="P21" s="50">
        <v>7122.3082661086983</v>
      </c>
      <c r="Q21" s="50">
        <v>7194.605978364365</v>
      </c>
      <c r="R21" s="50">
        <v>7583.6267946146527</v>
      </c>
      <c r="S21" s="50">
        <v>7985.4508890768748</v>
      </c>
      <c r="T21" s="50">
        <v>7969.4646276375552</v>
      </c>
      <c r="U21" s="50">
        <v>7378.7115924002683</v>
      </c>
      <c r="V21" s="50">
        <v>6873.4802191153585</v>
      </c>
      <c r="W21" s="51">
        <v>5222.0092796755926</v>
      </c>
    </row>
    <row r="22" spans="1:23">
      <c r="A22" s="52"/>
      <c r="B22" s="78" t="s">
        <v>66</v>
      </c>
      <c r="C22" s="55" t="s">
        <v>208</v>
      </c>
      <c r="D22" s="55" t="s">
        <v>208</v>
      </c>
      <c r="E22" s="55" t="s">
        <v>208</v>
      </c>
      <c r="F22" s="55" t="s">
        <v>208</v>
      </c>
      <c r="G22" s="55" t="s">
        <v>208</v>
      </c>
      <c r="H22" s="55" t="s">
        <v>208</v>
      </c>
      <c r="I22" s="55">
        <v>3.7089708038116567</v>
      </c>
      <c r="J22" s="55">
        <v>3.8337891994224673</v>
      </c>
      <c r="K22" s="55">
        <v>4.0991382097370233</v>
      </c>
      <c r="L22" s="55">
        <v>4.2302982664616104</v>
      </c>
      <c r="M22" s="55">
        <v>4.4205820344063147</v>
      </c>
      <c r="N22" s="55">
        <v>5.6813208894941543</v>
      </c>
      <c r="O22" s="55">
        <v>5.1821128215350925</v>
      </c>
      <c r="P22" s="55">
        <v>5.1653608396478665</v>
      </c>
      <c r="Q22" s="55">
        <v>5.0295649198826871</v>
      </c>
      <c r="R22" s="55">
        <v>5.4774028814677838</v>
      </c>
      <c r="S22" s="55">
        <v>5.8717483135722945</v>
      </c>
      <c r="T22" s="55">
        <v>5.8205225612229539</v>
      </c>
      <c r="U22" s="55">
        <v>5.2530638304325752</v>
      </c>
      <c r="V22" s="55">
        <v>5.0884046418725468</v>
      </c>
      <c r="W22" s="56">
        <v>4.5179745603062162</v>
      </c>
    </row>
    <row r="23" spans="1:23" ht="25.5" customHeight="1">
      <c r="A23" s="47">
        <v>941</v>
      </c>
      <c r="B23" s="48" t="s">
        <v>67</v>
      </c>
      <c r="C23" s="50" t="s">
        <v>208</v>
      </c>
      <c r="D23" s="50" t="s">
        <v>208</v>
      </c>
      <c r="E23" s="50" t="s">
        <v>208</v>
      </c>
      <c r="F23" s="50" t="s">
        <v>208</v>
      </c>
      <c r="G23" s="50" t="s">
        <v>208</v>
      </c>
      <c r="H23" s="50" t="s">
        <v>208</v>
      </c>
      <c r="I23" s="50">
        <v>4887.6449598965528</v>
      </c>
      <c r="J23" s="50">
        <v>5106.665165726492</v>
      </c>
      <c r="K23" s="50">
        <v>5243.120787201281</v>
      </c>
      <c r="L23" s="50">
        <v>5368.8708933562793</v>
      </c>
      <c r="M23" s="50">
        <v>5480.182977119689</v>
      </c>
      <c r="N23" s="50">
        <v>5710.567680399904</v>
      </c>
      <c r="O23" s="50">
        <v>5897.5627508030502</v>
      </c>
      <c r="P23" s="50">
        <v>6300.3815028105591</v>
      </c>
      <c r="Q23" s="50">
        <v>6371.0108455563923</v>
      </c>
      <c r="R23" s="50">
        <v>6726.7781381288059</v>
      </c>
      <c r="S23" s="50">
        <v>7094.4219960130695</v>
      </c>
      <c r="T23" s="50">
        <v>7087.2159878018083</v>
      </c>
      <c r="U23" s="50">
        <v>6563.2364452953225</v>
      </c>
      <c r="V23" s="50">
        <v>6113.3529984129245</v>
      </c>
      <c r="W23" s="51">
        <v>4634.7570974581977</v>
      </c>
    </row>
    <row r="24" spans="1:23" ht="25.5" customHeight="1">
      <c r="A24" s="47">
        <v>921</v>
      </c>
      <c r="B24" s="57" t="s">
        <v>68</v>
      </c>
      <c r="C24" s="50" t="s">
        <v>208</v>
      </c>
      <c r="D24" s="50" t="s">
        <v>208</v>
      </c>
      <c r="E24" s="50" t="s">
        <v>208</v>
      </c>
      <c r="F24" s="50" t="s">
        <v>208</v>
      </c>
      <c r="G24" s="50" t="s">
        <v>208</v>
      </c>
      <c r="H24" s="50" t="s">
        <v>208</v>
      </c>
      <c r="I24" s="50">
        <v>4446.829594904787</v>
      </c>
      <c r="J24" s="50">
        <v>4647.7557079431563</v>
      </c>
      <c r="K24" s="50">
        <v>4774.4852703173738</v>
      </c>
      <c r="L24" s="50">
        <v>4895.8953870427058</v>
      </c>
      <c r="M24" s="50">
        <v>5006.8507885812878</v>
      </c>
      <c r="N24" s="50">
        <v>5227.7043792283102</v>
      </c>
      <c r="O24" s="50">
        <v>5409.8361909966006</v>
      </c>
      <c r="P24" s="50">
        <v>5791.7459836623275</v>
      </c>
      <c r="Q24" s="50">
        <v>5867.7339710377628</v>
      </c>
      <c r="R24" s="50">
        <v>6205.1930373339474</v>
      </c>
      <c r="S24" s="50">
        <v>6553.9173625211506</v>
      </c>
      <c r="T24" s="50">
        <v>6551.1799758386405</v>
      </c>
      <c r="U24" s="50">
        <v>6083.5494566973621</v>
      </c>
      <c r="V24" s="50">
        <v>5712.7750770701496</v>
      </c>
      <c r="W24" s="51">
        <v>4368.1626043620854</v>
      </c>
    </row>
    <row r="25" spans="1:23">
      <c r="A25" s="52" t="s">
        <v>69</v>
      </c>
      <c r="B25" s="58" t="s">
        <v>70</v>
      </c>
      <c r="C25" s="55" t="s">
        <v>208</v>
      </c>
      <c r="D25" s="55" t="s">
        <v>208</v>
      </c>
      <c r="E25" s="55" t="s">
        <v>208</v>
      </c>
      <c r="F25" s="55" t="s">
        <v>208</v>
      </c>
      <c r="G25" s="55" t="s">
        <v>208</v>
      </c>
      <c r="H25" s="55" t="s">
        <v>208</v>
      </c>
      <c r="I25" s="55">
        <v>325.75036948309531</v>
      </c>
      <c r="J25" s="55">
        <v>329.05819898201776</v>
      </c>
      <c r="K25" s="55">
        <v>326.6676102854305</v>
      </c>
      <c r="L25" s="55">
        <v>325.96133461806744</v>
      </c>
      <c r="M25" s="55">
        <v>330.13410155009268</v>
      </c>
      <c r="N25" s="55">
        <v>344.57612080680576</v>
      </c>
      <c r="O25" s="55">
        <v>356.79788761740167</v>
      </c>
      <c r="P25" s="55">
        <v>379.32423042733268</v>
      </c>
      <c r="Q25" s="55">
        <v>381.77713756761528</v>
      </c>
      <c r="R25" s="55">
        <v>403.2742091393597</v>
      </c>
      <c r="S25" s="55">
        <v>427.05056829818955</v>
      </c>
      <c r="T25" s="55">
        <v>421.65479927540883</v>
      </c>
      <c r="U25" s="55">
        <v>392.35803551035673</v>
      </c>
      <c r="V25" s="55">
        <v>372.55070531941311</v>
      </c>
      <c r="W25" s="56">
        <v>279.62711509073665</v>
      </c>
    </row>
    <row r="26" spans="1:23">
      <c r="A26" s="52" t="s">
        <v>71</v>
      </c>
      <c r="B26" s="58" t="s">
        <v>72</v>
      </c>
      <c r="C26" s="55" t="s">
        <v>208</v>
      </c>
      <c r="D26" s="55" t="s">
        <v>208</v>
      </c>
      <c r="E26" s="55" t="s">
        <v>208</v>
      </c>
      <c r="F26" s="55" t="s">
        <v>208</v>
      </c>
      <c r="G26" s="55" t="s">
        <v>208</v>
      </c>
      <c r="H26" s="55" t="s">
        <v>208</v>
      </c>
      <c r="I26" s="55">
        <v>873.16109660022755</v>
      </c>
      <c r="J26" s="55">
        <v>905.52826454964179</v>
      </c>
      <c r="K26" s="55">
        <v>924.42996785142509</v>
      </c>
      <c r="L26" s="55">
        <v>944.86194464238611</v>
      </c>
      <c r="M26" s="55">
        <v>962.87231096031576</v>
      </c>
      <c r="N26" s="55">
        <v>998.05799547874892</v>
      </c>
      <c r="O26" s="55">
        <v>1017.8884607624756</v>
      </c>
      <c r="P26" s="55">
        <v>1076.7355434666365</v>
      </c>
      <c r="Q26" s="55">
        <v>1075.4644284525314</v>
      </c>
      <c r="R26" s="55">
        <v>1118.3177572803165</v>
      </c>
      <c r="S26" s="55">
        <v>1173.2629716602501</v>
      </c>
      <c r="T26" s="55">
        <v>1157.6238760232159</v>
      </c>
      <c r="U26" s="55">
        <v>1074.4653818975748</v>
      </c>
      <c r="V26" s="55">
        <v>1004.9707582736235</v>
      </c>
      <c r="W26" s="56">
        <v>729.91021315699743</v>
      </c>
    </row>
    <row r="27" spans="1:23">
      <c r="A27" s="52" t="s">
        <v>73</v>
      </c>
      <c r="B27" s="58" t="s">
        <v>74</v>
      </c>
      <c r="C27" s="55" t="s">
        <v>208</v>
      </c>
      <c r="D27" s="55" t="s">
        <v>208</v>
      </c>
      <c r="E27" s="55" t="s">
        <v>208</v>
      </c>
      <c r="F27" s="55" t="s">
        <v>208</v>
      </c>
      <c r="G27" s="55" t="s">
        <v>208</v>
      </c>
      <c r="H27" s="55" t="s">
        <v>208</v>
      </c>
      <c r="I27" s="55">
        <v>529.90855115415434</v>
      </c>
      <c r="J27" s="55">
        <v>551.85518582979341</v>
      </c>
      <c r="K27" s="55">
        <v>562.12993314848018</v>
      </c>
      <c r="L27" s="55">
        <v>572.47306645690617</v>
      </c>
      <c r="M27" s="55">
        <v>581.71781822725598</v>
      </c>
      <c r="N27" s="55">
        <v>600.44329813413481</v>
      </c>
      <c r="O27" s="55">
        <v>615.25759472116181</v>
      </c>
      <c r="P27" s="55">
        <v>654.94297111724757</v>
      </c>
      <c r="Q27" s="55">
        <v>655.91863289949936</v>
      </c>
      <c r="R27" s="55">
        <v>682.09939799098663</v>
      </c>
      <c r="S27" s="55">
        <v>709.2180169386553</v>
      </c>
      <c r="T27" s="55">
        <v>704.12602147369535</v>
      </c>
      <c r="U27" s="55">
        <v>661.25043086643507</v>
      </c>
      <c r="V27" s="55">
        <v>633.49256448644724</v>
      </c>
      <c r="W27" s="56">
        <v>484.83587758142829</v>
      </c>
    </row>
    <row r="28" spans="1:23">
      <c r="A28" s="52" t="s">
        <v>75</v>
      </c>
      <c r="B28" s="58" t="s">
        <v>76</v>
      </c>
      <c r="C28" s="55" t="s">
        <v>208</v>
      </c>
      <c r="D28" s="55" t="s">
        <v>208</v>
      </c>
      <c r="E28" s="55" t="s">
        <v>208</v>
      </c>
      <c r="F28" s="55" t="s">
        <v>208</v>
      </c>
      <c r="G28" s="55" t="s">
        <v>208</v>
      </c>
      <c r="H28" s="55" t="s">
        <v>208</v>
      </c>
      <c r="I28" s="55">
        <v>393.683355959035</v>
      </c>
      <c r="J28" s="55">
        <v>408.43360039865979</v>
      </c>
      <c r="K28" s="55">
        <v>419.66719514131336</v>
      </c>
      <c r="L28" s="55">
        <v>431.2172275716041</v>
      </c>
      <c r="M28" s="55">
        <v>441.30119528164022</v>
      </c>
      <c r="N28" s="55">
        <v>459.97498916391777</v>
      </c>
      <c r="O28" s="55">
        <v>474.99583592353838</v>
      </c>
      <c r="P28" s="55">
        <v>506.55037282204091</v>
      </c>
      <c r="Q28" s="55">
        <v>511.2065259233209</v>
      </c>
      <c r="R28" s="55">
        <v>539.45251954597484</v>
      </c>
      <c r="S28" s="55">
        <v>568.43860894486022</v>
      </c>
      <c r="T28" s="55">
        <v>568.37905703008721</v>
      </c>
      <c r="U28" s="55">
        <v>513.99636304800174</v>
      </c>
      <c r="V28" s="55">
        <v>436.35335602641618</v>
      </c>
      <c r="W28" s="56">
        <v>327.24793379661821</v>
      </c>
    </row>
    <row r="29" spans="1:23">
      <c r="A29" s="52" t="s">
        <v>77</v>
      </c>
      <c r="B29" s="58" t="s">
        <v>78</v>
      </c>
      <c r="C29" s="55" t="s">
        <v>208</v>
      </c>
      <c r="D29" s="55" t="s">
        <v>208</v>
      </c>
      <c r="E29" s="55" t="s">
        <v>208</v>
      </c>
      <c r="F29" s="55" t="s">
        <v>208</v>
      </c>
      <c r="G29" s="55" t="s">
        <v>208</v>
      </c>
      <c r="H29" s="55" t="s">
        <v>208</v>
      </c>
      <c r="I29" s="55">
        <v>520.48040196229988</v>
      </c>
      <c r="J29" s="55">
        <v>537.20212338512295</v>
      </c>
      <c r="K29" s="55">
        <v>548.7563893906771</v>
      </c>
      <c r="L29" s="55">
        <v>560.03709335040662</v>
      </c>
      <c r="M29" s="55">
        <v>571.65239696400329</v>
      </c>
      <c r="N29" s="55">
        <v>595.1728290203655</v>
      </c>
      <c r="O29" s="55">
        <v>612.63892989358169</v>
      </c>
      <c r="P29" s="55">
        <v>650.59742561981864</v>
      </c>
      <c r="Q29" s="55">
        <v>656.46941389827316</v>
      </c>
      <c r="R29" s="55">
        <v>692.35092979745878</v>
      </c>
      <c r="S29" s="55">
        <v>728.17930385975035</v>
      </c>
      <c r="T29" s="55">
        <v>730.63250742297464</v>
      </c>
      <c r="U29" s="55">
        <v>656.68556111213422</v>
      </c>
      <c r="V29" s="55">
        <v>545.51871269953699</v>
      </c>
      <c r="W29" s="56">
        <v>425.4464365749742</v>
      </c>
    </row>
    <row r="30" spans="1:23">
      <c r="A30" s="52" t="s">
        <v>79</v>
      </c>
      <c r="B30" s="58" t="s">
        <v>80</v>
      </c>
      <c r="C30" s="55" t="s">
        <v>208</v>
      </c>
      <c r="D30" s="55" t="s">
        <v>208</v>
      </c>
      <c r="E30" s="55" t="s">
        <v>208</v>
      </c>
      <c r="F30" s="55" t="s">
        <v>208</v>
      </c>
      <c r="G30" s="55" t="s">
        <v>208</v>
      </c>
      <c r="H30" s="55" t="s">
        <v>208</v>
      </c>
      <c r="I30" s="55">
        <v>383.07604959897765</v>
      </c>
      <c r="J30" s="55">
        <v>406.73101574947628</v>
      </c>
      <c r="K30" s="55">
        <v>419.69387215771707</v>
      </c>
      <c r="L30" s="55">
        <v>430.15881439019637</v>
      </c>
      <c r="M30" s="55">
        <v>438.62520650568962</v>
      </c>
      <c r="N30" s="55">
        <v>453.07657602313611</v>
      </c>
      <c r="O30" s="55">
        <v>468.99670890236087</v>
      </c>
      <c r="P30" s="55">
        <v>503.61779498623258</v>
      </c>
      <c r="Q30" s="55">
        <v>514.77281252253181</v>
      </c>
      <c r="R30" s="55">
        <v>550.23918144690992</v>
      </c>
      <c r="S30" s="55">
        <v>585.9704202822146</v>
      </c>
      <c r="T30" s="55">
        <v>590.07940873485074</v>
      </c>
      <c r="U30" s="55">
        <v>548.74783487470893</v>
      </c>
      <c r="V30" s="55">
        <v>508.36340825095834</v>
      </c>
      <c r="W30" s="56">
        <v>391.67850837169163</v>
      </c>
    </row>
    <row r="31" spans="1:23">
      <c r="A31" s="52" t="s">
        <v>81</v>
      </c>
      <c r="B31" s="58" t="s">
        <v>82</v>
      </c>
      <c r="C31" s="55" t="s">
        <v>208</v>
      </c>
      <c r="D31" s="55" t="s">
        <v>208</v>
      </c>
      <c r="E31" s="55" t="s">
        <v>208</v>
      </c>
      <c r="F31" s="55" t="s">
        <v>208</v>
      </c>
      <c r="G31" s="55" t="s">
        <v>208</v>
      </c>
      <c r="H31" s="55" t="s">
        <v>208</v>
      </c>
      <c r="I31" s="55">
        <v>582.63624370094283</v>
      </c>
      <c r="J31" s="55">
        <v>615.65377976161381</v>
      </c>
      <c r="K31" s="55">
        <v>635.32083843103987</v>
      </c>
      <c r="L31" s="55">
        <v>650.67835477756125</v>
      </c>
      <c r="M31" s="55">
        <v>664.05848332013704</v>
      </c>
      <c r="N31" s="55">
        <v>694.46536937454925</v>
      </c>
      <c r="O31" s="55">
        <v>722.62181907279262</v>
      </c>
      <c r="P31" s="55">
        <v>777.18346171332814</v>
      </c>
      <c r="Q31" s="55">
        <v>791.23495799899592</v>
      </c>
      <c r="R31" s="55">
        <v>843.19941016384246</v>
      </c>
      <c r="S31" s="55">
        <v>894.01324170681266</v>
      </c>
      <c r="T31" s="55">
        <v>902.27685489920475</v>
      </c>
      <c r="U31" s="55">
        <v>849.26244263866022</v>
      </c>
      <c r="V31" s="55">
        <v>844.02418209336065</v>
      </c>
      <c r="W31" s="56">
        <v>667.87824969380108</v>
      </c>
    </row>
    <row r="32" spans="1:23">
      <c r="A32" s="52" t="s">
        <v>83</v>
      </c>
      <c r="B32" s="58" t="s">
        <v>84</v>
      </c>
      <c r="C32" s="55" t="s">
        <v>208</v>
      </c>
      <c r="D32" s="55" t="s">
        <v>208</v>
      </c>
      <c r="E32" s="55" t="s">
        <v>208</v>
      </c>
      <c r="F32" s="55" t="s">
        <v>208</v>
      </c>
      <c r="G32" s="55" t="s">
        <v>208</v>
      </c>
      <c r="H32" s="55" t="s">
        <v>208</v>
      </c>
      <c r="I32" s="55">
        <v>468.49234844204921</v>
      </c>
      <c r="J32" s="55">
        <v>500.61576910901584</v>
      </c>
      <c r="K32" s="55">
        <v>526.84588700513166</v>
      </c>
      <c r="L32" s="55">
        <v>550.05313170427701</v>
      </c>
      <c r="M32" s="55">
        <v>569.45222954801943</v>
      </c>
      <c r="N32" s="55">
        <v>608.51648844424187</v>
      </c>
      <c r="O32" s="55">
        <v>648.52966292022586</v>
      </c>
      <c r="P32" s="55">
        <v>711.65003464544316</v>
      </c>
      <c r="Q32" s="55">
        <v>738.39174668154067</v>
      </c>
      <c r="R32" s="55">
        <v>793.98235036662402</v>
      </c>
      <c r="S32" s="55">
        <v>847.0108021277</v>
      </c>
      <c r="T32" s="55">
        <v>852.29399422901076</v>
      </c>
      <c r="U32" s="55">
        <v>800.99021349422446</v>
      </c>
      <c r="V32" s="55">
        <v>793.76411269127323</v>
      </c>
      <c r="W32" s="56">
        <v>621.48279437910367</v>
      </c>
    </row>
    <row r="33" spans="1:23">
      <c r="A33" s="52" t="s">
        <v>85</v>
      </c>
      <c r="B33" s="58" t="s">
        <v>86</v>
      </c>
      <c r="C33" s="55" t="s">
        <v>208</v>
      </c>
      <c r="D33" s="55" t="s">
        <v>208</v>
      </c>
      <c r="E33" s="55" t="s">
        <v>208</v>
      </c>
      <c r="F33" s="55" t="s">
        <v>208</v>
      </c>
      <c r="G33" s="55" t="s">
        <v>208</v>
      </c>
      <c r="H33" s="55" t="s">
        <v>208</v>
      </c>
      <c r="I33" s="55">
        <v>369.6411780040047</v>
      </c>
      <c r="J33" s="55">
        <v>392.67777017781452</v>
      </c>
      <c r="K33" s="55">
        <v>410.97357690615939</v>
      </c>
      <c r="L33" s="55">
        <v>430.45441953130086</v>
      </c>
      <c r="M33" s="55">
        <v>447.03704622413449</v>
      </c>
      <c r="N33" s="55">
        <v>473.42071278241036</v>
      </c>
      <c r="O33" s="55">
        <v>492.10929118306308</v>
      </c>
      <c r="P33" s="55">
        <v>531.14414886424777</v>
      </c>
      <c r="Q33" s="55">
        <v>542.49831509345302</v>
      </c>
      <c r="R33" s="55">
        <v>582.27728160247523</v>
      </c>
      <c r="S33" s="55">
        <v>620.77342870271787</v>
      </c>
      <c r="T33" s="55">
        <v>624.11345675019209</v>
      </c>
      <c r="U33" s="55">
        <v>585.7931932552666</v>
      </c>
      <c r="V33" s="55">
        <v>573.73727722912054</v>
      </c>
      <c r="W33" s="56">
        <v>440.0554757167348</v>
      </c>
    </row>
    <row r="34" spans="1:23" ht="15.75">
      <c r="A34" s="40">
        <v>924</v>
      </c>
      <c r="B34" s="59" t="s">
        <v>87</v>
      </c>
      <c r="C34" s="50" t="s">
        <v>208</v>
      </c>
      <c r="D34" s="50" t="s">
        <v>208</v>
      </c>
      <c r="E34" s="50" t="s">
        <v>208</v>
      </c>
      <c r="F34" s="50" t="s">
        <v>208</v>
      </c>
      <c r="G34" s="50" t="s">
        <v>208</v>
      </c>
      <c r="H34" s="50" t="s">
        <v>208</v>
      </c>
      <c r="I34" s="50">
        <v>440.81536499176616</v>
      </c>
      <c r="J34" s="50">
        <v>458.90945778333599</v>
      </c>
      <c r="K34" s="50">
        <v>468.63551688390703</v>
      </c>
      <c r="L34" s="50">
        <v>472.97550631357331</v>
      </c>
      <c r="M34" s="50">
        <v>473.33218853840083</v>
      </c>
      <c r="N34" s="50">
        <v>482.863301171594</v>
      </c>
      <c r="O34" s="50">
        <v>487.72655980644896</v>
      </c>
      <c r="P34" s="50">
        <v>508.63551914823142</v>
      </c>
      <c r="Q34" s="50">
        <v>503.27687451863022</v>
      </c>
      <c r="R34" s="50">
        <v>521.58510079485779</v>
      </c>
      <c r="S34" s="50">
        <v>540.50463349191773</v>
      </c>
      <c r="T34" s="50">
        <v>536.03601196316788</v>
      </c>
      <c r="U34" s="50">
        <v>479.68698859796092</v>
      </c>
      <c r="V34" s="50">
        <v>400.57792134277571</v>
      </c>
      <c r="W34" s="51">
        <v>266.59449309611188</v>
      </c>
    </row>
    <row r="35" spans="1:23" ht="15.75">
      <c r="A35" s="40">
        <v>923</v>
      </c>
      <c r="B35" s="59" t="s">
        <v>88</v>
      </c>
      <c r="C35" s="50" t="s">
        <v>208</v>
      </c>
      <c r="D35" s="50" t="s">
        <v>208</v>
      </c>
      <c r="E35" s="50" t="s">
        <v>208</v>
      </c>
      <c r="F35" s="50" t="s">
        <v>208</v>
      </c>
      <c r="G35" s="50" t="s">
        <v>208</v>
      </c>
      <c r="H35" s="50" t="s">
        <v>208</v>
      </c>
      <c r="I35" s="50">
        <v>622.85499083593015</v>
      </c>
      <c r="J35" s="50">
        <v>654.90461393999726</v>
      </c>
      <c r="K35" s="50">
        <v>675.86536587653745</v>
      </c>
      <c r="L35" s="50">
        <v>696.96081133149482</v>
      </c>
      <c r="M35" s="50">
        <v>713.28884199202537</v>
      </c>
      <c r="N35" s="50">
        <v>742.69991792189842</v>
      </c>
      <c r="O35" s="50">
        <v>766.66704967866224</v>
      </c>
      <c r="P35" s="50">
        <v>816.76140245849092</v>
      </c>
      <c r="Q35" s="50">
        <v>818.56556788808996</v>
      </c>
      <c r="R35" s="50">
        <v>851.37125360437858</v>
      </c>
      <c r="S35" s="50">
        <v>885.15714475023367</v>
      </c>
      <c r="T35" s="50">
        <v>876.42811727452283</v>
      </c>
      <c r="U35" s="50">
        <v>810.22208327451324</v>
      </c>
      <c r="V35" s="50">
        <v>755.03881606056245</v>
      </c>
      <c r="W35" s="51">
        <v>582.73420765708954</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130</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f t="shared" ref="I3:W3" si="0">SUM(I6,I16:I17,I4)</f>
        <v>2184.4950000000008</v>
      </c>
      <c r="J3" s="50">
        <f t="shared" si="0"/>
        <v>2399.912471946795</v>
      </c>
      <c r="K3" s="50">
        <f t="shared" si="0"/>
        <v>2608.7810000000009</v>
      </c>
      <c r="L3" s="50">
        <f t="shared" si="0"/>
        <v>2824.8410963032825</v>
      </c>
      <c r="M3" s="50">
        <f t="shared" si="0"/>
        <v>3059.7591478660297</v>
      </c>
      <c r="N3" s="50">
        <f t="shared" si="0"/>
        <v>3359.129094277072</v>
      </c>
      <c r="O3" s="50">
        <f t="shared" si="0"/>
        <v>3619.5934670833417</v>
      </c>
      <c r="P3" s="50">
        <f t="shared" si="0"/>
        <v>3989.1991157989628</v>
      </c>
      <c r="Q3" s="50">
        <f t="shared" si="0"/>
        <v>4200.2916762362756</v>
      </c>
      <c r="R3" s="50">
        <f t="shared" si="0"/>
        <v>4351.2435542558051</v>
      </c>
      <c r="S3" s="50">
        <f t="shared" si="0"/>
        <v>4620.0866791328808</v>
      </c>
      <c r="T3" s="50">
        <f t="shared" si="0"/>
        <v>4770.7953469207478</v>
      </c>
      <c r="U3" s="50">
        <f t="shared" si="0"/>
        <v>5009.9905589028212</v>
      </c>
      <c r="V3" s="50">
        <f t="shared" si="0"/>
        <v>4766.327878045442</v>
      </c>
      <c r="W3" s="77">
        <f t="shared" si="0"/>
        <v>4478.3468737587664</v>
      </c>
    </row>
    <row r="4" spans="1:23" s="42" customFormat="1">
      <c r="A4" s="52"/>
      <c r="B4" s="78" t="s">
        <v>66</v>
      </c>
      <c r="C4" s="55"/>
      <c r="D4" s="55"/>
      <c r="E4" s="55"/>
      <c r="F4" s="55"/>
      <c r="G4" s="55"/>
      <c r="H4" s="55"/>
      <c r="I4" s="55">
        <v>2.135172758270679</v>
      </c>
      <c r="J4" s="55">
        <v>2.4137882832765034</v>
      </c>
      <c r="K4" s="55">
        <v>2.7944510938160754</v>
      </c>
      <c r="L4" s="55">
        <v>3.1373736435594672</v>
      </c>
      <c r="M4" s="55">
        <v>3.4199898998647131</v>
      </c>
      <c r="N4" s="55">
        <v>3.7247013211636362</v>
      </c>
      <c r="O4" s="55">
        <v>4.2401910850672637</v>
      </c>
      <c r="P4" s="55">
        <v>4.9259013637372124</v>
      </c>
      <c r="Q4" s="55">
        <v>5.4212822996074994</v>
      </c>
      <c r="R4" s="55">
        <v>6.1519516795076115</v>
      </c>
      <c r="S4" s="55">
        <v>7.0199320449176632</v>
      </c>
      <c r="T4" s="55">
        <v>7.3720876028154949</v>
      </c>
      <c r="U4" s="55">
        <v>7.9338307293824641</v>
      </c>
      <c r="V4" s="55">
        <v>7.8468416689711464</v>
      </c>
      <c r="W4" s="56">
        <v>8.0324978827317892</v>
      </c>
    </row>
    <row r="5" spans="1:23" s="42" customFormat="1" ht="25.5" customHeight="1">
      <c r="A5" s="47">
        <v>941</v>
      </c>
      <c r="B5" s="48" t="s">
        <v>67</v>
      </c>
      <c r="C5" s="50"/>
      <c r="D5" s="50"/>
      <c r="E5" s="50"/>
      <c r="F5" s="50"/>
      <c r="G5" s="50"/>
      <c r="H5" s="50"/>
      <c r="I5" s="50">
        <f t="shared" ref="I5:W5" si="1">SUM(I6,I16)</f>
        <v>1922.2116638951654</v>
      </c>
      <c r="J5" s="50">
        <f t="shared" si="1"/>
        <v>2113.2046898268318</v>
      </c>
      <c r="K5" s="50">
        <f t="shared" si="1"/>
        <v>2299.0344833961972</v>
      </c>
      <c r="L5" s="50">
        <f t="shared" si="1"/>
        <v>2491.5504424742271</v>
      </c>
      <c r="M5" s="50">
        <f t="shared" si="1"/>
        <v>2701.1031018526728</v>
      </c>
      <c r="N5" s="50">
        <f t="shared" si="1"/>
        <v>2967.8677922973848</v>
      </c>
      <c r="O5" s="50">
        <f t="shared" si="1"/>
        <v>3200.5082742208488</v>
      </c>
      <c r="P5" s="50">
        <f t="shared" si="1"/>
        <v>3530.977880256537</v>
      </c>
      <c r="Q5" s="50">
        <f t="shared" si="1"/>
        <v>3720.400766400046</v>
      </c>
      <c r="R5" s="50">
        <f t="shared" si="1"/>
        <v>3857.0725735875367</v>
      </c>
      <c r="S5" s="50">
        <f t="shared" si="1"/>
        <v>4098.8682523063235</v>
      </c>
      <c r="T5" s="50">
        <f t="shared" si="1"/>
        <v>4235.9640154625722</v>
      </c>
      <c r="U5" s="50">
        <f t="shared" si="1"/>
        <v>4450.4333161355307</v>
      </c>
      <c r="V5" s="50">
        <f t="shared" si="1"/>
        <v>4234.7004458496303</v>
      </c>
      <c r="W5" s="51">
        <f t="shared" si="1"/>
        <v>4004.9641796004057</v>
      </c>
    </row>
    <row r="6" spans="1:23" s="42" customFormat="1" ht="25.5" customHeight="1">
      <c r="A6" s="47">
        <v>921</v>
      </c>
      <c r="B6" s="57" t="s">
        <v>68</v>
      </c>
      <c r="C6" s="50"/>
      <c r="D6" s="50"/>
      <c r="E6" s="50"/>
      <c r="F6" s="50"/>
      <c r="G6" s="50"/>
      <c r="H6" s="50"/>
      <c r="I6" s="50">
        <f t="shared" ref="I6:W6" si="2">SUM(I7:I15)</f>
        <v>1710.7295815648833</v>
      </c>
      <c r="J6" s="50">
        <f t="shared" si="2"/>
        <v>1880.2574494870469</v>
      </c>
      <c r="K6" s="50">
        <f t="shared" si="2"/>
        <v>2044.8587397166564</v>
      </c>
      <c r="L6" s="50">
        <f t="shared" si="2"/>
        <v>2215.8811180655371</v>
      </c>
      <c r="M6" s="50">
        <f t="shared" si="2"/>
        <v>2401.9865144122823</v>
      </c>
      <c r="N6" s="50">
        <f t="shared" si="2"/>
        <v>2640.5983280572927</v>
      </c>
      <c r="O6" s="50">
        <f t="shared" si="2"/>
        <v>2850.2110856646655</v>
      </c>
      <c r="P6" s="50">
        <f t="shared" si="2"/>
        <v>3147.5335679469335</v>
      </c>
      <c r="Q6" s="50">
        <f t="shared" si="2"/>
        <v>3319.0331258173464</v>
      </c>
      <c r="R6" s="50">
        <f t="shared" si="2"/>
        <v>3443.8652160659949</v>
      </c>
      <c r="S6" s="50">
        <f t="shared" si="2"/>
        <v>3661.9905973786108</v>
      </c>
      <c r="T6" s="50">
        <f t="shared" si="2"/>
        <v>3785.8812028433513</v>
      </c>
      <c r="U6" s="50">
        <f t="shared" si="2"/>
        <v>3979.8666881407889</v>
      </c>
      <c r="V6" s="50">
        <f t="shared" si="2"/>
        <v>3792.5745903688312</v>
      </c>
      <c r="W6" s="51">
        <f t="shared" si="2"/>
        <v>3596.3927624481353</v>
      </c>
    </row>
    <row r="7" spans="1:23" s="42" customFormat="1">
      <c r="A7" s="52" t="s">
        <v>69</v>
      </c>
      <c r="B7" s="58" t="s">
        <v>70</v>
      </c>
      <c r="C7" s="55"/>
      <c r="D7" s="55"/>
      <c r="E7" s="55"/>
      <c r="F7" s="55"/>
      <c r="G7" s="55"/>
      <c r="H7" s="55"/>
      <c r="I7" s="55">
        <v>145.42762612307592</v>
      </c>
      <c r="J7" s="55">
        <v>158.05962151561906</v>
      </c>
      <c r="K7" s="55">
        <v>169.97148046297963</v>
      </c>
      <c r="L7" s="55">
        <v>181.90501052475969</v>
      </c>
      <c r="M7" s="55">
        <v>194.3619455263522</v>
      </c>
      <c r="N7" s="55">
        <v>211.46292346872394</v>
      </c>
      <c r="O7" s="55">
        <v>226.55959176597358</v>
      </c>
      <c r="P7" s="55">
        <v>248.64073158436634</v>
      </c>
      <c r="Q7" s="55">
        <v>261.32737951328988</v>
      </c>
      <c r="R7" s="55">
        <v>270.16590392654933</v>
      </c>
      <c r="S7" s="55">
        <v>286.55010323101374</v>
      </c>
      <c r="T7" s="55">
        <v>295.39406308408144</v>
      </c>
      <c r="U7" s="55">
        <v>310.76457566529018</v>
      </c>
      <c r="V7" s="55">
        <v>296.70044880551768</v>
      </c>
      <c r="W7" s="56">
        <v>280.3550634202229</v>
      </c>
    </row>
    <row r="8" spans="1:23" s="42" customFormat="1">
      <c r="A8" s="52" t="s">
        <v>71</v>
      </c>
      <c r="B8" s="58" t="s">
        <v>72</v>
      </c>
      <c r="C8" s="55"/>
      <c r="D8" s="55"/>
      <c r="E8" s="55"/>
      <c r="F8" s="55"/>
      <c r="G8" s="55"/>
      <c r="H8" s="55"/>
      <c r="I8" s="55">
        <v>382.60540187206158</v>
      </c>
      <c r="J8" s="55">
        <v>418.59882608174962</v>
      </c>
      <c r="K8" s="55">
        <v>451.89033276653464</v>
      </c>
      <c r="L8" s="55">
        <v>486.27461100305572</v>
      </c>
      <c r="M8" s="55">
        <v>523.8953626182581</v>
      </c>
      <c r="N8" s="55">
        <v>572.48840704877387</v>
      </c>
      <c r="O8" s="55">
        <v>614.21386298080938</v>
      </c>
      <c r="P8" s="55">
        <v>672.96931830358653</v>
      </c>
      <c r="Q8" s="55">
        <v>703.88514058353212</v>
      </c>
      <c r="R8" s="55">
        <v>724.46057056424388</v>
      </c>
      <c r="S8" s="55">
        <v>764.54014353121477</v>
      </c>
      <c r="T8" s="55">
        <v>784.88395379919689</v>
      </c>
      <c r="U8" s="55">
        <v>822.30651529566273</v>
      </c>
      <c r="V8" s="55">
        <v>780.77964861724467</v>
      </c>
      <c r="W8" s="56">
        <v>730.56852032241818</v>
      </c>
    </row>
    <row r="9" spans="1:23" s="42" customFormat="1">
      <c r="A9" s="52" t="s">
        <v>73</v>
      </c>
      <c r="B9" s="58" t="s">
        <v>74</v>
      </c>
      <c r="C9" s="55"/>
      <c r="D9" s="55"/>
      <c r="E9" s="55"/>
      <c r="F9" s="55"/>
      <c r="G9" s="55"/>
      <c r="H9" s="55"/>
      <c r="I9" s="55">
        <v>222.63028302692055</v>
      </c>
      <c r="J9" s="55">
        <v>243.60129231524166</v>
      </c>
      <c r="K9" s="55">
        <v>263.66032539117748</v>
      </c>
      <c r="L9" s="55">
        <v>284.5146098699081</v>
      </c>
      <c r="M9" s="55">
        <v>307.44654683633996</v>
      </c>
      <c r="N9" s="55">
        <v>335.67166634565024</v>
      </c>
      <c r="O9" s="55">
        <v>360.10529159774649</v>
      </c>
      <c r="P9" s="55">
        <v>395.77516777605751</v>
      </c>
      <c r="Q9" s="55">
        <v>414.01994843255136</v>
      </c>
      <c r="R9" s="55">
        <v>427.23173346618148</v>
      </c>
      <c r="S9" s="55">
        <v>452.18377665671142</v>
      </c>
      <c r="T9" s="55">
        <v>465.36446689931233</v>
      </c>
      <c r="U9" s="55">
        <v>488.32883506169281</v>
      </c>
      <c r="V9" s="55">
        <v>466.49909192475809</v>
      </c>
      <c r="W9" s="56">
        <v>444.53645284666362</v>
      </c>
    </row>
    <row r="10" spans="1:23" s="42" customFormat="1">
      <c r="A10" s="52" t="s">
        <v>75</v>
      </c>
      <c r="B10" s="58" t="s">
        <v>76</v>
      </c>
      <c r="C10" s="55"/>
      <c r="D10" s="55"/>
      <c r="E10" s="55"/>
      <c r="F10" s="55"/>
      <c r="G10" s="55"/>
      <c r="H10" s="55"/>
      <c r="I10" s="55">
        <v>152.60223717811743</v>
      </c>
      <c r="J10" s="55">
        <v>168.51100915306893</v>
      </c>
      <c r="K10" s="55">
        <v>183.7292281371235</v>
      </c>
      <c r="L10" s="55">
        <v>200.06590732443061</v>
      </c>
      <c r="M10" s="55">
        <v>217.8059634493886</v>
      </c>
      <c r="N10" s="55">
        <v>240.32134009397052</v>
      </c>
      <c r="O10" s="55">
        <v>259.49437431614189</v>
      </c>
      <c r="P10" s="55">
        <v>287.46254610537591</v>
      </c>
      <c r="Q10" s="55">
        <v>303.88596855472417</v>
      </c>
      <c r="R10" s="55">
        <v>316.08080438999667</v>
      </c>
      <c r="S10" s="55">
        <v>337.40012623008982</v>
      </c>
      <c r="T10" s="55">
        <v>349.35635350119287</v>
      </c>
      <c r="U10" s="55">
        <v>366.4246689219641</v>
      </c>
      <c r="V10" s="55">
        <v>345.63107712831516</v>
      </c>
      <c r="W10" s="56">
        <v>329.87339060807977</v>
      </c>
    </row>
    <row r="11" spans="1:23" s="42" customFormat="1">
      <c r="A11" s="52" t="s">
        <v>77</v>
      </c>
      <c r="B11" s="58" t="s">
        <v>78</v>
      </c>
      <c r="C11" s="55"/>
      <c r="D11" s="55"/>
      <c r="E11" s="55"/>
      <c r="F11" s="55"/>
      <c r="G11" s="55"/>
      <c r="H11" s="55"/>
      <c r="I11" s="55">
        <v>216.75348942276065</v>
      </c>
      <c r="J11" s="55">
        <v>238.51524548514033</v>
      </c>
      <c r="K11" s="55">
        <v>259.78244112052499</v>
      </c>
      <c r="L11" s="55">
        <v>281.52203588038668</v>
      </c>
      <c r="M11" s="55">
        <v>304.77853930611826</v>
      </c>
      <c r="N11" s="55">
        <v>334.38257878480727</v>
      </c>
      <c r="O11" s="55">
        <v>360.16222521250711</v>
      </c>
      <c r="P11" s="55">
        <v>396.28665518681362</v>
      </c>
      <c r="Q11" s="55">
        <v>416.9682687280594</v>
      </c>
      <c r="R11" s="55">
        <v>431.439220256704</v>
      </c>
      <c r="S11" s="55">
        <v>456.80091227199108</v>
      </c>
      <c r="T11" s="55">
        <v>471.12845826504844</v>
      </c>
      <c r="U11" s="55">
        <v>491.91184418319131</v>
      </c>
      <c r="V11" s="55">
        <v>462.42721426479875</v>
      </c>
      <c r="W11" s="56">
        <v>441.07707916279946</v>
      </c>
    </row>
    <row r="12" spans="1:23" s="42" customFormat="1">
      <c r="A12" s="52" t="s">
        <v>79</v>
      </c>
      <c r="B12" s="58" t="s">
        <v>80</v>
      </c>
      <c r="C12" s="55"/>
      <c r="D12" s="55"/>
      <c r="E12" s="55"/>
      <c r="F12" s="55"/>
      <c r="G12" s="55"/>
      <c r="H12" s="55"/>
      <c r="I12" s="55">
        <v>133.52785470157903</v>
      </c>
      <c r="J12" s="55">
        <v>147.95159193945523</v>
      </c>
      <c r="K12" s="55">
        <v>162.67009342771956</v>
      </c>
      <c r="L12" s="55">
        <v>177.47818746747257</v>
      </c>
      <c r="M12" s="55">
        <v>194.54423319201041</v>
      </c>
      <c r="N12" s="55">
        <v>215.69479457288935</v>
      </c>
      <c r="O12" s="55">
        <v>233.27783443520661</v>
      </c>
      <c r="P12" s="55">
        <v>258.9440721381302</v>
      </c>
      <c r="Q12" s="55">
        <v>274.99529619914313</v>
      </c>
      <c r="R12" s="55">
        <v>287.2107298224841</v>
      </c>
      <c r="S12" s="55">
        <v>306.97789266417391</v>
      </c>
      <c r="T12" s="55">
        <v>318.87421767865646</v>
      </c>
      <c r="U12" s="55">
        <v>335.8511129275206</v>
      </c>
      <c r="V12" s="55">
        <v>319.45072986046466</v>
      </c>
      <c r="W12" s="56">
        <v>301.21479683313021</v>
      </c>
    </row>
    <row r="13" spans="1:23" s="42" customFormat="1">
      <c r="A13" s="52" t="s">
        <v>81</v>
      </c>
      <c r="B13" s="58" t="s">
        <v>82</v>
      </c>
      <c r="C13" s="55"/>
      <c r="D13" s="55"/>
      <c r="E13" s="55"/>
      <c r="F13" s="55"/>
      <c r="G13" s="55"/>
      <c r="H13" s="55"/>
      <c r="I13" s="55">
        <v>170.30195218039981</v>
      </c>
      <c r="J13" s="55">
        <v>187.13857757297083</v>
      </c>
      <c r="K13" s="55">
        <v>203.31940500717002</v>
      </c>
      <c r="L13" s="55">
        <v>220.2712450583073</v>
      </c>
      <c r="M13" s="55">
        <v>237.97479073643746</v>
      </c>
      <c r="N13" s="55">
        <v>260.32245536372017</v>
      </c>
      <c r="O13" s="55">
        <v>281.12455520341996</v>
      </c>
      <c r="P13" s="55">
        <v>310.56479671804846</v>
      </c>
      <c r="Q13" s="55">
        <v>327.70225964898259</v>
      </c>
      <c r="R13" s="55">
        <v>340.4357769299246</v>
      </c>
      <c r="S13" s="55">
        <v>363.04193220368126</v>
      </c>
      <c r="T13" s="55">
        <v>377.41727793460473</v>
      </c>
      <c r="U13" s="55">
        <v>398.32733097538159</v>
      </c>
      <c r="V13" s="55">
        <v>383.66644914814054</v>
      </c>
      <c r="W13" s="56">
        <v>365.41487292736667</v>
      </c>
    </row>
    <row r="14" spans="1:23" s="42" customFormat="1">
      <c r="A14" s="52" t="s">
        <v>83</v>
      </c>
      <c r="B14" s="58" t="s">
        <v>84</v>
      </c>
      <c r="C14" s="55"/>
      <c r="D14" s="55"/>
      <c r="E14" s="55"/>
      <c r="F14" s="55"/>
      <c r="G14" s="55"/>
      <c r="H14" s="55"/>
      <c r="I14" s="55">
        <v>153.45434806505676</v>
      </c>
      <c r="J14" s="55">
        <v>169.89577828097825</v>
      </c>
      <c r="K14" s="55">
        <v>186.98245038403218</v>
      </c>
      <c r="L14" s="55">
        <v>204.89973646630474</v>
      </c>
      <c r="M14" s="55">
        <v>225.17668677193433</v>
      </c>
      <c r="N14" s="55">
        <v>251.94346066164806</v>
      </c>
      <c r="O14" s="55">
        <v>276.46499924415633</v>
      </c>
      <c r="P14" s="55">
        <v>310.59803486626117</v>
      </c>
      <c r="Q14" s="55">
        <v>332.58018859724507</v>
      </c>
      <c r="R14" s="55">
        <v>349.92271524621464</v>
      </c>
      <c r="S14" s="55">
        <v>376.73223312165914</v>
      </c>
      <c r="T14" s="55">
        <v>392.99824370157199</v>
      </c>
      <c r="U14" s="55">
        <v>416.18679694375783</v>
      </c>
      <c r="V14" s="55">
        <v>401.40713638988285</v>
      </c>
      <c r="W14" s="56">
        <v>382.837304213415</v>
      </c>
    </row>
    <row r="15" spans="1:23" s="42" customFormat="1">
      <c r="A15" s="52" t="s">
        <v>85</v>
      </c>
      <c r="B15" s="58" t="s">
        <v>86</v>
      </c>
      <c r="C15" s="55"/>
      <c r="D15" s="55"/>
      <c r="E15" s="55"/>
      <c r="F15" s="55"/>
      <c r="G15" s="55"/>
      <c r="H15" s="55"/>
      <c r="I15" s="55">
        <v>133.42638899491141</v>
      </c>
      <c r="J15" s="55">
        <v>147.98550714282297</v>
      </c>
      <c r="K15" s="55">
        <v>162.85298301939457</v>
      </c>
      <c r="L15" s="55">
        <v>178.94977447091134</v>
      </c>
      <c r="M15" s="55">
        <v>196.00244597544309</v>
      </c>
      <c r="N15" s="55">
        <v>218.31070171710917</v>
      </c>
      <c r="O15" s="55">
        <v>238.80835090870403</v>
      </c>
      <c r="P15" s="55">
        <v>266.29224526829427</v>
      </c>
      <c r="Q15" s="55">
        <v>283.66867555981946</v>
      </c>
      <c r="R15" s="55">
        <v>296.91776146369648</v>
      </c>
      <c r="S15" s="55">
        <v>317.76347746807556</v>
      </c>
      <c r="T15" s="55">
        <v>330.46416797968629</v>
      </c>
      <c r="U15" s="55">
        <v>349.76500816632705</v>
      </c>
      <c r="V15" s="55">
        <v>336.01279422970879</v>
      </c>
      <c r="W15" s="56">
        <v>320.51528211404019</v>
      </c>
    </row>
    <row r="16" spans="1:23" s="42" customFormat="1" ht="15.75">
      <c r="A16" s="40">
        <v>924</v>
      </c>
      <c r="B16" s="59" t="s">
        <v>87</v>
      </c>
      <c r="C16" s="50"/>
      <c r="D16" s="50"/>
      <c r="E16" s="50"/>
      <c r="F16" s="50"/>
      <c r="G16" s="50"/>
      <c r="H16" s="50"/>
      <c r="I16" s="50">
        <v>211.48208233028208</v>
      </c>
      <c r="J16" s="50">
        <v>232.94724033978503</v>
      </c>
      <c r="K16" s="50">
        <v>254.17574367954072</v>
      </c>
      <c r="L16" s="50">
        <v>275.66932440869004</v>
      </c>
      <c r="M16" s="50">
        <v>299.11658744039073</v>
      </c>
      <c r="N16" s="50">
        <v>327.26946424009219</v>
      </c>
      <c r="O16" s="50">
        <v>350.29718855618353</v>
      </c>
      <c r="P16" s="50">
        <v>383.44431230960339</v>
      </c>
      <c r="Q16" s="50">
        <v>401.36764058269949</v>
      </c>
      <c r="R16" s="50">
        <v>413.20735752154155</v>
      </c>
      <c r="S16" s="50">
        <v>436.87765492771234</v>
      </c>
      <c r="T16" s="50">
        <v>450.08281261922116</v>
      </c>
      <c r="U16" s="50">
        <v>470.56662799474208</v>
      </c>
      <c r="V16" s="50">
        <v>442.1258554807988</v>
      </c>
      <c r="W16" s="51">
        <v>408.57141715227027</v>
      </c>
    </row>
    <row r="17" spans="1:23" s="42" customFormat="1" ht="15.75">
      <c r="A17" s="40">
        <v>923</v>
      </c>
      <c r="B17" s="79" t="s">
        <v>88</v>
      </c>
      <c r="C17" s="80"/>
      <c r="D17" s="80"/>
      <c r="E17" s="80"/>
      <c r="F17" s="80"/>
      <c r="G17" s="80"/>
      <c r="H17" s="80"/>
      <c r="I17" s="80">
        <v>260.14816334656496</v>
      </c>
      <c r="J17" s="80">
        <v>284.29399383668681</v>
      </c>
      <c r="K17" s="80">
        <v>306.95206550998785</v>
      </c>
      <c r="L17" s="80">
        <v>330.15328018549599</v>
      </c>
      <c r="M17" s="80">
        <v>355.23605611349257</v>
      </c>
      <c r="N17" s="80">
        <v>387.53660065852358</v>
      </c>
      <c r="O17" s="80">
        <v>414.84500177742569</v>
      </c>
      <c r="P17" s="80">
        <v>453.29533417868856</v>
      </c>
      <c r="Q17" s="80">
        <v>474.46962753662137</v>
      </c>
      <c r="R17" s="80">
        <v>488.01902898876091</v>
      </c>
      <c r="S17" s="80">
        <v>514.19849478163974</v>
      </c>
      <c r="T17" s="80">
        <v>527.45924385536023</v>
      </c>
      <c r="U17" s="80">
        <v>551.62341203790731</v>
      </c>
      <c r="V17" s="80">
        <v>523.78059052684068</v>
      </c>
      <c r="W17" s="51">
        <v>465.35019627562878</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131</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v>2934.2378053180187</v>
      </c>
      <c r="J21" s="50">
        <v>3152.7999730148426</v>
      </c>
      <c r="K21" s="50">
        <v>3338.6324619511756</v>
      </c>
      <c r="L21" s="50">
        <v>3521.1559791680716</v>
      </c>
      <c r="M21" s="50">
        <v>3701.751150105019</v>
      </c>
      <c r="N21" s="50">
        <v>3967.8386245921624</v>
      </c>
      <c r="O21" s="50">
        <v>4162.4018830206996</v>
      </c>
      <c r="P21" s="50">
        <v>4526.2039289753693</v>
      </c>
      <c r="Q21" s="50">
        <v>4680.744516333355</v>
      </c>
      <c r="R21" s="50">
        <v>4782.5046073250878</v>
      </c>
      <c r="S21" s="50">
        <v>4972.5500838940688</v>
      </c>
      <c r="T21" s="50">
        <v>5050.3492662999997</v>
      </c>
      <c r="U21" s="50">
        <v>5228.0372535905799</v>
      </c>
      <c r="V21" s="50">
        <v>4939.8108681476015</v>
      </c>
      <c r="W21" s="51">
        <v>4551.2975264346433</v>
      </c>
    </row>
    <row r="22" spans="1:23">
      <c r="A22" s="52"/>
      <c r="B22" s="78" t="s">
        <v>66</v>
      </c>
      <c r="C22" s="55" t="s">
        <v>208</v>
      </c>
      <c r="D22" s="55" t="s">
        <v>208</v>
      </c>
      <c r="E22" s="55" t="s">
        <v>208</v>
      </c>
      <c r="F22" s="55" t="s">
        <v>208</v>
      </c>
      <c r="G22" s="55" t="s">
        <v>208</v>
      </c>
      <c r="H22" s="55" t="s">
        <v>208</v>
      </c>
      <c r="I22" s="55">
        <v>2.8679876256081958</v>
      </c>
      <c r="J22" s="55">
        <v>3.171028828482382</v>
      </c>
      <c r="K22" s="55">
        <v>3.5762469655940139</v>
      </c>
      <c r="L22" s="55">
        <v>3.9107268647289892</v>
      </c>
      <c r="M22" s="55">
        <v>4.1375647341396755</v>
      </c>
      <c r="N22" s="55">
        <v>4.3996563848532793</v>
      </c>
      <c r="O22" s="55">
        <v>4.8760667509639921</v>
      </c>
      <c r="P22" s="55">
        <v>5.5890000621909532</v>
      </c>
      <c r="Q22" s="55">
        <v>6.0413988721185765</v>
      </c>
      <c r="R22" s="55">
        <v>6.7616847653839214</v>
      </c>
      <c r="S22" s="55">
        <v>7.5554780901724312</v>
      </c>
      <c r="T22" s="55">
        <v>7.8040692397357301</v>
      </c>
      <c r="U22" s="55">
        <v>8.2791298963998319</v>
      </c>
      <c r="V22" s="55">
        <v>8.1324480289242018</v>
      </c>
      <c r="W22" s="56">
        <v>8.1633443713315135</v>
      </c>
    </row>
    <row r="23" spans="1:23" ht="25.5" customHeight="1">
      <c r="A23" s="47">
        <v>941</v>
      </c>
      <c r="B23" s="48" t="s">
        <v>67</v>
      </c>
      <c r="C23" s="50" t="s">
        <v>208</v>
      </c>
      <c r="D23" s="50" t="s">
        <v>208</v>
      </c>
      <c r="E23" s="50" t="s">
        <v>208</v>
      </c>
      <c r="F23" s="50" t="s">
        <v>208</v>
      </c>
      <c r="G23" s="50" t="s">
        <v>208</v>
      </c>
      <c r="H23" s="50" t="s">
        <v>208</v>
      </c>
      <c r="I23" s="50">
        <v>2581.9359321144912</v>
      </c>
      <c r="J23" s="50">
        <v>2776.1477832798973</v>
      </c>
      <c r="K23" s="50">
        <v>2942.2290170818069</v>
      </c>
      <c r="L23" s="50">
        <v>3105.7101758388862</v>
      </c>
      <c r="M23" s="50">
        <v>3267.8426734368436</v>
      </c>
      <c r="N23" s="50">
        <v>3505.6766585789655</v>
      </c>
      <c r="O23" s="50">
        <v>3680.469032886961</v>
      </c>
      <c r="P23" s="50">
        <v>4006.2993826121347</v>
      </c>
      <c r="Q23" s="50">
        <v>4145.961001806827</v>
      </c>
      <c r="R23" s="50">
        <v>4239.3552840607508</v>
      </c>
      <c r="S23" s="50">
        <v>4411.5682426334688</v>
      </c>
      <c r="T23" s="50">
        <v>4484.1784654151052</v>
      </c>
      <c r="U23" s="50">
        <v>4644.1267499060232</v>
      </c>
      <c r="V23" s="50">
        <v>4388.8334627821969</v>
      </c>
      <c r="W23" s="51">
        <v>4070.2035992079668</v>
      </c>
    </row>
    <row r="24" spans="1:23" ht="25.5" customHeight="1">
      <c r="A24" s="47">
        <v>921</v>
      </c>
      <c r="B24" s="57" t="s">
        <v>68</v>
      </c>
      <c r="C24" s="50" t="s">
        <v>208</v>
      </c>
      <c r="D24" s="50" t="s">
        <v>208</v>
      </c>
      <c r="E24" s="50" t="s">
        <v>208</v>
      </c>
      <c r="F24" s="50" t="s">
        <v>208</v>
      </c>
      <c r="G24" s="50" t="s">
        <v>208</v>
      </c>
      <c r="H24" s="50" t="s">
        <v>208</v>
      </c>
      <c r="I24" s="50">
        <v>2297.8708639312767</v>
      </c>
      <c r="J24" s="50">
        <v>2470.1216003910749</v>
      </c>
      <c r="K24" s="50">
        <v>2616.9432269410872</v>
      </c>
      <c r="L24" s="50">
        <v>2762.0891873219916</v>
      </c>
      <c r="M24" s="50">
        <v>2905.9660949011809</v>
      </c>
      <c r="N24" s="50">
        <v>3119.1025245054175</v>
      </c>
      <c r="O24" s="50">
        <v>3277.6399056595797</v>
      </c>
      <c r="P24" s="50">
        <v>3571.2378320253351</v>
      </c>
      <c r="Q24" s="50">
        <v>3698.6826869888046</v>
      </c>
      <c r="R24" s="50">
        <v>3785.1940617603864</v>
      </c>
      <c r="S24" s="50">
        <v>3941.3614758483127</v>
      </c>
      <c r="T24" s="50">
        <v>4007.7221856560386</v>
      </c>
      <c r="U24" s="50">
        <v>4153.0799440230639</v>
      </c>
      <c r="V24" s="50">
        <v>3930.615278495487</v>
      </c>
      <c r="W24" s="51">
        <v>3654.9767012753632</v>
      </c>
    </row>
    <row r="25" spans="1:23">
      <c r="A25" s="52" t="s">
        <v>69</v>
      </c>
      <c r="B25" s="58" t="s">
        <v>70</v>
      </c>
      <c r="C25" s="55" t="s">
        <v>208</v>
      </c>
      <c r="D25" s="55" t="s">
        <v>208</v>
      </c>
      <c r="E25" s="55" t="s">
        <v>208</v>
      </c>
      <c r="F25" s="55" t="s">
        <v>208</v>
      </c>
      <c r="G25" s="55" t="s">
        <v>208</v>
      </c>
      <c r="H25" s="55" t="s">
        <v>208</v>
      </c>
      <c r="I25" s="55">
        <v>195.3399932286334</v>
      </c>
      <c r="J25" s="55">
        <v>207.64522717986347</v>
      </c>
      <c r="K25" s="55">
        <v>217.52393254918817</v>
      </c>
      <c r="L25" s="55">
        <v>226.74405165235569</v>
      </c>
      <c r="M25" s="55">
        <v>235.14254574272962</v>
      </c>
      <c r="N25" s="55">
        <v>249.78222981601542</v>
      </c>
      <c r="O25" s="55">
        <v>260.53535568539468</v>
      </c>
      <c r="P25" s="55">
        <v>282.11142726453568</v>
      </c>
      <c r="Q25" s="55">
        <v>291.21946591115477</v>
      </c>
      <c r="R25" s="55">
        <v>296.94262436933445</v>
      </c>
      <c r="S25" s="55">
        <v>308.41082404295071</v>
      </c>
      <c r="T25" s="55">
        <v>312.70324574474961</v>
      </c>
      <c r="U25" s="55">
        <v>324.28978848818622</v>
      </c>
      <c r="V25" s="55">
        <v>307.49963894527394</v>
      </c>
      <c r="W25" s="56">
        <v>284.92194611913413</v>
      </c>
    </row>
    <row r="26" spans="1:23">
      <c r="A26" s="52" t="s">
        <v>71</v>
      </c>
      <c r="B26" s="58" t="s">
        <v>72</v>
      </c>
      <c r="C26" s="55" t="s">
        <v>208</v>
      </c>
      <c r="D26" s="55" t="s">
        <v>208</v>
      </c>
      <c r="E26" s="55" t="s">
        <v>208</v>
      </c>
      <c r="F26" s="55" t="s">
        <v>208</v>
      </c>
      <c r="G26" s="55" t="s">
        <v>208</v>
      </c>
      <c r="H26" s="55" t="s">
        <v>208</v>
      </c>
      <c r="I26" s="55">
        <v>513.91980054515852</v>
      </c>
      <c r="J26" s="55">
        <v>549.91937539455535</v>
      </c>
      <c r="K26" s="55">
        <v>578.31444426200255</v>
      </c>
      <c r="L26" s="55">
        <v>606.13984846502183</v>
      </c>
      <c r="M26" s="55">
        <v>633.81794689930791</v>
      </c>
      <c r="N26" s="55">
        <v>676.22932905120456</v>
      </c>
      <c r="O26" s="55">
        <v>706.32378003180668</v>
      </c>
      <c r="P26" s="55">
        <v>763.56087629772583</v>
      </c>
      <c r="Q26" s="55">
        <v>784.39945743652822</v>
      </c>
      <c r="R26" s="55">
        <v>796.2634068506959</v>
      </c>
      <c r="S26" s="55">
        <v>822.8664133137105</v>
      </c>
      <c r="T26" s="55">
        <v>830.87573705271029</v>
      </c>
      <c r="U26" s="55">
        <v>858.09524894143931</v>
      </c>
      <c r="V26" s="55">
        <v>809.1981694405705</v>
      </c>
      <c r="W26" s="56">
        <v>742.46921758511996</v>
      </c>
    </row>
    <row r="27" spans="1:23">
      <c r="A27" s="52" t="s">
        <v>73</v>
      </c>
      <c r="B27" s="58" t="s">
        <v>74</v>
      </c>
      <c r="C27" s="55" t="s">
        <v>208</v>
      </c>
      <c r="D27" s="55" t="s">
        <v>208</v>
      </c>
      <c r="E27" s="55" t="s">
        <v>208</v>
      </c>
      <c r="F27" s="55" t="s">
        <v>208</v>
      </c>
      <c r="G27" s="55" t="s">
        <v>208</v>
      </c>
      <c r="H27" s="55" t="s">
        <v>208</v>
      </c>
      <c r="I27" s="55">
        <v>299.03945445800537</v>
      </c>
      <c r="J27" s="55">
        <v>320.02256616253021</v>
      </c>
      <c r="K27" s="55">
        <v>337.42384710698013</v>
      </c>
      <c r="L27" s="55">
        <v>354.64661039345771</v>
      </c>
      <c r="M27" s="55">
        <v>371.95431187483416</v>
      </c>
      <c r="N27" s="55">
        <v>396.49890359278504</v>
      </c>
      <c r="O27" s="55">
        <v>414.10809182391131</v>
      </c>
      <c r="P27" s="55">
        <v>449.05232037285793</v>
      </c>
      <c r="Q27" s="55">
        <v>461.37786436173934</v>
      </c>
      <c r="R27" s="55">
        <v>469.57558413366098</v>
      </c>
      <c r="S27" s="55">
        <v>486.68058257553668</v>
      </c>
      <c r="T27" s="55">
        <v>492.63339193201296</v>
      </c>
      <c r="U27" s="55">
        <v>509.58206641094398</v>
      </c>
      <c r="V27" s="55">
        <v>483.47854852484335</v>
      </c>
      <c r="W27" s="56">
        <v>451.77779106532751</v>
      </c>
    </row>
    <row r="28" spans="1:23">
      <c r="A28" s="52" t="s">
        <v>75</v>
      </c>
      <c r="B28" s="58" t="s">
        <v>76</v>
      </c>
      <c r="C28" s="55" t="s">
        <v>208</v>
      </c>
      <c r="D28" s="55" t="s">
        <v>208</v>
      </c>
      <c r="E28" s="55" t="s">
        <v>208</v>
      </c>
      <c r="F28" s="55" t="s">
        <v>208</v>
      </c>
      <c r="G28" s="55" t="s">
        <v>208</v>
      </c>
      <c r="H28" s="55" t="s">
        <v>208</v>
      </c>
      <c r="I28" s="55">
        <v>204.97701002022842</v>
      </c>
      <c r="J28" s="55">
        <v>221.37536736059675</v>
      </c>
      <c r="K28" s="55">
        <v>235.13064732832447</v>
      </c>
      <c r="L28" s="55">
        <v>249.38155520499802</v>
      </c>
      <c r="M28" s="55">
        <v>263.50553646054755</v>
      </c>
      <c r="N28" s="55">
        <v>283.87009512768458</v>
      </c>
      <c r="O28" s="55">
        <v>298.4091672474878</v>
      </c>
      <c r="P28" s="55">
        <v>326.15922841816496</v>
      </c>
      <c r="Q28" s="55">
        <v>338.64614425485473</v>
      </c>
      <c r="R28" s="55">
        <v>347.40824879905358</v>
      </c>
      <c r="S28" s="55">
        <v>363.14016218981163</v>
      </c>
      <c r="T28" s="55">
        <v>369.82756024543897</v>
      </c>
      <c r="U28" s="55">
        <v>382.37234127206693</v>
      </c>
      <c r="V28" s="55">
        <v>358.21122567593011</v>
      </c>
      <c r="W28" s="56">
        <v>335.24690896733676</v>
      </c>
    </row>
    <row r="29" spans="1:23">
      <c r="A29" s="52" t="s">
        <v>77</v>
      </c>
      <c r="B29" s="58" t="s">
        <v>78</v>
      </c>
      <c r="C29" s="55" t="s">
        <v>208</v>
      </c>
      <c r="D29" s="55" t="s">
        <v>208</v>
      </c>
      <c r="E29" s="55" t="s">
        <v>208</v>
      </c>
      <c r="F29" s="55" t="s">
        <v>208</v>
      </c>
      <c r="G29" s="55" t="s">
        <v>208</v>
      </c>
      <c r="H29" s="55" t="s">
        <v>208</v>
      </c>
      <c r="I29" s="55">
        <v>291.14568039700862</v>
      </c>
      <c r="J29" s="55">
        <v>313.34095235530333</v>
      </c>
      <c r="K29" s="55">
        <v>332.46105785418723</v>
      </c>
      <c r="L29" s="55">
        <v>350.91637586447985</v>
      </c>
      <c r="M29" s="55">
        <v>368.72650881380724</v>
      </c>
      <c r="N29" s="55">
        <v>394.97621980456495</v>
      </c>
      <c r="O29" s="55">
        <v>414.17356342657661</v>
      </c>
      <c r="P29" s="55">
        <v>449.63266150424363</v>
      </c>
      <c r="Q29" s="55">
        <v>464.66343001273231</v>
      </c>
      <c r="R29" s="55">
        <v>474.20008393699936</v>
      </c>
      <c r="S29" s="55">
        <v>491.64995646083753</v>
      </c>
      <c r="T29" s="55">
        <v>498.73513544605692</v>
      </c>
      <c r="U29" s="55">
        <v>513.32101660394619</v>
      </c>
      <c r="V29" s="55">
        <v>479.25846420981236</v>
      </c>
      <c r="W29" s="56">
        <v>448.26206543392522</v>
      </c>
    </row>
    <row r="30" spans="1:23">
      <c r="A30" s="52" t="s">
        <v>79</v>
      </c>
      <c r="B30" s="58" t="s">
        <v>80</v>
      </c>
      <c r="C30" s="55" t="s">
        <v>208</v>
      </c>
      <c r="D30" s="55" t="s">
        <v>208</v>
      </c>
      <c r="E30" s="55" t="s">
        <v>208</v>
      </c>
      <c r="F30" s="55" t="s">
        <v>208</v>
      </c>
      <c r="G30" s="55" t="s">
        <v>208</v>
      </c>
      <c r="H30" s="55" t="s">
        <v>208</v>
      </c>
      <c r="I30" s="55">
        <v>179.35608885732603</v>
      </c>
      <c r="J30" s="55">
        <v>194.36616148580885</v>
      </c>
      <c r="K30" s="55">
        <v>208.17985660981699</v>
      </c>
      <c r="L30" s="55">
        <v>221.22602994937063</v>
      </c>
      <c r="M30" s="55">
        <v>235.36308060949219</v>
      </c>
      <c r="N30" s="55">
        <v>254.780960484036</v>
      </c>
      <c r="O30" s="55">
        <v>268.26109234375451</v>
      </c>
      <c r="P30" s="55">
        <v>293.80174884094487</v>
      </c>
      <c r="Q30" s="55">
        <v>306.45079530643505</v>
      </c>
      <c r="R30" s="55">
        <v>315.67679940732626</v>
      </c>
      <c r="S30" s="55">
        <v>330.39703623208993</v>
      </c>
      <c r="T30" s="55">
        <v>337.55926510970949</v>
      </c>
      <c r="U30" s="55">
        <v>350.46815146682849</v>
      </c>
      <c r="V30" s="55">
        <v>331.07797608114151</v>
      </c>
      <c r="W30" s="56">
        <v>306.12147705331722</v>
      </c>
    </row>
    <row r="31" spans="1:23">
      <c r="A31" s="52" t="s">
        <v>81</v>
      </c>
      <c r="B31" s="58" t="s">
        <v>82</v>
      </c>
      <c r="C31" s="55" t="s">
        <v>208</v>
      </c>
      <c r="D31" s="55" t="s">
        <v>208</v>
      </c>
      <c r="E31" s="55" t="s">
        <v>208</v>
      </c>
      <c r="F31" s="55" t="s">
        <v>208</v>
      </c>
      <c r="G31" s="55" t="s">
        <v>208</v>
      </c>
      <c r="H31" s="55" t="s">
        <v>208</v>
      </c>
      <c r="I31" s="55">
        <v>228.75146265255373</v>
      </c>
      <c r="J31" s="55">
        <v>245.84667533457392</v>
      </c>
      <c r="K31" s="55">
        <v>260.20151392605823</v>
      </c>
      <c r="L31" s="55">
        <v>274.56744826845397</v>
      </c>
      <c r="M31" s="55">
        <v>287.90614317437098</v>
      </c>
      <c r="N31" s="55">
        <v>307.4956228983915</v>
      </c>
      <c r="O31" s="55">
        <v>323.28309479599596</v>
      </c>
      <c r="P31" s="55">
        <v>352.37138139822736</v>
      </c>
      <c r="Q31" s="55">
        <v>365.18667584925589</v>
      </c>
      <c r="R31" s="55">
        <v>374.17709474645142</v>
      </c>
      <c r="S31" s="55">
        <v>390.73816484657311</v>
      </c>
      <c r="T31" s="55">
        <v>399.53276845887683</v>
      </c>
      <c r="U31" s="55">
        <v>415.66348299040646</v>
      </c>
      <c r="V31" s="55">
        <v>397.63099470672097</v>
      </c>
      <c r="W31" s="56">
        <v>371.36734919349163</v>
      </c>
    </row>
    <row r="32" spans="1:23">
      <c r="A32" s="52" t="s">
        <v>83</v>
      </c>
      <c r="B32" s="58" t="s">
        <v>84</v>
      </c>
      <c r="C32" s="55" t="s">
        <v>208</v>
      </c>
      <c r="D32" s="55" t="s">
        <v>208</v>
      </c>
      <c r="E32" s="55" t="s">
        <v>208</v>
      </c>
      <c r="F32" s="55" t="s">
        <v>208</v>
      </c>
      <c r="G32" s="55" t="s">
        <v>208</v>
      </c>
      <c r="H32" s="55" t="s">
        <v>208</v>
      </c>
      <c r="I32" s="55">
        <v>206.12157477262221</v>
      </c>
      <c r="J32" s="55">
        <v>223.19455873533997</v>
      </c>
      <c r="K32" s="55">
        <v>239.29401458662292</v>
      </c>
      <c r="L32" s="55">
        <v>255.40690877531424</v>
      </c>
      <c r="M32" s="55">
        <v>272.42276890198616</v>
      </c>
      <c r="N32" s="55">
        <v>297.59826620829688</v>
      </c>
      <c r="O32" s="55">
        <v>317.92477357145594</v>
      </c>
      <c r="P32" s="55">
        <v>352.40909388954833</v>
      </c>
      <c r="Q32" s="55">
        <v>370.62256957654643</v>
      </c>
      <c r="R32" s="55">
        <v>384.60430380550071</v>
      </c>
      <c r="S32" s="55">
        <v>405.47288990826883</v>
      </c>
      <c r="T32" s="55">
        <v>416.02673085033376</v>
      </c>
      <c r="U32" s="55">
        <v>434.30023535832953</v>
      </c>
      <c r="V32" s="55">
        <v>416.0174007382555</v>
      </c>
      <c r="W32" s="56">
        <v>389.07358559096741</v>
      </c>
    </row>
    <row r="33" spans="1:23">
      <c r="A33" s="52" t="s">
        <v>85</v>
      </c>
      <c r="B33" s="58" t="s">
        <v>86</v>
      </c>
      <c r="C33" s="55" t="s">
        <v>208</v>
      </c>
      <c r="D33" s="55" t="s">
        <v>208</v>
      </c>
      <c r="E33" s="55" t="s">
        <v>208</v>
      </c>
      <c r="F33" s="55" t="s">
        <v>208</v>
      </c>
      <c r="G33" s="55" t="s">
        <v>208</v>
      </c>
      <c r="H33" s="55" t="s">
        <v>208</v>
      </c>
      <c r="I33" s="55">
        <v>179.21979899973996</v>
      </c>
      <c r="J33" s="55">
        <v>194.41071638250298</v>
      </c>
      <c r="K33" s="55">
        <v>208.41391271790701</v>
      </c>
      <c r="L33" s="55">
        <v>223.06035874853936</v>
      </c>
      <c r="M33" s="55">
        <v>237.12725242410528</v>
      </c>
      <c r="N33" s="55">
        <v>257.87089752243844</v>
      </c>
      <c r="O33" s="55">
        <v>274.62098673319605</v>
      </c>
      <c r="P33" s="55">
        <v>302.13909403908713</v>
      </c>
      <c r="Q33" s="55">
        <v>316.11628427955867</v>
      </c>
      <c r="R33" s="55">
        <v>326.34591571136377</v>
      </c>
      <c r="S33" s="55">
        <v>342.00544627853378</v>
      </c>
      <c r="T33" s="55">
        <v>349.82835081615025</v>
      </c>
      <c r="U33" s="55">
        <v>364.98761249091615</v>
      </c>
      <c r="V33" s="55">
        <v>348.24286017293883</v>
      </c>
      <c r="W33" s="56">
        <v>325.73636026674416</v>
      </c>
    </row>
    <row r="34" spans="1:23" ht="15.75">
      <c r="A34" s="40">
        <v>924</v>
      </c>
      <c r="B34" s="59" t="s">
        <v>87</v>
      </c>
      <c r="C34" s="50" t="s">
        <v>208</v>
      </c>
      <c r="D34" s="50" t="s">
        <v>208</v>
      </c>
      <c r="E34" s="50" t="s">
        <v>208</v>
      </c>
      <c r="F34" s="50" t="s">
        <v>208</v>
      </c>
      <c r="G34" s="50" t="s">
        <v>208</v>
      </c>
      <c r="H34" s="50" t="s">
        <v>208</v>
      </c>
      <c r="I34" s="50">
        <v>284.06506818321452</v>
      </c>
      <c r="J34" s="50">
        <v>306.02618288882263</v>
      </c>
      <c r="K34" s="50">
        <v>325.28579014071926</v>
      </c>
      <c r="L34" s="50">
        <v>343.62098851689444</v>
      </c>
      <c r="M34" s="50">
        <v>361.87657853566304</v>
      </c>
      <c r="N34" s="50">
        <v>386.57413407354818</v>
      </c>
      <c r="O34" s="50">
        <v>402.82912722738172</v>
      </c>
      <c r="P34" s="50">
        <v>435.06155058679923</v>
      </c>
      <c r="Q34" s="50">
        <v>447.2783148180223</v>
      </c>
      <c r="R34" s="50">
        <v>454.16122230036416</v>
      </c>
      <c r="S34" s="50">
        <v>470.20676678515593</v>
      </c>
      <c r="T34" s="50">
        <v>476.45627975906632</v>
      </c>
      <c r="U34" s="50">
        <v>491.04680588295912</v>
      </c>
      <c r="V34" s="50">
        <v>458.21818428670912</v>
      </c>
      <c r="W34" s="51">
        <v>415.22689793260332</v>
      </c>
    </row>
    <row r="35" spans="1:23" ht="15.75">
      <c r="A35" s="40">
        <v>923</v>
      </c>
      <c r="B35" s="59" t="s">
        <v>88</v>
      </c>
      <c r="C35" s="50" t="s">
        <v>208</v>
      </c>
      <c r="D35" s="50" t="s">
        <v>208</v>
      </c>
      <c r="E35" s="50" t="s">
        <v>208</v>
      </c>
      <c r="F35" s="50" t="s">
        <v>208</v>
      </c>
      <c r="G35" s="50" t="s">
        <v>208</v>
      </c>
      <c r="H35" s="50" t="s">
        <v>208</v>
      </c>
      <c r="I35" s="50">
        <v>349.4338855779198</v>
      </c>
      <c r="J35" s="50">
        <v>373.48116090646283</v>
      </c>
      <c r="K35" s="50">
        <v>392.82719790377536</v>
      </c>
      <c r="L35" s="50">
        <v>411.53507646445661</v>
      </c>
      <c r="M35" s="50">
        <v>429.77091193403589</v>
      </c>
      <c r="N35" s="50">
        <v>457.76230962834359</v>
      </c>
      <c r="O35" s="50">
        <v>477.05678338277409</v>
      </c>
      <c r="P35" s="50">
        <v>514.31554630104347</v>
      </c>
      <c r="Q35" s="50">
        <v>528.74211565440839</v>
      </c>
      <c r="R35" s="50">
        <v>536.38763849895361</v>
      </c>
      <c r="S35" s="50">
        <v>553.42636317042718</v>
      </c>
      <c r="T35" s="50">
        <v>558.36673164515912</v>
      </c>
      <c r="U35" s="50">
        <v>575.63137378815668</v>
      </c>
      <c r="V35" s="50">
        <v>542.84495733648055</v>
      </c>
      <c r="W35" s="51">
        <v>472.93058285534488</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132</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f t="shared" ref="I3:W3" si="0">SUM(I6,I16:I17,I4)</f>
        <v>13.107519600000002</v>
      </c>
      <c r="J3" s="50">
        <f t="shared" si="0"/>
        <v>14.986460219999998</v>
      </c>
      <c r="K3" s="50">
        <f t="shared" si="0"/>
        <v>16.622024122071426</v>
      </c>
      <c r="L3" s="50">
        <f t="shared" si="0"/>
        <v>17.693564299999998</v>
      </c>
      <c r="M3" s="50">
        <f t="shared" si="0"/>
        <v>19.498030839999998</v>
      </c>
      <c r="N3" s="50">
        <f t="shared" si="0"/>
        <v>20.507303</v>
      </c>
      <c r="O3" s="50">
        <f t="shared" si="0"/>
        <v>21.180479929999997</v>
      </c>
      <c r="P3" s="50">
        <f t="shared" si="0"/>
        <v>21.798681950000002</v>
      </c>
      <c r="Q3" s="50">
        <f t="shared" si="0"/>
        <v>21.36265912</v>
      </c>
      <c r="R3" s="50">
        <f t="shared" si="0"/>
        <v>22.33975126</v>
      </c>
      <c r="S3" s="50">
        <f t="shared" si="0"/>
        <v>56.572571999999994</v>
      </c>
      <c r="T3" s="50">
        <f t="shared" si="0"/>
        <v>176.393889</v>
      </c>
      <c r="U3" s="50">
        <f t="shared" si="0"/>
        <v>199.78361199999998</v>
      </c>
      <c r="V3" s="50">
        <f t="shared" si="0"/>
        <v>163.36812400000002</v>
      </c>
      <c r="W3" s="77">
        <f t="shared" si="0"/>
        <v>183.73239999999998</v>
      </c>
    </row>
    <row r="4" spans="1:23" s="42" customFormat="1">
      <c r="A4" s="52"/>
      <c r="B4" s="78" t="s">
        <v>66</v>
      </c>
      <c r="C4" s="55"/>
      <c r="D4" s="55"/>
      <c r="E4" s="55"/>
      <c r="F4" s="55"/>
      <c r="G4" s="55"/>
      <c r="H4" s="55"/>
      <c r="I4" s="132">
        <v>0</v>
      </c>
      <c r="J4" s="132">
        <v>0</v>
      </c>
      <c r="K4" s="132">
        <v>0</v>
      </c>
      <c r="L4" s="132">
        <v>0</v>
      </c>
      <c r="M4" s="132">
        <v>0</v>
      </c>
      <c r="N4" s="132">
        <v>0</v>
      </c>
      <c r="O4" s="132">
        <v>0</v>
      </c>
      <c r="P4" s="132">
        <v>0</v>
      </c>
      <c r="Q4" s="132">
        <v>0</v>
      </c>
      <c r="R4" s="132">
        <v>0</v>
      </c>
      <c r="S4" s="132">
        <v>0</v>
      </c>
      <c r="T4" s="132">
        <v>0</v>
      </c>
      <c r="U4" s="132">
        <v>0</v>
      </c>
      <c r="V4" s="132">
        <v>0</v>
      </c>
      <c r="W4" s="134">
        <v>0</v>
      </c>
    </row>
    <row r="5" spans="1:23" s="42" customFormat="1" ht="25.5" customHeight="1">
      <c r="A5" s="47">
        <v>941</v>
      </c>
      <c r="B5" s="48" t="s">
        <v>67</v>
      </c>
      <c r="C5" s="50"/>
      <c r="D5" s="50"/>
      <c r="E5" s="50"/>
      <c r="F5" s="50"/>
      <c r="G5" s="50"/>
      <c r="H5" s="50"/>
      <c r="I5" s="50">
        <f t="shared" ref="I5:W5" si="1">SUM(I6,I16)</f>
        <v>11.478285840000002</v>
      </c>
      <c r="J5" s="50">
        <f t="shared" si="1"/>
        <v>13.284069219999999</v>
      </c>
      <c r="K5" s="50">
        <f t="shared" si="1"/>
        <v>14.382023122071427</v>
      </c>
      <c r="L5" s="50">
        <f t="shared" si="1"/>
        <v>15.678125299999998</v>
      </c>
      <c r="M5" s="50">
        <f t="shared" si="1"/>
        <v>17.18616784</v>
      </c>
      <c r="N5" s="50">
        <f t="shared" si="1"/>
        <v>18.193657999999999</v>
      </c>
      <c r="O5" s="50">
        <f t="shared" si="1"/>
        <v>18.728859929999999</v>
      </c>
      <c r="P5" s="50">
        <f t="shared" si="1"/>
        <v>19.200556950000003</v>
      </c>
      <c r="Q5" s="50">
        <f t="shared" si="1"/>
        <v>18.67166512</v>
      </c>
      <c r="R5" s="50">
        <f t="shared" si="1"/>
        <v>19.77606226</v>
      </c>
      <c r="S5" s="50">
        <f t="shared" si="1"/>
        <v>52.494628999999996</v>
      </c>
      <c r="T5" s="50">
        <f t="shared" si="1"/>
        <v>147.69367399999999</v>
      </c>
      <c r="U5" s="50">
        <f t="shared" si="1"/>
        <v>149.43130299999999</v>
      </c>
      <c r="V5" s="50">
        <f t="shared" si="1"/>
        <v>114.34514500000002</v>
      </c>
      <c r="W5" s="51">
        <f t="shared" si="1"/>
        <v>131.99795399999999</v>
      </c>
    </row>
    <row r="6" spans="1:23" s="42" customFormat="1" ht="25.5" customHeight="1">
      <c r="A6" s="47">
        <v>921</v>
      </c>
      <c r="B6" s="57" t="s">
        <v>68</v>
      </c>
      <c r="C6" s="50"/>
      <c r="D6" s="50"/>
      <c r="E6" s="50"/>
      <c r="F6" s="50"/>
      <c r="G6" s="50"/>
      <c r="H6" s="50"/>
      <c r="I6" s="50">
        <f t="shared" ref="I6:T6" si="2">SUM(I7:I15)</f>
        <v>10.912430840000001</v>
      </c>
      <c r="J6" s="50">
        <f t="shared" si="2"/>
        <v>12.61432522</v>
      </c>
      <c r="K6" s="50">
        <f t="shared" si="2"/>
        <v>13.675157122071427</v>
      </c>
      <c r="L6" s="50">
        <f t="shared" si="2"/>
        <v>14.778396299999997</v>
      </c>
      <c r="M6" s="50">
        <f t="shared" si="2"/>
        <v>16.28512684</v>
      </c>
      <c r="N6" s="50">
        <f t="shared" si="2"/>
        <v>17.184777</v>
      </c>
      <c r="O6" s="50">
        <f t="shared" si="2"/>
        <v>17.68155093</v>
      </c>
      <c r="P6" s="50">
        <f t="shared" si="2"/>
        <v>18.021562950000003</v>
      </c>
      <c r="Q6" s="50">
        <f t="shared" si="2"/>
        <v>17.60589912</v>
      </c>
      <c r="R6" s="50">
        <f t="shared" si="2"/>
        <v>18.57056626</v>
      </c>
      <c r="S6" s="50">
        <f t="shared" si="2"/>
        <v>49.940262999999995</v>
      </c>
      <c r="T6" s="50">
        <f t="shared" si="2"/>
        <v>139.96949799999999</v>
      </c>
      <c r="U6" s="50">
        <f t="shared" ref="U6:W6" si="3">SUM(U7:U15)</f>
        <v>141.208856</v>
      </c>
      <c r="V6" s="50">
        <f t="shared" si="3"/>
        <v>107.71089200000002</v>
      </c>
      <c r="W6" s="51">
        <f t="shared" si="3"/>
        <v>124.106364</v>
      </c>
    </row>
    <row r="7" spans="1:23" s="42" customFormat="1">
      <c r="A7" s="52" t="s">
        <v>69</v>
      </c>
      <c r="B7" s="58" t="s">
        <v>70</v>
      </c>
      <c r="C7" s="55"/>
      <c r="D7" s="55"/>
      <c r="E7" s="55"/>
      <c r="F7" s="55"/>
      <c r="G7" s="55"/>
      <c r="H7" s="55"/>
      <c r="I7" s="55">
        <v>0.276642</v>
      </c>
      <c r="J7" s="55">
        <v>0.30296100000000004</v>
      </c>
      <c r="K7" s="55">
        <v>0.34965999999999997</v>
      </c>
      <c r="L7" s="55">
        <v>0.418682</v>
      </c>
      <c r="M7" s="55">
        <v>0.52835100000000002</v>
      </c>
      <c r="N7" s="55">
        <v>0.49707800000000002</v>
      </c>
      <c r="O7" s="55">
        <v>0.56566399999999994</v>
      </c>
      <c r="P7" s="55">
        <v>0.56585700000000005</v>
      </c>
      <c r="Q7" s="55">
        <v>0.58711000000000002</v>
      </c>
      <c r="R7" s="55">
        <v>0.74952400000000008</v>
      </c>
      <c r="S7" s="55">
        <v>1.8988019999999999</v>
      </c>
      <c r="T7" s="55">
        <v>7.2977379999999989</v>
      </c>
      <c r="U7" s="55">
        <v>7.019101</v>
      </c>
      <c r="V7" s="55">
        <v>6.2408149999999996</v>
      </c>
      <c r="W7" s="56">
        <v>7.0107300000000006</v>
      </c>
    </row>
    <row r="8" spans="1:23" s="42" customFormat="1">
      <c r="A8" s="52" t="s">
        <v>71</v>
      </c>
      <c r="B8" s="58" t="s">
        <v>72</v>
      </c>
      <c r="C8" s="55"/>
      <c r="D8" s="55"/>
      <c r="E8" s="55"/>
      <c r="F8" s="55"/>
      <c r="G8" s="55"/>
      <c r="H8" s="55"/>
      <c r="I8" s="55">
        <v>1.221015</v>
      </c>
      <c r="J8" s="55">
        <v>1.3922905700000001</v>
      </c>
      <c r="K8" s="55">
        <v>1.6665194800000003</v>
      </c>
      <c r="L8" s="55">
        <v>1.8881659999999998</v>
      </c>
      <c r="M8" s="55">
        <v>2.19305905</v>
      </c>
      <c r="N8" s="55">
        <v>2.2644760000000002</v>
      </c>
      <c r="O8" s="55">
        <v>2.2987167400000001</v>
      </c>
      <c r="P8" s="55">
        <v>2.0641989999999999</v>
      </c>
      <c r="Q8" s="55">
        <v>2.0375289999999997</v>
      </c>
      <c r="R8" s="55">
        <v>2.0962610000000002</v>
      </c>
      <c r="S8" s="55">
        <v>5.1614379999999995</v>
      </c>
      <c r="T8" s="55">
        <v>17.797455999999997</v>
      </c>
      <c r="U8" s="55">
        <v>17.98441</v>
      </c>
      <c r="V8" s="55">
        <v>13.983906000000001</v>
      </c>
      <c r="W8" s="56">
        <v>16.099437000000002</v>
      </c>
    </row>
    <row r="9" spans="1:23" s="42" customFormat="1">
      <c r="A9" s="52" t="s">
        <v>73</v>
      </c>
      <c r="B9" s="58" t="s">
        <v>74</v>
      </c>
      <c r="C9" s="55"/>
      <c r="D9" s="55"/>
      <c r="E9" s="55"/>
      <c r="F9" s="55"/>
      <c r="G9" s="55"/>
      <c r="H9" s="55"/>
      <c r="I9" s="55">
        <v>0.77248596999999997</v>
      </c>
      <c r="J9" s="55">
        <v>0.96802500000000002</v>
      </c>
      <c r="K9" s="55">
        <v>0.93624025999999994</v>
      </c>
      <c r="L9" s="55">
        <v>1.096338</v>
      </c>
      <c r="M9" s="55">
        <v>1.227301</v>
      </c>
      <c r="N9" s="55">
        <v>1.3075950000000001</v>
      </c>
      <c r="O9" s="55">
        <v>1.4034369999999998</v>
      </c>
      <c r="P9" s="55">
        <v>1.5841340000000002</v>
      </c>
      <c r="Q9" s="55">
        <v>1.5305351200000001</v>
      </c>
      <c r="R9" s="55">
        <v>1.635203</v>
      </c>
      <c r="S9" s="55">
        <v>3.6466640000000003</v>
      </c>
      <c r="T9" s="55">
        <v>10.412444999999998</v>
      </c>
      <c r="U9" s="55">
        <v>10.648740999999999</v>
      </c>
      <c r="V9" s="55">
        <v>9.2786809999999988</v>
      </c>
      <c r="W9" s="56">
        <v>10.840854999999999</v>
      </c>
    </row>
    <row r="10" spans="1:23" s="42" customFormat="1">
      <c r="A10" s="52" t="s">
        <v>75</v>
      </c>
      <c r="B10" s="58" t="s">
        <v>76</v>
      </c>
      <c r="C10" s="55"/>
      <c r="D10" s="55"/>
      <c r="E10" s="55"/>
      <c r="F10" s="55"/>
      <c r="G10" s="55"/>
      <c r="H10" s="55"/>
      <c r="I10" s="55">
        <v>0.50610525000000006</v>
      </c>
      <c r="J10" s="55">
        <v>0.48746300000000004</v>
      </c>
      <c r="K10" s="55">
        <v>0.59768449000000001</v>
      </c>
      <c r="L10" s="55">
        <v>0.66558600000000001</v>
      </c>
      <c r="M10" s="55">
        <v>0.73865100000000006</v>
      </c>
      <c r="N10" s="55">
        <v>0.79211700000000007</v>
      </c>
      <c r="O10" s="55">
        <v>0.92573399999999983</v>
      </c>
      <c r="P10" s="55">
        <v>0.86311399999999994</v>
      </c>
      <c r="Q10" s="55">
        <v>0.8251059999999999</v>
      </c>
      <c r="R10" s="55">
        <v>0.89942725999999995</v>
      </c>
      <c r="S10" s="55">
        <v>1.8224689999999999</v>
      </c>
      <c r="T10" s="55">
        <v>6.3250720000000005</v>
      </c>
      <c r="U10" s="55">
        <v>7.35867</v>
      </c>
      <c r="V10" s="55">
        <v>6.282311</v>
      </c>
      <c r="W10" s="56">
        <v>6.8700300000000007</v>
      </c>
    </row>
    <row r="11" spans="1:23" s="42" customFormat="1">
      <c r="A11" s="52" t="s">
        <v>77</v>
      </c>
      <c r="B11" s="58" t="s">
        <v>78</v>
      </c>
      <c r="C11" s="55"/>
      <c r="D11" s="55"/>
      <c r="E11" s="55"/>
      <c r="F11" s="55"/>
      <c r="G11" s="55"/>
      <c r="H11" s="55"/>
      <c r="I11" s="55">
        <v>0.77111682999999998</v>
      </c>
      <c r="J11" s="55">
        <v>1.2290889999999999</v>
      </c>
      <c r="K11" s="55">
        <v>1.2975133100000003</v>
      </c>
      <c r="L11" s="55">
        <v>1.4533966999999999</v>
      </c>
      <c r="M11" s="55">
        <v>1.4678119999999999</v>
      </c>
      <c r="N11" s="55">
        <v>1.6848679999999998</v>
      </c>
      <c r="O11" s="55">
        <v>1.6455759999999999</v>
      </c>
      <c r="P11" s="55">
        <v>2.0151289500000003</v>
      </c>
      <c r="Q11" s="55">
        <v>1.9566420000000002</v>
      </c>
      <c r="R11" s="55">
        <v>2.0571649999999999</v>
      </c>
      <c r="S11" s="55">
        <v>4.222866999999999</v>
      </c>
      <c r="T11" s="55">
        <v>12.046586</v>
      </c>
      <c r="U11" s="55">
        <v>13.093730000000001</v>
      </c>
      <c r="V11" s="55">
        <v>11.036570000000001</v>
      </c>
      <c r="W11" s="56">
        <v>12.102671000000001</v>
      </c>
    </row>
    <row r="12" spans="1:23" s="42" customFormat="1">
      <c r="A12" s="52" t="s">
        <v>79</v>
      </c>
      <c r="B12" s="58" t="s">
        <v>80</v>
      </c>
      <c r="C12" s="55"/>
      <c r="D12" s="55"/>
      <c r="E12" s="55"/>
      <c r="F12" s="55"/>
      <c r="G12" s="55"/>
      <c r="H12" s="55"/>
      <c r="I12" s="55">
        <v>1.1333129500000001</v>
      </c>
      <c r="J12" s="55">
        <v>1.3352700000000002</v>
      </c>
      <c r="K12" s="55">
        <v>1.3698637120714268</v>
      </c>
      <c r="L12" s="55">
        <v>1.3782570000000001</v>
      </c>
      <c r="M12" s="55">
        <v>1.5551507899999999</v>
      </c>
      <c r="N12" s="55">
        <v>1.600978</v>
      </c>
      <c r="O12" s="55">
        <v>1.7137601899999999</v>
      </c>
      <c r="P12" s="55">
        <v>1.786022</v>
      </c>
      <c r="Q12" s="55">
        <v>1.6457329999999999</v>
      </c>
      <c r="R12" s="55">
        <v>1.753104</v>
      </c>
      <c r="S12" s="55">
        <v>3.4437199999999999</v>
      </c>
      <c r="T12" s="55">
        <v>9.3018770000000011</v>
      </c>
      <c r="U12" s="55">
        <v>9.9166830000000008</v>
      </c>
      <c r="V12" s="55">
        <v>7.6310169999999999</v>
      </c>
      <c r="W12" s="56">
        <v>9.5164569999999991</v>
      </c>
    </row>
    <row r="13" spans="1:23" s="42" customFormat="1">
      <c r="A13" s="52" t="s">
        <v>81</v>
      </c>
      <c r="B13" s="58" t="s">
        <v>82</v>
      </c>
      <c r="C13" s="55"/>
      <c r="D13" s="55"/>
      <c r="E13" s="55"/>
      <c r="F13" s="55"/>
      <c r="G13" s="55"/>
      <c r="H13" s="55"/>
      <c r="I13" s="55">
        <v>3.3239973000000003</v>
      </c>
      <c r="J13" s="55">
        <v>3.5525529999999996</v>
      </c>
      <c r="K13" s="55">
        <v>3.9302150000000005</v>
      </c>
      <c r="L13" s="55">
        <v>4.0867095999999998</v>
      </c>
      <c r="M13" s="55">
        <v>4.4264489999999999</v>
      </c>
      <c r="N13" s="55">
        <v>4.6988479999999999</v>
      </c>
      <c r="O13" s="55">
        <v>4.5812999999999997</v>
      </c>
      <c r="P13" s="55">
        <v>4.6400660000000009</v>
      </c>
      <c r="Q13" s="55">
        <v>4.5832709999999999</v>
      </c>
      <c r="R13" s="55">
        <v>4.819788</v>
      </c>
      <c r="S13" s="55">
        <v>20.236087999999999</v>
      </c>
      <c r="T13" s="55">
        <v>55.246516999999997</v>
      </c>
      <c r="U13" s="55">
        <v>52.090609000000001</v>
      </c>
      <c r="V13" s="55">
        <v>35.51501300000001</v>
      </c>
      <c r="W13" s="56">
        <v>39.882220000000004</v>
      </c>
    </row>
    <row r="14" spans="1:23" s="42" customFormat="1">
      <c r="A14" s="52" t="s">
        <v>83</v>
      </c>
      <c r="B14" s="58" t="s">
        <v>84</v>
      </c>
      <c r="C14" s="55"/>
      <c r="D14" s="55"/>
      <c r="E14" s="55"/>
      <c r="F14" s="55"/>
      <c r="G14" s="55"/>
      <c r="H14" s="55"/>
      <c r="I14" s="55">
        <v>1.8988105399999999</v>
      </c>
      <c r="J14" s="55">
        <v>2.1604939999999999</v>
      </c>
      <c r="K14" s="55">
        <v>2.2484632799999997</v>
      </c>
      <c r="L14" s="55">
        <v>2.4976560000000001</v>
      </c>
      <c r="M14" s="55">
        <v>2.5884400000000003</v>
      </c>
      <c r="N14" s="55">
        <v>2.8012360000000003</v>
      </c>
      <c r="O14" s="55">
        <v>2.697044</v>
      </c>
      <c r="P14" s="55">
        <v>2.8545599999999998</v>
      </c>
      <c r="Q14" s="55">
        <v>2.7945449999999994</v>
      </c>
      <c r="R14" s="55">
        <v>2.7801900000000002</v>
      </c>
      <c r="S14" s="55">
        <v>5.9969840000000003</v>
      </c>
      <c r="T14" s="55">
        <v>13.846626999999998</v>
      </c>
      <c r="U14" s="55">
        <v>14.715576</v>
      </c>
      <c r="V14" s="55">
        <v>10.917490000000001</v>
      </c>
      <c r="W14" s="56">
        <v>13.736227000000001</v>
      </c>
    </row>
    <row r="15" spans="1:23" s="42" customFormat="1">
      <c r="A15" s="52" t="s">
        <v>85</v>
      </c>
      <c r="B15" s="58" t="s">
        <v>86</v>
      </c>
      <c r="C15" s="55"/>
      <c r="D15" s="55"/>
      <c r="E15" s="55"/>
      <c r="F15" s="55"/>
      <c r="G15" s="55"/>
      <c r="H15" s="55"/>
      <c r="I15" s="55">
        <v>1.0089450000000002</v>
      </c>
      <c r="J15" s="55">
        <v>1.1861796499999999</v>
      </c>
      <c r="K15" s="55">
        <v>1.2789975899999999</v>
      </c>
      <c r="L15" s="55">
        <v>1.2936049999999997</v>
      </c>
      <c r="M15" s="55">
        <v>1.5599129999999999</v>
      </c>
      <c r="N15" s="55">
        <v>1.5375809999999999</v>
      </c>
      <c r="O15" s="55">
        <v>1.8503190000000003</v>
      </c>
      <c r="P15" s="55">
        <v>1.6484820000000002</v>
      </c>
      <c r="Q15" s="55">
        <v>1.6454279999999997</v>
      </c>
      <c r="R15" s="55">
        <v>1.7799039999999999</v>
      </c>
      <c r="S15" s="55">
        <v>3.5112310000000004</v>
      </c>
      <c r="T15" s="55">
        <v>7.6951799999999988</v>
      </c>
      <c r="U15" s="55">
        <v>8.3813359999999992</v>
      </c>
      <c r="V15" s="55">
        <v>6.8250890000000002</v>
      </c>
      <c r="W15" s="56">
        <v>8.0477369999999997</v>
      </c>
    </row>
    <row r="16" spans="1:23" s="42" customFormat="1" ht="15.75">
      <c r="A16" s="40">
        <v>924</v>
      </c>
      <c r="B16" s="59" t="s">
        <v>87</v>
      </c>
      <c r="C16" s="50"/>
      <c r="D16" s="50"/>
      <c r="E16" s="50"/>
      <c r="F16" s="50"/>
      <c r="G16" s="50"/>
      <c r="H16" s="50"/>
      <c r="I16" s="50">
        <v>0.565855</v>
      </c>
      <c r="J16" s="50">
        <v>0.66974400000000012</v>
      </c>
      <c r="K16" s="50">
        <v>0.70686599999999988</v>
      </c>
      <c r="L16" s="50">
        <v>0.89972900000000022</v>
      </c>
      <c r="M16" s="50">
        <v>0.90104099999999987</v>
      </c>
      <c r="N16" s="50">
        <v>1.0088810000000001</v>
      </c>
      <c r="O16" s="50">
        <v>1.0473090000000003</v>
      </c>
      <c r="P16" s="50">
        <v>1.1789940000000001</v>
      </c>
      <c r="Q16" s="50">
        <v>1.0657660000000002</v>
      </c>
      <c r="R16" s="50">
        <v>1.2054960000000001</v>
      </c>
      <c r="S16" s="50">
        <v>2.5543660000000004</v>
      </c>
      <c r="T16" s="50">
        <v>7.7241759999999999</v>
      </c>
      <c r="U16" s="50">
        <v>8.2224470000000007</v>
      </c>
      <c r="V16" s="50">
        <v>6.634253000000002</v>
      </c>
      <c r="W16" s="51">
        <v>7.891589999999999</v>
      </c>
    </row>
    <row r="17" spans="1:23" s="42" customFormat="1" ht="15.75">
      <c r="A17" s="40">
        <v>923</v>
      </c>
      <c r="B17" s="79" t="s">
        <v>88</v>
      </c>
      <c r="C17" s="80"/>
      <c r="D17" s="80"/>
      <c r="E17" s="80"/>
      <c r="F17" s="80"/>
      <c r="G17" s="80"/>
      <c r="H17" s="80"/>
      <c r="I17" s="80">
        <v>1.6292337600000002</v>
      </c>
      <c r="J17" s="80">
        <v>1.7023909999999993</v>
      </c>
      <c r="K17" s="80">
        <v>2.2400010000000004</v>
      </c>
      <c r="L17" s="80">
        <v>2.0154389999999998</v>
      </c>
      <c r="M17" s="80">
        <v>2.3118630000000002</v>
      </c>
      <c r="N17" s="80">
        <v>2.3136450000000002</v>
      </c>
      <c r="O17" s="80">
        <v>2.4516200000000001</v>
      </c>
      <c r="P17" s="80">
        <v>2.5981249999999996</v>
      </c>
      <c r="Q17" s="80">
        <v>2.6909939999999999</v>
      </c>
      <c r="R17" s="80">
        <v>2.563689000000001</v>
      </c>
      <c r="S17" s="80">
        <v>4.0779430000000003</v>
      </c>
      <c r="T17" s="80">
        <v>28.700215000000007</v>
      </c>
      <c r="U17" s="80">
        <v>50.352308999999998</v>
      </c>
      <c r="V17" s="80">
        <v>49.022978999999992</v>
      </c>
      <c r="W17" s="51">
        <v>51.734445999999991</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133</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v>17.606165060696824</v>
      </c>
      <c r="J21" s="50">
        <v>19.687931093118426</v>
      </c>
      <c r="K21" s="50">
        <v>21.272321945492219</v>
      </c>
      <c r="L21" s="50">
        <v>22.054974989308512</v>
      </c>
      <c r="M21" s="50">
        <v>23.589065216813385</v>
      </c>
      <c r="N21" s="50">
        <v>24.223442042832989</v>
      </c>
      <c r="O21" s="50">
        <v>24.356787673991064</v>
      </c>
      <c r="P21" s="50">
        <v>24.733104822423396</v>
      </c>
      <c r="Q21" s="50">
        <v>23.806239479977936</v>
      </c>
      <c r="R21" s="50">
        <v>24.553891777202374</v>
      </c>
      <c r="S21" s="50">
        <v>60.888456685297676</v>
      </c>
      <c r="T21" s="50">
        <v>186.73002782773787</v>
      </c>
      <c r="U21" s="50">
        <v>208.47866955294708</v>
      </c>
      <c r="V21" s="50">
        <v>169.31433487010125</v>
      </c>
      <c r="W21" s="51">
        <v>186.72533441877928</v>
      </c>
    </row>
    <row r="22" spans="1:23">
      <c r="A22" s="52"/>
      <c r="B22" s="78" t="s">
        <v>66</v>
      </c>
      <c r="C22" s="55" t="s">
        <v>208</v>
      </c>
      <c r="D22" s="55" t="s">
        <v>208</v>
      </c>
      <c r="E22" s="55" t="s">
        <v>208</v>
      </c>
      <c r="F22" s="55" t="s">
        <v>208</v>
      </c>
      <c r="G22" s="55" t="s">
        <v>208</v>
      </c>
      <c r="H22" s="55" t="s">
        <v>208</v>
      </c>
      <c r="I22" s="132">
        <v>0</v>
      </c>
      <c r="J22" s="132">
        <v>0</v>
      </c>
      <c r="K22" s="132">
        <v>0</v>
      </c>
      <c r="L22" s="132">
        <v>0</v>
      </c>
      <c r="M22" s="132">
        <v>0</v>
      </c>
      <c r="N22" s="132">
        <v>0</v>
      </c>
      <c r="O22" s="132">
        <v>0</v>
      </c>
      <c r="P22" s="132">
        <v>0</v>
      </c>
      <c r="Q22" s="132">
        <v>0</v>
      </c>
      <c r="R22" s="132">
        <v>0</v>
      </c>
      <c r="S22" s="132">
        <v>0</v>
      </c>
      <c r="T22" s="132">
        <v>0</v>
      </c>
      <c r="U22" s="132">
        <v>0</v>
      </c>
      <c r="V22" s="132">
        <v>0</v>
      </c>
      <c r="W22" s="134">
        <v>0</v>
      </c>
    </row>
    <row r="23" spans="1:23" ht="25.5" customHeight="1">
      <c r="A23" s="47">
        <v>941</v>
      </c>
      <c r="B23" s="48" t="s">
        <v>67</v>
      </c>
      <c r="C23" s="50" t="s">
        <v>208</v>
      </c>
      <c r="D23" s="50" t="s">
        <v>208</v>
      </c>
      <c r="E23" s="50" t="s">
        <v>208</v>
      </c>
      <c r="F23" s="50" t="s">
        <v>208</v>
      </c>
      <c r="G23" s="50" t="s">
        <v>208</v>
      </c>
      <c r="H23" s="50" t="s">
        <v>208</v>
      </c>
      <c r="I23" s="50">
        <v>15.417760284172994</v>
      </c>
      <c r="J23" s="50">
        <v>17.451475238331859</v>
      </c>
      <c r="K23" s="50">
        <v>18.405642046565063</v>
      </c>
      <c r="L23" s="50">
        <v>19.542736302755291</v>
      </c>
      <c r="M23" s="50">
        <v>20.792132155888048</v>
      </c>
      <c r="N23" s="50">
        <v>21.490540229016208</v>
      </c>
      <c r="O23" s="50">
        <v>21.537513134667162</v>
      </c>
      <c r="P23" s="50">
        <v>21.785234023897488</v>
      </c>
      <c r="Q23" s="50">
        <v>20.807434544537681</v>
      </c>
      <c r="R23" s="50">
        <v>21.736110078391992</v>
      </c>
      <c r="S23" s="50">
        <v>56.499410068845229</v>
      </c>
      <c r="T23" s="50">
        <v>156.34806858870741</v>
      </c>
      <c r="U23" s="50">
        <v>155.93490840982147</v>
      </c>
      <c r="V23" s="50">
        <v>118.50703611740246</v>
      </c>
      <c r="W23" s="51">
        <v>134.14815298360358</v>
      </c>
    </row>
    <row r="24" spans="1:23" ht="25.5" customHeight="1">
      <c r="A24" s="47">
        <v>921</v>
      </c>
      <c r="B24" s="57" t="s">
        <v>68</v>
      </c>
      <c r="C24" s="50" t="s">
        <v>208</v>
      </c>
      <c r="D24" s="50" t="s">
        <v>208</v>
      </c>
      <c r="E24" s="50" t="s">
        <v>208</v>
      </c>
      <c r="F24" s="50" t="s">
        <v>208</v>
      </c>
      <c r="G24" s="50" t="s">
        <v>208</v>
      </c>
      <c r="H24" s="50" t="s">
        <v>208</v>
      </c>
      <c r="I24" s="50">
        <v>14.657697599969904</v>
      </c>
      <c r="J24" s="50">
        <v>16.57162278962403</v>
      </c>
      <c r="K24" s="50">
        <v>17.501018096202966</v>
      </c>
      <c r="L24" s="50">
        <v>18.421226794795068</v>
      </c>
      <c r="M24" s="50">
        <v>19.702036695149573</v>
      </c>
      <c r="N24" s="50">
        <v>20.298839378269751</v>
      </c>
      <c r="O24" s="50">
        <v>20.333145574235783</v>
      </c>
      <c r="P24" s="50">
        <v>20.447530108867515</v>
      </c>
      <c r="Q24" s="50">
        <v>19.619760272196526</v>
      </c>
      <c r="R24" s="50">
        <v>20.411134792080304</v>
      </c>
      <c r="S24" s="50">
        <v>53.750173149770781</v>
      </c>
      <c r="T24" s="50">
        <v>148.17127965569429</v>
      </c>
      <c r="U24" s="50">
        <v>147.35460097684935</v>
      </c>
      <c r="V24" s="50">
        <v>111.63131209883582</v>
      </c>
      <c r="W24" s="51">
        <v>126.1280118335076</v>
      </c>
    </row>
    <row r="25" spans="1:23">
      <c r="A25" s="52" t="s">
        <v>69</v>
      </c>
      <c r="B25" s="58" t="s">
        <v>70</v>
      </c>
      <c r="C25" s="55" t="s">
        <v>208</v>
      </c>
      <c r="D25" s="55" t="s">
        <v>208</v>
      </c>
      <c r="E25" s="55" t="s">
        <v>208</v>
      </c>
      <c r="F25" s="55" t="s">
        <v>208</v>
      </c>
      <c r="G25" s="55" t="s">
        <v>208</v>
      </c>
      <c r="H25" s="55" t="s">
        <v>208</v>
      </c>
      <c r="I25" s="55">
        <v>0.37158858909669606</v>
      </c>
      <c r="J25" s="55">
        <v>0.3980042788184342</v>
      </c>
      <c r="K25" s="55">
        <v>0.44748341338190045</v>
      </c>
      <c r="L25" s="55">
        <v>0.52188586097791878</v>
      </c>
      <c r="M25" s="55">
        <v>0.63920845641500534</v>
      </c>
      <c r="N25" s="55">
        <v>0.58715376291886534</v>
      </c>
      <c r="O25" s="55">
        <v>0.65049318940623657</v>
      </c>
      <c r="P25" s="55">
        <v>0.64202966617906154</v>
      </c>
      <c r="Q25" s="55">
        <v>0.65426692354064242</v>
      </c>
      <c r="R25" s="55">
        <v>0.82381092637178421</v>
      </c>
      <c r="S25" s="55">
        <v>2.0436603683310812</v>
      </c>
      <c r="T25" s="55">
        <v>7.7253629790969685</v>
      </c>
      <c r="U25" s="55">
        <v>7.3245889554632768</v>
      </c>
      <c r="V25" s="55">
        <v>6.4679658118149819</v>
      </c>
      <c r="W25" s="56">
        <v>7.1249322589253108</v>
      </c>
    </row>
    <row r="26" spans="1:23">
      <c r="A26" s="52" t="s">
        <v>71</v>
      </c>
      <c r="B26" s="58" t="s">
        <v>72</v>
      </c>
      <c r="C26" s="55" t="s">
        <v>208</v>
      </c>
      <c r="D26" s="55" t="s">
        <v>208</v>
      </c>
      <c r="E26" s="55" t="s">
        <v>208</v>
      </c>
      <c r="F26" s="55" t="s">
        <v>208</v>
      </c>
      <c r="G26" s="55" t="s">
        <v>208</v>
      </c>
      <c r="H26" s="55" t="s">
        <v>208</v>
      </c>
      <c r="I26" s="55">
        <v>1.6400808305170664</v>
      </c>
      <c r="J26" s="55">
        <v>1.8290724027797527</v>
      </c>
      <c r="K26" s="55">
        <v>2.1327570364863866</v>
      </c>
      <c r="L26" s="55">
        <v>2.3535932726490101</v>
      </c>
      <c r="M26" s="55">
        <v>2.6532019248141063</v>
      </c>
      <c r="N26" s="55">
        <v>2.6748228737531345</v>
      </c>
      <c r="O26" s="55">
        <v>2.6434413074618623</v>
      </c>
      <c r="P26" s="55">
        <v>2.3420705141001217</v>
      </c>
      <c r="Q26" s="55">
        <v>2.2705929560982461</v>
      </c>
      <c r="R26" s="55">
        <v>2.3040259102137393</v>
      </c>
      <c r="S26" s="55">
        <v>5.5552007445737042</v>
      </c>
      <c r="T26" s="55">
        <v>18.8403321281892</v>
      </c>
      <c r="U26" s="55">
        <v>18.767134260715626</v>
      </c>
      <c r="V26" s="55">
        <v>14.49288689436146</v>
      </c>
      <c r="W26" s="56">
        <v>16.361691012467421</v>
      </c>
    </row>
    <row r="27" spans="1:23">
      <c r="A27" s="52" t="s">
        <v>73</v>
      </c>
      <c r="B27" s="58" t="s">
        <v>74</v>
      </c>
      <c r="C27" s="55" t="s">
        <v>208</v>
      </c>
      <c r="D27" s="55" t="s">
        <v>208</v>
      </c>
      <c r="E27" s="55" t="s">
        <v>208</v>
      </c>
      <c r="F27" s="55" t="s">
        <v>208</v>
      </c>
      <c r="G27" s="55" t="s">
        <v>208</v>
      </c>
      <c r="H27" s="55" t="s">
        <v>208</v>
      </c>
      <c r="I27" s="55">
        <v>1.0376116847380104</v>
      </c>
      <c r="J27" s="55">
        <v>1.2717085433544737</v>
      </c>
      <c r="K27" s="55">
        <v>1.1981696141690727</v>
      </c>
      <c r="L27" s="55">
        <v>1.3665820385228158</v>
      </c>
      <c r="M27" s="55">
        <v>1.4848106235562957</v>
      </c>
      <c r="N27" s="55">
        <v>1.544544970052776</v>
      </c>
      <c r="O27" s="55">
        <v>1.6139019104286649</v>
      </c>
      <c r="P27" s="55">
        <v>1.7973817116389856</v>
      </c>
      <c r="Q27" s="55">
        <v>1.7056062821844424</v>
      </c>
      <c r="R27" s="55">
        <v>1.797271465938276</v>
      </c>
      <c r="S27" s="55">
        <v>3.9248656223343428</v>
      </c>
      <c r="T27" s="55">
        <v>11.022582219981496</v>
      </c>
      <c r="U27" s="55">
        <v>11.112199513611353</v>
      </c>
      <c r="V27" s="55">
        <v>9.6164029035850689</v>
      </c>
      <c r="W27" s="56">
        <v>11.017448611461537</v>
      </c>
    </row>
    <row r="28" spans="1:23">
      <c r="A28" s="52" t="s">
        <v>75</v>
      </c>
      <c r="B28" s="58" t="s">
        <v>76</v>
      </c>
      <c r="C28" s="55" t="s">
        <v>208</v>
      </c>
      <c r="D28" s="55" t="s">
        <v>208</v>
      </c>
      <c r="E28" s="55" t="s">
        <v>208</v>
      </c>
      <c r="F28" s="55" t="s">
        <v>208</v>
      </c>
      <c r="G28" s="55" t="s">
        <v>208</v>
      </c>
      <c r="H28" s="55" t="s">
        <v>208</v>
      </c>
      <c r="I28" s="55">
        <v>0.67980616024295171</v>
      </c>
      <c r="J28" s="55">
        <v>0.64038724378936684</v>
      </c>
      <c r="K28" s="55">
        <v>0.76489703057433045</v>
      </c>
      <c r="L28" s="55">
        <v>0.82965095863889315</v>
      </c>
      <c r="M28" s="55">
        <v>0.89363314451832232</v>
      </c>
      <c r="N28" s="55">
        <v>0.93565693356375246</v>
      </c>
      <c r="O28" s="55">
        <v>1.0645606971661496</v>
      </c>
      <c r="P28" s="55">
        <v>0.97930182589324588</v>
      </c>
      <c r="Q28" s="55">
        <v>0.91948623633548254</v>
      </c>
      <c r="R28" s="55">
        <v>0.98857141901344781</v>
      </c>
      <c r="S28" s="55">
        <v>1.9615039734590427</v>
      </c>
      <c r="T28" s="55">
        <v>6.6957017460647164</v>
      </c>
      <c r="U28" s="55">
        <v>7.6789368052830342</v>
      </c>
      <c r="V28" s="55">
        <v>6.5109721674475525</v>
      </c>
      <c r="W28" s="56">
        <v>6.9819403067561661</v>
      </c>
    </row>
    <row r="29" spans="1:23">
      <c r="A29" s="52" t="s">
        <v>77</v>
      </c>
      <c r="B29" s="58" t="s">
        <v>78</v>
      </c>
      <c r="C29" s="55" t="s">
        <v>208</v>
      </c>
      <c r="D29" s="55" t="s">
        <v>208</v>
      </c>
      <c r="E29" s="55" t="s">
        <v>208</v>
      </c>
      <c r="F29" s="55" t="s">
        <v>208</v>
      </c>
      <c r="G29" s="55" t="s">
        <v>208</v>
      </c>
      <c r="H29" s="55" t="s">
        <v>208</v>
      </c>
      <c r="I29" s="55">
        <v>1.0357726407718886</v>
      </c>
      <c r="J29" s="55">
        <v>1.6146721229751366</v>
      </c>
      <c r="K29" s="55">
        <v>1.6605150285055428</v>
      </c>
      <c r="L29" s="55">
        <v>1.8116546403283778</v>
      </c>
      <c r="M29" s="55">
        <v>1.7757851178996948</v>
      </c>
      <c r="N29" s="55">
        <v>1.9901838066089885</v>
      </c>
      <c r="O29" s="55">
        <v>1.8923530234385733</v>
      </c>
      <c r="P29" s="55">
        <v>2.2863949143975648</v>
      </c>
      <c r="Q29" s="55">
        <v>2.1804536489080575</v>
      </c>
      <c r="R29" s="55">
        <v>2.261055022053478</v>
      </c>
      <c r="S29" s="55">
        <v>4.5450267740570984</v>
      </c>
      <c r="T29" s="55">
        <v>12.752478851516434</v>
      </c>
      <c r="U29" s="55">
        <v>13.66360024507671</v>
      </c>
      <c r="V29" s="55">
        <v>11.438274879114809</v>
      </c>
      <c r="W29" s="56">
        <v>12.299819138243784</v>
      </c>
    </row>
    <row r="30" spans="1:23">
      <c r="A30" s="52" t="s">
        <v>79</v>
      </c>
      <c r="B30" s="58" t="s">
        <v>80</v>
      </c>
      <c r="C30" s="55" t="s">
        <v>208</v>
      </c>
      <c r="D30" s="55" t="s">
        <v>208</v>
      </c>
      <c r="E30" s="55" t="s">
        <v>208</v>
      </c>
      <c r="F30" s="55" t="s">
        <v>208</v>
      </c>
      <c r="G30" s="55" t="s">
        <v>208</v>
      </c>
      <c r="H30" s="55" t="s">
        <v>208</v>
      </c>
      <c r="I30" s="55">
        <v>1.5222784685460431</v>
      </c>
      <c r="J30" s="55">
        <v>1.7541636493736508</v>
      </c>
      <c r="K30" s="55">
        <v>1.7531067029277669</v>
      </c>
      <c r="L30" s="55">
        <v>1.7179932289753164</v>
      </c>
      <c r="M30" s="55">
        <v>1.8814491426503896</v>
      </c>
      <c r="N30" s="55">
        <v>1.8910920560763487</v>
      </c>
      <c r="O30" s="55">
        <v>1.9707623816798274</v>
      </c>
      <c r="P30" s="55">
        <v>2.0264468027230551</v>
      </c>
      <c r="Q30" s="55">
        <v>1.8339811396149135</v>
      </c>
      <c r="R30" s="55">
        <v>1.9268578861598564</v>
      </c>
      <c r="S30" s="55">
        <v>3.7064391567046542</v>
      </c>
      <c r="T30" s="55">
        <v>9.8469383543111011</v>
      </c>
      <c r="U30" s="55">
        <v>10.348280609814624</v>
      </c>
      <c r="V30" s="55">
        <v>7.9087678557013685</v>
      </c>
      <c r="W30" s="56">
        <v>9.6714766465083617</v>
      </c>
    </row>
    <row r="31" spans="1:23">
      <c r="A31" s="52" t="s">
        <v>81</v>
      </c>
      <c r="B31" s="58" t="s">
        <v>82</v>
      </c>
      <c r="C31" s="55" t="s">
        <v>208</v>
      </c>
      <c r="D31" s="55" t="s">
        <v>208</v>
      </c>
      <c r="E31" s="55" t="s">
        <v>208</v>
      </c>
      <c r="F31" s="55" t="s">
        <v>208</v>
      </c>
      <c r="G31" s="55" t="s">
        <v>208</v>
      </c>
      <c r="H31" s="55" t="s">
        <v>208</v>
      </c>
      <c r="I31" s="55">
        <v>4.4648298771272161</v>
      </c>
      <c r="J31" s="55">
        <v>4.6670406247974636</v>
      </c>
      <c r="K31" s="55">
        <v>5.0297604058935717</v>
      </c>
      <c r="L31" s="55">
        <v>5.0940712955482343</v>
      </c>
      <c r="M31" s="55">
        <v>5.3551968912517314</v>
      </c>
      <c r="N31" s="55">
        <v>5.5503286900321172</v>
      </c>
      <c r="O31" s="55">
        <v>5.2683296950606575</v>
      </c>
      <c r="P31" s="55">
        <v>5.2646870587954444</v>
      </c>
      <c r="Q31" s="55">
        <v>5.1075311558703538</v>
      </c>
      <c r="R31" s="55">
        <v>5.2974874949909658</v>
      </c>
      <c r="S31" s="55">
        <v>21.779885978453873</v>
      </c>
      <c r="T31" s="55">
        <v>58.483792807559183</v>
      </c>
      <c r="U31" s="55">
        <v>54.357716089960235</v>
      </c>
      <c r="V31" s="55">
        <v>36.807674941520418</v>
      </c>
      <c r="W31" s="56">
        <v>40.531886955503381</v>
      </c>
    </row>
    <row r="32" spans="1:23">
      <c r="A32" s="52" t="s">
        <v>83</v>
      </c>
      <c r="B32" s="58" t="s">
        <v>84</v>
      </c>
      <c r="C32" s="55" t="s">
        <v>208</v>
      </c>
      <c r="D32" s="55" t="s">
        <v>208</v>
      </c>
      <c r="E32" s="55" t="s">
        <v>208</v>
      </c>
      <c r="F32" s="55" t="s">
        <v>208</v>
      </c>
      <c r="G32" s="55" t="s">
        <v>208</v>
      </c>
      <c r="H32" s="55" t="s">
        <v>208</v>
      </c>
      <c r="I32" s="55">
        <v>2.5505032841019641</v>
      </c>
      <c r="J32" s="55">
        <v>2.8382724388999048</v>
      </c>
      <c r="K32" s="55">
        <v>2.8775096476527593</v>
      </c>
      <c r="L32" s="55">
        <v>3.1133207350367695</v>
      </c>
      <c r="M32" s="55">
        <v>3.1315408448604365</v>
      </c>
      <c r="N32" s="55">
        <v>3.3088494325312947</v>
      </c>
      <c r="O32" s="55">
        <v>3.1015032838026708</v>
      </c>
      <c r="P32" s="55">
        <v>3.2388257172538322</v>
      </c>
      <c r="Q32" s="55">
        <v>3.1142006776343174</v>
      </c>
      <c r="R32" s="55">
        <v>3.0557405758715808</v>
      </c>
      <c r="S32" s="55">
        <v>6.4544900049165745</v>
      </c>
      <c r="T32" s="55">
        <v>14.657996712291467</v>
      </c>
      <c r="U32" s="55">
        <v>15.356032837094162</v>
      </c>
      <c r="V32" s="55">
        <v>11.314860650545155</v>
      </c>
      <c r="W32" s="56">
        <v>13.959985175327084</v>
      </c>
    </row>
    <row r="33" spans="1:23">
      <c r="A33" s="52" t="s">
        <v>85</v>
      </c>
      <c r="B33" s="58" t="s">
        <v>86</v>
      </c>
      <c r="C33" s="55" t="s">
        <v>208</v>
      </c>
      <c r="D33" s="55" t="s">
        <v>208</v>
      </c>
      <c r="E33" s="55" t="s">
        <v>208</v>
      </c>
      <c r="F33" s="55" t="s">
        <v>208</v>
      </c>
      <c r="G33" s="55" t="s">
        <v>208</v>
      </c>
      <c r="H33" s="55" t="s">
        <v>208</v>
      </c>
      <c r="I33" s="55">
        <v>1.355226064828067</v>
      </c>
      <c r="J33" s="55">
        <v>1.5583014848358454</v>
      </c>
      <c r="K33" s="55">
        <v>1.6368192166116353</v>
      </c>
      <c r="L33" s="55">
        <v>1.6124747641177324</v>
      </c>
      <c r="M33" s="55">
        <v>1.8872105491835922</v>
      </c>
      <c r="N33" s="55">
        <v>1.8162068527324722</v>
      </c>
      <c r="O33" s="55">
        <v>2.1278000857911383</v>
      </c>
      <c r="P33" s="55">
        <v>1.8703918978862006</v>
      </c>
      <c r="Q33" s="55">
        <v>1.8336412520100693</v>
      </c>
      <c r="R33" s="55">
        <v>1.9563140914671764</v>
      </c>
      <c r="S33" s="55">
        <v>3.7791005269404137</v>
      </c>
      <c r="T33" s="55">
        <v>8.1460938566837289</v>
      </c>
      <c r="U33" s="55">
        <v>8.7461116598303335</v>
      </c>
      <c r="V33" s="55">
        <v>7.0735059947449992</v>
      </c>
      <c r="W33" s="56">
        <v>8.1788317283145684</v>
      </c>
    </row>
    <row r="34" spans="1:23" ht="15.75">
      <c r="A34" s="40">
        <v>924</v>
      </c>
      <c r="B34" s="59" t="s">
        <v>87</v>
      </c>
      <c r="C34" s="50" t="s">
        <v>208</v>
      </c>
      <c r="D34" s="50" t="s">
        <v>208</v>
      </c>
      <c r="E34" s="50" t="s">
        <v>208</v>
      </c>
      <c r="F34" s="50" t="s">
        <v>208</v>
      </c>
      <c r="G34" s="50" t="s">
        <v>208</v>
      </c>
      <c r="H34" s="50" t="s">
        <v>208</v>
      </c>
      <c r="I34" s="50">
        <v>0.76006268420308898</v>
      </c>
      <c r="J34" s="50">
        <v>0.87985244870783175</v>
      </c>
      <c r="K34" s="50">
        <v>0.90462395036209586</v>
      </c>
      <c r="L34" s="50">
        <v>1.1215095079602229</v>
      </c>
      <c r="M34" s="50">
        <v>1.0900954607384725</v>
      </c>
      <c r="N34" s="50">
        <v>1.1917008507464582</v>
      </c>
      <c r="O34" s="50">
        <v>1.2043675604313806</v>
      </c>
      <c r="P34" s="50">
        <v>1.3377039150299748</v>
      </c>
      <c r="Q34" s="50">
        <v>1.1876742723411564</v>
      </c>
      <c r="R34" s="50">
        <v>1.3249752863116864</v>
      </c>
      <c r="S34" s="50">
        <v>2.7492369190744435</v>
      </c>
      <c r="T34" s="50">
        <v>8.1767889330131212</v>
      </c>
      <c r="U34" s="50">
        <v>8.5803074329721376</v>
      </c>
      <c r="V34" s="50">
        <v>6.8757240185666451</v>
      </c>
      <c r="W34" s="51">
        <v>8.0201411500959789</v>
      </c>
    </row>
    <row r="35" spans="1:23" ht="15.75">
      <c r="A35" s="40">
        <v>923</v>
      </c>
      <c r="B35" s="59" t="s">
        <v>88</v>
      </c>
      <c r="C35" s="50" t="s">
        <v>208</v>
      </c>
      <c r="D35" s="50" t="s">
        <v>208</v>
      </c>
      <c r="E35" s="50" t="s">
        <v>208</v>
      </c>
      <c r="F35" s="50" t="s">
        <v>208</v>
      </c>
      <c r="G35" s="50" t="s">
        <v>208</v>
      </c>
      <c r="H35" s="50" t="s">
        <v>208</v>
      </c>
      <c r="I35" s="50">
        <v>2.1884047765238295</v>
      </c>
      <c r="J35" s="50">
        <v>2.2364558547865654</v>
      </c>
      <c r="K35" s="50">
        <v>2.8666798989271598</v>
      </c>
      <c r="L35" s="50">
        <v>2.5122386865532205</v>
      </c>
      <c r="M35" s="50">
        <v>2.7969330609253387</v>
      </c>
      <c r="N35" s="50">
        <v>2.732901813816782</v>
      </c>
      <c r="O35" s="50">
        <v>2.819274539323906</v>
      </c>
      <c r="P35" s="50">
        <v>2.9478707985259063</v>
      </c>
      <c r="Q35" s="50">
        <v>2.9988049354402535</v>
      </c>
      <c r="R35" s="50">
        <v>2.817781698810383</v>
      </c>
      <c r="S35" s="50">
        <v>4.3890466164524558</v>
      </c>
      <c r="T35" s="50">
        <v>30.381959239030447</v>
      </c>
      <c r="U35" s="50">
        <v>52.543761143125614</v>
      </c>
      <c r="V35" s="50">
        <v>50.807298752698777</v>
      </c>
      <c r="W35" s="51">
        <v>52.57718143517571</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134</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c r="J3" s="50"/>
      <c r="K3" s="50"/>
      <c r="L3" s="50"/>
      <c r="M3" s="50"/>
      <c r="N3" s="50"/>
      <c r="O3" s="50">
        <f t="shared" ref="O3:W3" si="0">SUM(O6,O16:O17,O4)</f>
        <v>127.1879289499999</v>
      </c>
      <c r="P3" s="50">
        <f t="shared" si="0"/>
        <v>1267.3993002300001</v>
      </c>
      <c r="Q3" s="50">
        <f t="shared" si="0"/>
        <v>2231.7483619000013</v>
      </c>
      <c r="R3" s="50">
        <f t="shared" si="0"/>
        <v>3554.1022156100012</v>
      </c>
      <c r="S3" s="50">
        <f t="shared" si="0"/>
        <v>6779.6544881600021</v>
      </c>
      <c r="T3" s="50">
        <f t="shared" si="0"/>
        <v>10436.707839980012</v>
      </c>
      <c r="U3" s="50">
        <f t="shared" si="0"/>
        <v>12827.382151170004</v>
      </c>
      <c r="V3" s="50">
        <f t="shared" si="0"/>
        <v>14271.548569179993</v>
      </c>
      <c r="W3" s="77">
        <f t="shared" si="0"/>
        <v>14830.44481665001</v>
      </c>
    </row>
    <row r="4" spans="1:23" s="42" customFormat="1">
      <c r="A4" s="52"/>
      <c r="B4" s="78" t="s">
        <v>66</v>
      </c>
      <c r="C4" s="55"/>
      <c r="D4" s="55"/>
      <c r="E4" s="55"/>
      <c r="F4" s="55"/>
      <c r="G4" s="55"/>
      <c r="H4" s="55"/>
      <c r="I4" s="55"/>
      <c r="J4" s="55"/>
      <c r="K4" s="55"/>
      <c r="L4" s="55"/>
      <c r="M4" s="55"/>
      <c r="N4" s="55"/>
      <c r="O4" s="55">
        <v>2.1726163906099806E-2</v>
      </c>
      <c r="P4" s="55">
        <v>0.48225314442382339</v>
      </c>
      <c r="Q4" s="55">
        <v>1.0978577672791481</v>
      </c>
      <c r="R4" s="55">
        <v>2.6223591668807233</v>
      </c>
      <c r="S4" s="55">
        <v>10.378425049855176</v>
      </c>
      <c r="T4" s="55">
        <v>21.808706286048672</v>
      </c>
      <c r="U4" s="55">
        <v>24.01958768659237</v>
      </c>
      <c r="V4" s="55">
        <v>24.953738350527942</v>
      </c>
      <c r="W4" s="56">
        <v>24.896745640835992</v>
      </c>
    </row>
    <row r="5" spans="1:23" s="42" customFormat="1" ht="25.5" customHeight="1">
      <c r="A5" s="47">
        <v>941</v>
      </c>
      <c r="B5" s="48" t="s">
        <v>67</v>
      </c>
      <c r="C5" s="50"/>
      <c r="D5" s="50"/>
      <c r="E5" s="50"/>
      <c r="F5" s="50"/>
      <c r="G5" s="50"/>
      <c r="H5" s="50"/>
      <c r="I5" s="50"/>
      <c r="J5" s="50"/>
      <c r="K5" s="50"/>
      <c r="L5" s="50"/>
      <c r="M5" s="50"/>
      <c r="N5" s="50"/>
      <c r="O5" s="50">
        <f t="shared" ref="O5:W5" si="1">SUM(O6,O16)</f>
        <v>113.47286376833377</v>
      </c>
      <c r="P5" s="50">
        <f t="shared" si="1"/>
        <v>1139.3134335983827</v>
      </c>
      <c r="Q5" s="50">
        <f t="shared" si="1"/>
        <v>2006.5471223977477</v>
      </c>
      <c r="R5" s="50">
        <f t="shared" si="1"/>
        <v>3170.8253756100453</v>
      </c>
      <c r="S5" s="50">
        <f t="shared" si="1"/>
        <v>6016.76291438315</v>
      </c>
      <c r="T5" s="50">
        <f t="shared" si="1"/>
        <v>9204.7121879007882</v>
      </c>
      <c r="U5" s="50">
        <f t="shared" si="1"/>
        <v>11370.474239667399</v>
      </c>
      <c r="V5" s="50">
        <f t="shared" si="1"/>
        <v>12663.285433112243</v>
      </c>
      <c r="W5" s="51">
        <f t="shared" si="1"/>
        <v>13141.631769480678</v>
      </c>
    </row>
    <row r="6" spans="1:23" s="42" customFormat="1" ht="25.5" customHeight="1">
      <c r="A6" s="47">
        <v>921</v>
      </c>
      <c r="B6" s="57" t="s">
        <v>68</v>
      </c>
      <c r="C6" s="50"/>
      <c r="D6" s="50"/>
      <c r="E6" s="50"/>
      <c r="F6" s="50"/>
      <c r="G6" s="50"/>
      <c r="H6" s="50"/>
      <c r="I6" s="50"/>
      <c r="J6" s="50"/>
      <c r="K6" s="50"/>
      <c r="L6" s="50"/>
      <c r="M6" s="50"/>
      <c r="N6" s="50"/>
      <c r="O6" s="50">
        <f t="shared" ref="O6:W6" si="2">SUM(O7:O15)</f>
        <v>104.61211008281391</v>
      </c>
      <c r="P6" s="50">
        <f t="shared" si="2"/>
        <v>1054.455923888775</v>
      </c>
      <c r="Q6" s="50">
        <f t="shared" si="2"/>
        <v>1860.3733402766068</v>
      </c>
      <c r="R6" s="50">
        <f t="shared" si="2"/>
        <v>2953.2916774973819</v>
      </c>
      <c r="S6" s="50">
        <f t="shared" si="2"/>
        <v>5601.4966785771267</v>
      </c>
      <c r="T6" s="50">
        <f t="shared" si="2"/>
        <v>8558.1344438638134</v>
      </c>
      <c r="U6" s="50">
        <f t="shared" si="2"/>
        <v>10566.057725152818</v>
      </c>
      <c r="V6" s="50">
        <f t="shared" si="2"/>
        <v>11762.838051809473</v>
      </c>
      <c r="W6" s="51">
        <f t="shared" si="2"/>
        <v>12189.068781870099</v>
      </c>
    </row>
    <row r="7" spans="1:23" s="42" customFormat="1">
      <c r="A7" s="52" t="s">
        <v>69</v>
      </c>
      <c r="B7" s="58" t="s">
        <v>70</v>
      </c>
      <c r="C7" s="55"/>
      <c r="D7" s="55"/>
      <c r="E7" s="55"/>
      <c r="F7" s="55"/>
      <c r="G7" s="55"/>
      <c r="H7" s="55"/>
      <c r="I7" s="55"/>
      <c r="J7" s="55"/>
      <c r="K7" s="55"/>
      <c r="L7" s="55"/>
      <c r="M7" s="55"/>
      <c r="N7" s="55"/>
      <c r="O7" s="55">
        <v>7.7660637224793359</v>
      </c>
      <c r="P7" s="55">
        <v>72.280510767062168</v>
      </c>
      <c r="Q7" s="55">
        <v>122.74016607421265</v>
      </c>
      <c r="R7" s="55">
        <v>188.00846281852861</v>
      </c>
      <c r="S7" s="55">
        <v>371.46091248976325</v>
      </c>
      <c r="T7" s="55">
        <v>576.01960487457472</v>
      </c>
      <c r="U7" s="55">
        <v>699.86948874104951</v>
      </c>
      <c r="V7" s="55">
        <v>783.29051238691864</v>
      </c>
      <c r="W7" s="56">
        <v>792.9030285476374</v>
      </c>
    </row>
    <row r="8" spans="1:23" s="42" customFormat="1">
      <c r="A8" s="52" t="s">
        <v>71</v>
      </c>
      <c r="B8" s="58" t="s">
        <v>72</v>
      </c>
      <c r="C8" s="55"/>
      <c r="D8" s="55"/>
      <c r="E8" s="55"/>
      <c r="F8" s="55"/>
      <c r="G8" s="55"/>
      <c r="H8" s="55"/>
      <c r="I8" s="55"/>
      <c r="J8" s="55"/>
      <c r="K8" s="55"/>
      <c r="L8" s="55"/>
      <c r="M8" s="55"/>
      <c r="N8" s="55"/>
      <c r="O8" s="55">
        <v>18.427344540472966</v>
      </c>
      <c r="P8" s="55">
        <v>186.44949191490716</v>
      </c>
      <c r="Q8" s="55">
        <v>334.45149995060581</v>
      </c>
      <c r="R8" s="55">
        <v>537.70064430509569</v>
      </c>
      <c r="S8" s="55">
        <v>1058.0693102383129</v>
      </c>
      <c r="T8" s="55">
        <v>1631.9672209011362</v>
      </c>
      <c r="U8" s="55">
        <v>1972.3372244553514</v>
      </c>
      <c r="V8" s="55">
        <v>2130.7246406319059</v>
      </c>
      <c r="W8" s="56">
        <v>2184.6097569506833</v>
      </c>
    </row>
    <row r="9" spans="1:23" s="42" customFormat="1">
      <c r="A9" s="52" t="s">
        <v>73</v>
      </c>
      <c r="B9" s="58" t="s">
        <v>74</v>
      </c>
      <c r="C9" s="55"/>
      <c r="D9" s="55"/>
      <c r="E9" s="55"/>
      <c r="F9" s="55"/>
      <c r="G9" s="55"/>
      <c r="H9" s="55"/>
      <c r="I9" s="55"/>
      <c r="J9" s="55"/>
      <c r="K9" s="55"/>
      <c r="L9" s="55"/>
      <c r="M9" s="55"/>
      <c r="N9" s="55"/>
      <c r="O9" s="55">
        <v>11.891372252972477</v>
      </c>
      <c r="P9" s="55">
        <v>116.77706057761361</v>
      </c>
      <c r="Q9" s="55">
        <v>200.77814037122229</v>
      </c>
      <c r="R9" s="55">
        <v>319.00468577648974</v>
      </c>
      <c r="S9" s="55">
        <v>610.68030891646708</v>
      </c>
      <c r="T9" s="55">
        <v>947.34557051014042</v>
      </c>
      <c r="U9" s="55">
        <v>1173.1129724598286</v>
      </c>
      <c r="V9" s="55">
        <v>1321.9668610379968</v>
      </c>
      <c r="W9" s="56">
        <v>1378.1852134038677</v>
      </c>
    </row>
    <row r="10" spans="1:23" s="42" customFormat="1">
      <c r="A10" s="52" t="s">
        <v>75</v>
      </c>
      <c r="B10" s="58" t="s">
        <v>76</v>
      </c>
      <c r="C10" s="55"/>
      <c r="D10" s="55"/>
      <c r="E10" s="55"/>
      <c r="F10" s="55"/>
      <c r="G10" s="55"/>
      <c r="H10" s="55"/>
      <c r="I10" s="55"/>
      <c r="J10" s="55"/>
      <c r="K10" s="55"/>
      <c r="L10" s="55"/>
      <c r="M10" s="55"/>
      <c r="N10" s="55"/>
      <c r="O10" s="55">
        <v>8.4814914767064149</v>
      </c>
      <c r="P10" s="55">
        <v>84.13224524600183</v>
      </c>
      <c r="Q10" s="55">
        <v>147.18848480094272</v>
      </c>
      <c r="R10" s="55">
        <v>230.33458827567733</v>
      </c>
      <c r="S10" s="55">
        <v>454.26646119761779</v>
      </c>
      <c r="T10" s="55">
        <v>722.12002508559544</v>
      </c>
      <c r="U10" s="55">
        <v>879.45460354006059</v>
      </c>
      <c r="V10" s="55">
        <v>989.57656312201243</v>
      </c>
      <c r="W10" s="56">
        <v>1044.5004498352364</v>
      </c>
    </row>
    <row r="11" spans="1:23" s="42" customFormat="1">
      <c r="A11" s="52" t="s">
        <v>77</v>
      </c>
      <c r="B11" s="58" t="s">
        <v>78</v>
      </c>
      <c r="C11" s="55"/>
      <c r="D11" s="55"/>
      <c r="E11" s="55"/>
      <c r="F11" s="55"/>
      <c r="G11" s="55"/>
      <c r="H11" s="55"/>
      <c r="I11" s="55"/>
      <c r="J11" s="55"/>
      <c r="K11" s="55"/>
      <c r="L11" s="55"/>
      <c r="M11" s="55"/>
      <c r="N11" s="55"/>
      <c r="O11" s="55">
        <v>12.069162474506957</v>
      </c>
      <c r="P11" s="55">
        <v>119.00982606945885</v>
      </c>
      <c r="Q11" s="55">
        <v>202.40261971131213</v>
      </c>
      <c r="R11" s="55">
        <v>321.96101519867563</v>
      </c>
      <c r="S11" s="55">
        <v>607.15518456995403</v>
      </c>
      <c r="T11" s="55">
        <v>907.88631359869487</v>
      </c>
      <c r="U11" s="55">
        <v>1142.6229107506799</v>
      </c>
      <c r="V11" s="55">
        <v>1276.0451960459422</v>
      </c>
      <c r="W11" s="56">
        <v>1329.9530490518343</v>
      </c>
    </row>
    <row r="12" spans="1:23" s="42" customFormat="1">
      <c r="A12" s="52" t="s">
        <v>79</v>
      </c>
      <c r="B12" s="58" t="s">
        <v>80</v>
      </c>
      <c r="C12" s="55"/>
      <c r="D12" s="55"/>
      <c r="E12" s="55"/>
      <c r="F12" s="55"/>
      <c r="G12" s="55"/>
      <c r="H12" s="55"/>
      <c r="I12" s="55"/>
      <c r="J12" s="55"/>
      <c r="K12" s="55"/>
      <c r="L12" s="55"/>
      <c r="M12" s="55"/>
      <c r="N12" s="55"/>
      <c r="O12" s="55">
        <v>8.9071062702957402</v>
      </c>
      <c r="P12" s="55">
        <v>93.679090373427059</v>
      </c>
      <c r="Q12" s="55">
        <v>167.43760525464265</v>
      </c>
      <c r="R12" s="55">
        <v>260.66247581860176</v>
      </c>
      <c r="S12" s="55">
        <v>474.5614555291603</v>
      </c>
      <c r="T12" s="55">
        <v>736.60964219822381</v>
      </c>
      <c r="U12" s="55">
        <v>909.76964447527587</v>
      </c>
      <c r="V12" s="55">
        <v>1028.5938440998978</v>
      </c>
      <c r="W12" s="56">
        <v>1082.4747361972074</v>
      </c>
    </row>
    <row r="13" spans="1:23" s="42" customFormat="1">
      <c r="A13" s="52" t="s">
        <v>81</v>
      </c>
      <c r="B13" s="58" t="s">
        <v>82</v>
      </c>
      <c r="C13" s="55"/>
      <c r="D13" s="55"/>
      <c r="E13" s="55"/>
      <c r="F13" s="55"/>
      <c r="G13" s="55"/>
      <c r="H13" s="55"/>
      <c r="I13" s="55"/>
      <c r="J13" s="55"/>
      <c r="K13" s="55"/>
      <c r="L13" s="55"/>
      <c r="M13" s="55"/>
      <c r="N13" s="55"/>
      <c r="O13" s="55">
        <v>14.179457842155699</v>
      </c>
      <c r="P13" s="55">
        <v>150.9495537866656</v>
      </c>
      <c r="Q13" s="55">
        <v>274.23873618837081</v>
      </c>
      <c r="R13" s="55">
        <v>452.85054532940251</v>
      </c>
      <c r="S13" s="55">
        <v>848.54403649239453</v>
      </c>
      <c r="T13" s="55">
        <v>1267.7157913625133</v>
      </c>
      <c r="U13" s="55">
        <v>1590.9711956545534</v>
      </c>
      <c r="V13" s="55">
        <v>1757.7993938947898</v>
      </c>
      <c r="W13" s="56">
        <v>1775.2857936023797</v>
      </c>
    </row>
    <row r="14" spans="1:23" s="42" customFormat="1">
      <c r="A14" s="52" t="s">
        <v>83</v>
      </c>
      <c r="B14" s="58" t="s">
        <v>84</v>
      </c>
      <c r="C14" s="55"/>
      <c r="D14" s="55"/>
      <c r="E14" s="55"/>
      <c r="F14" s="55"/>
      <c r="G14" s="55"/>
      <c r="H14" s="55"/>
      <c r="I14" s="55"/>
      <c r="J14" s="55"/>
      <c r="K14" s="55"/>
      <c r="L14" s="55"/>
      <c r="M14" s="55"/>
      <c r="N14" s="55"/>
      <c r="O14" s="55">
        <v>12.997329475767666</v>
      </c>
      <c r="P14" s="55">
        <v>133.685972026033</v>
      </c>
      <c r="Q14" s="55">
        <v>243.57921323908494</v>
      </c>
      <c r="R14" s="55">
        <v>372.37960443954427</v>
      </c>
      <c r="S14" s="55">
        <v>678.66512482056305</v>
      </c>
      <c r="T14" s="55">
        <v>1027.1566790770903</v>
      </c>
      <c r="U14" s="55">
        <v>1276.2451314926805</v>
      </c>
      <c r="V14" s="55">
        <v>1415.1052844509788</v>
      </c>
      <c r="W14" s="56">
        <v>1478.6638995642622</v>
      </c>
    </row>
    <row r="15" spans="1:23" s="42" customFormat="1">
      <c r="A15" s="52" t="s">
        <v>85</v>
      </c>
      <c r="B15" s="58" t="s">
        <v>86</v>
      </c>
      <c r="C15" s="55"/>
      <c r="D15" s="55"/>
      <c r="E15" s="55"/>
      <c r="F15" s="55"/>
      <c r="G15" s="55"/>
      <c r="H15" s="55"/>
      <c r="I15" s="55"/>
      <c r="J15" s="55"/>
      <c r="K15" s="55"/>
      <c r="L15" s="55"/>
      <c r="M15" s="55"/>
      <c r="N15" s="55"/>
      <c r="O15" s="55">
        <v>9.8927820274566507</v>
      </c>
      <c r="P15" s="55">
        <v>97.492173127605795</v>
      </c>
      <c r="Q15" s="55">
        <v>167.55687468621281</v>
      </c>
      <c r="R15" s="55">
        <v>270.38965553536605</v>
      </c>
      <c r="S15" s="55">
        <v>498.09388432289393</v>
      </c>
      <c r="T15" s="55">
        <v>741.31359625584469</v>
      </c>
      <c r="U15" s="55">
        <v>921.67455358333768</v>
      </c>
      <c r="V15" s="55">
        <v>1059.7357561390293</v>
      </c>
      <c r="W15" s="56">
        <v>1122.4928547169886</v>
      </c>
    </row>
    <row r="16" spans="1:23" s="42" customFormat="1" ht="15.75">
      <c r="A16" s="40">
        <v>924</v>
      </c>
      <c r="B16" s="59" t="s">
        <v>87</v>
      </c>
      <c r="C16" s="50"/>
      <c r="D16" s="50"/>
      <c r="E16" s="50"/>
      <c r="F16" s="50"/>
      <c r="G16" s="50"/>
      <c r="H16" s="50"/>
      <c r="I16" s="50"/>
      <c r="J16" s="50"/>
      <c r="K16" s="50"/>
      <c r="L16" s="50"/>
      <c r="M16" s="50"/>
      <c r="N16" s="50"/>
      <c r="O16" s="50">
        <v>8.8607536855198479</v>
      </c>
      <c r="P16" s="50">
        <v>84.857509709607797</v>
      </c>
      <c r="Q16" s="50">
        <v>146.17378212114082</v>
      </c>
      <c r="R16" s="50">
        <v>217.5336981126633</v>
      </c>
      <c r="S16" s="50">
        <v>415.26623580602359</v>
      </c>
      <c r="T16" s="50">
        <v>646.57774403697488</v>
      </c>
      <c r="U16" s="50">
        <v>804.41651451458222</v>
      </c>
      <c r="V16" s="50">
        <v>900.44738130277165</v>
      </c>
      <c r="W16" s="51">
        <v>952.56298761057883</v>
      </c>
    </row>
    <row r="17" spans="1:23" s="42" customFormat="1" ht="15.75">
      <c r="A17" s="40">
        <v>923</v>
      </c>
      <c r="B17" s="79" t="s">
        <v>88</v>
      </c>
      <c r="C17" s="80"/>
      <c r="D17" s="80"/>
      <c r="E17" s="80"/>
      <c r="F17" s="80"/>
      <c r="G17" s="80"/>
      <c r="H17" s="80"/>
      <c r="I17" s="80"/>
      <c r="J17" s="80"/>
      <c r="K17" s="80"/>
      <c r="L17" s="80"/>
      <c r="M17" s="80"/>
      <c r="N17" s="80"/>
      <c r="O17" s="80">
        <v>13.693339017760046</v>
      </c>
      <c r="P17" s="80">
        <v>127.60361348719357</v>
      </c>
      <c r="Q17" s="80">
        <v>224.10338173497468</v>
      </c>
      <c r="R17" s="80">
        <v>380.65448083307484</v>
      </c>
      <c r="S17" s="80">
        <v>752.51314872699754</v>
      </c>
      <c r="T17" s="80">
        <v>1210.186945793175</v>
      </c>
      <c r="U17" s="80">
        <v>1432.888323816012</v>
      </c>
      <c r="V17" s="80">
        <v>1583.3093977172214</v>
      </c>
      <c r="W17" s="51">
        <v>1663.9163015284953</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135</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t="s">
        <v>208</v>
      </c>
      <c r="J21" s="50" t="s">
        <v>208</v>
      </c>
      <c r="K21" s="50" t="s">
        <v>208</v>
      </c>
      <c r="L21" s="50" t="s">
        <v>208</v>
      </c>
      <c r="M21" s="50" t="s">
        <v>208</v>
      </c>
      <c r="N21" s="50" t="s">
        <v>208</v>
      </c>
      <c r="O21" s="50">
        <v>146.26152902899821</v>
      </c>
      <c r="P21" s="50">
        <v>1438.0098675853494</v>
      </c>
      <c r="Q21" s="50">
        <v>2487.0282142310334</v>
      </c>
      <c r="R21" s="50">
        <v>3906.3568860525952</v>
      </c>
      <c r="S21" s="50">
        <v>7296.8699150467182</v>
      </c>
      <c r="T21" s="50">
        <v>11048.266787685812</v>
      </c>
      <c r="U21" s="50">
        <v>13385.660304926028</v>
      </c>
      <c r="V21" s="50">
        <v>14790.998968422109</v>
      </c>
      <c r="W21" s="51">
        <v>15072.02740490096</v>
      </c>
    </row>
    <row r="22" spans="1:23">
      <c r="A22" s="52"/>
      <c r="B22" s="78" t="s">
        <v>66</v>
      </c>
      <c r="C22" s="55" t="s">
        <v>208</v>
      </c>
      <c r="D22" s="55" t="s">
        <v>208</v>
      </c>
      <c r="E22" s="55" t="s">
        <v>208</v>
      </c>
      <c r="F22" s="55" t="s">
        <v>208</v>
      </c>
      <c r="G22" s="55" t="s">
        <v>208</v>
      </c>
      <c r="H22" s="55" t="s">
        <v>208</v>
      </c>
      <c r="I22" s="55" t="s">
        <v>208</v>
      </c>
      <c r="J22" s="55" t="s">
        <v>208</v>
      </c>
      <c r="K22" s="55" t="s">
        <v>208</v>
      </c>
      <c r="L22" s="55" t="s">
        <v>208</v>
      </c>
      <c r="M22" s="55" t="s">
        <v>208</v>
      </c>
      <c r="N22" s="55" t="s">
        <v>208</v>
      </c>
      <c r="O22" s="55">
        <v>2.4984304556842089E-2</v>
      </c>
      <c r="P22" s="55">
        <v>0.54717150327420194</v>
      </c>
      <c r="Q22" s="55">
        <v>1.2234368753435076</v>
      </c>
      <c r="R22" s="55">
        <v>2.8822667913869986</v>
      </c>
      <c r="S22" s="55">
        <v>11.170188339849837</v>
      </c>
      <c r="T22" s="55">
        <v>23.086629331477749</v>
      </c>
      <c r="U22" s="55">
        <v>25.064977222011223</v>
      </c>
      <c r="V22" s="55">
        <v>25.86199503241021</v>
      </c>
      <c r="W22" s="56">
        <v>25.302304632848568</v>
      </c>
    </row>
    <row r="23" spans="1:23" ht="25.5" customHeight="1">
      <c r="A23" s="47">
        <v>941</v>
      </c>
      <c r="B23" s="48" t="s">
        <v>67</v>
      </c>
      <c r="C23" s="50" t="s">
        <v>208</v>
      </c>
      <c r="D23" s="50" t="s">
        <v>208</v>
      </c>
      <c r="E23" s="50" t="s">
        <v>208</v>
      </c>
      <c r="F23" s="50" t="s">
        <v>208</v>
      </c>
      <c r="G23" s="50" t="s">
        <v>208</v>
      </c>
      <c r="H23" s="50" t="s">
        <v>208</v>
      </c>
      <c r="I23" s="50" t="s">
        <v>208</v>
      </c>
      <c r="J23" s="50" t="s">
        <v>208</v>
      </c>
      <c r="K23" s="50" t="s">
        <v>208</v>
      </c>
      <c r="L23" s="50" t="s">
        <v>208</v>
      </c>
      <c r="M23" s="50" t="s">
        <v>208</v>
      </c>
      <c r="N23" s="50" t="s">
        <v>208</v>
      </c>
      <c r="O23" s="50">
        <v>130.48969894446671</v>
      </c>
      <c r="P23" s="50">
        <v>1292.6817613752062</v>
      </c>
      <c r="Q23" s="50">
        <v>2236.0671981579312</v>
      </c>
      <c r="R23" s="50">
        <v>3485.0926588667899</v>
      </c>
      <c r="S23" s="50">
        <v>6475.7778398005994</v>
      </c>
      <c r="T23" s="50">
        <v>9744.0799833662732</v>
      </c>
      <c r="U23" s="50">
        <v>11865.344298970414</v>
      </c>
      <c r="V23" s="50">
        <v>13124.198882137138</v>
      </c>
      <c r="W23" s="51">
        <v>13355.70420331272</v>
      </c>
    </row>
    <row r="24" spans="1:23" ht="25.5" customHeight="1">
      <c r="A24" s="47">
        <v>921</v>
      </c>
      <c r="B24" s="57" t="s">
        <v>68</v>
      </c>
      <c r="C24" s="50" t="s">
        <v>208</v>
      </c>
      <c r="D24" s="50" t="s">
        <v>208</v>
      </c>
      <c r="E24" s="50" t="s">
        <v>208</v>
      </c>
      <c r="F24" s="50" t="s">
        <v>208</v>
      </c>
      <c r="G24" s="50" t="s">
        <v>208</v>
      </c>
      <c r="H24" s="50" t="s">
        <v>208</v>
      </c>
      <c r="I24" s="50" t="s">
        <v>208</v>
      </c>
      <c r="J24" s="50" t="s">
        <v>208</v>
      </c>
      <c r="K24" s="50" t="s">
        <v>208</v>
      </c>
      <c r="L24" s="50" t="s">
        <v>208</v>
      </c>
      <c r="M24" s="50" t="s">
        <v>208</v>
      </c>
      <c r="N24" s="50" t="s">
        <v>208</v>
      </c>
      <c r="O24" s="50">
        <v>120.30015192461593</v>
      </c>
      <c r="P24" s="50">
        <v>1196.4011840709652</v>
      </c>
      <c r="Q24" s="50">
        <v>2073.1732417771868</v>
      </c>
      <c r="R24" s="50">
        <v>3245.9987307747297</v>
      </c>
      <c r="S24" s="50">
        <v>6028.8312132314268</v>
      </c>
      <c r="T24" s="50">
        <v>9059.6147741615459</v>
      </c>
      <c r="U24" s="50">
        <v>11025.917666157213</v>
      </c>
      <c r="V24" s="50">
        <v>12190.977359370536</v>
      </c>
      <c r="W24" s="51">
        <v>12387.624308767518</v>
      </c>
    </row>
    <row r="25" spans="1:23">
      <c r="A25" s="52" t="s">
        <v>69</v>
      </c>
      <c r="B25" s="58" t="s">
        <v>70</v>
      </c>
      <c r="C25" s="55" t="s">
        <v>208</v>
      </c>
      <c r="D25" s="55" t="s">
        <v>208</v>
      </c>
      <c r="E25" s="55" t="s">
        <v>208</v>
      </c>
      <c r="F25" s="55" t="s">
        <v>208</v>
      </c>
      <c r="G25" s="55" t="s">
        <v>208</v>
      </c>
      <c r="H25" s="55" t="s">
        <v>208</v>
      </c>
      <c r="I25" s="55" t="s">
        <v>208</v>
      </c>
      <c r="J25" s="55" t="s">
        <v>208</v>
      </c>
      <c r="K25" s="55" t="s">
        <v>208</v>
      </c>
      <c r="L25" s="55" t="s">
        <v>208</v>
      </c>
      <c r="M25" s="55" t="s">
        <v>208</v>
      </c>
      <c r="N25" s="55" t="s">
        <v>208</v>
      </c>
      <c r="O25" s="55">
        <v>8.9306930615482933</v>
      </c>
      <c r="P25" s="55">
        <v>82.010529513691594</v>
      </c>
      <c r="Q25" s="55">
        <v>136.77987234460772</v>
      </c>
      <c r="R25" s="55">
        <v>206.64238359314336</v>
      </c>
      <c r="S25" s="55">
        <v>399.79942365735297</v>
      </c>
      <c r="T25" s="55">
        <v>609.77258031627116</v>
      </c>
      <c r="U25" s="55">
        <v>730.32947203615129</v>
      </c>
      <c r="V25" s="55">
        <v>811.80042267518422</v>
      </c>
      <c r="W25" s="56">
        <v>805.81913242966675</v>
      </c>
    </row>
    <row r="26" spans="1:23">
      <c r="A26" s="52" t="s">
        <v>71</v>
      </c>
      <c r="B26" s="58" t="s">
        <v>72</v>
      </c>
      <c r="C26" s="55" t="s">
        <v>208</v>
      </c>
      <c r="D26" s="55" t="s">
        <v>208</v>
      </c>
      <c r="E26" s="55" t="s">
        <v>208</v>
      </c>
      <c r="F26" s="55" t="s">
        <v>208</v>
      </c>
      <c r="G26" s="55" t="s">
        <v>208</v>
      </c>
      <c r="H26" s="55" t="s">
        <v>208</v>
      </c>
      <c r="I26" s="55" t="s">
        <v>208</v>
      </c>
      <c r="J26" s="55" t="s">
        <v>208</v>
      </c>
      <c r="K26" s="55" t="s">
        <v>208</v>
      </c>
      <c r="L26" s="55" t="s">
        <v>208</v>
      </c>
      <c r="M26" s="55" t="s">
        <v>208</v>
      </c>
      <c r="N26" s="55" t="s">
        <v>208</v>
      </c>
      <c r="O26" s="55">
        <v>21.190781316152098</v>
      </c>
      <c r="P26" s="55">
        <v>211.54833297703036</v>
      </c>
      <c r="Q26" s="55">
        <v>372.70793198248396</v>
      </c>
      <c r="R26" s="55">
        <v>590.99330494511992</v>
      </c>
      <c r="S26" s="55">
        <v>1138.7887290414924</v>
      </c>
      <c r="T26" s="55">
        <v>1727.5954756733393</v>
      </c>
      <c r="U26" s="55">
        <v>2058.178027456046</v>
      </c>
      <c r="V26" s="55">
        <v>2208.2779460693728</v>
      </c>
      <c r="W26" s="56">
        <v>2220.1962606548682</v>
      </c>
    </row>
    <row r="27" spans="1:23">
      <c r="A27" s="52" t="s">
        <v>73</v>
      </c>
      <c r="B27" s="58" t="s">
        <v>74</v>
      </c>
      <c r="C27" s="55" t="s">
        <v>208</v>
      </c>
      <c r="D27" s="55" t="s">
        <v>208</v>
      </c>
      <c r="E27" s="55" t="s">
        <v>208</v>
      </c>
      <c r="F27" s="55" t="s">
        <v>208</v>
      </c>
      <c r="G27" s="55" t="s">
        <v>208</v>
      </c>
      <c r="H27" s="55" t="s">
        <v>208</v>
      </c>
      <c r="I27" s="55" t="s">
        <v>208</v>
      </c>
      <c r="J27" s="55" t="s">
        <v>208</v>
      </c>
      <c r="K27" s="55" t="s">
        <v>208</v>
      </c>
      <c r="L27" s="55" t="s">
        <v>208</v>
      </c>
      <c r="M27" s="55" t="s">
        <v>208</v>
      </c>
      <c r="N27" s="55" t="s">
        <v>208</v>
      </c>
      <c r="O27" s="55">
        <v>13.674649020006386</v>
      </c>
      <c r="P27" s="55">
        <v>132.4969687041378</v>
      </c>
      <c r="Q27" s="55">
        <v>223.74426634683596</v>
      </c>
      <c r="R27" s="55">
        <v>350.62192232199357</v>
      </c>
      <c r="S27" s="55">
        <v>657.26871208939406</v>
      </c>
      <c r="T27" s="55">
        <v>1002.8571043288395</v>
      </c>
      <c r="U27" s="55">
        <v>1224.1696367654426</v>
      </c>
      <c r="V27" s="55">
        <v>1370.0833082772251</v>
      </c>
      <c r="W27" s="56">
        <v>1400.6353526316204</v>
      </c>
    </row>
    <row r="28" spans="1:23">
      <c r="A28" s="52" t="s">
        <v>75</v>
      </c>
      <c r="B28" s="58" t="s">
        <v>76</v>
      </c>
      <c r="C28" s="55" t="s">
        <v>208</v>
      </c>
      <c r="D28" s="55" t="s">
        <v>208</v>
      </c>
      <c r="E28" s="55" t="s">
        <v>208</v>
      </c>
      <c r="F28" s="55" t="s">
        <v>208</v>
      </c>
      <c r="G28" s="55" t="s">
        <v>208</v>
      </c>
      <c r="H28" s="55" t="s">
        <v>208</v>
      </c>
      <c r="I28" s="55" t="s">
        <v>208</v>
      </c>
      <c r="J28" s="55" t="s">
        <v>208</v>
      </c>
      <c r="K28" s="55" t="s">
        <v>208</v>
      </c>
      <c r="L28" s="55" t="s">
        <v>208</v>
      </c>
      <c r="M28" s="55" t="s">
        <v>208</v>
      </c>
      <c r="N28" s="55" t="s">
        <v>208</v>
      </c>
      <c r="O28" s="55">
        <v>9.7534091644590557</v>
      </c>
      <c r="P28" s="55">
        <v>95.457681587725318</v>
      </c>
      <c r="Q28" s="55">
        <v>164.02472642489718</v>
      </c>
      <c r="R28" s="55">
        <v>253.16354185169416</v>
      </c>
      <c r="S28" s="55">
        <v>488.9221537640999</v>
      </c>
      <c r="T28" s="55">
        <v>764.43403534914978</v>
      </c>
      <c r="U28" s="55">
        <v>917.73055779092829</v>
      </c>
      <c r="V28" s="55">
        <v>1025.5947946616825</v>
      </c>
      <c r="W28" s="56">
        <v>1061.5149848151439</v>
      </c>
    </row>
    <row r="29" spans="1:23">
      <c r="A29" s="52" t="s">
        <v>77</v>
      </c>
      <c r="B29" s="58" t="s">
        <v>78</v>
      </c>
      <c r="C29" s="55" t="s">
        <v>208</v>
      </c>
      <c r="D29" s="55" t="s">
        <v>208</v>
      </c>
      <c r="E29" s="55" t="s">
        <v>208</v>
      </c>
      <c r="F29" s="55" t="s">
        <v>208</v>
      </c>
      <c r="G29" s="55" t="s">
        <v>208</v>
      </c>
      <c r="H29" s="55" t="s">
        <v>208</v>
      </c>
      <c r="I29" s="55" t="s">
        <v>208</v>
      </c>
      <c r="J29" s="55" t="s">
        <v>208</v>
      </c>
      <c r="K29" s="55" t="s">
        <v>208</v>
      </c>
      <c r="L29" s="55" t="s">
        <v>208</v>
      </c>
      <c r="M29" s="55" t="s">
        <v>208</v>
      </c>
      <c r="N29" s="55" t="s">
        <v>208</v>
      </c>
      <c r="O29" s="55">
        <v>13.879101359648303</v>
      </c>
      <c r="P29" s="55">
        <v>135.03029723658599</v>
      </c>
      <c r="Q29" s="55">
        <v>225.55456271411961</v>
      </c>
      <c r="R29" s="55">
        <v>353.87125987482858</v>
      </c>
      <c r="S29" s="55">
        <v>653.47465830158058</v>
      </c>
      <c r="T29" s="55">
        <v>961.08565644644659</v>
      </c>
      <c r="U29" s="55">
        <v>1192.3525751152081</v>
      </c>
      <c r="V29" s="55">
        <v>1322.4902039807143</v>
      </c>
      <c r="W29" s="56">
        <v>1351.6175037471833</v>
      </c>
    </row>
    <row r="30" spans="1:23">
      <c r="A30" s="52" t="s">
        <v>79</v>
      </c>
      <c r="B30" s="58" t="s">
        <v>80</v>
      </c>
      <c r="C30" s="55" t="s">
        <v>208</v>
      </c>
      <c r="D30" s="55" t="s">
        <v>208</v>
      </c>
      <c r="E30" s="55" t="s">
        <v>208</v>
      </c>
      <c r="F30" s="55" t="s">
        <v>208</v>
      </c>
      <c r="G30" s="55" t="s">
        <v>208</v>
      </c>
      <c r="H30" s="55" t="s">
        <v>208</v>
      </c>
      <c r="I30" s="55" t="s">
        <v>208</v>
      </c>
      <c r="J30" s="55" t="s">
        <v>208</v>
      </c>
      <c r="K30" s="55" t="s">
        <v>208</v>
      </c>
      <c r="L30" s="55" t="s">
        <v>208</v>
      </c>
      <c r="M30" s="55" t="s">
        <v>208</v>
      </c>
      <c r="N30" s="55" t="s">
        <v>208</v>
      </c>
      <c r="O30" s="55">
        <v>10.242850819824072</v>
      </c>
      <c r="P30" s="55">
        <v>106.28967233843446</v>
      </c>
      <c r="Q30" s="55">
        <v>186.5900544616299</v>
      </c>
      <c r="R30" s="55">
        <v>286.49729118011578</v>
      </c>
      <c r="S30" s="55">
        <v>510.76543999977764</v>
      </c>
      <c r="T30" s="55">
        <v>779.77269941508212</v>
      </c>
      <c r="U30" s="55">
        <v>949.3649813472349</v>
      </c>
      <c r="V30" s="55">
        <v>1066.0322117994988</v>
      </c>
      <c r="W30" s="56">
        <v>1100.1078585829362</v>
      </c>
    </row>
    <row r="31" spans="1:23">
      <c r="A31" s="52" t="s">
        <v>81</v>
      </c>
      <c r="B31" s="58" t="s">
        <v>82</v>
      </c>
      <c r="C31" s="55" t="s">
        <v>208</v>
      </c>
      <c r="D31" s="55" t="s">
        <v>208</v>
      </c>
      <c r="E31" s="55" t="s">
        <v>208</v>
      </c>
      <c r="F31" s="55" t="s">
        <v>208</v>
      </c>
      <c r="G31" s="55" t="s">
        <v>208</v>
      </c>
      <c r="H31" s="55" t="s">
        <v>208</v>
      </c>
      <c r="I31" s="55" t="s">
        <v>208</v>
      </c>
      <c r="J31" s="55" t="s">
        <v>208</v>
      </c>
      <c r="K31" s="55" t="s">
        <v>208</v>
      </c>
      <c r="L31" s="55" t="s">
        <v>208</v>
      </c>
      <c r="M31" s="55" t="s">
        <v>208</v>
      </c>
      <c r="N31" s="55" t="s">
        <v>208</v>
      </c>
      <c r="O31" s="55">
        <v>16.305864887627873</v>
      </c>
      <c r="P31" s="55">
        <v>171.2695815860389</v>
      </c>
      <c r="Q31" s="55">
        <v>305.60769573272336</v>
      </c>
      <c r="R31" s="55">
        <v>497.7335312221926</v>
      </c>
      <c r="S31" s="55">
        <v>913.27890857666546</v>
      </c>
      <c r="T31" s="55">
        <v>1342.000033792468</v>
      </c>
      <c r="U31" s="55">
        <v>1660.2140428170994</v>
      </c>
      <c r="V31" s="55">
        <v>1821.7791079755766</v>
      </c>
      <c r="W31" s="56">
        <v>1804.2045578205714</v>
      </c>
    </row>
    <row r="32" spans="1:23">
      <c r="A32" s="52" t="s">
        <v>83</v>
      </c>
      <c r="B32" s="58" t="s">
        <v>84</v>
      </c>
      <c r="C32" s="55" t="s">
        <v>208</v>
      </c>
      <c r="D32" s="55" t="s">
        <v>208</v>
      </c>
      <c r="E32" s="55" t="s">
        <v>208</v>
      </c>
      <c r="F32" s="55" t="s">
        <v>208</v>
      </c>
      <c r="G32" s="55" t="s">
        <v>208</v>
      </c>
      <c r="H32" s="55" t="s">
        <v>208</v>
      </c>
      <c r="I32" s="55" t="s">
        <v>208</v>
      </c>
      <c r="J32" s="55" t="s">
        <v>208</v>
      </c>
      <c r="K32" s="55" t="s">
        <v>208</v>
      </c>
      <c r="L32" s="55" t="s">
        <v>208</v>
      </c>
      <c r="M32" s="55" t="s">
        <v>208</v>
      </c>
      <c r="N32" s="55" t="s">
        <v>208</v>
      </c>
      <c r="O32" s="55">
        <v>14.946459920475403</v>
      </c>
      <c r="P32" s="55">
        <v>151.6820680714338</v>
      </c>
      <c r="Q32" s="55">
        <v>271.4411651724314</v>
      </c>
      <c r="R32" s="55">
        <v>409.28694330708487</v>
      </c>
      <c r="S32" s="55">
        <v>730.4400453360862</v>
      </c>
      <c r="T32" s="55">
        <v>1087.344898141635</v>
      </c>
      <c r="U32" s="55">
        <v>1331.7903524390181</v>
      </c>
      <c r="V32" s="55">
        <v>1466.6117486173916</v>
      </c>
      <c r="W32" s="56">
        <v>1502.7508002895142</v>
      </c>
    </row>
    <row r="33" spans="1:23">
      <c r="A33" s="52" t="s">
        <v>85</v>
      </c>
      <c r="B33" s="58" t="s">
        <v>86</v>
      </c>
      <c r="C33" s="55" t="s">
        <v>208</v>
      </c>
      <c r="D33" s="55" t="s">
        <v>208</v>
      </c>
      <c r="E33" s="55" t="s">
        <v>208</v>
      </c>
      <c r="F33" s="55" t="s">
        <v>208</v>
      </c>
      <c r="G33" s="55" t="s">
        <v>208</v>
      </c>
      <c r="H33" s="55" t="s">
        <v>208</v>
      </c>
      <c r="I33" s="55" t="s">
        <v>208</v>
      </c>
      <c r="J33" s="55" t="s">
        <v>208</v>
      </c>
      <c r="K33" s="55" t="s">
        <v>208</v>
      </c>
      <c r="L33" s="55" t="s">
        <v>208</v>
      </c>
      <c r="M33" s="55" t="s">
        <v>208</v>
      </c>
      <c r="N33" s="55" t="s">
        <v>208</v>
      </c>
      <c r="O33" s="55">
        <v>11.376342374874435</v>
      </c>
      <c r="P33" s="55">
        <v>110.61605205588694</v>
      </c>
      <c r="Q33" s="55">
        <v>186.72296659745768</v>
      </c>
      <c r="R33" s="55">
        <v>297.1885524785564</v>
      </c>
      <c r="S33" s="55">
        <v>536.09314246497763</v>
      </c>
      <c r="T33" s="55">
        <v>784.75229069831505</v>
      </c>
      <c r="U33" s="55">
        <v>961.7880203900844</v>
      </c>
      <c r="V33" s="55">
        <v>1098.3076153138879</v>
      </c>
      <c r="W33" s="56">
        <v>1140.7778577960119</v>
      </c>
    </row>
    <row r="34" spans="1:23" ht="15.75">
      <c r="A34" s="40">
        <v>924</v>
      </c>
      <c r="B34" s="59" t="s">
        <v>87</v>
      </c>
      <c r="C34" s="50" t="s">
        <v>208</v>
      </c>
      <c r="D34" s="50" t="s">
        <v>208</v>
      </c>
      <c r="E34" s="50" t="s">
        <v>208</v>
      </c>
      <c r="F34" s="50" t="s">
        <v>208</v>
      </c>
      <c r="G34" s="50" t="s">
        <v>208</v>
      </c>
      <c r="H34" s="50" t="s">
        <v>208</v>
      </c>
      <c r="I34" s="50" t="s">
        <v>208</v>
      </c>
      <c r="J34" s="50" t="s">
        <v>208</v>
      </c>
      <c r="K34" s="50" t="s">
        <v>208</v>
      </c>
      <c r="L34" s="50" t="s">
        <v>208</v>
      </c>
      <c r="M34" s="50" t="s">
        <v>208</v>
      </c>
      <c r="N34" s="50" t="s">
        <v>208</v>
      </c>
      <c r="O34" s="50">
        <v>10.18954701985078</v>
      </c>
      <c r="P34" s="50">
        <v>96.280577304241106</v>
      </c>
      <c r="Q34" s="50">
        <v>162.89395638074458</v>
      </c>
      <c r="R34" s="50">
        <v>239.09392809206</v>
      </c>
      <c r="S34" s="50">
        <v>446.94662656917353</v>
      </c>
      <c r="T34" s="50">
        <v>684.46520920472642</v>
      </c>
      <c r="U34" s="50">
        <v>839.42663281320119</v>
      </c>
      <c r="V34" s="50">
        <v>933.2215227666029</v>
      </c>
      <c r="W34" s="51">
        <v>968.07989454520191</v>
      </c>
    </row>
    <row r="35" spans="1:23" ht="15.75">
      <c r="A35" s="40">
        <v>923</v>
      </c>
      <c r="B35" s="59" t="s">
        <v>88</v>
      </c>
      <c r="C35" s="50" t="s">
        <v>208</v>
      </c>
      <c r="D35" s="50" t="s">
        <v>208</v>
      </c>
      <c r="E35" s="50" t="s">
        <v>208</v>
      </c>
      <c r="F35" s="50" t="s">
        <v>208</v>
      </c>
      <c r="G35" s="50" t="s">
        <v>208</v>
      </c>
      <c r="H35" s="50" t="s">
        <v>208</v>
      </c>
      <c r="I35" s="50" t="s">
        <v>208</v>
      </c>
      <c r="J35" s="50" t="s">
        <v>208</v>
      </c>
      <c r="K35" s="50" t="s">
        <v>208</v>
      </c>
      <c r="L35" s="50" t="s">
        <v>208</v>
      </c>
      <c r="M35" s="50" t="s">
        <v>208</v>
      </c>
      <c r="N35" s="50" t="s">
        <v>208</v>
      </c>
      <c r="O35" s="50">
        <v>15.746845779974675</v>
      </c>
      <c r="P35" s="50">
        <v>144.78093470686917</v>
      </c>
      <c r="Q35" s="50">
        <v>249.73757919775863</v>
      </c>
      <c r="R35" s="50">
        <v>418.38196039441823</v>
      </c>
      <c r="S35" s="50">
        <v>809.92188690626904</v>
      </c>
      <c r="T35" s="50">
        <v>1281.1001749880613</v>
      </c>
      <c r="U35" s="50">
        <v>1495.2510287336013</v>
      </c>
      <c r="V35" s="50">
        <v>1640.9380912525621</v>
      </c>
      <c r="W35" s="51">
        <v>1691.0208969553912</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20" priority="1" stopIfTrue="1" operator="equal">
      <formula>FALSE</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N4" sqref="AN4"/>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9" width="12.77734375" style="68" customWidth="1"/>
    <col min="10" max="14" width="12.77734375" style="68" hidden="1" customWidth="1"/>
    <col min="15" max="20" width="12.77734375" style="68" customWidth="1"/>
    <col min="21" max="21" width="10" style="68" customWidth="1"/>
    <col min="22" max="22" width="10.33203125" style="68" customWidth="1"/>
    <col min="23" max="25" width="12.77734375" style="68" customWidth="1"/>
    <col min="26" max="27" width="12.77734375" style="68" hidden="1" customWidth="1"/>
    <col min="28" max="28" width="13.44140625" style="68" hidden="1" customWidth="1"/>
    <col min="29" max="30" width="12.77734375" style="68" customWidth="1"/>
    <col min="31" max="31" width="11.77734375" style="68" customWidth="1"/>
    <col min="32" max="32" width="11.109375" style="68" customWidth="1"/>
    <col min="33" max="38" width="12.77734375" style="68" hidden="1" customWidth="1"/>
    <col min="39" max="39" width="5.5546875" style="68" hidden="1" customWidth="1"/>
    <col min="40" max="40" width="12.77734375" style="68" customWidth="1"/>
    <col min="41" max="16384" width="8.88671875" style="68"/>
  </cols>
  <sheetData>
    <row r="1" spans="1:40" s="41" customFormat="1" ht="60" customHeight="1">
      <c r="A1" s="140" t="s">
        <v>39</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c r="K2" s="123"/>
      <c r="L2" s="123"/>
      <c r="M2" s="46"/>
      <c r="N2" s="46"/>
      <c r="O2" s="46" t="s">
        <v>51</v>
      </c>
      <c r="P2" s="46" t="s">
        <v>52</v>
      </c>
      <c r="Q2" s="46" t="s">
        <v>53</v>
      </c>
      <c r="R2" s="123" t="s">
        <v>54</v>
      </c>
      <c r="S2" s="123" t="s">
        <v>55</v>
      </c>
      <c r="T2" s="123" t="s">
        <v>56</v>
      </c>
      <c r="U2" s="123" t="s">
        <v>57</v>
      </c>
      <c r="V2" s="123" t="s">
        <v>58</v>
      </c>
      <c r="W2" s="46" t="s">
        <v>59</v>
      </c>
      <c r="X2" s="46" t="s">
        <v>60</v>
      </c>
      <c r="Y2" s="46" t="s">
        <v>61</v>
      </c>
      <c r="Z2" s="46"/>
      <c r="AA2" s="46"/>
      <c r="AB2" s="46"/>
      <c r="AC2" s="46" t="s">
        <v>62</v>
      </c>
      <c r="AD2" s="123" t="s">
        <v>49</v>
      </c>
      <c r="AE2" s="123" t="s">
        <v>50</v>
      </c>
      <c r="AF2" s="46" t="s">
        <v>63</v>
      </c>
      <c r="AG2" s="46"/>
      <c r="AH2" s="46"/>
      <c r="AI2" s="46"/>
      <c r="AJ2" s="46"/>
      <c r="AK2" s="46"/>
      <c r="AL2" s="46"/>
      <c r="AM2" s="46"/>
      <c r="AN2" s="76" t="s">
        <v>64</v>
      </c>
    </row>
    <row r="3" spans="1:40" s="42" customFormat="1" ht="30" customHeight="1">
      <c r="A3" s="47">
        <v>925</v>
      </c>
      <c r="B3" s="48" t="s">
        <v>65</v>
      </c>
      <c r="C3" s="49">
        <f>SUM(D3:I3,M3:Q3,W3:AC3,AF3,AL3:AN3)</f>
        <v>94984.62424927004</v>
      </c>
      <c r="D3" s="50">
        <f t="shared" ref="D3:W3" si="0">SUM(D6,D16:D17,D4)</f>
        <v>3124.4597597447409</v>
      </c>
      <c r="E3" s="50">
        <f t="shared" si="0"/>
        <v>1099.2956646600001</v>
      </c>
      <c r="F3" s="50">
        <f t="shared" si="0"/>
        <v>931.78101868999988</v>
      </c>
      <c r="G3" s="50"/>
      <c r="H3" s="50">
        <f t="shared" si="0"/>
        <v>2689.6139499999999</v>
      </c>
      <c r="I3" s="50">
        <f t="shared" si="0"/>
        <v>6580.0587643462231</v>
      </c>
      <c r="J3" s="50"/>
      <c r="K3" s="50"/>
      <c r="L3" s="50"/>
      <c r="M3" s="50"/>
      <c r="N3" s="50"/>
      <c r="O3" s="50">
        <f t="shared" si="0"/>
        <v>11625.595130999998</v>
      </c>
      <c r="P3" s="50">
        <f t="shared" si="0"/>
        <v>6749.0433528570802</v>
      </c>
      <c r="Q3" s="50">
        <f t="shared" si="0"/>
        <v>14153.821606999456</v>
      </c>
      <c r="R3" s="50">
        <f t="shared" si="0"/>
        <v>4329.2688127383872</v>
      </c>
      <c r="S3" s="50">
        <f t="shared" si="0"/>
        <v>4560.3279730823833</v>
      </c>
      <c r="T3" s="50">
        <f t="shared" si="0"/>
        <v>4647.6406698571791</v>
      </c>
      <c r="U3" s="50">
        <f t="shared" si="0"/>
        <v>270.55906472417536</v>
      </c>
      <c r="V3" s="50">
        <f t="shared" si="0"/>
        <v>346.02508659733024</v>
      </c>
      <c r="W3" s="50">
        <f t="shared" si="0"/>
        <v>727.45800000000008</v>
      </c>
      <c r="X3" s="50">
        <f>SUM(X6,X16:X17,X4)</f>
        <v>2605.570901407315</v>
      </c>
      <c r="Y3" s="50">
        <f>SUM(Y6,Y16:Y17,Y4)</f>
        <v>55.794706500000004</v>
      </c>
      <c r="Z3" s="50"/>
      <c r="AA3" s="50"/>
      <c r="AB3" s="50"/>
      <c r="AC3" s="50">
        <f t="shared" ref="AC3:AF3" si="1">SUM(AC6,AC16:AC17,AC4)</f>
        <v>1039.6609860351218</v>
      </c>
      <c r="AD3" s="50">
        <f t="shared" si="1"/>
        <v>874.17398603512174</v>
      </c>
      <c r="AE3" s="50">
        <f t="shared" si="1"/>
        <v>165.48700000000002</v>
      </c>
      <c r="AF3" s="50">
        <f t="shared" si="1"/>
        <v>41921.907407030114</v>
      </c>
      <c r="AG3" s="50"/>
      <c r="AH3" s="50"/>
      <c r="AI3" s="50"/>
      <c r="AJ3" s="50"/>
      <c r="AK3" s="50"/>
      <c r="AL3" s="50"/>
      <c r="AM3" s="50"/>
      <c r="AN3" s="51">
        <f t="shared" ref="AN3" si="2">SUM(AN6,AN16:AN17,AN4)</f>
        <v>1680.5630000000001</v>
      </c>
    </row>
    <row r="4" spans="1:40" s="42" customFormat="1">
      <c r="A4" s="52"/>
      <c r="B4" s="53" t="s">
        <v>66</v>
      </c>
      <c r="C4" s="54">
        <f t="shared" ref="C4:C18" si="3">SUM(D4:I4,M4:Q4,W4:AC4,AF4,AL4:AN4)</f>
        <v>1593.370651346713</v>
      </c>
      <c r="D4" s="132">
        <f>AA!$H$4</f>
        <v>0</v>
      </c>
      <c r="E4" s="55">
        <f>BBWB!$H$4</f>
        <v>26.816208507742971</v>
      </c>
      <c r="F4" s="55">
        <f>CA!$H$4</f>
        <v>1.3540926892315711E-2</v>
      </c>
      <c r="G4" s="55"/>
      <c r="H4" s="132">
        <f>CTB!H4</f>
        <v>0</v>
      </c>
      <c r="I4" s="132">
        <f>DLA!$H$4</f>
        <v>0</v>
      </c>
      <c r="J4" s="55"/>
      <c r="K4" s="55"/>
      <c r="L4" s="55"/>
      <c r="M4" s="55"/>
      <c r="N4" s="55"/>
      <c r="O4" s="132">
        <v>0</v>
      </c>
      <c r="P4" s="55">
        <f>IB!$H$4</f>
        <v>36.518713964701369</v>
      </c>
      <c r="Q4" s="55">
        <f>IS!$H$4</f>
        <v>2.2674182435797778</v>
      </c>
      <c r="R4" s="55">
        <f>'IS MIG'!$H$4</f>
        <v>0.74182174539349099</v>
      </c>
      <c r="S4" s="55">
        <f>'IS (incapacity)'!$H$4</f>
        <v>0.67738802553358979</v>
      </c>
      <c r="T4" s="55">
        <f>'IS (lone parent)'!$H$4</f>
        <v>0.68411238514292216</v>
      </c>
      <c r="U4" s="55">
        <f>'IS (carer)'!$H$4</f>
        <v>1.0019513495952483E-2</v>
      </c>
      <c r="V4" s="55">
        <f>'IS (others)'!$H$4</f>
        <v>0.15407657401382285</v>
      </c>
      <c r="W4" s="55">
        <f>IIDB!$H$4</f>
        <v>11.300390135446513</v>
      </c>
      <c r="X4" s="55">
        <f>JSA!$H$4</f>
        <v>0.19822207179713897</v>
      </c>
      <c r="Y4" s="55">
        <f>MA!$H$4</f>
        <v>7.8656467714862011E-2</v>
      </c>
      <c r="Z4" s="55"/>
      <c r="AA4" s="55"/>
      <c r="AB4" s="55"/>
      <c r="AC4" s="55">
        <f>SDA!$H$4</f>
        <v>2.1444753697632777</v>
      </c>
      <c r="AD4" s="55">
        <f>'SDA (working age)'!$H$4</f>
        <v>1.7267372634817997</v>
      </c>
      <c r="AE4" s="55">
        <f>'SDA (pensioners)'!$H$4</f>
        <v>0.41773810628147795</v>
      </c>
      <c r="AF4" s="55">
        <f>SP!$H$4</f>
        <v>1514.0330256590748</v>
      </c>
      <c r="AG4" s="55"/>
      <c r="AH4" s="55"/>
      <c r="AI4" s="55"/>
      <c r="AJ4" s="55"/>
      <c r="AK4" s="55"/>
      <c r="AL4" s="55"/>
      <c r="AM4" s="55"/>
      <c r="AN4" s="134">
        <v>0</v>
      </c>
    </row>
    <row r="5" spans="1:40" s="42" customFormat="1" ht="25.5" customHeight="1">
      <c r="A5" s="47">
        <v>941</v>
      </c>
      <c r="B5" s="48" t="s">
        <v>67</v>
      </c>
      <c r="C5" s="49">
        <f t="shared" si="3"/>
        <v>84236.253763878733</v>
      </c>
      <c r="D5" s="50">
        <f t="shared" ref="D5:W5" si="4">SUM(D6,D16)</f>
        <v>2805.5305772075876</v>
      </c>
      <c r="E5" s="50">
        <f t="shared" si="4"/>
        <v>951.95566512988842</v>
      </c>
      <c r="F5" s="50">
        <f t="shared" si="4"/>
        <v>841.19149019208055</v>
      </c>
      <c r="G5" s="50"/>
      <c r="H5" s="50">
        <f t="shared" si="4"/>
        <v>2373.7890480000001</v>
      </c>
      <c r="I5" s="50">
        <f t="shared" si="4"/>
        <v>5832.0560651953483</v>
      </c>
      <c r="J5" s="50"/>
      <c r="K5" s="50"/>
      <c r="L5" s="50"/>
      <c r="M5" s="50"/>
      <c r="N5" s="50"/>
      <c r="O5" s="50">
        <f t="shared" si="4"/>
        <v>10507.504114999998</v>
      </c>
      <c r="P5" s="50">
        <f t="shared" si="4"/>
        <v>5869.0592676433471</v>
      </c>
      <c r="Q5" s="50">
        <f t="shared" si="4"/>
        <v>12777.878659613834</v>
      </c>
      <c r="R5" s="50">
        <f t="shared" si="4"/>
        <v>3916.3037512690689</v>
      </c>
      <c r="S5" s="50">
        <f t="shared" si="4"/>
        <v>4059.4322965846914</v>
      </c>
      <c r="T5" s="50">
        <f t="shared" si="4"/>
        <v>4244.516250544124</v>
      </c>
      <c r="U5" s="50">
        <f t="shared" si="4"/>
        <v>243.51521121497754</v>
      </c>
      <c r="V5" s="50">
        <f t="shared" si="4"/>
        <v>314.111150000973</v>
      </c>
      <c r="W5" s="50">
        <f t="shared" si="4"/>
        <v>645.360829386001</v>
      </c>
      <c r="X5" s="50">
        <f>SUM(X6,X16)</f>
        <v>2322.1415583933695</v>
      </c>
      <c r="Y5" s="50">
        <f>SUM(Y6,Y16)</f>
        <v>51.857836479261927</v>
      </c>
      <c r="Z5" s="50"/>
      <c r="AA5" s="50"/>
      <c r="AB5" s="50"/>
      <c r="AC5" s="50">
        <f t="shared" ref="AC5:AF5" si="5">SUM(AC6,AC16)</f>
        <v>922.65017816597572</v>
      </c>
      <c r="AD5" s="50">
        <f t="shared" si="5"/>
        <v>776.35496962441243</v>
      </c>
      <c r="AE5" s="50">
        <f t="shared" si="5"/>
        <v>146.29520854156326</v>
      </c>
      <c r="AF5" s="50">
        <f t="shared" si="5"/>
        <v>36806.617383084515</v>
      </c>
      <c r="AG5" s="50"/>
      <c r="AH5" s="50"/>
      <c r="AI5" s="50"/>
      <c r="AJ5" s="50"/>
      <c r="AK5" s="50"/>
      <c r="AL5" s="50"/>
      <c r="AM5" s="50"/>
      <c r="AN5" s="51">
        <f t="shared" ref="AN5" si="6">SUM(AN6,AN16)</f>
        <v>1528.6610903875128</v>
      </c>
    </row>
    <row r="6" spans="1:40" s="42" customFormat="1" ht="25.5" customHeight="1">
      <c r="A6" s="47">
        <v>921</v>
      </c>
      <c r="B6" s="57" t="s">
        <v>68</v>
      </c>
      <c r="C6" s="49">
        <f t="shared" si="3"/>
        <v>78695.275509112995</v>
      </c>
      <c r="D6" s="50">
        <f t="shared" ref="D6:I6" si="7">SUM(D7:D15)</f>
        <v>2566.51071257895</v>
      </c>
      <c r="E6" s="50">
        <f t="shared" si="7"/>
        <v>895.53325983173295</v>
      </c>
      <c r="F6" s="50">
        <f t="shared" si="7"/>
        <v>773.93988487261424</v>
      </c>
      <c r="G6" s="50"/>
      <c r="H6" s="50">
        <f t="shared" si="7"/>
        <v>2250.0643720000003</v>
      </c>
      <c r="I6" s="50">
        <f t="shared" si="7"/>
        <v>5290.5939974827306</v>
      </c>
      <c r="J6" s="50"/>
      <c r="K6" s="50"/>
      <c r="L6" s="50"/>
      <c r="M6" s="50"/>
      <c r="N6" s="50"/>
      <c r="O6" s="50">
        <f t="shared" ref="O6:W6" si="8">SUM(O7:O15)</f>
        <v>9977.2082459999983</v>
      </c>
      <c r="P6" s="50">
        <f t="shared" si="8"/>
        <v>5233.2698562916903</v>
      </c>
      <c r="Q6" s="50">
        <f t="shared" si="8"/>
        <v>11955.506918421459</v>
      </c>
      <c r="R6" s="50">
        <f t="shared" si="8"/>
        <v>3675.6117608990094</v>
      </c>
      <c r="S6" s="50">
        <f t="shared" si="8"/>
        <v>3762.7618818999954</v>
      </c>
      <c r="T6" s="50">
        <f t="shared" si="8"/>
        <v>3993.1387449918748</v>
      </c>
      <c r="U6" s="50">
        <f t="shared" si="8"/>
        <v>225.00934180215881</v>
      </c>
      <c r="V6" s="50">
        <f t="shared" si="8"/>
        <v>298.98518882842183</v>
      </c>
      <c r="W6" s="50">
        <f t="shared" si="8"/>
        <v>593.61424767823053</v>
      </c>
      <c r="X6" s="50">
        <f>SUM(X7:X15)</f>
        <v>2186.9852099544155</v>
      </c>
      <c r="Y6" s="50">
        <f>SUM(Y7:Y15)</f>
        <v>49.281394307982936</v>
      </c>
      <c r="Z6" s="50"/>
      <c r="AA6" s="50"/>
      <c r="AB6" s="50"/>
      <c r="AC6" s="50">
        <f t="shared" ref="AC6:AF6" si="9">SUM(AC7:AC15)</f>
        <v>852.96431070150265</v>
      </c>
      <c r="AD6" s="50">
        <f t="shared" si="9"/>
        <v>720.70572634379005</v>
      </c>
      <c r="AE6" s="50">
        <f t="shared" si="9"/>
        <v>132.25858435771264</v>
      </c>
      <c r="AF6" s="50">
        <f t="shared" si="9"/>
        <v>34633.915453400397</v>
      </c>
      <c r="AG6" s="50"/>
      <c r="AH6" s="50"/>
      <c r="AI6" s="50"/>
      <c r="AJ6" s="50"/>
      <c r="AK6" s="50"/>
      <c r="AL6" s="50"/>
      <c r="AM6" s="50"/>
      <c r="AN6" s="51">
        <f t="shared" ref="AN6" si="10">SUM(AN7:AN15)</f>
        <v>1435.8876455913016</v>
      </c>
    </row>
    <row r="7" spans="1:40" s="42" customFormat="1">
      <c r="A7" s="52" t="s">
        <v>69</v>
      </c>
      <c r="B7" s="58" t="s">
        <v>70</v>
      </c>
      <c r="C7" s="54">
        <f t="shared" si="3"/>
        <v>4967.1185276632923</v>
      </c>
      <c r="D7" s="55">
        <f>AA!$H7</f>
        <v>155.15891428104132</v>
      </c>
      <c r="E7" s="55">
        <f>BBWB!$H7</f>
        <v>58.774624217775148</v>
      </c>
      <c r="F7" s="55">
        <f>CA!$H7</f>
        <v>59.916191700010557</v>
      </c>
      <c r="G7" s="55"/>
      <c r="H7" s="55">
        <f>CTB!H7</f>
        <v>160.67746199999999</v>
      </c>
      <c r="I7" s="55">
        <f>DLA!$H7</f>
        <v>412.28163159224158</v>
      </c>
      <c r="J7" s="55"/>
      <c r="K7" s="55"/>
      <c r="L7" s="55"/>
      <c r="M7" s="55"/>
      <c r="N7" s="55"/>
      <c r="O7" s="55">
        <f>HB!$H7</f>
        <v>581.73320200000001</v>
      </c>
      <c r="P7" s="55">
        <f>IB!$H7</f>
        <v>518.1516025615299</v>
      </c>
      <c r="Q7" s="55">
        <f>IS!$H7</f>
        <v>757.79364314084307</v>
      </c>
      <c r="R7" s="55">
        <f>'IS MIG'!$H7</f>
        <v>222.18886544045276</v>
      </c>
      <c r="S7" s="55">
        <f>'IS (incapacity)'!$H7</f>
        <v>263.62870124568548</v>
      </c>
      <c r="T7" s="55">
        <f>'IS (lone parent)'!$H7</f>
        <v>237.94959612814171</v>
      </c>
      <c r="U7" s="55">
        <f>'IS (carer)'!$H7</f>
        <v>19.079773056309993</v>
      </c>
      <c r="V7" s="55">
        <f>'IS (others)'!$H7</f>
        <v>14.946707270253103</v>
      </c>
      <c r="W7" s="55">
        <f>IIDB!$H7</f>
        <v>86.715583189706408</v>
      </c>
      <c r="X7" s="55">
        <f>JSA!$H7</f>
        <v>172.37845105435133</v>
      </c>
      <c r="Y7" s="55">
        <f>MA!$H7</f>
        <v>2.2700104833696866</v>
      </c>
      <c r="Z7" s="55"/>
      <c r="AA7" s="55"/>
      <c r="AB7" s="55"/>
      <c r="AC7" s="55">
        <f>SDA!$H7</f>
        <v>57.709428499101044</v>
      </c>
      <c r="AD7" s="55">
        <f>'SDA (working age)'!$H7</f>
        <v>47.11262415963381</v>
      </c>
      <c r="AE7" s="55">
        <f>'SDA (pensioners)'!$H7</f>
        <v>10.596804339467242</v>
      </c>
      <c r="AF7" s="55">
        <f>SP!$H7</f>
        <v>1865.7933292161806</v>
      </c>
      <c r="AG7" s="55"/>
      <c r="AH7" s="55"/>
      <c r="AI7" s="55"/>
      <c r="AJ7" s="55"/>
      <c r="AK7" s="55"/>
      <c r="AL7" s="55"/>
      <c r="AM7" s="55"/>
      <c r="AN7" s="56">
        <f>WFP!$H7</f>
        <v>77.764453727141614</v>
      </c>
    </row>
    <row r="8" spans="1:40" s="42" customFormat="1">
      <c r="A8" s="52" t="s">
        <v>71</v>
      </c>
      <c r="B8" s="58" t="s">
        <v>72</v>
      </c>
      <c r="C8" s="54">
        <f t="shared" si="3"/>
        <v>12466.654800108232</v>
      </c>
      <c r="D8" s="55">
        <f>AA!$H8</f>
        <v>430.98060726374786</v>
      </c>
      <c r="E8" s="55">
        <f>BBWB!$H8</f>
        <v>134.20041184133493</v>
      </c>
      <c r="F8" s="55">
        <f>CA!$H8</f>
        <v>139.32268760843829</v>
      </c>
      <c r="G8" s="55"/>
      <c r="H8" s="55">
        <f>CTB!H8</f>
        <v>394.02762899999999</v>
      </c>
      <c r="I8" s="55">
        <f>DLA!$H8</f>
        <v>1074.7770842088735</v>
      </c>
      <c r="J8" s="55"/>
      <c r="K8" s="55"/>
      <c r="L8" s="55"/>
      <c r="M8" s="55"/>
      <c r="N8" s="55"/>
      <c r="O8" s="55">
        <f>HB!$H8</f>
        <v>1479.2359329999999</v>
      </c>
      <c r="P8" s="55">
        <f>IB!$H8</f>
        <v>1125.9832347068213</v>
      </c>
      <c r="Q8" s="55">
        <f>IS!$H8</f>
        <v>2040.2356000925081</v>
      </c>
      <c r="R8" s="55">
        <f>'IS MIG'!$H8</f>
        <v>590.99348913934909</v>
      </c>
      <c r="S8" s="55">
        <f>'IS (incapacity)'!$H8</f>
        <v>726.07358302749344</v>
      </c>
      <c r="T8" s="55">
        <f>'IS (lone parent)'!$H8</f>
        <v>636.9958691141353</v>
      </c>
      <c r="U8" s="55">
        <f>'IS (carer)'!$H8</f>
        <v>41.770528504132422</v>
      </c>
      <c r="V8" s="55">
        <f>'IS (others)'!$H8</f>
        <v>44.402130307397705</v>
      </c>
      <c r="W8" s="55">
        <f>IIDB!$H8</f>
        <v>106.58266788908722</v>
      </c>
      <c r="X8" s="55">
        <f>JSA!$H8</f>
        <v>332.57263768531038</v>
      </c>
      <c r="Y8" s="55">
        <f>MA!$H8</f>
        <v>5.7624461700500751</v>
      </c>
      <c r="Z8" s="55"/>
      <c r="AA8" s="55"/>
      <c r="AB8" s="55"/>
      <c r="AC8" s="55">
        <f>SDA!$H8</f>
        <v>142.87935682795757</v>
      </c>
      <c r="AD8" s="55">
        <f>'SDA (working age)'!$H8</f>
        <v>118.59596009245162</v>
      </c>
      <c r="AE8" s="55">
        <f>'SDA (pensioners)'!$H8</f>
        <v>24.283396735505963</v>
      </c>
      <c r="AF8" s="55">
        <f>SP!$H8</f>
        <v>4857.8986241284738</v>
      </c>
      <c r="AG8" s="55"/>
      <c r="AH8" s="55"/>
      <c r="AI8" s="55"/>
      <c r="AJ8" s="55"/>
      <c r="AK8" s="55"/>
      <c r="AL8" s="55"/>
      <c r="AM8" s="55"/>
      <c r="AN8" s="56">
        <f>WFP!$H8</f>
        <v>202.19587968562936</v>
      </c>
    </row>
    <row r="9" spans="1:40" s="42" customFormat="1">
      <c r="A9" s="52" t="s">
        <v>73</v>
      </c>
      <c r="B9" s="58" t="s">
        <v>74</v>
      </c>
      <c r="C9" s="54">
        <f t="shared" si="3"/>
        <v>8236.3022951037256</v>
      </c>
      <c r="D9" s="55">
        <f>AA!$H9</f>
        <v>266.88840809411715</v>
      </c>
      <c r="E9" s="55">
        <f>BBWB!$H9</f>
        <v>91.279177893039744</v>
      </c>
      <c r="F9" s="55">
        <f>CA!$H9</f>
        <v>94.185120277077274</v>
      </c>
      <c r="G9" s="55"/>
      <c r="H9" s="55">
        <f>CTB!H9</f>
        <v>231.86987900000003</v>
      </c>
      <c r="I9" s="55">
        <f>DLA!$H9</f>
        <v>644.14688927611292</v>
      </c>
      <c r="J9" s="55"/>
      <c r="K9" s="55"/>
      <c r="L9" s="55"/>
      <c r="M9" s="55"/>
      <c r="N9" s="55"/>
      <c r="O9" s="55">
        <f>HB!$H9</f>
        <v>894.269769</v>
      </c>
      <c r="P9" s="55">
        <f>IB!$H9</f>
        <v>643.91266274031295</v>
      </c>
      <c r="Q9" s="55">
        <f>IS!$H9</f>
        <v>1255.1139401753353</v>
      </c>
      <c r="R9" s="55">
        <f>'IS MIG'!$H9</f>
        <v>401.12795774344613</v>
      </c>
      <c r="S9" s="55">
        <f>'IS (incapacity)'!$H9</f>
        <v>385.68199427816648</v>
      </c>
      <c r="T9" s="55">
        <f>'IS (lone parent)'!$H9</f>
        <v>410.73434046722554</v>
      </c>
      <c r="U9" s="55">
        <f>'IS (carer)'!$H9</f>
        <v>30.760806947548321</v>
      </c>
      <c r="V9" s="55">
        <f>'IS (others)'!$H9</f>
        <v>26.808840738948827</v>
      </c>
      <c r="W9" s="55">
        <f>IIDB!$H9</f>
        <v>77.468015562108491</v>
      </c>
      <c r="X9" s="55">
        <f>JSA!$H9</f>
        <v>265.58141735701366</v>
      </c>
      <c r="Y9" s="55">
        <f>MA!$H9</f>
        <v>3.4472904150176782</v>
      </c>
      <c r="Z9" s="55"/>
      <c r="AA9" s="55"/>
      <c r="AB9" s="55"/>
      <c r="AC9" s="55">
        <f>SDA!$H9</f>
        <v>95.295514232772533</v>
      </c>
      <c r="AD9" s="55">
        <f>'SDA (working age)'!$H9</f>
        <v>79.406929584922892</v>
      </c>
      <c r="AE9" s="55">
        <f>'SDA (pensioners)'!$H9</f>
        <v>15.888584647849644</v>
      </c>
      <c r="AF9" s="55">
        <f>SP!$H9</f>
        <v>3525.5947986999158</v>
      </c>
      <c r="AG9" s="55"/>
      <c r="AH9" s="55"/>
      <c r="AI9" s="55"/>
      <c r="AJ9" s="55"/>
      <c r="AK9" s="55"/>
      <c r="AL9" s="55"/>
      <c r="AM9" s="55"/>
      <c r="AN9" s="56">
        <f>WFP!$H9</f>
        <v>147.24941238090307</v>
      </c>
    </row>
    <row r="10" spans="1:40" s="42" customFormat="1">
      <c r="A10" s="52" t="s">
        <v>75</v>
      </c>
      <c r="B10" s="58" t="s">
        <v>76</v>
      </c>
      <c r="C10" s="54">
        <f t="shared" si="3"/>
        <v>6415.9487537540526</v>
      </c>
      <c r="D10" s="55">
        <f>AA!$H10</f>
        <v>236.77628028604693</v>
      </c>
      <c r="E10" s="55">
        <f>BBWB!$H10</f>
        <v>76.595103565705784</v>
      </c>
      <c r="F10" s="55">
        <f>CA!$H10</f>
        <v>69.407178173948523</v>
      </c>
      <c r="G10" s="55"/>
      <c r="H10" s="55">
        <f>CTB!H10</f>
        <v>164.88899800000002</v>
      </c>
      <c r="I10" s="55">
        <f>DLA!$H10</f>
        <v>468.79262909455531</v>
      </c>
      <c r="J10" s="55"/>
      <c r="K10" s="55"/>
      <c r="L10" s="55"/>
      <c r="M10" s="55"/>
      <c r="N10" s="55"/>
      <c r="O10" s="55">
        <f>HB!$H10</f>
        <v>596.41028100000005</v>
      </c>
      <c r="P10" s="55">
        <f>IB!$H10</f>
        <v>475.93282112545205</v>
      </c>
      <c r="Q10" s="55">
        <f>IS!$H10</f>
        <v>889.78498584710701</v>
      </c>
      <c r="R10" s="55">
        <f>'IS MIG'!$H10</f>
        <v>295.18306366024274</v>
      </c>
      <c r="S10" s="55">
        <f>'IS (incapacity)'!$H10</f>
        <v>268.81379541875322</v>
      </c>
      <c r="T10" s="55">
        <f>'IS (lone parent)'!$H10</f>
        <v>288.36390127016534</v>
      </c>
      <c r="U10" s="55">
        <f>'IS (carer)'!$H10</f>
        <v>19.829601036040671</v>
      </c>
      <c r="V10" s="55">
        <f>'IS (others)'!$H10</f>
        <v>17.594624461905095</v>
      </c>
      <c r="W10" s="55">
        <f>IIDB!$H10</f>
        <v>75.059249362394425</v>
      </c>
      <c r="X10" s="55">
        <f>JSA!$H10</f>
        <v>175.7727038487694</v>
      </c>
      <c r="Y10" s="55">
        <f>MA!$H10</f>
        <v>4.4422947316106836</v>
      </c>
      <c r="Z10" s="55"/>
      <c r="AA10" s="55"/>
      <c r="AB10" s="55"/>
      <c r="AC10" s="55">
        <f>SDA!$H10</f>
        <v>84.262639258011774</v>
      </c>
      <c r="AD10" s="55">
        <f>'SDA (working age)'!$H10</f>
        <v>72.524796702067121</v>
      </c>
      <c r="AE10" s="55">
        <f>'SDA (pensioners)'!$H10</f>
        <v>11.737842555944663</v>
      </c>
      <c r="AF10" s="55">
        <f>SP!$H10</f>
        <v>2974.9646625662654</v>
      </c>
      <c r="AG10" s="55"/>
      <c r="AH10" s="55"/>
      <c r="AI10" s="55"/>
      <c r="AJ10" s="55"/>
      <c r="AK10" s="55"/>
      <c r="AL10" s="55"/>
      <c r="AM10" s="55"/>
      <c r="AN10" s="56">
        <f>WFP!$H10</f>
        <v>122.85892689418553</v>
      </c>
    </row>
    <row r="11" spans="1:40" s="42" customFormat="1">
      <c r="A11" s="52" t="s">
        <v>77</v>
      </c>
      <c r="B11" s="58" t="s">
        <v>78</v>
      </c>
      <c r="C11" s="54">
        <f t="shared" si="3"/>
        <v>8731.4860769637635</v>
      </c>
      <c r="D11" s="55">
        <f>AA!$H11</f>
        <v>327.56079789838918</v>
      </c>
      <c r="E11" s="55">
        <f>BBWB!$H11</f>
        <v>108.31114107705518</v>
      </c>
      <c r="F11" s="55">
        <f>CA!$H11</f>
        <v>99.234876789926687</v>
      </c>
      <c r="G11" s="55"/>
      <c r="H11" s="55">
        <f>CTB!H11</f>
        <v>267.13183099999998</v>
      </c>
      <c r="I11" s="55">
        <f>DLA!$H11</f>
        <v>642.78663829695336</v>
      </c>
      <c r="J11" s="55"/>
      <c r="K11" s="55"/>
      <c r="L11" s="55"/>
      <c r="M11" s="55"/>
      <c r="N11" s="55"/>
      <c r="O11" s="55">
        <f>HB!$H11</f>
        <v>958.88540699999987</v>
      </c>
      <c r="P11" s="55">
        <f>IB!$H11</f>
        <v>623.59656037336413</v>
      </c>
      <c r="Q11" s="55">
        <f>IS!$H11</f>
        <v>1333.4353289034279</v>
      </c>
      <c r="R11" s="55">
        <f>'IS MIG'!$H11</f>
        <v>435.88054428994036</v>
      </c>
      <c r="S11" s="55">
        <f>'IS (incapacity)'!$H11</f>
        <v>405.57036609198718</v>
      </c>
      <c r="T11" s="55">
        <f>'IS (lone parent)'!$H11</f>
        <v>433.88019365388436</v>
      </c>
      <c r="U11" s="55">
        <f>'IS (carer)'!$H11</f>
        <v>30.176080743421359</v>
      </c>
      <c r="V11" s="55">
        <f>'IS (others)'!$H11</f>
        <v>27.928144124194677</v>
      </c>
      <c r="W11" s="55">
        <f>IIDB!$H11</f>
        <v>66.649513456436168</v>
      </c>
      <c r="X11" s="55">
        <f>JSA!$H11</f>
        <v>284.5093545703013</v>
      </c>
      <c r="Y11" s="55">
        <f>MA!$H11</f>
        <v>5.5168786545267787</v>
      </c>
      <c r="Z11" s="55"/>
      <c r="AA11" s="55"/>
      <c r="AB11" s="55"/>
      <c r="AC11" s="55">
        <f>SDA!$H11</f>
        <v>95.455297324719297</v>
      </c>
      <c r="AD11" s="55">
        <f>'SDA (working age)'!$H11</f>
        <v>82.428263965762881</v>
      </c>
      <c r="AE11" s="55">
        <f>'SDA (pensioners)'!$H11</f>
        <v>13.027033358956414</v>
      </c>
      <c r="AF11" s="55">
        <f>SP!$H11</f>
        <v>3761.7095448629552</v>
      </c>
      <c r="AG11" s="55"/>
      <c r="AH11" s="55"/>
      <c r="AI11" s="55"/>
      <c r="AJ11" s="55"/>
      <c r="AK11" s="55"/>
      <c r="AL11" s="55"/>
      <c r="AM11" s="55"/>
      <c r="AN11" s="56">
        <f>WFP!$H11</f>
        <v>156.70290675570823</v>
      </c>
    </row>
    <row r="12" spans="1:40" s="42" customFormat="1">
      <c r="A12" s="52" t="s">
        <v>79</v>
      </c>
      <c r="B12" s="58" t="s">
        <v>80</v>
      </c>
      <c r="C12" s="54">
        <f t="shared" si="3"/>
        <v>7689.3646610398073</v>
      </c>
      <c r="D12" s="55">
        <f>AA!$H12</f>
        <v>272.41288029455723</v>
      </c>
      <c r="E12" s="55">
        <f>BBWB!$H12</f>
        <v>90.835943288389515</v>
      </c>
      <c r="F12" s="55">
        <f>CA!$H12</f>
        <v>69.402308845826937</v>
      </c>
      <c r="G12" s="55"/>
      <c r="H12" s="55">
        <f>CTB!H12</f>
        <v>191.35075400000002</v>
      </c>
      <c r="I12" s="55">
        <f>DLA!$H12</f>
        <v>446.4178906885823</v>
      </c>
      <c r="J12" s="55"/>
      <c r="K12" s="55"/>
      <c r="L12" s="55"/>
      <c r="M12" s="55"/>
      <c r="N12" s="55"/>
      <c r="O12" s="55">
        <f>HB!$H12</f>
        <v>804.13435400000003</v>
      </c>
      <c r="P12" s="55">
        <f>IB!$H12</f>
        <v>397.38208167145939</v>
      </c>
      <c r="Q12" s="55">
        <f>IS!$H12</f>
        <v>963.99829953785149</v>
      </c>
      <c r="R12" s="55">
        <f>'IS MIG'!$H12</f>
        <v>315.92274187546354</v>
      </c>
      <c r="S12" s="55">
        <f>'IS (incapacity)'!$H12</f>
        <v>279.55050258614233</v>
      </c>
      <c r="T12" s="55">
        <f>'IS (lone parent)'!$H12</f>
        <v>330.20951686145764</v>
      </c>
      <c r="U12" s="55">
        <f>'IS (carer)'!$H12</f>
        <v>17.669845470219993</v>
      </c>
      <c r="V12" s="55">
        <f>'IS (others)'!$H12</f>
        <v>20.645692744568038</v>
      </c>
      <c r="W12" s="55">
        <f>IIDB!$H12</f>
        <v>44.960144762489087</v>
      </c>
      <c r="X12" s="55">
        <f>JSA!$H12</f>
        <v>160.54828066597383</v>
      </c>
      <c r="Y12" s="55">
        <f>MA!$H12</f>
        <v>6.8694264294489447</v>
      </c>
      <c r="Z12" s="55"/>
      <c r="AA12" s="55"/>
      <c r="AB12" s="55"/>
      <c r="AC12" s="55">
        <f>SDA!$H12</f>
        <v>81.321395523355989</v>
      </c>
      <c r="AD12" s="55">
        <f>'SDA (working age)'!$H12</f>
        <v>68.613457166980396</v>
      </c>
      <c r="AE12" s="55">
        <f>'SDA (pensioners)'!$H12</f>
        <v>12.707938356375577</v>
      </c>
      <c r="AF12" s="55">
        <f>SP!$H12</f>
        <v>3999.5484966466001</v>
      </c>
      <c r="AG12" s="55"/>
      <c r="AH12" s="55"/>
      <c r="AI12" s="55"/>
      <c r="AJ12" s="55"/>
      <c r="AK12" s="55"/>
      <c r="AL12" s="55"/>
      <c r="AM12" s="55"/>
      <c r="AN12" s="56">
        <f>WFP!$H12</f>
        <v>160.18240468527233</v>
      </c>
    </row>
    <row r="13" spans="1:40" s="42" customFormat="1">
      <c r="A13" s="52" t="s">
        <v>81</v>
      </c>
      <c r="B13" s="58" t="s">
        <v>82</v>
      </c>
      <c r="C13" s="54">
        <f t="shared" si="3"/>
        <v>11711.476810939987</v>
      </c>
      <c r="D13" s="55">
        <f>AA!$H13</f>
        <v>273.5108355409518</v>
      </c>
      <c r="E13" s="55">
        <f>BBWB!$H13</f>
        <v>107.52824229208683</v>
      </c>
      <c r="F13" s="55">
        <f>CA!$H13</f>
        <v>91.612413899256623</v>
      </c>
      <c r="G13" s="55"/>
      <c r="H13" s="55">
        <f>CTB!H13</f>
        <v>414.91211299999998</v>
      </c>
      <c r="I13" s="55">
        <f>DLA!$H13</f>
        <v>629.18658590462803</v>
      </c>
      <c r="J13" s="55"/>
      <c r="K13" s="55"/>
      <c r="L13" s="55"/>
      <c r="M13" s="55"/>
      <c r="N13" s="55"/>
      <c r="O13" s="55">
        <f>HB!$H13</f>
        <v>2644.7826009999999</v>
      </c>
      <c r="P13" s="55">
        <f>IB!$H13</f>
        <v>526.35945363883843</v>
      </c>
      <c r="Q13" s="55">
        <f>IS!$H13</f>
        <v>2399.3388408146898</v>
      </c>
      <c r="R13" s="55">
        <f>'IS MIG'!$H13</f>
        <v>655.94486721583644</v>
      </c>
      <c r="S13" s="55">
        <f>'IS (incapacity)'!$H13</f>
        <v>711.57657214661958</v>
      </c>
      <c r="T13" s="55">
        <f>'IS (lone parent)'!$H13</f>
        <v>903.76101081034608</v>
      </c>
      <c r="U13" s="55">
        <f>'IS (carer)'!$H13</f>
        <v>28.858990287967259</v>
      </c>
      <c r="V13" s="55">
        <f>'IS (others)'!$H13</f>
        <v>99.197400353920642</v>
      </c>
      <c r="W13" s="55">
        <f>IIDB!$H13</f>
        <v>31.408216664967334</v>
      </c>
      <c r="X13" s="55">
        <f>JSA!$H13</f>
        <v>454.11189870395089</v>
      </c>
      <c r="Y13" s="55">
        <f>MA!$H13</f>
        <v>6.6525145153602203</v>
      </c>
      <c r="Z13" s="55"/>
      <c r="AA13" s="55"/>
      <c r="AB13" s="55"/>
      <c r="AC13" s="55">
        <f>SDA!$H13</f>
        <v>91.697088548469793</v>
      </c>
      <c r="AD13" s="55">
        <f>'SDA (working age)'!$H13</f>
        <v>78.757583799035203</v>
      </c>
      <c r="AE13" s="55">
        <f>'SDA (pensioners)'!$H13</f>
        <v>12.939504749434587</v>
      </c>
      <c r="AF13" s="55">
        <f>SP!$H13</f>
        <v>3869.5231080808721</v>
      </c>
      <c r="AG13" s="55"/>
      <c r="AH13" s="55"/>
      <c r="AI13" s="55"/>
      <c r="AJ13" s="55"/>
      <c r="AK13" s="55"/>
      <c r="AL13" s="55"/>
      <c r="AM13" s="55"/>
      <c r="AN13" s="56">
        <f>WFP!$H13</f>
        <v>170.8528983359158</v>
      </c>
    </row>
    <row r="14" spans="1:40" s="42" customFormat="1">
      <c r="A14" s="52" t="s">
        <v>83</v>
      </c>
      <c r="B14" s="58" t="s">
        <v>84</v>
      </c>
      <c r="C14" s="54">
        <f t="shared" si="3"/>
        <v>10831.770222625744</v>
      </c>
      <c r="D14" s="55">
        <f>AA!$H14</f>
        <v>312.27126455768854</v>
      </c>
      <c r="E14" s="55">
        <f>BBWB!$H14</f>
        <v>146.08075871332525</v>
      </c>
      <c r="F14" s="55">
        <f>CA!$H14</f>
        <v>83.425699233593846</v>
      </c>
      <c r="G14" s="55"/>
      <c r="H14" s="55">
        <f>CTB!H14</f>
        <v>246.64964800000001</v>
      </c>
      <c r="I14" s="55">
        <f>DLA!$H14</f>
        <v>548.00293486467172</v>
      </c>
      <c r="J14" s="55"/>
      <c r="K14" s="55"/>
      <c r="L14" s="55"/>
      <c r="M14" s="55"/>
      <c r="N14" s="55"/>
      <c r="O14" s="55">
        <f>HB!$H14</f>
        <v>1240.7805629999998</v>
      </c>
      <c r="P14" s="55">
        <f>IB!$H14</f>
        <v>497.3408644632741</v>
      </c>
      <c r="Q14" s="55">
        <f>IS!$H14</f>
        <v>1337.9419219513904</v>
      </c>
      <c r="R14" s="55">
        <f>'IS MIG'!$H14</f>
        <v>422.69487927637499</v>
      </c>
      <c r="S14" s="55">
        <f>'IS (incapacity)'!$H14</f>
        <v>403.16045171988856</v>
      </c>
      <c r="T14" s="55">
        <f>'IS (lone parent)'!$H14</f>
        <v>462.66635368060224</v>
      </c>
      <c r="U14" s="55">
        <f>'IS (carer)'!$H14</f>
        <v>20.067157667888122</v>
      </c>
      <c r="V14" s="55">
        <f>'IS (others)'!$H14</f>
        <v>29.353079606636673</v>
      </c>
      <c r="W14" s="55">
        <f>IIDB!$H14</f>
        <v>58.794841066064222</v>
      </c>
      <c r="X14" s="55">
        <f>JSA!$H14</f>
        <v>196.9123237276832</v>
      </c>
      <c r="Y14" s="55">
        <f>MA!$H14</f>
        <v>7.958103184223706</v>
      </c>
      <c r="Z14" s="55"/>
      <c r="AA14" s="55"/>
      <c r="AB14" s="55"/>
      <c r="AC14" s="55">
        <f>SDA!$H14</f>
        <v>117.40586397907479</v>
      </c>
      <c r="AD14" s="55">
        <f>'SDA (working age)'!$H14</f>
        <v>98.995999226190747</v>
      </c>
      <c r="AE14" s="55">
        <f>'SDA (pensioners)'!$H14</f>
        <v>18.40986475288403</v>
      </c>
      <c r="AF14" s="55">
        <f>SP!$H14</f>
        <v>5803.0675758008792</v>
      </c>
      <c r="AG14" s="55"/>
      <c r="AH14" s="55"/>
      <c r="AI14" s="55"/>
      <c r="AJ14" s="55"/>
      <c r="AK14" s="55"/>
      <c r="AL14" s="55"/>
      <c r="AM14" s="55"/>
      <c r="AN14" s="56">
        <f>WFP!$H14</f>
        <v>235.1378600838766</v>
      </c>
    </row>
    <row r="15" spans="1:40" s="42" customFormat="1">
      <c r="A15" s="52" t="s">
        <v>85</v>
      </c>
      <c r="B15" s="58" t="s">
        <v>86</v>
      </c>
      <c r="C15" s="54">
        <f t="shared" si="3"/>
        <v>7645.1533609143989</v>
      </c>
      <c r="D15" s="55">
        <f>AA!$H15</f>
        <v>290.95072436240963</v>
      </c>
      <c r="E15" s="55">
        <f>BBWB!$H15</f>
        <v>81.927856943020473</v>
      </c>
      <c r="F15" s="55">
        <f>CA!$H15</f>
        <v>67.433408344535579</v>
      </c>
      <c r="G15" s="55"/>
      <c r="H15" s="55">
        <f>CTB!H15</f>
        <v>178.55605800000004</v>
      </c>
      <c r="I15" s="55">
        <f>DLA!$H15</f>
        <v>424.20171355611313</v>
      </c>
      <c r="J15" s="55"/>
      <c r="K15" s="55"/>
      <c r="L15" s="55"/>
      <c r="M15" s="55"/>
      <c r="N15" s="55"/>
      <c r="O15" s="55">
        <f>HB!$H15</f>
        <v>776.976136</v>
      </c>
      <c r="P15" s="55">
        <f>IB!$H15</f>
        <v>424.6105750106376</v>
      </c>
      <c r="Q15" s="55">
        <f>IS!$H15</f>
        <v>977.86435795830585</v>
      </c>
      <c r="R15" s="55">
        <f>'IS MIG'!$H15</f>
        <v>335.67535225790294</v>
      </c>
      <c r="S15" s="55">
        <f>'IS (incapacity)'!$H15</f>
        <v>318.70591538525878</v>
      </c>
      <c r="T15" s="55">
        <f>'IS (lone parent)'!$H15</f>
        <v>288.57796300591633</v>
      </c>
      <c r="U15" s="55">
        <f>'IS (carer)'!$H15</f>
        <v>16.796558088630672</v>
      </c>
      <c r="V15" s="55">
        <f>'IS (others)'!$H15</f>
        <v>18.10856922059704</v>
      </c>
      <c r="W15" s="55">
        <f>IIDB!$H15</f>
        <v>45.976015724977188</v>
      </c>
      <c r="X15" s="55">
        <f>JSA!$H15</f>
        <v>144.59814234106156</v>
      </c>
      <c r="Y15" s="55">
        <f>MA!$H15</f>
        <v>6.362429724375164</v>
      </c>
      <c r="Z15" s="55"/>
      <c r="AA15" s="55"/>
      <c r="AB15" s="55"/>
      <c r="AC15" s="55">
        <f>SDA!$H15</f>
        <v>86.937726508039916</v>
      </c>
      <c r="AD15" s="55">
        <f>'SDA (working age)'!$H15</f>
        <v>74.27011164674542</v>
      </c>
      <c r="AE15" s="55">
        <f>'SDA (pensioners)'!$H15</f>
        <v>12.667614861294487</v>
      </c>
      <c r="AF15" s="55">
        <f>SP!$H15</f>
        <v>3975.8153133982541</v>
      </c>
      <c r="AG15" s="55"/>
      <c r="AH15" s="55"/>
      <c r="AI15" s="55"/>
      <c r="AJ15" s="55"/>
      <c r="AK15" s="55"/>
      <c r="AL15" s="55"/>
      <c r="AM15" s="55"/>
      <c r="AN15" s="56">
        <f>WFP!$H15</f>
        <v>162.94290304266903</v>
      </c>
    </row>
    <row r="16" spans="1:40" s="42" customFormat="1" ht="15.75">
      <c r="A16" s="40">
        <v>924</v>
      </c>
      <c r="B16" s="59" t="s">
        <v>87</v>
      </c>
      <c r="C16" s="49">
        <f t="shared" si="3"/>
        <v>5540.9782547657132</v>
      </c>
      <c r="D16" s="50">
        <f>AA!$H$16</f>
        <v>239.01986462863761</v>
      </c>
      <c r="E16" s="50">
        <f>BBWB!$H$16</f>
        <v>56.422405298155482</v>
      </c>
      <c r="F16" s="50">
        <f>CA!$H$16</f>
        <v>67.251605319466293</v>
      </c>
      <c r="G16" s="50"/>
      <c r="H16" s="50">
        <f>CTB!H16</f>
        <v>123.72467600000002</v>
      </c>
      <c r="I16" s="50">
        <f>DLA!$H$16</f>
        <v>541.46206771261791</v>
      </c>
      <c r="J16" s="50"/>
      <c r="K16" s="50"/>
      <c r="L16" s="50"/>
      <c r="M16" s="50"/>
      <c r="N16" s="50"/>
      <c r="O16" s="50">
        <f>HB!$H$16</f>
        <v>530.29586900000015</v>
      </c>
      <c r="P16" s="50">
        <f>IB!$H$16</f>
        <v>635.78941135165655</v>
      </c>
      <c r="Q16" s="50">
        <f>IS!$H$16</f>
        <v>822.37174119237477</v>
      </c>
      <c r="R16" s="50">
        <f>'IS MIG'!$H$16</f>
        <v>240.6919903700595</v>
      </c>
      <c r="S16" s="50">
        <f>'IS (incapacity)'!$H$16</f>
        <v>296.67041468469603</v>
      </c>
      <c r="T16" s="50">
        <f>'IS (lone parent)'!$H$16</f>
        <v>251.37750555224929</v>
      </c>
      <c r="U16" s="50">
        <f>'IS (carer)'!$H$16</f>
        <v>18.505869412818733</v>
      </c>
      <c r="V16" s="50">
        <f>'IS (others)'!$H$16</f>
        <v>15.125961172551172</v>
      </c>
      <c r="W16" s="50">
        <f>IIDB!$H$16</f>
        <v>51.746581707770453</v>
      </c>
      <c r="X16" s="50">
        <f>JSA!$H$16</f>
        <v>135.15634843895415</v>
      </c>
      <c r="Y16" s="50">
        <f>MA!$H$16</f>
        <v>2.5764421712789938</v>
      </c>
      <c r="Z16" s="50"/>
      <c r="AA16" s="50"/>
      <c r="AB16" s="50"/>
      <c r="AC16" s="50">
        <f>SDA!$H$16</f>
        <v>69.68586746447302</v>
      </c>
      <c r="AD16" s="50">
        <f>'SDA (working age)'!$H$16</f>
        <v>55.649243280622379</v>
      </c>
      <c r="AE16" s="50">
        <f>'SDA (pensioners)'!$H$16</f>
        <v>14.036624183850625</v>
      </c>
      <c r="AF16" s="50">
        <f>SP!$H$16</f>
        <v>2172.7019296841172</v>
      </c>
      <c r="AG16" s="50"/>
      <c r="AH16" s="50"/>
      <c r="AI16" s="50"/>
      <c r="AJ16" s="50"/>
      <c r="AK16" s="50"/>
      <c r="AL16" s="50"/>
      <c r="AM16" s="50"/>
      <c r="AN16" s="51">
        <f>WFP!$H$16</f>
        <v>92.773444796211251</v>
      </c>
    </row>
    <row r="17" spans="1:40" s="42" customFormat="1" ht="15.75">
      <c r="A17" s="40">
        <v>923</v>
      </c>
      <c r="B17" s="59" t="s">
        <v>88</v>
      </c>
      <c r="C17" s="49">
        <f t="shared" si="3"/>
        <v>9154.9998340446164</v>
      </c>
      <c r="D17" s="50">
        <f>AA!$H$17</f>
        <v>318.92918253715317</v>
      </c>
      <c r="E17" s="50">
        <f>BBWB!$H$17</f>
        <v>120.52379102236871</v>
      </c>
      <c r="F17" s="50">
        <f>CA!$H$17</f>
        <v>90.575987571027014</v>
      </c>
      <c r="G17" s="50"/>
      <c r="H17" s="50">
        <f>CTB!H17</f>
        <v>315.82490200000001</v>
      </c>
      <c r="I17" s="50">
        <f>DLA!$H$17</f>
        <v>748.00269915087495</v>
      </c>
      <c r="J17" s="50"/>
      <c r="K17" s="50"/>
      <c r="L17" s="50"/>
      <c r="M17" s="50"/>
      <c r="N17" s="50"/>
      <c r="O17" s="50">
        <f>HB!$H$17</f>
        <v>1118.0910160000001</v>
      </c>
      <c r="P17" s="50">
        <f>IB!$H$17</f>
        <v>843.46537124903125</v>
      </c>
      <c r="Q17" s="50">
        <f>IS!$H$17</f>
        <v>1373.6755291420416</v>
      </c>
      <c r="R17" s="50">
        <f>'IS MIG'!$H$17</f>
        <v>412.22323972392519</v>
      </c>
      <c r="S17" s="50">
        <f>'IS (incapacity)'!$H$17</f>
        <v>500.21828847215909</v>
      </c>
      <c r="T17" s="50">
        <f>'IS (lone parent)'!$H$17</f>
        <v>402.44030692791245</v>
      </c>
      <c r="U17" s="50">
        <f>'IS (carer)'!$H$17</f>
        <v>27.033833995701908</v>
      </c>
      <c r="V17" s="50">
        <f>'IS (others)'!$H$17</f>
        <v>31.759860022343432</v>
      </c>
      <c r="W17" s="50">
        <f>IIDB!$H$17</f>
        <v>70.796780478552577</v>
      </c>
      <c r="X17" s="50">
        <f>JSA!$H$17</f>
        <v>283.2311209421481</v>
      </c>
      <c r="Y17" s="50">
        <f>MA!$H$17</f>
        <v>3.8582135530232153</v>
      </c>
      <c r="Z17" s="50"/>
      <c r="AA17" s="50"/>
      <c r="AB17" s="50"/>
      <c r="AC17" s="50">
        <f>SDA!$H$17</f>
        <v>114.86633249938279</v>
      </c>
      <c r="AD17" s="50">
        <f>'SDA (working age)'!$H$17</f>
        <v>96.092279147227472</v>
      </c>
      <c r="AE17" s="50">
        <f>'SDA (pensioners)'!$H$17</f>
        <v>18.774053352155278</v>
      </c>
      <c r="AF17" s="50">
        <f>SP!$H$17</f>
        <v>3601.2569982865266</v>
      </c>
      <c r="AG17" s="50"/>
      <c r="AH17" s="50"/>
      <c r="AI17" s="50"/>
      <c r="AJ17" s="50"/>
      <c r="AK17" s="50"/>
      <c r="AL17" s="50"/>
      <c r="AM17" s="50"/>
      <c r="AN17" s="51">
        <f>WFP!$H$17</f>
        <v>151.90190961248729</v>
      </c>
    </row>
    <row r="18" spans="1:40" s="65" customFormat="1" ht="30" customHeight="1">
      <c r="A18" s="60">
        <v>922</v>
      </c>
      <c r="B18" s="61" t="s">
        <v>89</v>
      </c>
      <c r="C18" s="62">
        <f t="shared" si="3"/>
        <v>0</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136</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11379.761965</v>
      </c>
      <c r="D3" s="50">
        <f t="shared" si="0"/>
        <v>11176.396123000002</v>
      </c>
      <c r="E3" s="50">
        <f t="shared" si="0"/>
        <v>11064.804219999998</v>
      </c>
      <c r="F3" s="50">
        <f t="shared" si="0"/>
        <v>11167.522956999999</v>
      </c>
      <c r="G3" s="50">
        <f t="shared" si="0"/>
        <v>11242.0689748</v>
      </c>
      <c r="H3" s="50">
        <f t="shared" si="0"/>
        <v>11625.595130999998</v>
      </c>
      <c r="I3" s="50">
        <f t="shared" si="0"/>
        <v>12672.020415999999</v>
      </c>
      <c r="J3" s="50">
        <f t="shared" si="0"/>
        <v>12362.273120709999</v>
      </c>
      <c r="K3" s="50">
        <f t="shared" si="0"/>
        <v>13162.27006144</v>
      </c>
      <c r="L3" s="50">
        <f t="shared" si="0"/>
        <v>13928.205135</v>
      </c>
      <c r="M3" s="50">
        <f t="shared" si="0"/>
        <v>14840.547586000001</v>
      </c>
      <c r="N3" s="50">
        <f t="shared" si="0"/>
        <v>15731.800595000001</v>
      </c>
      <c r="O3" s="50">
        <f t="shared" si="0"/>
        <v>17103.441161999999</v>
      </c>
      <c r="P3" s="50">
        <f t="shared" si="0"/>
        <v>19989.231177999998</v>
      </c>
      <c r="Q3" s="50">
        <f t="shared" si="0"/>
        <v>21426.990301000002</v>
      </c>
      <c r="R3" s="50">
        <f t="shared" si="0"/>
        <v>22820.290123000002</v>
      </c>
      <c r="S3" s="50">
        <f t="shared" si="0"/>
        <v>23899.631611999997</v>
      </c>
      <c r="T3" s="50">
        <f t="shared" si="0"/>
        <v>24169.807672999999</v>
      </c>
      <c r="U3" s="50">
        <f t="shared" si="0"/>
        <v>24316.565555000001</v>
      </c>
      <c r="V3" s="50">
        <f t="shared" si="0"/>
        <v>24243.713646999997</v>
      </c>
      <c r="W3" s="77">
        <f t="shared" si="0"/>
        <v>23440.599919</v>
      </c>
    </row>
    <row r="4" spans="1:23" s="42" customFormat="1">
      <c r="A4" s="52"/>
      <c r="B4" s="78" t="s">
        <v>66</v>
      </c>
      <c r="C4" s="132">
        <v>0</v>
      </c>
      <c r="D4" s="132">
        <v>0</v>
      </c>
      <c r="E4" s="132">
        <v>0</v>
      </c>
      <c r="F4" s="132">
        <v>0</v>
      </c>
      <c r="G4" s="132">
        <v>0</v>
      </c>
      <c r="H4" s="132">
        <v>0</v>
      </c>
      <c r="I4" s="132">
        <v>0</v>
      </c>
      <c r="J4" s="132">
        <v>0</v>
      </c>
      <c r="K4" s="132">
        <v>0</v>
      </c>
      <c r="L4" s="132">
        <v>0</v>
      </c>
      <c r="M4" s="132">
        <v>0</v>
      </c>
      <c r="N4" s="132">
        <v>0</v>
      </c>
      <c r="O4" s="132">
        <v>0</v>
      </c>
      <c r="P4" s="132">
        <v>0</v>
      </c>
      <c r="Q4" s="132">
        <v>0</v>
      </c>
      <c r="R4" s="132">
        <v>0</v>
      </c>
      <c r="S4" s="132">
        <v>0</v>
      </c>
      <c r="T4" s="132">
        <v>0</v>
      </c>
      <c r="U4" s="132">
        <v>0</v>
      </c>
      <c r="V4" s="132">
        <v>0</v>
      </c>
      <c r="W4" s="134">
        <v>0</v>
      </c>
    </row>
    <row r="5" spans="1:23" s="42" customFormat="1" ht="25.5" customHeight="1">
      <c r="A5" s="47">
        <v>941</v>
      </c>
      <c r="B5" s="48" t="s">
        <v>67</v>
      </c>
      <c r="C5" s="50">
        <f t="shared" ref="C5:W5" si="1">SUM(C6,C16)</f>
        <v>10412.947225</v>
      </c>
      <c r="D5" s="50">
        <f t="shared" si="1"/>
        <v>10162.592005000002</v>
      </c>
      <c r="E5" s="50">
        <f t="shared" si="1"/>
        <v>10026.005052999999</v>
      </c>
      <c r="F5" s="50">
        <f t="shared" si="1"/>
        <v>10113.929061999999</v>
      </c>
      <c r="G5" s="50">
        <f t="shared" si="1"/>
        <v>10168.578571800001</v>
      </c>
      <c r="H5" s="50">
        <f t="shared" si="1"/>
        <v>10507.504114999998</v>
      </c>
      <c r="I5" s="50">
        <f t="shared" si="1"/>
        <v>11428.753189999999</v>
      </c>
      <c r="J5" s="50">
        <f t="shared" si="1"/>
        <v>11212.411897709999</v>
      </c>
      <c r="K5" s="50">
        <f t="shared" si="1"/>
        <v>11973.868095440001</v>
      </c>
      <c r="L5" s="50">
        <f t="shared" si="1"/>
        <v>12714.585476</v>
      </c>
      <c r="M5" s="50">
        <f t="shared" si="1"/>
        <v>13581.420669000001</v>
      </c>
      <c r="N5" s="50">
        <f t="shared" si="1"/>
        <v>14436.204086000002</v>
      </c>
      <c r="O5" s="50">
        <f t="shared" si="1"/>
        <v>15711.736267999999</v>
      </c>
      <c r="P5" s="50">
        <f t="shared" si="1"/>
        <v>18433.357349999998</v>
      </c>
      <c r="Q5" s="50">
        <f t="shared" si="1"/>
        <v>19766.398520000002</v>
      </c>
      <c r="R5" s="50">
        <f t="shared" si="1"/>
        <v>21092.548313000003</v>
      </c>
      <c r="S5" s="50">
        <f t="shared" si="1"/>
        <v>22110.828503999997</v>
      </c>
      <c r="T5" s="50">
        <f t="shared" si="1"/>
        <v>22399.650903999998</v>
      </c>
      <c r="U5" s="50">
        <f t="shared" si="1"/>
        <v>22540.385877000001</v>
      </c>
      <c r="V5" s="50">
        <f t="shared" si="1"/>
        <v>22471.647852999999</v>
      </c>
      <c r="W5" s="51">
        <f t="shared" si="1"/>
        <v>21707.475739000001</v>
      </c>
    </row>
    <row r="6" spans="1:23" s="42" customFormat="1" ht="25.5" customHeight="1">
      <c r="A6" s="47">
        <v>921</v>
      </c>
      <c r="B6" s="57" t="s">
        <v>68</v>
      </c>
      <c r="C6" s="50">
        <f t="shared" ref="C6:I6" si="2">SUM(C7:C15)</f>
        <v>9906.589555999999</v>
      </c>
      <c r="D6" s="50">
        <f t="shared" si="2"/>
        <v>9661.2903140000017</v>
      </c>
      <c r="E6" s="50">
        <f t="shared" si="2"/>
        <v>9525.8948689999997</v>
      </c>
      <c r="F6" s="50">
        <f t="shared" si="2"/>
        <v>9606.3738279999998</v>
      </c>
      <c r="G6" s="50">
        <f t="shared" si="2"/>
        <v>9653.1304918000005</v>
      </c>
      <c r="H6" s="50">
        <f t="shared" si="2"/>
        <v>9977.2082459999983</v>
      </c>
      <c r="I6" s="50">
        <f t="shared" si="2"/>
        <v>10855.421602</v>
      </c>
      <c r="J6" s="50">
        <f t="shared" ref="J6:W6" si="3">SUM(J7:J15)</f>
        <v>10667.02459571</v>
      </c>
      <c r="K6" s="50">
        <f t="shared" si="3"/>
        <v>11414.81737744</v>
      </c>
      <c r="L6" s="50">
        <f t="shared" si="3"/>
        <v>12131.485396</v>
      </c>
      <c r="M6" s="50">
        <f t="shared" si="3"/>
        <v>12967.698325000001</v>
      </c>
      <c r="N6" s="50">
        <f t="shared" si="3"/>
        <v>13780.000830000001</v>
      </c>
      <c r="O6" s="50">
        <f t="shared" si="3"/>
        <v>14999.543107</v>
      </c>
      <c r="P6" s="50">
        <f t="shared" si="3"/>
        <v>17599.503386</v>
      </c>
      <c r="Q6" s="50">
        <f t="shared" si="3"/>
        <v>18873.550847000002</v>
      </c>
      <c r="R6" s="50">
        <f t="shared" si="3"/>
        <v>20136.723773000002</v>
      </c>
      <c r="S6" s="50">
        <f t="shared" si="3"/>
        <v>21119.262038999997</v>
      </c>
      <c r="T6" s="50">
        <f t="shared" si="3"/>
        <v>21395.703086999998</v>
      </c>
      <c r="U6" s="50">
        <f t="shared" si="3"/>
        <v>21529.103353999999</v>
      </c>
      <c r="V6" s="50">
        <f t="shared" si="3"/>
        <v>21447.477731999999</v>
      </c>
      <c r="W6" s="51">
        <f t="shared" si="3"/>
        <v>20698.756177000003</v>
      </c>
    </row>
    <row r="7" spans="1:23" s="42" customFormat="1">
      <c r="A7" s="52" t="s">
        <v>69</v>
      </c>
      <c r="B7" s="58" t="s">
        <v>70</v>
      </c>
      <c r="C7" s="55">
        <v>543.238471</v>
      </c>
      <c r="D7" s="55">
        <v>536.59457099999997</v>
      </c>
      <c r="E7" s="55">
        <v>538.55091800000002</v>
      </c>
      <c r="F7" s="55">
        <v>552.63529600000004</v>
      </c>
      <c r="G7" s="55">
        <v>566.13478199999997</v>
      </c>
      <c r="H7" s="55">
        <v>581.73320200000001</v>
      </c>
      <c r="I7" s="55">
        <v>620.62848799999995</v>
      </c>
      <c r="J7" s="55">
        <v>593.11178099999995</v>
      </c>
      <c r="K7" s="55">
        <v>601.46406999999999</v>
      </c>
      <c r="L7" s="55">
        <v>621.21585800000003</v>
      </c>
      <c r="M7" s="55">
        <v>648.6762369999999</v>
      </c>
      <c r="N7" s="55">
        <v>687.31745300000011</v>
      </c>
      <c r="O7" s="55">
        <v>748.17012399999999</v>
      </c>
      <c r="P7" s="55">
        <v>862.83927000000006</v>
      </c>
      <c r="Q7" s="55">
        <v>923.887337</v>
      </c>
      <c r="R7" s="55">
        <v>991.58310999999981</v>
      </c>
      <c r="S7" s="55">
        <v>1050.6659639999998</v>
      </c>
      <c r="T7" s="55">
        <v>1055.5343049999999</v>
      </c>
      <c r="U7" s="55">
        <v>1079.8065670000001</v>
      </c>
      <c r="V7" s="55">
        <v>1071.826082</v>
      </c>
      <c r="W7" s="56">
        <v>1046.3817549999999</v>
      </c>
    </row>
    <row r="8" spans="1:23" s="42" customFormat="1">
      <c r="A8" s="52" t="s">
        <v>71</v>
      </c>
      <c r="B8" s="58" t="s">
        <v>72</v>
      </c>
      <c r="C8" s="55">
        <v>1429.623881</v>
      </c>
      <c r="D8" s="55">
        <v>1424.4315039999999</v>
      </c>
      <c r="E8" s="55">
        <v>1420.0752769999999</v>
      </c>
      <c r="F8" s="55">
        <v>1429.3210650000001</v>
      </c>
      <c r="G8" s="55">
        <v>1432.1943169999997</v>
      </c>
      <c r="H8" s="55">
        <v>1479.2359329999999</v>
      </c>
      <c r="I8" s="55">
        <v>1582.7320299999999</v>
      </c>
      <c r="J8" s="55">
        <v>1483.08995</v>
      </c>
      <c r="K8" s="55">
        <v>1509.1894820000002</v>
      </c>
      <c r="L8" s="55">
        <v>1555.0272790000001</v>
      </c>
      <c r="M8" s="55">
        <v>1633.598066</v>
      </c>
      <c r="N8" s="55">
        <v>1735.211063</v>
      </c>
      <c r="O8" s="55">
        <v>1893.7136010000002</v>
      </c>
      <c r="P8" s="55">
        <v>2205.6070829999999</v>
      </c>
      <c r="Q8" s="55">
        <v>2371.8620019999998</v>
      </c>
      <c r="R8" s="55">
        <v>2540.0222940000003</v>
      </c>
      <c r="S8" s="55">
        <v>2654.4225140000003</v>
      </c>
      <c r="T8" s="55">
        <v>2691.3663270000002</v>
      </c>
      <c r="U8" s="55">
        <v>2684.3009549999997</v>
      </c>
      <c r="V8" s="55">
        <v>2607.5515530000002</v>
      </c>
      <c r="W8" s="56">
        <v>2471.3543410000002</v>
      </c>
    </row>
    <row r="9" spans="1:23" s="42" customFormat="1">
      <c r="A9" s="52" t="s">
        <v>73</v>
      </c>
      <c r="B9" s="58" t="s">
        <v>74</v>
      </c>
      <c r="C9" s="55">
        <v>832.13882599999999</v>
      </c>
      <c r="D9" s="55">
        <v>830.45507599999996</v>
      </c>
      <c r="E9" s="55">
        <v>831.47850700000004</v>
      </c>
      <c r="F9" s="55">
        <v>844.55060800000001</v>
      </c>
      <c r="G9" s="55">
        <v>859.92546479999999</v>
      </c>
      <c r="H9" s="55">
        <v>894.269769</v>
      </c>
      <c r="I9" s="55">
        <v>956.81748300000004</v>
      </c>
      <c r="J9" s="55">
        <v>893.264186</v>
      </c>
      <c r="K9" s="55">
        <v>926.70107099999996</v>
      </c>
      <c r="L9" s="55">
        <v>966.44524999999999</v>
      </c>
      <c r="M9" s="55">
        <v>1021.1888</v>
      </c>
      <c r="N9" s="55">
        <v>1069.630535</v>
      </c>
      <c r="O9" s="55">
        <v>1174.6424809999999</v>
      </c>
      <c r="P9" s="55">
        <v>1384.1209899999999</v>
      </c>
      <c r="Q9" s="55">
        <v>1496.9823389999999</v>
      </c>
      <c r="R9" s="55">
        <v>1608.6093370000001</v>
      </c>
      <c r="S9" s="55">
        <v>1701.8816280000001</v>
      </c>
      <c r="T9" s="55">
        <v>1724.6759910000001</v>
      </c>
      <c r="U9" s="55">
        <v>1734.263708</v>
      </c>
      <c r="V9" s="55">
        <v>1723.5662670000002</v>
      </c>
      <c r="W9" s="56">
        <v>1640.3399400000001</v>
      </c>
    </row>
    <row r="10" spans="1:23" s="42" customFormat="1">
      <c r="A10" s="52" t="s">
        <v>75</v>
      </c>
      <c r="B10" s="58" t="s">
        <v>76</v>
      </c>
      <c r="C10" s="55">
        <v>572.503829</v>
      </c>
      <c r="D10" s="55">
        <v>568.04014700000005</v>
      </c>
      <c r="E10" s="55">
        <v>563.68723399999999</v>
      </c>
      <c r="F10" s="55">
        <v>573.03370700000005</v>
      </c>
      <c r="G10" s="55">
        <v>581.31449499999997</v>
      </c>
      <c r="H10" s="55">
        <v>596.41028100000005</v>
      </c>
      <c r="I10" s="55">
        <v>663.96152699999993</v>
      </c>
      <c r="J10" s="55">
        <v>622.09421899999995</v>
      </c>
      <c r="K10" s="55">
        <v>646.07493299999999</v>
      </c>
      <c r="L10" s="55">
        <v>686.50992200000007</v>
      </c>
      <c r="M10" s="55">
        <v>733.65526099999988</v>
      </c>
      <c r="N10" s="55">
        <v>785.72021000000007</v>
      </c>
      <c r="O10" s="55">
        <v>870.64200799999992</v>
      </c>
      <c r="P10" s="55">
        <v>1035.3076410000001</v>
      </c>
      <c r="Q10" s="55">
        <v>1112.3499340000001</v>
      </c>
      <c r="R10" s="55">
        <v>1194.2887109999999</v>
      </c>
      <c r="S10" s="55">
        <v>1272.576415</v>
      </c>
      <c r="T10" s="55">
        <v>1279.2887740000001</v>
      </c>
      <c r="U10" s="55">
        <v>1281.7644209999999</v>
      </c>
      <c r="V10" s="55">
        <v>1277.3812849999999</v>
      </c>
      <c r="W10" s="56">
        <v>1232.435095</v>
      </c>
    </row>
    <row r="11" spans="1:23" s="42" customFormat="1">
      <c r="A11" s="52" t="s">
        <v>77</v>
      </c>
      <c r="B11" s="58" t="s">
        <v>78</v>
      </c>
      <c r="C11" s="55">
        <v>914.02757799999995</v>
      </c>
      <c r="D11" s="55">
        <v>901.46924799999999</v>
      </c>
      <c r="E11" s="55">
        <v>900.57904699999995</v>
      </c>
      <c r="F11" s="55">
        <v>915.89081599999997</v>
      </c>
      <c r="G11" s="55">
        <v>921.031069</v>
      </c>
      <c r="H11" s="55">
        <v>958.88540699999987</v>
      </c>
      <c r="I11" s="55">
        <v>1023.275753</v>
      </c>
      <c r="J11" s="55">
        <v>992.34072500000002</v>
      </c>
      <c r="K11" s="55">
        <v>1046.4092539999999</v>
      </c>
      <c r="L11" s="55">
        <v>1096.551164</v>
      </c>
      <c r="M11" s="55">
        <v>1184.0077520000002</v>
      </c>
      <c r="N11" s="55">
        <v>1258.3332019999998</v>
      </c>
      <c r="O11" s="55">
        <v>1381.8020359999998</v>
      </c>
      <c r="P11" s="55">
        <v>1613.8159450000001</v>
      </c>
      <c r="Q11" s="55">
        <v>1734.793508</v>
      </c>
      <c r="R11" s="55">
        <v>1850.2192370000002</v>
      </c>
      <c r="S11" s="55">
        <v>1970.4966800000002</v>
      </c>
      <c r="T11" s="55">
        <v>1977.6522630000002</v>
      </c>
      <c r="U11" s="55">
        <v>1993.2717720000001</v>
      </c>
      <c r="V11" s="55">
        <v>1996.381969</v>
      </c>
      <c r="W11" s="56">
        <v>1940.3988069999998</v>
      </c>
    </row>
    <row r="12" spans="1:23" s="42" customFormat="1">
      <c r="A12" s="52" t="s">
        <v>79</v>
      </c>
      <c r="B12" s="58" t="s">
        <v>80</v>
      </c>
      <c r="C12" s="55">
        <v>807.95450900000003</v>
      </c>
      <c r="D12" s="55">
        <v>789.48245099999997</v>
      </c>
      <c r="E12" s="55">
        <v>779.41556400000002</v>
      </c>
      <c r="F12" s="55">
        <v>785.56680100000005</v>
      </c>
      <c r="G12" s="55">
        <v>782.92975999999999</v>
      </c>
      <c r="H12" s="55">
        <v>804.13435400000003</v>
      </c>
      <c r="I12" s="55">
        <v>866.01808600000004</v>
      </c>
      <c r="J12" s="55">
        <v>863.44536099999993</v>
      </c>
      <c r="K12" s="55">
        <v>925.334025</v>
      </c>
      <c r="L12" s="55">
        <v>1002.9745010000001</v>
      </c>
      <c r="M12" s="55">
        <v>1087.9350749999999</v>
      </c>
      <c r="N12" s="55">
        <v>1166.2379719999999</v>
      </c>
      <c r="O12" s="55">
        <v>1277.135117</v>
      </c>
      <c r="P12" s="55">
        <v>1515.850764</v>
      </c>
      <c r="Q12" s="55">
        <v>1632.2642809999998</v>
      </c>
      <c r="R12" s="55">
        <v>1742.9025929999998</v>
      </c>
      <c r="S12" s="55">
        <v>1849.0831179999998</v>
      </c>
      <c r="T12" s="55">
        <v>1877.8556509999999</v>
      </c>
      <c r="U12" s="55">
        <v>1883.3643410000002</v>
      </c>
      <c r="V12" s="55">
        <v>1876.599134</v>
      </c>
      <c r="W12" s="56">
        <v>1810.38948</v>
      </c>
    </row>
    <row r="13" spans="1:23" s="42" customFormat="1">
      <c r="A13" s="52" t="s">
        <v>81</v>
      </c>
      <c r="B13" s="58" t="s">
        <v>82</v>
      </c>
      <c r="C13" s="55">
        <v>2735.2457260000001</v>
      </c>
      <c r="D13" s="55">
        <v>2610.6603639999998</v>
      </c>
      <c r="E13" s="55">
        <v>2524.070244</v>
      </c>
      <c r="F13" s="55">
        <v>2533.8571999999999</v>
      </c>
      <c r="G13" s="55">
        <v>2545.7602259999999</v>
      </c>
      <c r="H13" s="55">
        <v>2644.7826009999999</v>
      </c>
      <c r="I13" s="55">
        <v>2939.0045630000004</v>
      </c>
      <c r="J13" s="55">
        <v>3015.297603</v>
      </c>
      <c r="K13" s="55">
        <v>3397.4533624400001</v>
      </c>
      <c r="L13" s="55">
        <v>3677.6562890000005</v>
      </c>
      <c r="M13" s="55">
        <v>3941.9163560000002</v>
      </c>
      <c r="N13" s="55">
        <v>4193.7559160000001</v>
      </c>
      <c r="O13" s="55">
        <v>4469.7128290000001</v>
      </c>
      <c r="P13" s="55">
        <v>5184.5518279999997</v>
      </c>
      <c r="Q13" s="55">
        <v>5538.8340650000009</v>
      </c>
      <c r="R13" s="55">
        <v>5889.8841059999995</v>
      </c>
      <c r="S13" s="55">
        <v>6082.7835179999993</v>
      </c>
      <c r="T13" s="55">
        <v>6194.2659759999997</v>
      </c>
      <c r="U13" s="55">
        <v>6249.9038490000003</v>
      </c>
      <c r="V13" s="55">
        <v>6294.7315980000003</v>
      </c>
      <c r="W13" s="56">
        <v>6101.7306619999999</v>
      </c>
    </row>
    <row r="14" spans="1:23" s="42" customFormat="1">
      <c r="A14" s="52" t="s">
        <v>83</v>
      </c>
      <c r="B14" s="58" t="s">
        <v>84</v>
      </c>
      <c r="C14" s="55">
        <v>1283.271575</v>
      </c>
      <c r="D14" s="55">
        <v>1234.279297</v>
      </c>
      <c r="E14" s="55">
        <v>1210.815877</v>
      </c>
      <c r="F14" s="55">
        <v>1213.7358630000001</v>
      </c>
      <c r="G14" s="55">
        <v>1209.5554359999999</v>
      </c>
      <c r="H14" s="55">
        <v>1240.7805629999998</v>
      </c>
      <c r="I14" s="55">
        <v>1351.948476</v>
      </c>
      <c r="J14" s="55">
        <v>1373.38611771</v>
      </c>
      <c r="K14" s="55">
        <v>1481.435422</v>
      </c>
      <c r="L14" s="55">
        <v>1584.4125989999998</v>
      </c>
      <c r="M14" s="55">
        <v>1703.0188120000003</v>
      </c>
      <c r="N14" s="55">
        <v>1805.0824689999999</v>
      </c>
      <c r="O14" s="55">
        <v>1988.0050720000002</v>
      </c>
      <c r="P14" s="55">
        <v>2373.6043109999996</v>
      </c>
      <c r="Q14" s="55">
        <v>2536.8464409999997</v>
      </c>
      <c r="R14" s="55">
        <v>2695.815936</v>
      </c>
      <c r="S14" s="55">
        <v>2830.6244830000001</v>
      </c>
      <c r="T14" s="55">
        <v>2868.4717740000006</v>
      </c>
      <c r="U14" s="55">
        <v>2897.1218549999999</v>
      </c>
      <c r="V14" s="55">
        <v>2888.4214700000002</v>
      </c>
      <c r="W14" s="56">
        <v>2806.2261570000001</v>
      </c>
    </row>
    <row r="15" spans="1:23" s="42" customFormat="1">
      <c r="A15" s="52" t="s">
        <v>85</v>
      </c>
      <c r="B15" s="58" t="s">
        <v>86</v>
      </c>
      <c r="C15" s="55">
        <v>788.58516099999997</v>
      </c>
      <c r="D15" s="55">
        <v>765.877656</v>
      </c>
      <c r="E15" s="55">
        <v>757.22220100000004</v>
      </c>
      <c r="F15" s="55">
        <v>757.78247199999998</v>
      </c>
      <c r="G15" s="55">
        <v>754.284942</v>
      </c>
      <c r="H15" s="55">
        <v>776.976136</v>
      </c>
      <c r="I15" s="55">
        <v>851.03519600000004</v>
      </c>
      <c r="J15" s="55">
        <v>830.99465299999997</v>
      </c>
      <c r="K15" s="55">
        <v>880.75575800000001</v>
      </c>
      <c r="L15" s="55">
        <v>940.6925339999998</v>
      </c>
      <c r="M15" s="55">
        <v>1013.701966</v>
      </c>
      <c r="N15" s="55">
        <v>1078.71201</v>
      </c>
      <c r="O15" s="55">
        <v>1195.7198389999999</v>
      </c>
      <c r="P15" s="55">
        <v>1423.8055540000003</v>
      </c>
      <c r="Q15" s="55">
        <v>1525.7309399999997</v>
      </c>
      <c r="R15" s="55">
        <v>1623.3984490000003</v>
      </c>
      <c r="S15" s="55">
        <v>1706.727719</v>
      </c>
      <c r="T15" s="55">
        <v>1726.592026</v>
      </c>
      <c r="U15" s="55">
        <v>1725.3058859999999</v>
      </c>
      <c r="V15" s="55">
        <v>1711.018374</v>
      </c>
      <c r="W15" s="56">
        <v>1649.4999399999999</v>
      </c>
    </row>
    <row r="16" spans="1:23" s="42" customFormat="1" ht="15.75">
      <c r="A16" s="40">
        <v>924</v>
      </c>
      <c r="B16" s="59" t="s">
        <v>87</v>
      </c>
      <c r="C16" s="50">
        <v>506.35766899999999</v>
      </c>
      <c r="D16" s="50">
        <v>501.30169100000001</v>
      </c>
      <c r="E16" s="50">
        <v>500.110184</v>
      </c>
      <c r="F16" s="50">
        <v>507.55523399999998</v>
      </c>
      <c r="G16" s="50">
        <v>515.44808</v>
      </c>
      <c r="H16" s="50">
        <v>530.29586900000015</v>
      </c>
      <c r="I16" s="50">
        <v>573.33158800000001</v>
      </c>
      <c r="J16" s="50">
        <v>545.38730199999998</v>
      </c>
      <c r="K16" s="50">
        <v>559.05071800000007</v>
      </c>
      <c r="L16" s="50">
        <v>583.10007999999993</v>
      </c>
      <c r="M16" s="50">
        <v>613.72234400000002</v>
      </c>
      <c r="N16" s="50">
        <v>656.2032559999999</v>
      </c>
      <c r="O16" s="50">
        <v>712.19316100000003</v>
      </c>
      <c r="P16" s="50">
        <v>833.85396399999991</v>
      </c>
      <c r="Q16" s="50">
        <v>892.8476730000001</v>
      </c>
      <c r="R16" s="50">
        <v>955.82454000000018</v>
      </c>
      <c r="S16" s="50">
        <v>991.56646499999988</v>
      </c>
      <c r="T16" s="50">
        <v>1003.9478170000001</v>
      </c>
      <c r="U16" s="50">
        <v>1011.282523</v>
      </c>
      <c r="V16" s="50">
        <v>1024.1701209999999</v>
      </c>
      <c r="W16" s="51">
        <v>1008.719562</v>
      </c>
    </row>
    <row r="17" spans="1:23" s="42" customFormat="1" ht="15.75">
      <c r="A17" s="40">
        <v>923</v>
      </c>
      <c r="B17" s="79" t="s">
        <v>88</v>
      </c>
      <c r="C17" s="80">
        <v>966.81474000000003</v>
      </c>
      <c r="D17" s="80">
        <v>1013.804118</v>
      </c>
      <c r="E17" s="80">
        <v>1038.7991669999999</v>
      </c>
      <c r="F17" s="80">
        <v>1053.593895</v>
      </c>
      <c r="G17" s="80">
        <v>1073.490403</v>
      </c>
      <c r="H17" s="80">
        <v>1118.0910160000001</v>
      </c>
      <c r="I17" s="80">
        <v>1243.2672259999997</v>
      </c>
      <c r="J17" s="80">
        <v>1149.8612230000001</v>
      </c>
      <c r="K17" s="80">
        <v>1188.4019659999999</v>
      </c>
      <c r="L17" s="80">
        <v>1213.6196590000002</v>
      </c>
      <c r="M17" s="80">
        <v>1259.126917</v>
      </c>
      <c r="N17" s="80">
        <v>1295.596509</v>
      </c>
      <c r="O17" s="80">
        <v>1391.7048940000004</v>
      </c>
      <c r="P17" s="80">
        <v>1555.873828</v>
      </c>
      <c r="Q17" s="80">
        <v>1660.5917810000001</v>
      </c>
      <c r="R17" s="80">
        <v>1727.74181</v>
      </c>
      <c r="S17" s="80">
        <v>1788.8031080000001</v>
      </c>
      <c r="T17" s="80">
        <v>1770.1567690000002</v>
      </c>
      <c r="U17" s="80">
        <v>1776.1796779999997</v>
      </c>
      <c r="V17" s="80">
        <v>1772.0657939999999</v>
      </c>
      <c r="W17" s="51">
        <v>1733.1241800000003</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137</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16724.047328741046</v>
      </c>
      <c r="D21" s="50">
        <v>16169.364307834558</v>
      </c>
      <c r="E21" s="50">
        <v>15792.975834532825</v>
      </c>
      <c r="F21" s="50">
        <v>15854.824945436536</v>
      </c>
      <c r="G21" s="50">
        <v>15639.744827865226</v>
      </c>
      <c r="H21" s="50">
        <v>15968.801005299119</v>
      </c>
      <c r="I21" s="50">
        <v>17021.197747941264</v>
      </c>
      <c r="J21" s="50">
        <v>16240.498275239044</v>
      </c>
      <c r="K21" s="50">
        <v>16844.642037829803</v>
      </c>
      <c r="L21" s="50">
        <v>17361.466050024948</v>
      </c>
      <c r="M21" s="50">
        <v>17954.358967429784</v>
      </c>
      <c r="N21" s="50">
        <v>18582.568363201543</v>
      </c>
      <c r="O21" s="50">
        <v>19668.340200704461</v>
      </c>
      <c r="P21" s="50">
        <v>22680.075390756723</v>
      </c>
      <c r="Q21" s="50">
        <v>23877.929221049639</v>
      </c>
      <c r="R21" s="50">
        <v>25082.057874466336</v>
      </c>
      <c r="S21" s="50">
        <v>25722.91894739792</v>
      </c>
      <c r="T21" s="50">
        <v>25586.083990530773</v>
      </c>
      <c r="U21" s="50">
        <v>25374.880272979652</v>
      </c>
      <c r="V21" s="50">
        <v>25126.12711965157</v>
      </c>
      <c r="W21" s="51">
        <v>23822.438823267352</v>
      </c>
    </row>
    <row r="22" spans="1:23">
      <c r="A22" s="52"/>
      <c r="B22" s="78" t="s">
        <v>66</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4">
        <v>0</v>
      </c>
    </row>
    <row r="23" spans="1:23" ht="25.5" customHeight="1">
      <c r="A23" s="47">
        <v>941</v>
      </c>
      <c r="B23" s="48" t="s">
        <v>67</v>
      </c>
      <c r="C23" s="50">
        <v>15303.186723781593</v>
      </c>
      <c r="D23" s="50">
        <v>14702.65107216188</v>
      </c>
      <c r="E23" s="50">
        <v>14310.280812084084</v>
      </c>
      <c r="F23" s="50">
        <v>14359.010087197545</v>
      </c>
      <c r="G23" s="50">
        <v>14146.326132808617</v>
      </c>
      <c r="H23" s="50">
        <v>14433.00238689489</v>
      </c>
      <c r="I23" s="50">
        <v>15351.227481750653</v>
      </c>
      <c r="J23" s="50">
        <v>14729.908836989905</v>
      </c>
      <c r="K23" s="50">
        <v>15323.764132963814</v>
      </c>
      <c r="L23" s="50">
        <v>15848.692774276424</v>
      </c>
      <c r="M23" s="50">
        <v>16431.044782264704</v>
      </c>
      <c r="N23" s="50">
        <v>17052.196136943498</v>
      </c>
      <c r="O23" s="50">
        <v>18067.929788851616</v>
      </c>
      <c r="P23" s="50">
        <v>20914.758085487763</v>
      </c>
      <c r="Q23" s="50">
        <v>22027.389670008532</v>
      </c>
      <c r="R23" s="50">
        <v>23183.075879190186</v>
      </c>
      <c r="S23" s="50">
        <v>23797.649214920781</v>
      </c>
      <c r="T23" s="50">
        <v>23712.20148468711</v>
      </c>
      <c r="U23" s="50">
        <v>23521.397034542548</v>
      </c>
      <c r="V23" s="50">
        <v>23289.562348563377</v>
      </c>
      <c r="W23" s="51">
        <v>22061.082676502967</v>
      </c>
    </row>
    <row r="24" spans="1:23" ht="25.5" customHeight="1">
      <c r="A24" s="47">
        <v>921</v>
      </c>
      <c r="B24" s="57" t="s">
        <v>68</v>
      </c>
      <c r="C24" s="50">
        <v>14559.0279577483</v>
      </c>
      <c r="D24" s="50">
        <v>13977.396743243486</v>
      </c>
      <c r="E24" s="50">
        <v>13596.465375906782</v>
      </c>
      <c r="F24" s="50">
        <v>13638.420622891501</v>
      </c>
      <c r="G24" s="50">
        <v>13429.244921042036</v>
      </c>
      <c r="H24" s="50">
        <v>13704.593293805756</v>
      </c>
      <c r="I24" s="50">
        <v>14581.122161989055</v>
      </c>
      <c r="J24" s="50">
        <v>14013.425593901715</v>
      </c>
      <c r="K24" s="50">
        <v>14608.309338179617</v>
      </c>
      <c r="L24" s="50">
        <v>15121.860268252536</v>
      </c>
      <c r="M24" s="50">
        <v>15688.552552334906</v>
      </c>
      <c r="N24" s="50">
        <v>16277.081947621075</v>
      </c>
      <c r="O24" s="50">
        <v>17248.933351439657</v>
      </c>
      <c r="P24" s="50">
        <v>19968.655126349666</v>
      </c>
      <c r="Q24" s="50">
        <v>21032.413089462923</v>
      </c>
      <c r="R24" s="50">
        <v>22132.517525159779</v>
      </c>
      <c r="S24" s="50">
        <v>22730.436789882966</v>
      </c>
      <c r="T24" s="50">
        <v>22649.425416486662</v>
      </c>
      <c r="U24" s="50">
        <v>22466.101092965579</v>
      </c>
      <c r="V24" s="50">
        <v>22228.114872855411</v>
      </c>
      <c r="W24" s="51">
        <v>21035.931437259293</v>
      </c>
    </row>
    <row r="25" spans="1:23">
      <c r="A25" s="52" t="s">
        <v>69</v>
      </c>
      <c r="B25" s="58" t="s">
        <v>70</v>
      </c>
      <c r="C25" s="55">
        <v>798.35992420048126</v>
      </c>
      <c r="D25" s="55">
        <v>776.31402901423394</v>
      </c>
      <c r="E25" s="55">
        <v>768.68252384130028</v>
      </c>
      <c r="F25" s="55">
        <v>784.5908094827214</v>
      </c>
      <c r="G25" s="55">
        <v>787.59555278539153</v>
      </c>
      <c r="H25" s="55">
        <v>799.06289839240378</v>
      </c>
      <c r="I25" s="55">
        <v>833.63503809665826</v>
      </c>
      <c r="J25" s="55">
        <v>779.17958633494754</v>
      </c>
      <c r="K25" s="55">
        <v>769.73401324192162</v>
      </c>
      <c r="L25" s="55">
        <v>774.34370931988133</v>
      </c>
      <c r="M25" s="55">
        <v>784.78007265220299</v>
      </c>
      <c r="N25" s="55">
        <v>811.86660614382538</v>
      </c>
      <c r="O25" s="55">
        <v>860.3686467217633</v>
      </c>
      <c r="P25" s="55">
        <v>978.99011319871477</v>
      </c>
      <c r="Q25" s="55">
        <v>1029.5667348148502</v>
      </c>
      <c r="R25" s="55">
        <v>1089.8610323668281</v>
      </c>
      <c r="S25" s="55">
        <v>1130.8205863387388</v>
      </c>
      <c r="T25" s="55">
        <v>1117.3853655768196</v>
      </c>
      <c r="U25" s="55">
        <v>1126.8023148099619</v>
      </c>
      <c r="V25" s="55">
        <v>1110.8380002591973</v>
      </c>
      <c r="W25" s="56">
        <v>1063.42693576138</v>
      </c>
    </row>
    <row r="26" spans="1:23">
      <c r="A26" s="52" t="s">
        <v>71</v>
      </c>
      <c r="B26" s="58" t="s">
        <v>72</v>
      </c>
      <c r="C26" s="55">
        <v>2101.0191181219893</v>
      </c>
      <c r="D26" s="55">
        <v>2060.7852179053166</v>
      </c>
      <c r="E26" s="55">
        <v>2026.8966433532169</v>
      </c>
      <c r="F26" s="55">
        <v>2029.2445660203641</v>
      </c>
      <c r="G26" s="55">
        <v>1992.4405117962019</v>
      </c>
      <c r="H26" s="55">
        <v>2031.8636584012124</v>
      </c>
      <c r="I26" s="55">
        <v>2125.9431393130817</v>
      </c>
      <c r="J26" s="55">
        <v>1948.3568709260187</v>
      </c>
      <c r="K26" s="55">
        <v>1931.4112590671577</v>
      </c>
      <c r="L26" s="55">
        <v>1938.3368531369044</v>
      </c>
      <c r="M26" s="55">
        <v>1976.3560552935414</v>
      </c>
      <c r="N26" s="55">
        <v>2049.6495622395164</v>
      </c>
      <c r="O26" s="55">
        <v>2177.7023111537228</v>
      </c>
      <c r="P26" s="55">
        <v>2502.5142027414408</v>
      </c>
      <c r="Q26" s="55">
        <v>2643.168835672172</v>
      </c>
      <c r="R26" s="55">
        <v>2791.7693349714277</v>
      </c>
      <c r="S26" s="55">
        <v>2856.9266793839247</v>
      </c>
      <c r="T26" s="55">
        <v>2849.0721077947701</v>
      </c>
      <c r="U26" s="55">
        <v>2801.1281114394174</v>
      </c>
      <c r="V26" s="55">
        <v>2702.4602231197473</v>
      </c>
      <c r="W26" s="56">
        <v>2511.6118103857948</v>
      </c>
    </row>
    <row r="27" spans="1:23">
      <c r="A27" s="52" t="s">
        <v>73</v>
      </c>
      <c r="B27" s="58" t="s">
        <v>74</v>
      </c>
      <c r="C27" s="55">
        <v>1222.9367497237461</v>
      </c>
      <c r="D27" s="55">
        <v>1201.4544328382367</v>
      </c>
      <c r="E27" s="55">
        <v>1186.7828573278123</v>
      </c>
      <c r="F27" s="55">
        <v>1199.0306264836267</v>
      </c>
      <c r="G27" s="55">
        <v>1196.3113614231015</v>
      </c>
      <c r="H27" s="55">
        <v>1228.35999579382</v>
      </c>
      <c r="I27" s="55">
        <v>1285.2078083986596</v>
      </c>
      <c r="J27" s="55">
        <v>1173.4941729901393</v>
      </c>
      <c r="K27" s="55">
        <v>1185.9616725840613</v>
      </c>
      <c r="L27" s="55">
        <v>1204.671114077677</v>
      </c>
      <c r="M27" s="55">
        <v>1235.452410530673</v>
      </c>
      <c r="N27" s="55">
        <v>1263.4588405806919</v>
      </c>
      <c r="O27" s="55">
        <v>1350.7964690659908</v>
      </c>
      <c r="P27" s="55">
        <v>1570.4440117576207</v>
      </c>
      <c r="Q27" s="55">
        <v>1668.2155465452895</v>
      </c>
      <c r="R27" s="55">
        <v>1768.0420481322433</v>
      </c>
      <c r="S27" s="55">
        <v>1831.7170693597229</v>
      </c>
      <c r="T27" s="55">
        <v>1825.7366942755109</v>
      </c>
      <c r="U27" s="55">
        <v>1809.7429858150765</v>
      </c>
      <c r="V27" s="55">
        <v>1786.2999767423926</v>
      </c>
      <c r="W27" s="56">
        <v>1667.0604850150567</v>
      </c>
    </row>
    <row r="28" spans="1:23">
      <c r="A28" s="52" t="s">
        <v>75</v>
      </c>
      <c r="B28" s="58" t="s">
        <v>76</v>
      </c>
      <c r="C28" s="55">
        <v>841.36919221415985</v>
      </c>
      <c r="D28" s="55">
        <v>821.80767192183873</v>
      </c>
      <c r="E28" s="55">
        <v>804.55999833286262</v>
      </c>
      <c r="F28" s="55">
        <v>813.55096804387722</v>
      </c>
      <c r="G28" s="55">
        <v>808.71327038812069</v>
      </c>
      <c r="H28" s="55">
        <v>819.22318707002046</v>
      </c>
      <c r="I28" s="55">
        <v>891.84045456733918</v>
      </c>
      <c r="J28" s="55">
        <v>817.25423731177284</v>
      </c>
      <c r="K28" s="55">
        <v>826.82553428851645</v>
      </c>
      <c r="L28" s="55">
        <v>855.73256484122533</v>
      </c>
      <c r="M28" s="55">
        <v>887.58921043881389</v>
      </c>
      <c r="N28" s="55">
        <v>928.10097792077124</v>
      </c>
      <c r="O28" s="55">
        <v>1001.2068942251409</v>
      </c>
      <c r="P28" s="55">
        <v>1174.6752609649818</v>
      </c>
      <c r="Q28" s="55">
        <v>1239.5867371000606</v>
      </c>
      <c r="R28" s="55">
        <v>1312.657218933982</v>
      </c>
      <c r="S28" s="55">
        <v>1369.6604411667709</v>
      </c>
      <c r="T28" s="55">
        <v>1354.2511575825208</v>
      </c>
      <c r="U28" s="55">
        <v>1337.5498545415405</v>
      </c>
      <c r="V28" s="55">
        <v>1323.8749233925842</v>
      </c>
      <c r="W28" s="56">
        <v>1252.5110174542708</v>
      </c>
    </row>
    <row r="29" spans="1:23">
      <c r="A29" s="52" t="s">
        <v>77</v>
      </c>
      <c r="B29" s="58" t="s">
        <v>78</v>
      </c>
      <c r="C29" s="55">
        <v>1343.2829721097376</v>
      </c>
      <c r="D29" s="55">
        <v>1304.1936347643586</v>
      </c>
      <c r="E29" s="55">
        <v>1285.4111870004333</v>
      </c>
      <c r="F29" s="55">
        <v>1300.3141889859135</v>
      </c>
      <c r="G29" s="55">
        <v>1281.320273873537</v>
      </c>
      <c r="H29" s="55">
        <v>1317.1153888232077</v>
      </c>
      <c r="I29" s="55">
        <v>1374.4752904986562</v>
      </c>
      <c r="J29" s="55">
        <v>1303.6524654849538</v>
      </c>
      <c r="K29" s="55">
        <v>1339.1602836307502</v>
      </c>
      <c r="L29" s="55">
        <v>1366.8477468113724</v>
      </c>
      <c r="M29" s="55">
        <v>1432.433680525485</v>
      </c>
      <c r="N29" s="55">
        <v>1486.3564160152825</v>
      </c>
      <c r="O29" s="55">
        <v>1589.0224824731135</v>
      </c>
      <c r="P29" s="55">
        <v>1831.059282544524</v>
      </c>
      <c r="Q29" s="55">
        <v>1933.2288863372089</v>
      </c>
      <c r="R29" s="55">
        <v>2033.5984219636273</v>
      </c>
      <c r="S29" s="55">
        <v>2120.8245887901808</v>
      </c>
      <c r="T29" s="55">
        <v>2093.5365969712184</v>
      </c>
      <c r="U29" s="55">
        <v>2080.0236962579561</v>
      </c>
      <c r="V29" s="55">
        <v>2069.0455209481261</v>
      </c>
      <c r="W29" s="56">
        <v>1972.0072025558659</v>
      </c>
    </row>
    <row r="30" spans="1:23">
      <c r="A30" s="52" t="s">
        <v>79</v>
      </c>
      <c r="B30" s="58" t="s">
        <v>80</v>
      </c>
      <c r="C30" s="55">
        <v>1187.3947354562029</v>
      </c>
      <c r="D30" s="55">
        <v>1142.1776057660534</v>
      </c>
      <c r="E30" s="55">
        <v>1112.4725682051674</v>
      </c>
      <c r="F30" s="55">
        <v>1115.289770234549</v>
      </c>
      <c r="G30" s="55">
        <v>1089.1964541393147</v>
      </c>
      <c r="H30" s="55">
        <v>1104.5508927374979</v>
      </c>
      <c r="I30" s="55">
        <v>1163.2450557361542</v>
      </c>
      <c r="J30" s="55">
        <v>1134.3207482280804</v>
      </c>
      <c r="K30" s="55">
        <v>1184.2121718967364</v>
      </c>
      <c r="L30" s="55">
        <v>1250.2047162125039</v>
      </c>
      <c r="M30" s="55">
        <v>1316.2032436211778</v>
      </c>
      <c r="N30" s="55">
        <v>1377.5725614866606</v>
      </c>
      <c r="O30" s="55">
        <v>1468.6593022713787</v>
      </c>
      <c r="P30" s="55">
        <v>1719.9065488068459</v>
      </c>
      <c r="Q30" s="55">
        <v>1818.9717932502401</v>
      </c>
      <c r="R30" s="55">
        <v>1915.6453958980826</v>
      </c>
      <c r="S30" s="55">
        <v>1990.1484651936662</v>
      </c>
      <c r="T30" s="55">
        <v>1987.892210753995</v>
      </c>
      <c r="U30" s="55">
        <v>1965.3328326807057</v>
      </c>
      <c r="V30" s="55">
        <v>1944.9028758573365</v>
      </c>
      <c r="W30" s="56">
        <v>1839.8800705876588</v>
      </c>
    </row>
    <row r="31" spans="1:23">
      <c r="A31" s="52" t="s">
        <v>81</v>
      </c>
      <c r="B31" s="58" t="s">
        <v>82</v>
      </c>
      <c r="C31" s="55">
        <v>4019.8010396046684</v>
      </c>
      <c r="D31" s="55">
        <v>3776.952610213059</v>
      </c>
      <c r="E31" s="55">
        <v>3602.6466962788591</v>
      </c>
      <c r="F31" s="55">
        <v>3597.383457139194</v>
      </c>
      <c r="G31" s="55">
        <v>3541.6114610946715</v>
      </c>
      <c r="H31" s="55">
        <v>3632.8468849760793</v>
      </c>
      <c r="I31" s="55">
        <v>3947.7033816771204</v>
      </c>
      <c r="J31" s="55">
        <v>3961.2403837621614</v>
      </c>
      <c r="K31" s="55">
        <v>4347.9495150445182</v>
      </c>
      <c r="L31" s="55">
        <v>4584.1875666152901</v>
      </c>
      <c r="M31" s="55">
        <v>4769.0006628847541</v>
      </c>
      <c r="N31" s="55">
        <v>4953.7086067833479</v>
      </c>
      <c r="O31" s="55">
        <v>5140.00847475919</v>
      </c>
      <c r="P31" s="55">
        <v>5882.4686792226357</v>
      </c>
      <c r="Q31" s="55">
        <v>6172.3968655101444</v>
      </c>
      <c r="R31" s="55">
        <v>6473.6431142782712</v>
      </c>
      <c r="S31" s="55">
        <v>6546.8351122834865</v>
      </c>
      <c r="T31" s="55">
        <v>6557.2308917736364</v>
      </c>
      <c r="U31" s="55">
        <v>6521.9145165588625</v>
      </c>
      <c r="V31" s="55">
        <v>6523.8448456516489</v>
      </c>
      <c r="W31" s="56">
        <v>6201.1256501045518</v>
      </c>
    </row>
    <row r="32" spans="1:23">
      <c r="A32" s="52" t="s">
        <v>83</v>
      </c>
      <c r="B32" s="58" t="s">
        <v>84</v>
      </c>
      <c r="C32" s="55">
        <v>1885.9352789571344</v>
      </c>
      <c r="D32" s="55">
        <v>1785.6839889327289</v>
      </c>
      <c r="E32" s="55">
        <v>1728.2172829561075</v>
      </c>
      <c r="F32" s="55">
        <v>1723.1726061329596</v>
      </c>
      <c r="G32" s="55">
        <v>1682.7096877453384</v>
      </c>
      <c r="H32" s="55">
        <v>1704.3237510444494</v>
      </c>
      <c r="I32" s="55">
        <v>1815.9521212551545</v>
      </c>
      <c r="J32" s="55">
        <v>1804.2373484323648</v>
      </c>
      <c r="K32" s="55">
        <v>1895.8925222828354</v>
      </c>
      <c r="L32" s="55">
        <v>1974.9655666433639</v>
      </c>
      <c r="M32" s="55">
        <v>2060.3425110660078</v>
      </c>
      <c r="N32" s="55">
        <v>2132.1824020621034</v>
      </c>
      <c r="O32" s="55">
        <v>2286.1341005279728</v>
      </c>
      <c r="P32" s="55">
        <v>2693.1263259666507</v>
      </c>
      <c r="Q32" s="55">
        <v>2827.0251170106071</v>
      </c>
      <c r="R32" s="55">
        <v>2963.0040179687085</v>
      </c>
      <c r="S32" s="55">
        <v>3046.570981879499</v>
      </c>
      <c r="T32" s="55">
        <v>3036.5553887306191</v>
      </c>
      <c r="U32" s="55">
        <v>3023.2114827474743</v>
      </c>
      <c r="V32" s="55">
        <v>2993.5531365810998</v>
      </c>
      <c r="W32" s="56">
        <v>2851.9385672888989</v>
      </c>
    </row>
    <row r="33" spans="1:23">
      <c r="A33" s="52" t="s">
        <v>85</v>
      </c>
      <c r="B33" s="58" t="s">
        <v>86</v>
      </c>
      <c r="C33" s="55">
        <v>1158.9289473601812</v>
      </c>
      <c r="D33" s="55">
        <v>1108.027551887657</v>
      </c>
      <c r="E33" s="55">
        <v>1080.7956186110232</v>
      </c>
      <c r="F33" s="55">
        <v>1075.8436303682956</v>
      </c>
      <c r="G33" s="55">
        <v>1049.3463477963576</v>
      </c>
      <c r="H33" s="55">
        <v>1067.2466365670675</v>
      </c>
      <c r="I33" s="55">
        <v>1143.1198724462308</v>
      </c>
      <c r="J33" s="55">
        <v>1091.6897804312764</v>
      </c>
      <c r="K33" s="55">
        <v>1127.1623661431195</v>
      </c>
      <c r="L33" s="55">
        <v>1172.5704305943175</v>
      </c>
      <c r="M33" s="55">
        <v>1226.39470532225</v>
      </c>
      <c r="N33" s="55">
        <v>1274.185974388874</v>
      </c>
      <c r="O33" s="55">
        <v>1375.0346702413829</v>
      </c>
      <c r="P33" s="55">
        <v>1615.4707011462506</v>
      </c>
      <c r="Q33" s="55">
        <v>1700.2525732223471</v>
      </c>
      <c r="R33" s="55">
        <v>1784.2969406466073</v>
      </c>
      <c r="S33" s="55">
        <v>1836.9328654869787</v>
      </c>
      <c r="T33" s="55">
        <v>1827.7650030275727</v>
      </c>
      <c r="U33" s="55">
        <v>1800.3952981145851</v>
      </c>
      <c r="V33" s="55">
        <v>1773.2953703032795</v>
      </c>
      <c r="W33" s="56">
        <v>1676.3696981058124</v>
      </c>
    </row>
    <row r="34" spans="1:23" ht="15.75">
      <c r="A34" s="40">
        <v>924</v>
      </c>
      <c r="B34" s="59" t="s">
        <v>87</v>
      </c>
      <c r="C34" s="50">
        <v>744.15876603329218</v>
      </c>
      <c r="D34" s="50">
        <v>725.25432891839409</v>
      </c>
      <c r="E34" s="50">
        <v>713.81543617730324</v>
      </c>
      <c r="F34" s="50">
        <v>720.58946430604396</v>
      </c>
      <c r="G34" s="50">
        <v>717.08121176658028</v>
      </c>
      <c r="H34" s="50">
        <v>728.40909308913501</v>
      </c>
      <c r="I34" s="50">
        <v>770.10531976159893</v>
      </c>
      <c r="J34" s="50">
        <v>716.48324308819133</v>
      </c>
      <c r="K34" s="50">
        <v>715.45479478419702</v>
      </c>
      <c r="L34" s="50">
        <v>726.8325060238875</v>
      </c>
      <c r="M34" s="50">
        <v>742.49222992979833</v>
      </c>
      <c r="N34" s="50">
        <v>775.11418932242316</v>
      </c>
      <c r="O34" s="50">
        <v>818.99643741196076</v>
      </c>
      <c r="P34" s="50">
        <v>946.10295913809864</v>
      </c>
      <c r="Q34" s="50">
        <v>994.97658054560736</v>
      </c>
      <c r="R34" s="50">
        <v>1050.558354030404</v>
      </c>
      <c r="S34" s="50">
        <v>1067.2124250378122</v>
      </c>
      <c r="T34" s="50">
        <v>1062.7760682004505</v>
      </c>
      <c r="U34" s="50">
        <v>1055.2959415769678</v>
      </c>
      <c r="V34" s="50">
        <v>1061.4474757079665</v>
      </c>
      <c r="W34" s="51">
        <v>1025.151239243675</v>
      </c>
    </row>
    <row r="35" spans="1:23" ht="15.75">
      <c r="A35" s="40">
        <v>923</v>
      </c>
      <c r="B35" s="59" t="s">
        <v>88</v>
      </c>
      <c r="C35" s="50">
        <v>1420.8606049594525</v>
      </c>
      <c r="D35" s="50">
        <v>1466.7132356726768</v>
      </c>
      <c r="E35" s="50">
        <v>1482.6950224487414</v>
      </c>
      <c r="F35" s="50">
        <v>1495.814858238992</v>
      </c>
      <c r="G35" s="50">
        <v>1493.4186950566091</v>
      </c>
      <c r="H35" s="50">
        <v>1535.7986184042277</v>
      </c>
      <c r="I35" s="50">
        <v>1669.970266190611</v>
      </c>
      <c r="J35" s="50">
        <v>1510.5894382491401</v>
      </c>
      <c r="K35" s="50">
        <v>1520.8779048659876</v>
      </c>
      <c r="L35" s="50">
        <v>1512.7732757485235</v>
      </c>
      <c r="M35" s="50">
        <v>1523.3141851650787</v>
      </c>
      <c r="N35" s="50">
        <v>1530.3722262580432</v>
      </c>
      <c r="O35" s="50">
        <v>1600.4104118528467</v>
      </c>
      <c r="P35" s="50">
        <v>1765.317305268961</v>
      </c>
      <c r="Q35" s="50">
        <v>1850.5395510411101</v>
      </c>
      <c r="R35" s="50">
        <v>1898.9819952761525</v>
      </c>
      <c r="S35" s="50">
        <v>1925.2697324771425</v>
      </c>
      <c r="T35" s="50">
        <v>1873.882505843661</v>
      </c>
      <c r="U35" s="50">
        <v>1853.4832384371043</v>
      </c>
      <c r="V35" s="50">
        <v>1836.5647710881947</v>
      </c>
      <c r="W35" s="51">
        <v>1761.3561467643851</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9" priority="1" stopIfTrue="1" operator="equal">
      <formula>FALSE</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138</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7661.6239999999989</v>
      </c>
      <c r="D3" s="50">
        <f t="shared" si="0"/>
        <v>7412.2720000000008</v>
      </c>
      <c r="E3" s="50">
        <f t="shared" si="0"/>
        <v>7250.59</v>
      </c>
      <c r="F3" s="50">
        <f t="shared" si="0"/>
        <v>6790.0400000000009</v>
      </c>
      <c r="G3" s="50">
        <f t="shared" si="0"/>
        <v>6766.1830000000018</v>
      </c>
      <c r="H3" s="50">
        <f t="shared" si="0"/>
        <v>6749.0433528570802</v>
      </c>
      <c r="I3" s="50">
        <f t="shared" si="0"/>
        <v>6757.9545089520034</v>
      </c>
      <c r="J3" s="50">
        <f t="shared" si="0"/>
        <v>6724.1235550023985</v>
      </c>
      <c r="K3" s="50">
        <f t="shared" si="0"/>
        <v>6662.027000000001</v>
      </c>
      <c r="L3" s="50">
        <f t="shared" si="0"/>
        <v>6649.9306075199993</v>
      </c>
      <c r="M3" s="50">
        <f t="shared" si="0"/>
        <v>6566.1693209299983</v>
      </c>
      <c r="N3" s="50">
        <f t="shared" si="0"/>
        <v>6657.0001817393659</v>
      </c>
      <c r="O3" s="50">
        <f t="shared" si="0"/>
        <v>6515.8436022599999</v>
      </c>
      <c r="P3" s="50">
        <f t="shared" si="0"/>
        <v>6108.3423565899975</v>
      </c>
      <c r="Q3" s="50">
        <f t="shared" si="0"/>
        <v>5556.0370140352561</v>
      </c>
      <c r="R3" s="50">
        <f t="shared" si="0"/>
        <v>4935.2797263500006</v>
      </c>
      <c r="S3" s="50">
        <f t="shared" si="0"/>
        <v>3275.8454461099996</v>
      </c>
      <c r="T3" s="50">
        <f t="shared" si="0"/>
        <v>1186.7982191800002</v>
      </c>
      <c r="U3" s="50">
        <f t="shared" si="0"/>
        <v>244.52811802000031</v>
      </c>
      <c r="V3" s="50">
        <f t="shared" si="0"/>
        <v>61.927221750000029</v>
      </c>
      <c r="W3" s="77">
        <f t="shared" si="0"/>
        <v>14.895368320000003</v>
      </c>
    </row>
    <row r="4" spans="1:23" s="42" customFormat="1">
      <c r="A4" s="52"/>
      <c r="B4" s="78" t="s">
        <v>66</v>
      </c>
      <c r="C4" s="55">
        <v>34.449746866090749</v>
      </c>
      <c r="D4" s="55">
        <v>32.914411652459172</v>
      </c>
      <c r="E4" s="55">
        <v>32.806626151611077</v>
      </c>
      <c r="F4" s="55">
        <v>31.911211749520231</v>
      </c>
      <c r="G4" s="55">
        <v>36.271219767598424</v>
      </c>
      <c r="H4" s="55">
        <v>36.518713964701369</v>
      </c>
      <c r="I4" s="55">
        <v>37.47354571146986</v>
      </c>
      <c r="J4" s="55">
        <v>39.49874390974562</v>
      </c>
      <c r="K4" s="55">
        <v>41.344651878000832</v>
      </c>
      <c r="L4" s="55">
        <v>43.630579718892889</v>
      </c>
      <c r="M4" s="55">
        <v>43.867360071608658</v>
      </c>
      <c r="N4" s="55">
        <v>45.805815291138629</v>
      </c>
      <c r="O4" s="55">
        <v>44.795872511546435</v>
      </c>
      <c r="P4" s="55">
        <v>43.191144973125887</v>
      </c>
      <c r="Q4" s="55">
        <v>39.015316969930211</v>
      </c>
      <c r="R4" s="55">
        <v>35.319663974760466</v>
      </c>
      <c r="S4" s="55">
        <v>24.776837966800024</v>
      </c>
      <c r="T4" s="55">
        <v>9.5298298833646236</v>
      </c>
      <c r="U4" s="55">
        <v>4.3077448868844002</v>
      </c>
      <c r="V4" s="55">
        <v>1.3729648907411065</v>
      </c>
      <c r="W4" s="56">
        <v>0.43667684561040238</v>
      </c>
    </row>
    <row r="5" spans="1:23" s="42" customFormat="1" ht="25.5" customHeight="1">
      <c r="A5" s="47">
        <v>941</v>
      </c>
      <c r="B5" s="48" t="s">
        <v>67</v>
      </c>
      <c r="C5" s="50">
        <v>6665.6736230202441</v>
      </c>
      <c r="D5" s="50">
        <v>6451.7680802359446</v>
      </c>
      <c r="E5" s="50">
        <v>6319.2852475661603</v>
      </c>
      <c r="F5" s="50">
        <v>5911.6670620777368</v>
      </c>
      <c r="G5" s="50">
        <v>5876.3003226108622</v>
      </c>
      <c r="H5" s="50">
        <v>5869.0592676433471</v>
      </c>
      <c r="I5" s="50">
        <f t="shared" ref="I5:W5" si="1">SUM(I6,I16)</f>
        <v>5884.9945106774594</v>
      </c>
      <c r="J5" s="50">
        <f t="shared" si="1"/>
        <v>5861.7187024437453</v>
      </c>
      <c r="K5" s="50">
        <f t="shared" si="1"/>
        <v>5811.5661015105725</v>
      </c>
      <c r="L5" s="50">
        <f t="shared" si="1"/>
        <v>5807.352097676212</v>
      </c>
      <c r="M5" s="50">
        <f t="shared" si="1"/>
        <v>5742.5342399886276</v>
      </c>
      <c r="N5" s="50">
        <f t="shared" si="1"/>
        <v>5827.4299511975187</v>
      </c>
      <c r="O5" s="50">
        <f t="shared" si="1"/>
        <v>5712.5211165743049</v>
      </c>
      <c r="P5" s="50">
        <f t="shared" si="1"/>
        <v>5359.468936577925</v>
      </c>
      <c r="Q5" s="50">
        <f t="shared" si="1"/>
        <v>4881.8487264042105</v>
      </c>
      <c r="R5" s="50">
        <f t="shared" si="1"/>
        <v>4334.6658800017067</v>
      </c>
      <c r="S5" s="50">
        <f t="shared" si="1"/>
        <v>2880.2315171295759</v>
      </c>
      <c r="T5" s="50">
        <f t="shared" si="1"/>
        <v>1078.0942060127479</v>
      </c>
      <c r="U5" s="50">
        <f t="shared" si="1"/>
        <v>230.67339852692797</v>
      </c>
      <c r="V5" s="50">
        <f t="shared" si="1"/>
        <v>57.670130076206327</v>
      </c>
      <c r="W5" s="51">
        <f t="shared" si="1"/>
        <v>13.04137716473609</v>
      </c>
    </row>
    <row r="6" spans="1:23" s="42" customFormat="1" ht="25.5" customHeight="1">
      <c r="A6" s="47">
        <v>921</v>
      </c>
      <c r="B6" s="57" t="s">
        <v>68</v>
      </c>
      <c r="C6" s="50">
        <v>5911.5028228939655</v>
      </c>
      <c r="D6" s="50">
        <v>5732.5539714391789</v>
      </c>
      <c r="E6" s="50">
        <v>5624.601129851626</v>
      </c>
      <c r="F6" s="50">
        <v>5264.2888248993258</v>
      </c>
      <c r="G6" s="50">
        <v>5232.5991763583779</v>
      </c>
      <c r="H6" s="50">
        <v>5233.2698562916903</v>
      </c>
      <c r="I6" s="50">
        <f t="shared" ref="I6" si="2">SUM(I7:I15)</f>
        <v>5258.3374096908092</v>
      </c>
      <c r="J6" s="50">
        <f t="shared" ref="J6:W6" si="3">SUM(J7:J15)</f>
        <v>5247.4452328965372</v>
      </c>
      <c r="K6" s="50">
        <f t="shared" si="3"/>
        <v>5213.6304917628077</v>
      </c>
      <c r="L6" s="50">
        <f t="shared" si="3"/>
        <v>5214.1975364211239</v>
      </c>
      <c r="M6" s="50">
        <f t="shared" si="3"/>
        <v>5165.5524510661926</v>
      </c>
      <c r="N6" s="50">
        <f t="shared" si="3"/>
        <v>5252.1434048241854</v>
      </c>
      <c r="O6" s="50">
        <f t="shared" si="3"/>
        <v>5160.645224677226</v>
      </c>
      <c r="P6" s="50">
        <f t="shared" si="3"/>
        <v>4846.5870480186586</v>
      </c>
      <c r="Q6" s="50">
        <f t="shared" si="3"/>
        <v>4418.0595556341932</v>
      </c>
      <c r="R6" s="50">
        <f t="shared" si="3"/>
        <v>3922.8538583304053</v>
      </c>
      <c r="S6" s="50">
        <f t="shared" si="3"/>
        <v>2607.2220442444705</v>
      </c>
      <c r="T6" s="50">
        <f t="shared" si="3"/>
        <v>969.30489899227086</v>
      </c>
      <c r="U6" s="50">
        <f t="shared" si="3"/>
        <v>205.58133627577502</v>
      </c>
      <c r="V6" s="50">
        <f t="shared" si="3"/>
        <v>51.502501360815536</v>
      </c>
      <c r="W6" s="51">
        <f t="shared" si="3"/>
        <v>11.139685913016455</v>
      </c>
    </row>
    <row r="7" spans="1:23" s="42" customFormat="1">
      <c r="A7" s="52" t="s">
        <v>69</v>
      </c>
      <c r="B7" s="58" t="s">
        <v>70</v>
      </c>
      <c r="C7" s="55">
        <v>615.79092438369025</v>
      </c>
      <c r="D7" s="55">
        <v>588.59202503371921</v>
      </c>
      <c r="E7" s="55">
        <v>567.98355446943731</v>
      </c>
      <c r="F7" s="55">
        <v>525.49928755096118</v>
      </c>
      <c r="G7" s="55">
        <v>522.67291439115672</v>
      </c>
      <c r="H7" s="55">
        <v>518.1516025615299</v>
      </c>
      <c r="I7" s="55">
        <v>510.41450566826279</v>
      </c>
      <c r="J7" s="55">
        <v>499.05518577982082</v>
      </c>
      <c r="K7" s="55">
        <v>482.92332308747348</v>
      </c>
      <c r="L7" s="55">
        <v>472.58411055262843</v>
      </c>
      <c r="M7" s="55">
        <v>455.56339041377885</v>
      </c>
      <c r="N7" s="55">
        <v>452.18034383028947</v>
      </c>
      <c r="O7" s="55">
        <v>430.92760623399693</v>
      </c>
      <c r="P7" s="55">
        <v>395.47174723321376</v>
      </c>
      <c r="Q7" s="55">
        <v>352.23718540966109</v>
      </c>
      <c r="R7" s="55">
        <v>310.54721490838773</v>
      </c>
      <c r="S7" s="55">
        <v>195.31850174543558</v>
      </c>
      <c r="T7" s="55">
        <v>56.342746936234093</v>
      </c>
      <c r="U7" s="55">
        <v>9.1369506823273241</v>
      </c>
      <c r="V7" s="55">
        <v>2.7322536731529894</v>
      </c>
      <c r="W7" s="56">
        <v>0.80715093936972804</v>
      </c>
    </row>
    <row r="8" spans="1:23" s="42" customFormat="1">
      <c r="A8" s="52" t="s">
        <v>71</v>
      </c>
      <c r="B8" s="58" t="s">
        <v>72</v>
      </c>
      <c r="C8" s="55">
        <v>1376.3167318947385</v>
      </c>
      <c r="D8" s="55">
        <v>1324.6124325081798</v>
      </c>
      <c r="E8" s="55">
        <v>1282.077309913818</v>
      </c>
      <c r="F8" s="55">
        <v>1178.4940440620089</v>
      </c>
      <c r="G8" s="55">
        <v>1144.2177965659123</v>
      </c>
      <c r="H8" s="55">
        <v>1125.9832347068213</v>
      </c>
      <c r="I8" s="55">
        <v>1108.7740633960454</v>
      </c>
      <c r="J8" s="55">
        <v>1093.068652351388</v>
      </c>
      <c r="K8" s="55">
        <v>1073.1526151102034</v>
      </c>
      <c r="L8" s="55">
        <v>1060.3383721016039</v>
      </c>
      <c r="M8" s="55">
        <v>1037.3308805241056</v>
      </c>
      <c r="N8" s="55">
        <v>1041.8299717301911</v>
      </c>
      <c r="O8" s="55">
        <v>1012.4692290084174</v>
      </c>
      <c r="P8" s="55">
        <v>947.7180805018545</v>
      </c>
      <c r="Q8" s="55">
        <v>857.67663786498827</v>
      </c>
      <c r="R8" s="55">
        <v>753.64610774459129</v>
      </c>
      <c r="S8" s="55">
        <v>470.0953852560819</v>
      </c>
      <c r="T8" s="55">
        <v>137.65411792222258</v>
      </c>
      <c r="U8" s="55">
        <v>10.42185930003858</v>
      </c>
      <c r="V8" s="55">
        <v>2.1446340317975903</v>
      </c>
      <c r="W8" s="56">
        <v>1.0187748559596912</v>
      </c>
    </row>
    <row r="9" spans="1:23" s="42" customFormat="1">
      <c r="A9" s="52" t="s">
        <v>73</v>
      </c>
      <c r="B9" s="58" t="s">
        <v>74</v>
      </c>
      <c r="C9" s="55">
        <v>764.03615944440253</v>
      </c>
      <c r="D9" s="55">
        <v>729.37386152437057</v>
      </c>
      <c r="E9" s="55">
        <v>706.6909451830694</v>
      </c>
      <c r="F9" s="55">
        <v>648.47758008278868</v>
      </c>
      <c r="G9" s="55">
        <v>644.55994043248234</v>
      </c>
      <c r="H9" s="55">
        <v>643.91266274031295</v>
      </c>
      <c r="I9" s="55">
        <v>643.29056750124562</v>
      </c>
      <c r="J9" s="55">
        <v>638.43250644230454</v>
      </c>
      <c r="K9" s="55">
        <v>631.63496975168368</v>
      </c>
      <c r="L9" s="55">
        <v>627.22149350905295</v>
      </c>
      <c r="M9" s="55">
        <v>614.00769372335503</v>
      </c>
      <c r="N9" s="55">
        <v>620.83566465290642</v>
      </c>
      <c r="O9" s="55">
        <v>605.04455445110329</v>
      </c>
      <c r="P9" s="55">
        <v>567.62942248928005</v>
      </c>
      <c r="Q9" s="55">
        <v>519.72497116193949</v>
      </c>
      <c r="R9" s="55">
        <v>457.33666180334689</v>
      </c>
      <c r="S9" s="55">
        <v>299.26312825216195</v>
      </c>
      <c r="T9" s="55">
        <v>97.587712448387165</v>
      </c>
      <c r="U9" s="55">
        <v>12.036974972419188</v>
      </c>
      <c r="V9" s="55">
        <v>3.0142704765690409</v>
      </c>
      <c r="W9" s="56">
        <v>0.77973123649353282</v>
      </c>
    </row>
    <row r="10" spans="1:23" s="42" customFormat="1">
      <c r="A10" s="52" t="s">
        <v>75</v>
      </c>
      <c r="B10" s="58" t="s">
        <v>76</v>
      </c>
      <c r="C10" s="55">
        <v>496.48925856060504</v>
      </c>
      <c r="D10" s="55">
        <v>485.7808929920696</v>
      </c>
      <c r="E10" s="55">
        <v>489.85137899890157</v>
      </c>
      <c r="F10" s="55">
        <v>471.57750444627419</v>
      </c>
      <c r="G10" s="55">
        <v>468.26861272616702</v>
      </c>
      <c r="H10" s="55">
        <v>475.93282112545205</v>
      </c>
      <c r="I10" s="55">
        <v>479.96888152836641</v>
      </c>
      <c r="J10" s="55">
        <v>478.05830331873977</v>
      </c>
      <c r="K10" s="55">
        <v>473.14708240976921</v>
      </c>
      <c r="L10" s="55">
        <v>473.94950695108616</v>
      </c>
      <c r="M10" s="55">
        <v>472.33583653372995</v>
      </c>
      <c r="N10" s="55">
        <v>484.57947261792793</v>
      </c>
      <c r="O10" s="55">
        <v>481.60514645128444</v>
      </c>
      <c r="P10" s="55">
        <v>455.38184983830791</v>
      </c>
      <c r="Q10" s="55">
        <v>418.90818247569814</v>
      </c>
      <c r="R10" s="55">
        <v>374.46717615640955</v>
      </c>
      <c r="S10" s="55">
        <v>247.00452070219262</v>
      </c>
      <c r="T10" s="55">
        <v>71.9771134615861</v>
      </c>
      <c r="U10" s="55">
        <v>8.8565041551400423</v>
      </c>
      <c r="V10" s="55">
        <v>4.4454698874187057</v>
      </c>
      <c r="W10" s="56">
        <v>0.77871149097071191</v>
      </c>
    </row>
    <row r="11" spans="1:23" s="42" customFormat="1">
      <c r="A11" s="52" t="s">
        <v>77</v>
      </c>
      <c r="B11" s="58" t="s">
        <v>78</v>
      </c>
      <c r="C11" s="55">
        <v>680.4660286032115</v>
      </c>
      <c r="D11" s="55">
        <v>661.66472720861225</v>
      </c>
      <c r="E11" s="55">
        <v>652.58891537421789</v>
      </c>
      <c r="F11" s="55">
        <v>620.60463379638031</v>
      </c>
      <c r="G11" s="55">
        <v>616.56665930001145</v>
      </c>
      <c r="H11" s="55">
        <v>623.59656037336413</v>
      </c>
      <c r="I11" s="55">
        <v>633.33259562204</v>
      </c>
      <c r="J11" s="55">
        <v>630.64155181262004</v>
      </c>
      <c r="K11" s="55">
        <v>623.50527767251481</v>
      </c>
      <c r="L11" s="55">
        <v>624.27990576695402</v>
      </c>
      <c r="M11" s="55">
        <v>617.40710461030017</v>
      </c>
      <c r="N11" s="55">
        <v>626.38374623448919</v>
      </c>
      <c r="O11" s="55">
        <v>615.43808388395905</v>
      </c>
      <c r="P11" s="55">
        <v>577.09845719871043</v>
      </c>
      <c r="Q11" s="55">
        <v>523.20445904626308</v>
      </c>
      <c r="R11" s="55">
        <v>463.27138939556454</v>
      </c>
      <c r="S11" s="55">
        <v>304.22514446256952</v>
      </c>
      <c r="T11" s="55">
        <v>123.84704764338385</v>
      </c>
      <c r="U11" s="55">
        <v>30.408439611314069</v>
      </c>
      <c r="V11" s="55">
        <v>13.943581995278638</v>
      </c>
      <c r="W11" s="56">
        <v>2.0095792373971717</v>
      </c>
    </row>
    <row r="12" spans="1:23" s="42" customFormat="1">
      <c r="A12" s="52" t="s">
        <v>79</v>
      </c>
      <c r="B12" s="58" t="s">
        <v>80</v>
      </c>
      <c r="C12" s="55">
        <v>425.06724996354734</v>
      </c>
      <c r="D12" s="55">
        <v>415.74611464037889</v>
      </c>
      <c r="E12" s="55">
        <v>406.74663014648905</v>
      </c>
      <c r="F12" s="55">
        <v>385.2459492654508</v>
      </c>
      <c r="G12" s="55">
        <v>392.83739059446623</v>
      </c>
      <c r="H12" s="55">
        <v>397.38208167145939</v>
      </c>
      <c r="I12" s="55">
        <v>406.14341948932866</v>
      </c>
      <c r="J12" s="55">
        <v>413.97049462137886</v>
      </c>
      <c r="K12" s="55">
        <v>420.92751463476509</v>
      </c>
      <c r="L12" s="55">
        <v>426.35914678205529</v>
      </c>
      <c r="M12" s="55">
        <v>429.198565507137</v>
      </c>
      <c r="N12" s="55">
        <v>446.00264461841647</v>
      </c>
      <c r="O12" s="55">
        <v>447.63366302972861</v>
      </c>
      <c r="P12" s="55">
        <v>423.16773965492575</v>
      </c>
      <c r="Q12" s="55">
        <v>388.23475917787948</v>
      </c>
      <c r="R12" s="55">
        <v>345.18029997199227</v>
      </c>
      <c r="S12" s="55">
        <v>241.8575599154284</v>
      </c>
      <c r="T12" s="55">
        <v>88.610236341641738</v>
      </c>
      <c r="U12" s="55">
        <v>19.938764234946348</v>
      </c>
      <c r="V12" s="55">
        <v>4.2884095959598474</v>
      </c>
      <c r="W12" s="56">
        <v>1.2129136814032737</v>
      </c>
    </row>
    <row r="13" spans="1:23" s="42" customFormat="1">
      <c r="A13" s="52" t="s">
        <v>81</v>
      </c>
      <c r="B13" s="58" t="s">
        <v>82</v>
      </c>
      <c r="C13" s="55">
        <v>590.94604885400156</v>
      </c>
      <c r="D13" s="55">
        <v>578.81260971386484</v>
      </c>
      <c r="E13" s="55">
        <v>573.5557873228546</v>
      </c>
      <c r="F13" s="55">
        <v>535.79357462120583</v>
      </c>
      <c r="G13" s="55">
        <v>530.25266336668619</v>
      </c>
      <c r="H13" s="55">
        <v>526.35945363883843</v>
      </c>
      <c r="I13" s="55">
        <v>526.47523162303912</v>
      </c>
      <c r="J13" s="55">
        <v>527.80806195844502</v>
      </c>
      <c r="K13" s="55">
        <v>527.12695533715055</v>
      </c>
      <c r="L13" s="55">
        <v>530.70301786970435</v>
      </c>
      <c r="M13" s="55">
        <v>525.95844814544898</v>
      </c>
      <c r="N13" s="55">
        <v>531.97929717144939</v>
      </c>
      <c r="O13" s="55">
        <v>521.93164735921573</v>
      </c>
      <c r="P13" s="55">
        <v>491.36490790035134</v>
      </c>
      <c r="Q13" s="55">
        <v>447.70309585584789</v>
      </c>
      <c r="R13" s="55">
        <v>403.92850285828109</v>
      </c>
      <c r="S13" s="55">
        <v>294.19919639007014</v>
      </c>
      <c r="T13" s="55">
        <v>157.17567726844604</v>
      </c>
      <c r="U13" s="55">
        <v>56.48896546099278</v>
      </c>
      <c r="V13" s="55">
        <v>6.7703806676062896</v>
      </c>
      <c r="W13" s="56">
        <v>2.2431413156893214</v>
      </c>
    </row>
    <row r="14" spans="1:23" s="42" customFormat="1">
      <c r="A14" s="52" t="s">
        <v>83</v>
      </c>
      <c r="B14" s="58" t="s">
        <v>84</v>
      </c>
      <c r="C14" s="55">
        <v>530.94057458382406</v>
      </c>
      <c r="D14" s="55">
        <v>522.12055152296568</v>
      </c>
      <c r="E14" s="55">
        <v>521.22771731598357</v>
      </c>
      <c r="F14" s="55">
        <v>491.53213603609925</v>
      </c>
      <c r="G14" s="55">
        <v>494.62892049070973</v>
      </c>
      <c r="H14" s="55">
        <v>497.3408644632741</v>
      </c>
      <c r="I14" s="55">
        <v>512.54773312108614</v>
      </c>
      <c r="J14" s="55">
        <v>522.39591724299657</v>
      </c>
      <c r="K14" s="55">
        <v>532.90219357374633</v>
      </c>
      <c r="L14" s="55">
        <v>542.63498936255314</v>
      </c>
      <c r="M14" s="55">
        <v>549.99548207868122</v>
      </c>
      <c r="N14" s="55">
        <v>566.69374518271115</v>
      </c>
      <c r="O14" s="55">
        <v>567.67585906108218</v>
      </c>
      <c r="P14" s="55">
        <v>537.54020376993026</v>
      </c>
      <c r="Q14" s="55">
        <v>495.98380732134569</v>
      </c>
      <c r="R14" s="55">
        <v>447.01857731822366</v>
      </c>
      <c r="S14" s="55">
        <v>304.6193092308057</v>
      </c>
      <c r="T14" s="55">
        <v>120.60236084271854</v>
      </c>
      <c r="U14" s="55">
        <v>15.343319683420885</v>
      </c>
      <c r="V14" s="55">
        <v>2.3253487441845921</v>
      </c>
      <c r="W14" s="56">
        <v>0.60192688024277385</v>
      </c>
    </row>
    <row r="15" spans="1:23" s="42" customFormat="1">
      <c r="A15" s="52" t="s">
        <v>85</v>
      </c>
      <c r="B15" s="58" t="s">
        <v>86</v>
      </c>
      <c r="C15" s="55">
        <v>431.44984660594531</v>
      </c>
      <c r="D15" s="55">
        <v>425.85075629501836</v>
      </c>
      <c r="E15" s="55">
        <v>423.87889112685446</v>
      </c>
      <c r="F15" s="55">
        <v>407.0641150381565</v>
      </c>
      <c r="G15" s="55">
        <v>418.59427849078685</v>
      </c>
      <c r="H15" s="55">
        <v>424.6105750106376</v>
      </c>
      <c r="I15" s="55">
        <v>437.39041174139618</v>
      </c>
      <c r="J15" s="55">
        <v>444.01455936884315</v>
      </c>
      <c r="K15" s="55">
        <v>448.31056018550157</v>
      </c>
      <c r="L15" s="55">
        <v>456.12699352548594</v>
      </c>
      <c r="M15" s="55">
        <v>463.75504952965593</v>
      </c>
      <c r="N15" s="55">
        <v>481.65851878580446</v>
      </c>
      <c r="O15" s="55">
        <v>477.91943519843772</v>
      </c>
      <c r="P15" s="55">
        <v>451.2146394320842</v>
      </c>
      <c r="Q15" s="55">
        <v>414.38645732056995</v>
      </c>
      <c r="R15" s="55">
        <v>367.45792817360785</v>
      </c>
      <c r="S15" s="55">
        <v>250.63929828972454</v>
      </c>
      <c r="T15" s="55">
        <v>115.50788612765074</v>
      </c>
      <c r="U15" s="55">
        <v>42.949558175175795</v>
      </c>
      <c r="V15" s="55">
        <v>11.838152288847839</v>
      </c>
      <c r="W15" s="56">
        <v>1.6877562754902511</v>
      </c>
    </row>
    <row r="16" spans="1:23" s="42" customFormat="1" ht="15.75">
      <c r="A16" s="40">
        <v>924</v>
      </c>
      <c r="B16" s="59" t="s">
        <v>87</v>
      </c>
      <c r="C16" s="50">
        <v>754.17080012627844</v>
      </c>
      <c r="D16" s="50">
        <v>719.21410879676546</v>
      </c>
      <c r="E16" s="50">
        <v>694.68411771453407</v>
      </c>
      <c r="F16" s="50">
        <v>647.3782371784107</v>
      </c>
      <c r="G16" s="50">
        <v>643.70114625248425</v>
      </c>
      <c r="H16" s="50">
        <v>635.78941135165655</v>
      </c>
      <c r="I16" s="50">
        <v>626.65710098665045</v>
      </c>
      <c r="J16" s="50">
        <v>614.27346954720849</v>
      </c>
      <c r="K16" s="50">
        <v>597.93560974776483</v>
      </c>
      <c r="L16" s="50">
        <v>593.15456125508763</v>
      </c>
      <c r="M16" s="50">
        <v>576.98178892243527</v>
      </c>
      <c r="N16" s="50">
        <v>575.28654637333364</v>
      </c>
      <c r="O16" s="50">
        <v>551.8758918970791</v>
      </c>
      <c r="P16" s="50">
        <v>512.88188855926626</v>
      </c>
      <c r="Q16" s="50">
        <v>463.78917077001734</v>
      </c>
      <c r="R16" s="50">
        <v>411.81202167130101</v>
      </c>
      <c r="S16" s="50">
        <v>273.00947288510542</v>
      </c>
      <c r="T16" s="50">
        <v>108.78930702047701</v>
      </c>
      <c r="U16" s="50">
        <v>25.092062251152942</v>
      </c>
      <c r="V16" s="50">
        <v>6.1676287153907881</v>
      </c>
      <c r="W16" s="51">
        <v>1.9016912517196345</v>
      </c>
    </row>
    <row r="17" spans="1:23" s="42" customFormat="1" ht="15.75">
      <c r="A17" s="40">
        <v>923</v>
      </c>
      <c r="B17" s="79" t="s">
        <v>88</v>
      </c>
      <c r="C17" s="80">
        <v>961.50063011366353</v>
      </c>
      <c r="D17" s="80">
        <v>927.58950811159718</v>
      </c>
      <c r="E17" s="80">
        <v>898.49812628222855</v>
      </c>
      <c r="F17" s="80">
        <v>846.46172617274397</v>
      </c>
      <c r="G17" s="80">
        <v>853.61145762154092</v>
      </c>
      <c r="H17" s="80">
        <v>843.46537124903125</v>
      </c>
      <c r="I17" s="80">
        <v>835.4864525630735</v>
      </c>
      <c r="J17" s="80">
        <v>822.90610864890766</v>
      </c>
      <c r="K17" s="80">
        <v>809.11624661142741</v>
      </c>
      <c r="L17" s="80">
        <v>798.94793012489515</v>
      </c>
      <c r="M17" s="80">
        <v>779.76772086976234</v>
      </c>
      <c r="N17" s="80">
        <v>783.76441525070834</v>
      </c>
      <c r="O17" s="80">
        <v>758.526613174148</v>
      </c>
      <c r="P17" s="80">
        <v>705.68227503894684</v>
      </c>
      <c r="Q17" s="80">
        <v>635.17297066111507</v>
      </c>
      <c r="R17" s="80">
        <v>565.29418237353366</v>
      </c>
      <c r="S17" s="80">
        <v>370.83709101362365</v>
      </c>
      <c r="T17" s="80">
        <v>99.174183283887658</v>
      </c>
      <c r="U17" s="80">
        <v>9.5469746061879466</v>
      </c>
      <c r="V17" s="80">
        <v>2.8841267830525914</v>
      </c>
      <c r="W17" s="51">
        <v>1.4173143096535115</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139</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11259.757698369243</v>
      </c>
      <c r="D21" s="50">
        <v>10723.646960769185</v>
      </c>
      <c r="E21" s="50">
        <v>10348.885563571714</v>
      </c>
      <c r="F21" s="50">
        <v>9639.997695731794</v>
      </c>
      <c r="G21" s="50">
        <v>9412.9804590104141</v>
      </c>
      <c r="H21" s="50">
        <v>9270.4183367377482</v>
      </c>
      <c r="I21" s="50">
        <v>9077.359118142329</v>
      </c>
      <c r="J21" s="50">
        <v>8833.5790619742311</v>
      </c>
      <c r="K21" s="50">
        <v>8525.8439112348642</v>
      </c>
      <c r="L21" s="50">
        <v>8289.1186163938019</v>
      </c>
      <c r="M21" s="50">
        <v>7943.8686709994454</v>
      </c>
      <c r="N21" s="50">
        <v>7863.3186470932915</v>
      </c>
      <c r="O21" s="50">
        <v>7492.9850344132365</v>
      </c>
      <c r="P21" s="50">
        <v>6930.6149859574025</v>
      </c>
      <c r="Q21" s="50">
        <v>6191.5675840145523</v>
      </c>
      <c r="R21" s="50">
        <v>5424.4258532992662</v>
      </c>
      <c r="S21" s="50">
        <v>3525.7575623961093</v>
      </c>
      <c r="T21" s="50">
        <v>1256.3409410027305</v>
      </c>
      <c r="U21" s="50">
        <v>255.17056280419885</v>
      </c>
      <c r="V21" s="50">
        <v>64.181225224539645</v>
      </c>
      <c r="W21" s="51">
        <v>15.138008488665534</v>
      </c>
    </row>
    <row r="22" spans="1:23">
      <c r="A22" s="52"/>
      <c r="B22" s="78" t="s">
        <v>66</v>
      </c>
      <c r="C22" s="55">
        <v>50.628404954659366</v>
      </c>
      <c r="D22" s="55">
        <v>47.618669482501403</v>
      </c>
      <c r="E22" s="55">
        <v>46.825433484709812</v>
      </c>
      <c r="F22" s="55">
        <v>45.305183435353008</v>
      </c>
      <c r="G22" s="55">
        <v>50.4598062004643</v>
      </c>
      <c r="H22" s="55">
        <v>50.161739652943901</v>
      </c>
      <c r="I22" s="55">
        <v>50.334880384669106</v>
      </c>
      <c r="J22" s="55">
        <v>51.890075237513486</v>
      </c>
      <c r="K22" s="55">
        <v>52.911531051462035</v>
      </c>
      <c r="L22" s="55">
        <v>54.385387147190798</v>
      </c>
      <c r="M22" s="55">
        <v>53.071514047241713</v>
      </c>
      <c r="N22" s="55">
        <v>54.106310904442658</v>
      </c>
      <c r="O22" s="55">
        <v>51.513637039428005</v>
      </c>
      <c r="P22" s="55">
        <v>49.005307681954029</v>
      </c>
      <c r="Q22" s="55">
        <v>43.478107006999124</v>
      </c>
      <c r="R22" s="55">
        <v>38.820271396496373</v>
      </c>
      <c r="S22" s="55">
        <v>26.667046803884794</v>
      </c>
      <c r="T22" s="55">
        <v>10.088248574837444</v>
      </c>
      <c r="U22" s="55">
        <v>4.4952281811341486</v>
      </c>
      <c r="V22" s="55">
        <v>1.4229375448776755</v>
      </c>
      <c r="W22" s="56">
        <v>0.44379015366663715</v>
      </c>
    </row>
    <row r="23" spans="1:23" ht="25.5" customHeight="1">
      <c r="A23" s="47">
        <v>941</v>
      </c>
      <c r="B23" s="48" t="s">
        <v>67</v>
      </c>
      <c r="C23" s="50">
        <v>9796.0784673874641</v>
      </c>
      <c r="D23" s="50">
        <v>9334.0453730259524</v>
      </c>
      <c r="E23" s="50">
        <v>9019.6190752241037</v>
      </c>
      <c r="F23" s="50">
        <v>8392.94862126923</v>
      </c>
      <c r="G23" s="50">
        <v>8174.9932137532523</v>
      </c>
      <c r="H23" s="50">
        <v>8061.6810130770073</v>
      </c>
      <c r="I23" s="50">
        <v>7904.7896091860175</v>
      </c>
      <c r="J23" s="50">
        <v>7700.625244842242</v>
      </c>
      <c r="K23" s="50">
        <v>7437.4519138548749</v>
      </c>
      <c r="L23" s="50">
        <v>7238.8470235110963</v>
      </c>
      <c r="M23" s="50">
        <v>6947.4202707167133</v>
      </c>
      <c r="N23" s="50">
        <v>6883.4215636011313</v>
      </c>
      <c r="O23" s="50">
        <v>6569.1931617902064</v>
      </c>
      <c r="P23" s="50">
        <v>6080.9322006234343</v>
      </c>
      <c r="Q23" s="50">
        <v>5440.261871566292</v>
      </c>
      <c r="R23" s="50">
        <v>4764.2838843270802</v>
      </c>
      <c r="S23" s="50">
        <v>3099.9625043452756</v>
      </c>
      <c r="T23" s="50">
        <v>1141.2672073332619</v>
      </c>
      <c r="U23" s="50">
        <v>240.7128529949228</v>
      </c>
      <c r="V23" s="50">
        <v>59.769185546411087</v>
      </c>
      <c r="W23" s="51">
        <v>13.253816487275943</v>
      </c>
    </row>
    <row r="24" spans="1:23" ht="25.5" customHeight="1">
      <c r="A24" s="47">
        <v>921</v>
      </c>
      <c r="B24" s="57" t="s">
        <v>68</v>
      </c>
      <c r="C24" s="50">
        <v>8687.7259206418712</v>
      </c>
      <c r="D24" s="50">
        <v>8293.5279457188117</v>
      </c>
      <c r="E24" s="50">
        <v>8028.0850846028588</v>
      </c>
      <c r="F24" s="50">
        <v>7473.8487758092924</v>
      </c>
      <c r="G24" s="50">
        <v>7279.488863498872</v>
      </c>
      <c r="H24" s="50">
        <v>7188.3670470609241</v>
      </c>
      <c r="I24" s="50">
        <v>7063.0568715574036</v>
      </c>
      <c r="J24" s="50">
        <v>6893.6452400085045</v>
      </c>
      <c r="K24" s="50">
        <v>6672.2335084538627</v>
      </c>
      <c r="L24" s="50">
        <v>6499.4816366695522</v>
      </c>
      <c r="M24" s="50">
        <v>6249.3774191338107</v>
      </c>
      <c r="N24" s="50">
        <v>6203.8870429430035</v>
      </c>
      <c r="O24" s="50">
        <v>5934.5557991923706</v>
      </c>
      <c r="P24" s="50">
        <v>5499.0088742335647</v>
      </c>
      <c r="Q24" s="50">
        <v>4923.4219030234899</v>
      </c>
      <c r="R24" s="50">
        <v>4311.6562925967664</v>
      </c>
      <c r="S24" s="50">
        <v>2806.1253165214534</v>
      </c>
      <c r="T24" s="50">
        <v>1026.1031818533656</v>
      </c>
      <c r="U24" s="50">
        <v>214.52872456671071</v>
      </c>
      <c r="V24" s="50">
        <v>53.377069825769475</v>
      </c>
      <c r="W24" s="51">
        <v>11.321147372092035</v>
      </c>
    </row>
    <row r="25" spans="1:23">
      <c r="A25" s="52" t="s">
        <v>69</v>
      </c>
      <c r="B25" s="58" t="s">
        <v>70</v>
      </c>
      <c r="C25" s="55">
        <v>904.98523569091492</v>
      </c>
      <c r="D25" s="55">
        <v>851.54094188473152</v>
      </c>
      <c r="E25" s="55">
        <v>810.69220673006021</v>
      </c>
      <c r="F25" s="55">
        <v>746.06510728949536</v>
      </c>
      <c r="G25" s="55">
        <v>727.13225900304201</v>
      </c>
      <c r="H25" s="55">
        <v>711.72785037200765</v>
      </c>
      <c r="I25" s="55">
        <v>685.59440003960833</v>
      </c>
      <c r="J25" s="55">
        <v>655.61606710730837</v>
      </c>
      <c r="K25" s="55">
        <v>618.02944865558823</v>
      </c>
      <c r="L25" s="55">
        <v>589.0746805934873</v>
      </c>
      <c r="M25" s="55">
        <v>551.14870906949739</v>
      </c>
      <c r="N25" s="55">
        <v>534.1201791225941</v>
      </c>
      <c r="O25" s="55">
        <v>495.5511982066165</v>
      </c>
      <c r="P25" s="55">
        <v>448.70805496687399</v>
      </c>
      <c r="Q25" s="55">
        <v>392.52804356014002</v>
      </c>
      <c r="R25" s="55">
        <v>341.3262134312663</v>
      </c>
      <c r="S25" s="55">
        <v>210.2192230779996</v>
      </c>
      <c r="T25" s="55">
        <v>59.644258443069901</v>
      </c>
      <c r="U25" s="55">
        <v>9.5346124887485413</v>
      </c>
      <c r="V25" s="55">
        <v>2.8317012036343718</v>
      </c>
      <c r="W25" s="56">
        <v>0.82029913657168974</v>
      </c>
    </row>
    <row r="26" spans="1:23">
      <c r="A26" s="52" t="s">
        <v>71</v>
      </c>
      <c r="B26" s="58" t="s">
        <v>72</v>
      </c>
      <c r="C26" s="55">
        <v>2022.6772962685434</v>
      </c>
      <c r="D26" s="55">
        <v>1916.3727513053243</v>
      </c>
      <c r="E26" s="55">
        <v>1829.9298903882261</v>
      </c>
      <c r="F26" s="55">
        <v>1673.1388724059664</v>
      </c>
      <c r="G26" s="55">
        <v>1591.8132512713421</v>
      </c>
      <c r="H26" s="55">
        <v>1546.6392909546994</v>
      </c>
      <c r="I26" s="55">
        <v>1489.3175650998298</v>
      </c>
      <c r="J26" s="55">
        <v>1435.9802109121367</v>
      </c>
      <c r="K26" s="55">
        <v>1373.3855610857024</v>
      </c>
      <c r="L26" s="55">
        <v>1321.7086100003592</v>
      </c>
      <c r="M26" s="55">
        <v>1254.981387243389</v>
      </c>
      <c r="N26" s="55">
        <v>1230.620522781207</v>
      </c>
      <c r="O26" s="55">
        <v>1164.3030808984818</v>
      </c>
      <c r="P26" s="55">
        <v>1075.2948586948055</v>
      </c>
      <c r="Q26" s="55">
        <v>955.78248581800256</v>
      </c>
      <c r="R26" s="55">
        <v>828.34158502938021</v>
      </c>
      <c r="S26" s="55">
        <v>505.95865613328084</v>
      </c>
      <c r="T26" s="55">
        <v>145.7202254337696</v>
      </c>
      <c r="U26" s="55">
        <v>10.87544338291397</v>
      </c>
      <c r="V26" s="55">
        <v>2.2226936059668074</v>
      </c>
      <c r="W26" s="56">
        <v>1.0353703303092816</v>
      </c>
    </row>
    <row r="27" spans="1:23">
      <c r="A27" s="52" t="s">
        <v>73</v>
      </c>
      <c r="B27" s="58" t="s">
        <v>74</v>
      </c>
      <c r="C27" s="55">
        <v>1122.8509814807649</v>
      </c>
      <c r="D27" s="55">
        <v>1055.2159706767777</v>
      </c>
      <c r="E27" s="55">
        <v>1008.6715316287248</v>
      </c>
      <c r="F27" s="55">
        <v>920.66061138547229</v>
      </c>
      <c r="G27" s="55">
        <v>896.69908779468005</v>
      </c>
      <c r="H27" s="55">
        <v>884.47198274380912</v>
      </c>
      <c r="I27" s="55">
        <v>864.07499351870206</v>
      </c>
      <c r="J27" s="55">
        <v>838.71808351838922</v>
      </c>
      <c r="K27" s="55">
        <v>808.34574236646142</v>
      </c>
      <c r="L27" s="55">
        <v>781.82971602272892</v>
      </c>
      <c r="M27" s="55">
        <v>742.83745111080157</v>
      </c>
      <c r="N27" s="55">
        <v>733.33761835202688</v>
      </c>
      <c r="O27" s="55">
        <v>695.77940607458413</v>
      </c>
      <c r="P27" s="55">
        <v>644.04068277710792</v>
      </c>
      <c r="Q27" s="55">
        <v>579.1740184452168</v>
      </c>
      <c r="R27" s="55">
        <v>502.6642762926798</v>
      </c>
      <c r="S27" s="55">
        <v>322.09371746592058</v>
      </c>
      <c r="T27" s="55">
        <v>103.30605195247222</v>
      </c>
      <c r="U27" s="55">
        <v>12.56085272746032</v>
      </c>
      <c r="V27" s="55">
        <v>3.1239827474475388</v>
      </c>
      <c r="W27" s="56">
        <v>0.79243277664158962</v>
      </c>
    </row>
    <row r="28" spans="1:23">
      <c r="A28" s="52" t="s">
        <v>75</v>
      </c>
      <c r="B28" s="58" t="s">
        <v>76</v>
      </c>
      <c r="C28" s="55">
        <v>729.65584727668852</v>
      </c>
      <c r="D28" s="55">
        <v>702.79973491719511</v>
      </c>
      <c r="E28" s="55">
        <v>699.1728761959273</v>
      </c>
      <c r="F28" s="55">
        <v>669.51093899609316</v>
      </c>
      <c r="G28" s="55">
        <v>651.44606658722125</v>
      </c>
      <c r="H28" s="55">
        <v>653.73655514435836</v>
      </c>
      <c r="I28" s="55">
        <v>644.69950151258638</v>
      </c>
      <c r="J28" s="55">
        <v>628.03215676453158</v>
      </c>
      <c r="K28" s="55">
        <v>605.5181360990988</v>
      </c>
      <c r="L28" s="55">
        <v>590.77664312109835</v>
      </c>
      <c r="M28" s="55">
        <v>571.4403133148528</v>
      </c>
      <c r="N28" s="55">
        <v>572.39037088918781</v>
      </c>
      <c r="O28" s="55">
        <v>553.82854088213799</v>
      </c>
      <c r="P28" s="55">
        <v>516.68293762504015</v>
      </c>
      <c r="Q28" s="55">
        <v>466.8252419382689</v>
      </c>
      <c r="R28" s="55">
        <v>411.58141872073185</v>
      </c>
      <c r="S28" s="55">
        <v>265.8483347698629</v>
      </c>
      <c r="T28" s="55">
        <v>76.194750712946856</v>
      </c>
      <c r="U28" s="55">
        <v>9.2419602622548638</v>
      </c>
      <c r="V28" s="55">
        <v>4.607274410357812</v>
      </c>
      <c r="W28" s="56">
        <v>0.79139641983260667</v>
      </c>
    </row>
    <row r="29" spans="1:23">
      <c r="A29" s="52" t="s">
        <v>77</v>
      </c>
      <c r="B29" s="58" t="s">
        <v>78</v>
      </c>
      <c r="C29" s="55">
        <v>1000.0337531630054</v>
      </c>
      <c r="D29" s="55">
        <v>957.25830635718796</v>
      </c>
      <c r="E29" s="55">
        <v>931.45082059020933</v>
      </c>
      <c r="F29" s="55">
        <v>881.08865923581891</v>
      </c>
      <c r="G29" s="55">
        <v>857.7553867030108</v>
      </c>
      <c r="H29" s="55">
        <v>856.56598806178147</v>
      </c>
      <c r="I29" s="55">
        <v>850.69933573406126</v>
      </c>
      <c r="J29" s="55">
        <v>828.48299293347986</v>
      </c>
      <c r="K29" s="55">
        <v>797.94162876659209</v>
      </c>
      <c r="L29" s="55">
        <v>778.16303569869444</v>
      </c>
      <c r="M29" s="55">
        <v>746.95011898833855</v>
      </c>
      <c r="N29" s="55">
        <v>739.89107068266151</v>
      </c>
      <c r="O29" s="55">
        <v>707.73158989742944</v>
      </c>
      <c r="P29" s="55">
        <v>654.78438868431329</v>
      </c>
      <c r="Q29" s="55">
        <v>583.05150960287608</v>
      </c>
      <c r="R29" s="55">
        <v>509.18720742698503</v>
      </c>
      <c r="S29" s="55">
        <v>327.43428266241096</v>
      </c>
      <c r="T29" s="55">
        <v>131.10410334471533</v>
      </c>
      <c r="U29" s="55">
        <v>31.731887164738485</v>
      </c>
      <c r="V29" s="55">
        <v>14.451095191846125</v>
      </c>
      <c r="W29" s="56">
        <v>2.0423145571713119</v>
      </c>
    </row>
    <row r="30" spans="1:23">
      <c r="A30" s="52" t="s">
        <v>79</v>
      </c>
      <c r="B30" s="58" t="s">
        <v>80</v>
      </c>
      <c r="C30" s="55">
        <v>624.69187212811494</v>
      </c>
      <c r="D30" s="55">
        <v>601.47746314691312</v>
      </c>
      <c r="E30" s="55">
        <v>580.55611043438444</v>
      </c>
      <c r="F30" s="55">
        <v>546.94376810872291</v>
      </c>
      <c r="G30" s="55">
        <v>546.50763676275847</v>
      </c>
      <c r="H30" s="55">
        <v>545.84004636132704</v>
      </c>
      <c r="I30" s="55">
        <v>545.53632571680077</v>
      </c>
      <c r="J30" s="55">
        <v>543.8390689359104</v>
      </c>
      <c r="K30" s="55">
        <v>538.68924393732357</v>
      </c>
      <c r="L30" s="55">
        <v>531.45540148409475</v>
      </c>
      <c r="M30" s="55">
        <v>519.25207400639272</v>
      </c>
      <c r="N30" s="55">
        <v>526.82301582340938</v>
      </c>
      <c r="O30" s="55">
        <v>514.76256072474962</v>
      </c>
      <c r="P30" s="55">
        <v>480.13233489803957</v>
      </c>
      <c r="Q30" s="55">
        <v>432.64322102988092</v>
      </c>
      <c r="R30" s="55">
        <v>379.39185761258784</v>
      </c>
      <c r="S30" s="55">
        <v>260.30871569569706</v>
      </c>
      <c r="T30" s="55">
        <v>93.802523385020393</v>
      </c>
      <c r="U30" s="55">
        <v>20.806546636225097</v>
      </c>
      <c r="V30" s="55">
        <v>4.4444974981196523</v>
      </c>
      <c r="W30" s="56">
        <v>1.2326716070825778</v>
      </c>
    </row>
    <row r="31" spans="1:23">
      <c r="A31" s="52" t="s">
        <v>81</v>
      </c>
      <c r="B31" s="58" t="s">
        <v>82</v>
      </c>
      <c r="C31" s="55">
        <v>868.47244434139975</v>
      </c>
      <c r="D31" s="55">
        <v>837.39264870649197</v>
      </c>
      <c r="E31" s="55">
        <v>818.64554571814131</v>
      </c>
      <c r="F31" s="55">
        <v>760.68017636660829</v>
      </c>
      <c r="G31" s="55">
        <v>737.67705641553641</v>
      </c>
      <c r="H31" s="55">
        <v>723.00207238453663</v>
      </c>
      <c r="I31" s="55">
        <v>707.16734448551324</v>
      </c>
      <c r="J31" s="55">
        <v>693.38913937545203</v>
      </c>
      <c r="K31" s="55">
        <v>674.59980912851552</v>
      </c>
      <c r="L31" s="55">
        <v>661.51972476607659</v>
      </c>
      <c r="M31" s="55">
        <v>636.31390453975496</v>
      </c>
      <c r="N31" s="55">
        <v>628.37954230352148</v>
      </c>
      <c r="O31" s="55">
        <v>600.20256184368702</v>
      </c>
      <c r="P31" s="55">
        <v>557.50984399126969</v>
      </c>
      <c r="Q31" s="55">
        <v>498.91387846438812</v>
      </c>
      <c r="R31" s="55">
        <v>443.9627205101483</v>
      </c>
      <c r="S31" s="55">
        <v>316.64346153903296</v>
      </c>
      <c r="T31" s="55">
        <v>166.38568805623689</v>
      </c>
      <c r="U31" s="55">
        <v>58.9474994762341</v>
      </c>
      <c r="V31" s="55">
        <v>7.0168064092671516</v>
      </c>
      <c r="W31" s="56">
        <v>2.2796812773395936</v>
      </c>
    </row>
    <row r="32" spans="1:23">
      <c r="A32" s="52" t="s">
        <v>83</v>
      </c>
      <c r="B32" s="58" t="s">
        <v>84</v>
      </c>
      <c r="C32" s="55">
        <v>780.2865583128073</v>
      </c>
      <c r="D32" s="55">
        <v>755.37385372452354</v>
      </c>
      <c r="E32" s="55">
        <v>743.95683648707484</v>
      </c>
      <c r="F32" s="55">
        <v>697.84105230103546</v>
      </c>
      <c r="G32" s="55">
        <v>688.11800730788173</v>
      </c>
      <c r="H32" s="55">
        <v>683.14242900477848</v>
      </c>
      <c r="I32" s="55">
        <v>688.45977470945957</v>
      </c>
      <c r="J32" s="55">
        <v>686.2791260260999</v>
      </c>
      <c r="K32" s="55">
        <v>681.990769830928</v>
      </c>
      <c r="L32" s="55">
        <v>676.39289155067536</v>
      </c>
      <c r="M32" s="55">
        <v>665.3943365958246</v>
      </c>
      <c r="N32" s="55">
        <v>669.3846134944888</v>
      </c>
      <c r="O32" s="55">
        <v>652.80675473349652</v>
      </c>
      <c r="P32" s="55">
        <v>609.90101312563604</v>
      </c>
      <c r="Q32" s="55">
        <v>552.71720757968967</v>
      </c>
      <c r="R32" s="55">
        <v>491.32354439073708</v>
      </c>
      <c r="S32" s="55">
        <v>327.85851800418789</v>
      </c>
      <c r="T32" s="55">
        <v>127.66928788701811</v>
      </c>
      <c r="U32" s="55">
        <v>16.011097417365402</v>
      </c>
      <c r="V32" s="55">
        <v>2.4099859037534115</v>
      </c>
      <c r="W32" s="56">
        <v>0.61173205166309519</v>
      </c>
    </row>
    <row r="33" spans="1:23">
      <c r="A33" s="52" t="s">
        <v>85</v>
      </c>
      <c r="B33" s="58" t="s">
        <v>86</v>
      </c>
      <c r="C33" s="55">
        <v>634.07193197963284</v>
      </c>
      <c r="D33" s="55">
        <v>616.09627499966712</v>
      </c>
      <c r="E33" s="55">
        <v>605.00926643010985</v>
      </c>
      <c r="F33" s="55">
        <v>577.91958972007978</v>
      </c>
      <c r="G33" s="55">
        <v>582.3401116534003</v>
      </c>
      <c r="H33" s="55">
        <v>583.24083203362568</v>
      </c>
      <c r="I33" s="55">
        <v>587.5076307408433</v>
      </c>
      <c r="J33" s="55">
        <v>583.3083944351954</v>
      </c>
      <c r="K33" s="55">
        <v>573.7331685836532</v>
      </c>
      <c r="L33" s="55">
        <v>568.56093343233727</v>
      </c>
      <c r="M33" s="55">
        <v>561.05912426495968</v>
      </c>
      <c r="N33" s="55">
        <v>568.94010949390656</v>
      </c>
      <c r="O33" s="55">
        <v>549.59010593118705</v>
      </c>
      <c r="P33" s="55">
        <v>511.95475947047862</v>
      </c>
      <c r="Q33" s="55">
        <v>461.78629658502666</v>
      </c>
      <c r="R33" s="55">
        <v>403.87746918224951</v>
      </c>
      <c r="S33" s="55">
        <v>269.7604071730608</v>
      </c>
      <c r="T33" s="55">
        <v>122.27629263811627</v>
      </c>
      <c r="U33" s="55">
        <v>44.818825010769913</v>
      </c>
      <c r="V33" s="55">
        <v>12.269032855376599</v>
      </c>
      <c r="W33" s="56">
        <v>1.7152492154802885</v>
      </c>
    </row>
    <row r="34" spans="1:23" ht="15.75">
      <c r="A34" s="40">
        <v>924</v>
      </c>
      <c r="B34" s="59" t="s">
        <v>87</v>
      </c>
      <c r="C34" s="50">
        <v>1108.3525467455929</v>
      </c>
      <c r="D34" s="50">
        <v>1040.5174273071402</v>
      </c>
      <c r="E34" s="50">
        <v>991.53399062124527</v>
      </c>
      <c r="F34" s="50">
        <v>919.09984545993689</v>
      </c>
      <c r="G34" s="50">
        <v>895.50435025438082</v>
      </c>
      <c r="H34" s="50">
        <v>873.31396601608265</v>
      </c>
      <c r="I34" s="50">
        <v>841.7327376286147</v>
      </c>
      <c r="J34" s="50">
        <v>806.98000483373789</v>
      </c>
      <c r="K34" s="50">
        <v>765.21840540101175</v>
      </c>
      <c r="L34" s="50">
        <v>739.36538684154345</v>
      </c>
      <c r="M34" s="50">
        <v>698.0428515829027</v>
      </c>
      <c r="N34" s="50">
        <v>679.53452065812849</v>
      </c>
      <c r="O34" s="50">
        <v>634.63736259783627</v>
      </c>
      <c r="P34" s="50">
        <v>581.92332638986943</v>
      </c>
      <c r="Q34" s="50">
        <v>516.83996854280258</v>
      </c>
      <c r="R34" s="50">
        <v>452.62759173031378</v>
      </c>
      <c r="S34" s="50">
        <v>293.83718782382203</v>
      </c>
      <c r="T34" s="50">
        <v>115.16402547989625</v>
      </c>
      <c r="U34" s="50">
        <v>26.18412842821208</v>
      </c>
      <c r="V34" s="50">
        <v>6.3921157206416117</v>
      </c>
      <c r="W34" s="51">
        <v>1.9326691151839075</v>
      </c>
    </row>
    <row r="35" spans="1:23" ht="15.75">
      <c r="A35" s="40">
        <v>923</v>
      </c>
      <c r="B35" s="59" t="s">
        <v>88</v>
      </c>
      <c r="C35" s="50">
        <v>1413.0508260271195</v>
      </c>
      <c r="D35" s="50">
        <v>1341.9829182607318</v>
      </c>
      <c r="E35" s="50">
        <v>1282.4410548628994</v>
      </c>
      <c r="F35" s="50">
        <v>1201.7438910272117</v>
      </c>
      <c r="G35" s="50">
        <v>1187.5274390566969</v>
      </c>
      <c r="H35" s="50">
        <v>1158.575584007797</v>
      </c>
      <c r="I35" s="50">
        <v>1122.2346285716419</v>
      </c>
      <c r="J35" s="50">
        <v>1081.0637418944766</v>
      </c>
      <c r="K35" s="50">
        <v>1035.4804663285281</v>
      </c>
      <c r="L35" s="50">
        <v>995.88620573551532</v>
      </c>
      <c r="M35" s="50">
        <v>943.37688623549025</v>
      </c>
      <c r="N35" s="50">
        <v>925.7907725877177</v>
      </c>
      <c r="O35" s="50">
        <v>872.27823558360126</v>
      </c>
      <c r="P35" s="50">
        <v>800.67747765201398</v>
      </c>
      <c r="Q35" s="50">
        <v>707.82760544126052</v>
      </c>
      <c r="R35" s="50">
        <v>621.32169757568943</v>
      </c>
      <c r="S35" s="50">
        <v>399.12801124694874</v>
      </c>
      <c r="T35" s="50">
        <v>104.98548509463113</v>
      </c>
      <c r="U35" s="50">
        <v>9.9624816281419228</v>
      </c>
      <c r="V35" s="50">
        <v>2.9891021332508796</v>
      </c>
      <c r="W35" s="51">
        <v>1.4404018477229561</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8" priority="1" stopIfTrue="1" operator="equal">
      <formula>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140</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14444.695</v>
      </c>
      <c r="D3" s="50">
        <f t="shared" si="0"/>
        <v>11965.316999999999</v>
      </c>
      <c r="E3" s="50">
        <f t="shared" si="0"/>
        <v>11790.69</v>
      </c>
      <c r="F3" s="50">
        <f t="shared" si="0"/>
        <v>12220.356763508138</v>
      </c>
      <c r="G3" s="50">
        <f t="shared" si="0"/>
        <v>13219.809382775966</v>
      </c>
      <c r="H3" s="50">
        <f t="shared" si="0"/>
        <v>14153.821606999456</v>
      </c>
      <c r="I3" s="50">
        <f t="shared" si="0"/>
        <v>14267.583351310546</v>
      </c>
      <c r="J3" s="50">
        <f t="shared" si="0"/>
        <v>12874.915283718321</v>
      </c>
      <c r="K3" s="50">
        <f t="shared" si="0"/>
        <v>10037.77677407898</v>
      </c>
      <c r="L3" s="50">
        <f t="shared" si="0"/>
        <v>9149.9960046050073</v>
      </c>
      <c r="M3" s="50">
        <f t="shared" si="0"/>
        <v>8838.7708489100023</v>
      </c>
      <c r="N3" s="50">
        <f t="shared" si="0"/>
        <v>9027.9858692587641</v>
      </c>
      <c r="O3" s="50">
        <f t="shared" si="0"/>
        <v>8684.7334093900063</v>
      </c>
      <c r="P3" s="50">
        <f t="shared" si="0"/>
        <v>8373.7599778200001</v>
      </c>
      <c r="Q3" s="50">
        <f t="shared" si="0"/>
        <v>7856.3960060182044</v>
      </c>
      <c r="R3" s="50">
        <f t="shared" si="0"/>
        <v>6997.2154425200024</v>
      </c>
      <c r="S3" s="50">
        <f t="shared" si="0"/>
        <v>5308.9188794399934</v>
      </c>
      <c r="T3" s="50">
        <f t="shared" si="0"/>
        <v>3582.8260193800043</v>
      </c>
      <c r="U3" s="50">
        <f t="shared" si="0"/>
        <v>2893.4764718199995</v>
      </c>
      <c r="V3" s="50">
        <f t="shared" si="0"/>
        <v>2539.1118483999994</v>
      </c>
      <c r="W3" s="77">
        <f t="shared" si="0"/>
        <v>2231.8766785899988</v>
      </c>
    </row>
    <row r="4" spans="1:23" s="42" customFormat="1">
      <c r="A4" s="52"/>
      <c r="B4" s="78" t="s">
        <v>66</v>
      </c>
      <c r="C4" s="132">
        <v>0</v>
      </c>
      <c r="D4" s="132">
        <v>0</v>
      </c>
      <c r="E4" s="132">
        <v>0</v>
      </c>
      <c r="F4" s="132">
        <v>0</v>
      </c>
      <c r="G4" s="55">
        <v>2.6218761662859498</v>
      </c>
      <c r="H4" s="55">
        <v>2.2674182435797778</v>
      </c>
      <c r="I4" s="55">
        <v>1.5319591366554866</v>
      </c>
      <c r="J4" s="55">
        <v>1.488546799147799</v>
      </c>
      <c r="K4" s="55">
        <v>1.0354705779954478</v>
      </c>
      <c r="L4" s="55">
        <v>0.55798449223950342</v>
      </c>
      <c r="M4" s="55">
        <v>1.0391922848198192</v>
      </c>
      <c r="N4" s="55">
        <v>0.69630645664430657</v>
      </c>
      <c r="O4" s="55">
        <v>0.4588004853935454</v>
      </c>
      <c r="P4" s="55">
        <v>0.42131947785580887</v>
      </c>
      <c r="Q4" s="55">
        <v>0.33996331942733454</v>
      </c>
      <c r="R4" s="55">
        <v>0.30322728753481976</v>
      </c>
      <c r="S4" s="55">
        <v>0.18767886565117883</v>
      </c>
      <c r="T4" s="55">
        <v>0.13523887398598142</v>
      </c>
      <c r="U4" s="55">
        <v>9.2740592435896108E-2</v>
      </c>
      <c r="V4" s="55">
        <v>0.55169340146943557</v>
      </c>
      <c r="W4" s="56">
        <v>8.5052142611200213E-2</v>
      </c>
    </row>
    <row r="5" spans="1:23" s="42" customFormat="1" ht="25.5" customHeight="1">
      <c r="A5" s="47">
        <v>941</v>
      </c>
      <c r="B5" s="48" t="s">
        <v>67</v>
      </c>
      <c r="C5" s="50">
        <f t="shared" ref="C5:W5" si="1">SUM(C6,C16)</f>
        <v>13088.710491821472</v>
      </c>
      <c r="D5" s="50">
        <f t="shared" si="1"/>
        <v>10822.617983042992</v>
      </c>
      <c r="E5" s="50">
        <f t="shared" si="1"/>
        <v>10653.048218383379</v>
      </c>
      <c r="F5" s="50">
        <f t="shared" si="1"/>
        <v>11037.464499926469</v>
      </c>
      <c r="G5" s="50">
        <f t="shared" si="1"/>
        <v>11942.518005905273</v>
      </c>
      <c r="H5" s="50">
        <f t="shared" si="1"/>
        <v>12777.878659613834</v>
      </c>
      <c r="I5" s="50">
        <f t="shared" si="1"/>
        <v>12862.462118198724</v>
      </c>
      <c r="J5" s="50">
        <f t="shared" si="1"/>
        <v>11607.381930198528</v>
      </c>
      <c r="K5" s="50">
        <f t="shared" si="1"/>
        <v>9045.7464121366102</v>
      </c>
      <c r="L5" s="50">
        <f t="shared" si="1"/>
        <v>8242.6455108170849</v>
      </c>
      <c r="M5" s="50">
        <f t="shared" si="1"/>
        <v>7962.1079754353477</v>
      </c>
      <c r="N5" s="50">
        <f t="shared" si="1"/>
        <v>8134.8728831498001</v>
      </c>
      <c r="O5" s="50">
        <f t="shared" si="1"/>
        <v>7832.295265918252</v>
      </c>
      <c r="P5" s="50">
        <f t="shared" si="1"/>
        <v>7558.2368079695971</v>
      </c>
      <c r="Q5" s="50">
        <f t="shared" si="1"/>
        <v>7095.3046552803035</v>
      </c>
      <c r="R5" s="50">
        <f t="shared" si="1"/>
        <v>6322.1961362528273</v>
      </c>
      <c r="S5" s="50">
        <f t="shared" si="1"/>
        <v>4811.8233560304943</v>
      </c>
      <c r="T5" s="50">
        <f t="shared" si="1"/>
        <v>3269.2568106580211</v>
      </c>
      <c r="U5" s="50">
        <f t="shared" si="1"/>
        <v>2642.4360258038018</v>
      </c>
      <c r="V5" s="50">
        <f t="shared" si="1"/>
        <v>2316.7918682553932</v>
      </c>
      <c r="W5" s="51">
        <f t="shared" si="1"/>
        <v>2038.9425095160254</v>
      </c>
    </row>
    <row r="6" spans="1:23" s="42" customFormat="1" ht="25.5" customHeight="1">
      <c r="A6" s="47">
        <v>921</v>
      </c>
      <c r="B6" s="57" t="s">
        <v>68</v>
      </c>
      <c r="C6" s="50">
        <f t="shared" ref="C6:I6" si="2">SUM(C7:C15)</f>
        <v>12280.77539590012</v>
      </c>
      <c r="D6" s="50">
        <f t="shared" si="2"/>
        <v>10143.062574066957</v>
      </c>
      <c r="E6" s="50">
        <f t="shared" si="2"/>
        <v>9980.2886461176258</v>
      </c>
      <c r="F6" s="50">
        <f t="shared" si="2"/>
        <v>10331.755014211114</v>
      </c>
      <c r="G6" s="50">
        <f t="shared" si="2"/>
        <v>11174.221238817443</v>
      </c>
      <c r="H6" s="50">
        <f t="shared" si="2"/>
        <v>11955.506918421459</v>
      </c>
      <c r="I6" s="50">
        <f t="shared" si="2"/>
        <v>12033.427781494209</v>
      </c>
      <c r="J6" s="50">
        <f t="shared" ref="J6:W6" si="3">SUM(J7:J15)</f>
        <v>10855.599884618056</v>
      </c>
      <c r="K6" s="50">
        <f t="shared" si="3"/>
        <v>8454.8171442203766</v>
      </c>
      <c r="L6" s="50">
        <f t="shared" si="3"/>
        <v>7702.9214249614142</v>
      </c>
      <c r="M6" s="50">
        <f t="shared" si="3"/>
        <v>7440.8406777416321</v>
      </c>
      <c r="N6" s="50">
        <f t="shared" si="3"/>
        <v>7608.8081721142216</v>
      </c>
      <c r="O6" s="50">
        <f t="shared" si="3"/>
        <v>7328.6747684733418</v>
      </c>
      <c r="P6" s="50">
        <f t="shared" si="3"/>
        <v>7071.7781875500787</v>
      </c>
      <c r="Q6" s="50">
        <f t="shared" si="3"/>
        <v>6638.0944558072997</v>
      </c>
      <c r="R6" s="50">
        <f t="shared" si="3"/>
        <v>5912.2907330945209</v>
      </c>
      <c r="S6" s="50">
        <f t="shared" si="3"/>
        <v>4501.5025408875936</v>
      </c>
      <c r="T6" s="50">
        <f t="shared" si="3"/>
        <v>3051.8150984479394</v>
      </c>
      <c r="U6" s="50">
        <f t="shared" si="3"/>
        <v>2467.5906773553488</v>
      </c>
      <c r="V6" s="50">
        <f t="shared" si="3"/>
        <v>2160.7501281978712</v>
      </c>
      <c r="W6" s="51">
        <f t="shared" si="3"/>
        <v>1901.1785471328672</v>
      </c>
    </row>
    <row r="7" spans="1:23" s="42" customFormat="1">
      <c r="A7" s="52" t="s">
        <v>69</v>
      </c>
      <c r="B7" s="58" t="s">
        <v>70</v>
      </c>
      <c r="C7" s="55">
        <v>728.95497062028949</v>
      </c>
      <c r="D7" s="55">
        <v>604.56130066549395</v>
      </c>
      <c r="E7" s="55">
        <v>596.666270680764</v>
      </c>
      <c r="F7" s="55">
        <v>633.44261980806073</v>
      </c>
      <c r="G7" s="55">
        <v>701.1652352846811</v>
      </c>
      <c r="H7" s="55">
        <v>757.79364314084307</v>
      </c>
      <c r="I7" s="55">
        <v>775.49074718975453</v>
      </c>
      <c r="J7" s="55">
        <v>704.467710844267</v>
      </c>
      <c r="K7" s="55">
        <v>544.40653433713669</v>
      </c>
      <c r="L7" s="55">
        <v>487.48071542843581</v>
      </c>
      <c r="M7" s="55">
        <v>467.08402860594919</v>
      </c>
      <c r="N7" s="55">
        <v>472.9288146822139</v>
      </c>
      <c r="O7" s="55">
        <v>453.53642062225623</v>
      </c>
      <c r="P7" s="55">
        <v>433.05465739078647</v>
      </c>
      <c r="Q7" s="55">
        <v>402.69349293193716</v>
      </c>
      <c r="R7" s="55">
        <v>360.26259072486164</v>
      </c>
      <c r="S7" s="55">
        <v>271.40517925467873</v>
      </c>
      <c r="T7" s="55">
        <v>191.50052672044791</v>
      </c>
      <c r="U7" s="55">
        <v>165.65123460797508</v>
      </c>
      <c r="V7" s="55">
        <v>151.34521755723171</v>
      </c>
      <c r="W7" s="56">
        <v>140.00765930599297</v>
      </c>
    </row>
    <row r="8" spans="1:23" s="42" customFormat="1">
      <c r="A8" s="52" t="s">
        <v>71</v>
      </c>
      <c r="B8" s="58" t="s">
        <v>72</v>
      </c>
      <c r="C8" s="55">
        <v>2160.8087165629713</v>
      </c>
      <c r="D8" s="55">
        <v>1784.84617174705</v>
      </c>
      <c r="E8" s="55">
        <v>1753.3663210993595</v>
      </c>
      <c r="F8" s="55">
        <v>1797.1775415723489</v>
      </c>
      <c r="G8" s="55">
        <v>1919.9157208127608</v>
      </c>
      <c r="H8" s="55">
        <v>2040.2356000925081</v>
      </c>
      <c r="I8" s="55">
        <v>2056.2442122715665</v>
      </c>
      <c r="J8" s="55">
        <v>1869.5627569113883</v>
      </c>
      <c r="K8" s="55">
        <v>1480.0241302088939</v>
      </c>
      <c r="L8" s="55">
        <v>1345.4431888885852</v>
      </c>
      <c r="M8" s="55">
        <v>1299.2245311006866</v>
      </c>
      <c r="N8" s="55">
        <v>1322.1883617516282</v>
      </c>
      <c r="O8" s="55">
        <v>1270.4315379483733</v>
      </c>
      <c r="P8" s="55">
        <v>1225.3139774280783</v>
      </c>
      <c r="Q8" s="55">
        <v>1145.7905901606903</v>
      </c>
      <c r="R8" s="55">
        <v>1015.9721718188821</v>
      </c>
      <c r="S8" s="55">
        <v>736.60197883612216</v>
      </c>
      <c r="T8" s="55">
        <v>483.99572159576843</v>
      </c>
      <c r="U8" s="55">
        <v>394.17373518401541</v>
      </c>
      <c r="V8" s="55">
        <v>339.17843005039407</v>
      </c>
      <c r="W8" s="56">
        <v>282.0653826105019</v>
      </c>
    </row>
    <row r="9" spans="1:23" s="42" customFormat="1">
      <c r="A9" s="52" t="s">
        <v>73</v>
      </c>
      <c r="B9" s="58" t="s">
        <v>74</v>
      </c>
      <c r="C9" s="55">
        <v>1228.5220908056103</v>
      </c>
      <c r="D9" s="55">
        <v>1017.9243650585981</v>
      </c>
      <c r="E9" s="55">
        <v>1005.3924859391817</v>
      </c>
      <c r="F9" s="55">
        <v>1065.6874151578706</v>
      </c>
      <c r="G9" s="55">
        <v>1166.3215135085788</v>
      </c>
      <c r="H9" s="55">
        <v>1255.1139401753353</v>
      </c>
      <c r="I9" s="55">
        <v>1263.4057935831183</v>
      </c>
      <c r="J9" s="55">
        <v>1129.7671671757735</v>
      </c>
      <c r="K9" s="55">
        <v>864.26404546520985</v>
      </c>
      <c r="L9" s="55">
        <v>781.42451035918975</v>
      </c>
      <c r="M9" s="55">
        <v>750.71635251144676</v>
      </c>
      <c r="N9" s="55">
        <v>765.15248700243694</v>
      </c>
      <c r="O9" s="55">
        <v>736.28206845432862</v>
      </c>
      <c r="P9" s="55">
        <v>709.47408406631246</v>
      </c>
      <c r="Q9" s="55">
        <v>670.63415227137239</v>
      </c>
      <c r="R9" s="55">
        <v>595.61654139304562</v>
      </c>
      <c r="S9" s="55">
        <v>449.60472253708281</v>
      </c>
      <c r="T9" s="55">
        <v>306.93460182666354</v>
      </c>
      <c r="U9" s="55">
        <v>263.01540776335253</v>
      </c>
      <c r="V9" s="55">
        <v>239.77068722355415</v>
      </c>
      <c r="W9" s="56">
        <v>220.39251867062222</v>
      </c>
    </row>
    <row r="10" spans="1:23" s="42" customFormat="1">
      <c r="A10" s="52" t="s">
        <v>75</v>
      </c>
      <c r="B10" s="58" t="s">
        <v>76</v>
      </c>
      <c r="C10" s="55">
        <v>878.76290798217133</v>
      </c>
      <c r="D10" s="55">
        <v>743.76869928153985</v>
      </c>
      <c r="E10" s="55">
        <v>723.59382958033723</v>
      </c>
      <c r="F10" s="55">
        <v>750.08582730047328</v>
      </c>
      <c r="G10" s="55">
        <v>824.65367478741473</v>
      </c>
      <c r="H10" s="55">
        <v>889.78498584710701</v>
      </c>
      <c r="I10" s="55">
        <v>888.47332661737096</v>
      </c>
      <c r="J10" s="55">
        <v>785.48867475423162</v>
      </c>
      <c r="K10" s="55">
        <v>588.48052982925071</v>
      </c>
      <c r="L10" s="55">
        <v>532.99331831037932</v>
      </c>
      <c r="M10" s="55">
        <v>517.4800933528727</v>
      </c>
      <c r="N10" s="55">
        <v>535.96290809492655</v>
      </c>
      <c r="O10" s="55">
        <v>525.10448643522591</v>
      </c>
      <c r="P10" s="55">
        <v>512.7118642559069</v>
      </c>
      <c r="Q10" s="55">
        <v>488.14350919736</v>
      </c>
      <c r="R10" s="55">
        <v>442.81838258908749</v>
      </c>
      <c r="S10" s="55">
        <v>339.12144646602246</v>
      </c>
      <c r="T10" s="55">
        <v>231.09975793494573</v>
      </c>
      <c r="U10" s="55">
        <v>195.68241174670186</v>
      </c>
      <c r="V10" s="55">
        <v>176.40558117329812</v>
      </c>
      <c r="W10" s="56">
        <v>156.0822351722648</v>
      </c>
    </row>
    <row r="11" spans="1:23" s="42" customFormat="1">
      <c r="A11" s="52" t="s">
        <v>77</v>
      </c>
      <c r="B11" s="58" t="s">
        <v>78</v>
      </c>
      <c r="C11" s="55">
        <v>1306.2675427154991</v>
      </c>
      <c r="D11" s="55">
        <v>1092.5903128841769</v>
      </c>
      <c r="E11" s="55">
        <v>1068.5984665363865</v>
      </c>
      <c r="F11" s="55">
        <v>1111.1951117767032</v>
      </c>
      <c r="G11" s="55">
        <v>1228.321151537187</v>
      </c>
      <c r="H11" s="55">
        <v>1333.4353289034279</v>
      </c>
      <c r="I11" s="55">
        <v>1363.2005139389789</v>
      </c>
      <c r="J11" s="55">
        <v>1217.093563474642</v>
      </c>
      <c r="K11" s="55">
        <v>927.8160157161609</v>
      </c>
      <c r="L11" s="55">
        <v>844.17896371170127</v>
      </c>
      <c r="M11" s="55">
        <v>812.60995258664445</v>
      </c>
      <c r="N11" s="55">
        <v>831.54406032076179</v>
      </c>
      <c r="O11" s="55">
        <v>807.00109871960865</v>
      </c>
      <c r="P11" s="55">
        <v>781.8484239798214</v>
      </c>
      <c r="Q11" s="55">
        <v>734.41988289817948</v>
      </c>
      <c r="R11" s="55">
        <v>651.71559642606462</v>
      </c>
      <c r="S11" s="55">
        <v>498.4099108609006</v>
      </c>
      <c r="T11" s="55">
        <v>355.63326352760339</v>
      </c>
      <c r="U11" s="55">
        <v>299.9422362271693</v>
      </c>
      <c r="V11" s="55">
        <v>274.86606066600689</v>
      </c>
      <c r="W11" s="56">
        <v>246.43629689424208</v>
      </c>
    </row>
    <row r="12" spans="1:23" s="42" customFormat="1">
      <c r="A12" s="52" t="s">
        <v>79</v>
      </c>
      <c r="B12" s="58" t="s">
        <v>80</v>
      </c>
      <c r="C12" s="55">
        <v>977.28021860229546</v>
      </c>
      <c r="D12" s="55">
        <v>803.94107949730494</v>
      </c>
      <c r="E12" s="55">
        <v>805.46091325008967</v>
      </c>
      <c r="F12" s="55">
        <v>831.38183668721035</v>
      </c>
      <c r="G12" s="55">
        <v>900.21212725115868</v>
      </c>
      <c r="H12" s="55">
        <v>963.99829953785149</v>
      </c>
      <c r="I12" s="55">
        <v>969.1216564452526</v>
      </c>
      <c r="J12" s="55">
        <v>869.2734554985409</v>
      </c>
      <c r="K12" s="55">
        <v>662.87870809700348</v>
      </c>
      <c r="L12" s="55">
        <v>597.65434982145314</v>
      </c>
      <c r="M12" s="55">
        <v>580.63492243470205</v>
      </c>
      <c r="N12" s="55">
        <v>599.58288227451612</v>
      </c>
      <c r="O12" s="55">
        <v>580.47255369964171</v>
      </c>
      <c r="P12" s="55">
        <v>564.73864729217814</v>
      </c>
      <c r="Q12" s="55">
        <v>537.22345689181418</v>
      </c>
      <c r="R12" s="55">
        <v>482.60937810956813</v>
      </c>
      <c r="S12" s="55">
        <v>387.65491754074628</v>
      </c>
      <c r="T12" s="55">
        <v>268.68278005386912</v>
      </c>
      <c r="U12" s="55">
        <v>219.74354672969849</v>
      </c>
      <c r="V12" s="55">
        <v>193.35422883649147</v>
      </c>
      <c r="W12" s="56">
        <v>171.25366033910359</v>
      </c>
    </row>
    <row r="13" spans="1:23" s="42" customFormat="1">
      <c r="A13" s="52" t="s">
        <v>81</v>
      </c>
      <c r="B13" s="58" t="s">
        <v>82</v>
      </c>
      <c r="C13" s="55">
        <v>2492.4535985535913</v>
      </c>
      <c r="D13" s="55">
        <v>2027.4026315444726</v>
      </c>
      <c r="E13" s="55">
        <v>2007.726800660555</v>
      </c>
      <c r="F13" s="55">
        <v>2088.5824800090254</v>
      </c>
      <c r="G13" s="55">
        <v>2251.6851423098014</v>
      </c>
      <c r="H13" s="55">
        <v>2399.3388408146898</v>
      </c>
      <c r="I13" s="55">
        <v>2488.8876071840182</v>
      </c>
      <c r="J13" s="55">
        <v>2299.7937200897195</v>
      </c>
      <c r="K13" s="55">
        <v>1877.7280449541772</v>
      </c>
      <c r="L13" s="55">
        <v>1733.164481300777</v>
      </c>
      <c r="M13" s="55">
        <v>1665.4905557549209</v>
      </c>
      <c r="N13" s="55">
        <v>1687.9743433605358</v>
      </c>
      <c r="O13" s="55">
        <v>1598.0222381742574</v>
      </c>
      <c r="P13" s="55">
        <v>1508.0492587661806</v>
      </c>
      <c r="Q13" s="55">
        <v>1383.1310356097893</v>
      </c>
      <c r="R13" s="55">
        <v>1218.4563556073554</v>
      </c>
      <c r="S13" s="55">
        <v>936.37178878318002</v>
      </c>
      <c r="T13" s="55">
        <v>616.90769996963263</v>
      </c>
      <c r="U13" s="55">
        <v>441.43090712099911</v>
      </c>
      <c r="V13" s="55">
        <v>357.05804586847614</v>
      </c>
      <c r="W13" s="56">
        <v>306.00453223239339</v>
      </c>
    </row>
    <row r="14" spans="1:23" s="42" customFormat="1">
      <c r="A14" s="52" t="s">
        <v>83</v>
      </c>
      <c r="B14" s="58" t="s">
        <v>84</v>
      </c>
      <c r="C14" s="55">
        <v>1466.5198971536422</v>
      </c>
      <c r="D14" s="55">
        <v>1199.406122283084</v>
      </c>
      <c r="E14" s="55">
        <v>1169.619355355745</v>
      </c>
      <c r="F14" s="55">
        <v>1183.8817194489952</v>
      </c>
      <c r="G14" s="55">
        <v>1261.9431736569336</v>
      </c>
      <c r="H14" s="55">
        <v>1337.9419219513904</v>
      </c>
      <c r="I14" s="55">
        <v>1292.8307152612429</v>
      </c>
      <c r="J14" s="55">
        <v>1156.8261477929257</v>
      </c>
      <c r="K14" s="55">
        <v>892.33858045547674</v>
      </c>
      <c r="L14" s="55">
        <v>813.26944613257092</v>
      </c>
      <c r="M14" s="55">
        <v>788.98128963030467</v>
      </c>
      <c r="N14" s="55">
        <v>813.08433790684353</v>
      </c>
      <c r="O14" s="55">
        <v>792.80842466005527</v>
      </c>
      <c r="P14" s="55">
        <v>779.06523514406717</v>
      </c>
      <c r="Q14" s="55">
        <v>745.14340470777893</v>
      </c>
      <c r="R14" s="55">
        <v>670.43150349438349</v>
      </c>
      <c r="S14" s="55">
        <v>517.79497253288082</v>
      </c>
      <c r="T14" s="55">
        <v>349.12284474344415</v>
      </c>
      <c r="U14" s="55">
        <v>286.45937014705373</v>
      </c>
      <c r="V14" s="55">
        <v>256.01568631548201</v>
      </c>
      <c r="W14" s="56">
        <v>230.53459181121133</v>
      </c>
    </row>
    <row r="15" spans="1:23" s="42" customFormat="1">
      <c r="A15" s="52" t="s">
        <v>85</v>
      </c>
      <c r="B15" s="58" t="s">
        <v>86</v>
      </c>
      <c r="C15" s="55">
        <v>1041.2054529040483</v>
      </c>
      <c r="D15" s="55">
        <v>868.62189110523673</v>
      </c>
      <c r="E15" s="55">
        <v>849.86420301520661</v>
      </c>
      <c r="F15" s="55">
        <v>870.3204624504267</v>
      </c>
      <c r="G15" s="55">
        <v>920.00349966892747</v>
      </c>
      <c r="H15" s="55">
        <v>977.86435795830585</v>
      </c>
      <c r="I15" s="55">
        <v>935.77320900290499</v>
      </c>
      <c r="J15" s="55">
        <v>823.32668807656523</v>
      </c>
      <c r="K15" s="55">
        <v>616.88055515706776</v>
      </c>
      <c r="L15" s="55">
        <v>567.31245100832166</v>
      </c>
      <c r="M15" s="55">
        <v>558.61895176410508</v>
      </c>
      <c r="N15" s="55">
        <v>580.38997672035862</v>
      </c>
      <c r="O15" s="55">
        <v>565.01593975959406</v>
      </c>
      <c r="P15" s="55">
        <v>557.52203922674528</v>
      </c>
      <c r="Q15" s="55">
        <v>530.91493113837805</v>
      </c>
      <c r="R15" s="55">
        <v>474.40821293127169</v>
      </c>
      <c r="S15" s="55">
        <v>364.53762407597924</v>
      </c>
      <c r="T15" s="55">
        <v>247.93790207556478</v>
      </c>
      <c r="U15" s="55">
        <v>201.49182782838307</v>
      </c>
      <c r="V15" s="55">
        <v>172.75619050693652</v>
      </c>
      <c r="W15" s="56">
        <v>148.40167009653496</v>
      </c>
    </row>
    <row r="16" spans="1:23" s="42" customFormat="1" ht="15.75">
      <c r="A16" s="40">
        <v>924</v>
      </c>
      <c r="B16" s="59" t="s">
        <v>87</v>
      </c>
      <c r="C16" s="50">
        <v>807.93509592135092</v>
      </c>
      <c r="D16" s="50">
        <v>679.55540897603453</v>
      </c>
      <c r="E16" s="50">
        <v>672.75957226575395</v>
      </c>
      <c r="F16" s="50">
        <v>705.70948571535439</v>
      </c>
      <c r="G16" s="50">
        <v>768.29676708782927</v>
      </c>
      <c r="H16" s="50">
        <v>822.37174119237477</v>
      </c>
      <c r="I16" s="50">
        <v>829.03433670451432</v>
      </c>
      <c r="J16" s="50">
        <v>751.78204558047264</v>
      </c>
      <c r="K16" s="50">
        <v>590.92926791623347</v>
      </c>
      <c r="L16" s="50">
        <v>539.7240858556703</v>
      </c>
      <c r="M16" s="50">
        <v>521.26729769371548</v>
      </c>
      <c r="N16" s="50">
        <v>526.06471103557817</v>
      </c>
      <c r="O16" s="50">
        <v>503.62049744491014</v>
      </c>
      <c r="P16" s="50">
        <v>486.4586204195183</v>
      </c>
      <c r="Q16" s="50">
        <v>457.2101994730034</v>
      </c>
      <c r="R16" s="50">
        <v>409.90540315830617</v>
      </c>
      <c r="S16" s="50">
        <v>310.3208151429003</v>
      </c>
      <c r="T16" s="50">
        <v>217.44171221008179</v>
      </c>
      <c r="U16" s="50">
        <v>174.84534844845314</v>
      </c>
      <c r="V16" s="50">
        <v>156.04174005752222</v>
      </c>
      <c r="W16" s="51">
        <v>137.76396238315832</v>
      </c>
    </row>
    <row r="17" spans="1:23" s="42" customFormat="1" ht="15.75">
      <c r="A17" s="40">
        <v>923</v>
      </c>
      <c r="B17" s="79" t="s">
        <v>88</v>
      </c>
      <c r="C17" s="80">
        <v>1355.9845081785279</v>
      </c>
      <c r="D17" s="80">
        <v>1142.6990169570074</v>
      </c>
      <c r="E17" s="80">
        <v>1137.6417816166213</v>
      </c>
      <c r="F17" s="80">
        <v>1182.8922635816684</v>
      </c>
      <c r="G17" s="80">
        <v>1274.6695007044068</v>
      </c>
      <c r="H17" s="80">
        <v>1373.6755291420416</v>
      </c>
      <c r="I17" s="80">
        <v>1403.5892739751671</v>
      </c>
      <c r="J17" s="80">
        <v>1266.0448067206455</v>
      </c>
      <c r="K17" s="80">
        <v>990.99489136437478</v>
      </c>
      <c r="L17" s="80">
        <v>906.79250929568389</v>
      </c>
      <c r="M17" s="80">
        <v>875.62368118983591</v>
      </c>
      <c r="N17" s="80">
        <v>892.41667965231909</v>
      </c>
      <c r="O17" s="80">
        <v>851.9793429863596</v>
      </c>
      <c r="P17" s="80">
        <v>815.10185037254837</v>
      </c>
      <c r="Q17" s="80">
        <v>760.75138741847331</v>
      </c>
      <c r="R17" s="80">
        <v>674.71607897963975</v>
      </c>
      <c r="S17" s="80">
        <v>496.90784454384811</v>
      </c>
      <c r="T17" s="80">
        <v>313.4339698479971</v>
      </c>
      <c r="U17" s="80">
        <v>250.94770542376179</v>
      </c>
      <c r="V17" s="80">
        <v>221.76828674313666</v>
      </c>
      <c r="W17" s="51">
        <v>192.84911693136203</v>
      </c>
    </row>
    <row r="18" spans="1:23" s="65" customFormat="1" ht="30" customHeight="1">
      <c r="A18" s="60">
        <v>922</v>
      </c>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141</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142</v>
      </c>
    </row>
    <row r="21" spans="1:23" ht="30" customHeight="1">
      <c r="A21" s="47">
        <v>925</v>
      </c>
      <c r="B21" s="48" t="s">
        <v>65</v>
      </c>
      <c r="C21" s="50">
        <v>21228.366952860873</v>
      </c>
      <c r="D21" s="50">
        <v>17310.729460776649</v>
      </c>
      <c r="E21" s="50">
        <v>16829.044467491523</v>
      </c>
      <c r="F21" s="50">
        <v>17349.560686128341</v>
      </c>
      <c r="G21" s="50">
        <v>18391.138311203325</v>
      </c>
      <c r="H21" s="50">
        <v>19441.547564648055</v>
      </c>
      <c r="I21" s="50">
        <v>19164.375500947059</v>
      </c>
      <c r="J21" s="50">
        <v>16913.963752247801</v>
      </c>
      <c r="K21" s="50">
        <v>12846.01788488939</v>
      </c>
      <c r="L21" s="50">
        <v>11405.442657691998</v>
      </c>
      <c r="M21" s="50">
        <v>10693.302503331513</v>
      </c>
      <c r="N21" s="50">
        <v>10663.951884238746</v>
      </c>
      <c r="O21" s="50">
        <v>9987.1300535600712</v>
      </c>
      <c r="P21" s="50">
        <v>9500.99110415416</v>
      </c>
      <c r="Q21" s="50">
        <v>8755.0544957069724</v>
      </c>
      <c r="R21" s="50">
        <v>7690.7244274037339</v>
      </c>
      <c r="S21" s="50">
        <v>5713.932844286117</v>
      </c>
      <c r="T21" s="50">
        <v>3792.7685935921027</v>
      </c>
      <c r="U21" s="50">
        <v>3019.4074438287207</v>
      </c>
      <c r="V21" s="50">
        <v>2631.5294761702667</v>
      </c>
      <c r="W21" s="51">
        <v>2268.2331433715117</v>
      </c>
    </row>
    <row r="22" spans="1:23">
      <c r="A22" s="52"/>
      <c r="B22" s="78" t="s">
        <v>66</v>
      </c>
      <c r="C22" s="132">
        <v>0</v>
      </c>
      <c r="D22" s="132">
        <v>0</v>
      </c>
      <c r="E22" s="132">
        <v>0</v>
      </c>
      <c r="F22" s="132">
        <v>0</v>
      </c>
      <c r="G22" s="55">
        <v>3.6475024573226555</v>
      </c>
      <c r="H22" s="55">
        <v>3.1145029841062271</v>
      </c>
      <c r="I22" s="55">
        <v>2.0577444283355559</v>
      </c>
      <c r="J22" s="55">
        <v>1.9555256131393421</v>
      </c>
      <c r="K22" s="55">
        <v>1.3251613244235327</v>
      </c>
      <c r="L22" s="55">
        <v>0.69552600098580808</v>
      </c>
      <c r="M22" s="55">
        <v>1.2572333473355009</v>
      </c>
      <c r="N22" s="55">
        <v>0.82248451181385296</v>
      </c>
      <c r="O22" s="55">
        <v>0.52760400351582704</v>
      </c>
      <c r="P22" s="55">
        <v>0.47803526990476652</v>
      </c>
      <c r="Q22" s="55">
        <v>0.37885022418011421</v>
      </c>
      <c r="R22" s="55">
        <v>0.33328079240326286</v>
      </c>
      <c r="S22" s="55">
        <v>0.2019967641200334</v>
      </c>
      <c r="T22" s="55">
        <v>0.1431634556387282</v>
      </c>
      <c r="U22" s="55">
        <v>9.6776883404168956E-2</v>
      </c>
      <c r="V22" s="55">
        <v>0.57177372816022054</v>
      </c>
      <c r="W22" s="56">
        <v>8.6437611287448854E-2</v>
      </c>
    </row>
    <row r="23" spans="1:23" ht="25.5" customHeight="1">
      <c r="A23" s="47">
        <v>941</v>
      </c>
      <c r="B23" s="48" t="s">
        <v>67</v>
      </c>
      <c r="C23" s="50">
        <v>19235.570516383097</v>
      </c>
      <c r="D23" s="50">
        <v>15657.538530888356</v>
      </c>
      <c r="E23" s="50">
        <v>15205.269766358477</v>
      </c>
      <c r="F23" s="50">
        <v>15670.177546231338</v>
      </c>
      <c r="G23" s="50">
        <v>16614.195717284962</v>
      </c>
      <c r="H23" s="50">
        <v>17551.566116484912</v>
      </c>
      <c r="I23" s="50">
        <v>17277.001145202696</v>
      </c>
      <c r="J23" s="50">
        <v>15248.786722049337</v>
      </c>
      <c r="K23" s="50">
        <v>11576.44992589936</v>
      </c>
      <c r="L23" s="50">
        <v>10274.432980516362</v>
      </c>
      <c r="M23" s="50">
        <v>9632.7001345462231</v>
      </c>
      <c r="N23" s="50">
        <v>9608.9974293934647</v>
      </c>
      <c r="O23" s="50">
        <v>9006.8569467007474</v>
      </c>
      <c r="P23" s="50">
        <v>8575.6865333874375</v>
      </c>
      <c r="Q23" s="50">
        <v>7906.9052620358061</v>
      </c>
      <c r="R23" s="50">
        <v>6948.8025142764682</v>
      </c>
      <c r="S23" s="50">
        <v>5178.9142270386164</v>
      </c>
      <c r="T23" s="50">
        <v>3460.8251946312826</v>
      </c>
      <c r="U23" s="50">
        <v>2757.4411210382641</v>
      </c>
      <c r="V23" s="50">
        <v>2401.1175779071878</v>
      </c>
      <c r="W23" s="51">
        <v>2072.156146384878</v>
      </c>
    </row>
    <row r="24" spans="1:23" ht="25.5" customHeight="1">
      <c r="A24" s="47">
        <v>921</v>
      </c>
      <c r="B24" s="57" t="s">
        <v>68</v>
      </c>
      <c r="C24" s="50">
        <v>18048.204310982892</v>
      </c>
      <c r="D24" s="50">
        <v>14674.397019602731</v>
      </c>
      <c r="E24" s="50">
        <v>14245.029037648712</v>
      </c>
      <c r="F24" s="50">
        <v>14668.26329887019</v>
      </c>
      <c r="G24" s="50">
        <v>15545.356394535547</v>
      </c>
      <c r="H24" s="50">
        <v>16421.964531404356</v>
      </c>
      <c r="I24" s="50">
        <v>16163.433069896901</v>
      </c>
      <c r="J24" s="50">
        <v>14261.159697845222</v>
      </c>
      <c r="K24" s="50">
        <v>10820.198007251462</v>
      </c>
      <c r="L24" s="50">
        <v>9601.668521482281</v>
      </c>
      <c r="M24" s="50">
        <v>9002.061667431708</v>
      </c>
      <c r="N24" s="50">
        <v>8987.6042584557745</v>
      </c>
      <c r="O24" s="50">
        <v>8427.7115465457173</v>
      </c>
      <c r="P24" s="50">
        <v>8023.7434352586351</v>
      </c>
      <c r="Q24" s="50">
        <v>7397.39680430113</v>
      </c>
      <c r="R24" s="50">
        <v>6498.270510096957</v>
      </c>
      <c r="S24" s="50">
        <v>4844.9192389483669</v>
      </c>
      <c r="T24" s="50">
        <v>3230.6420675281688</v>
      </c>
      <c r="U24" s="50">
        <v>2574.9860875290346</v>
      </c>
      <c r="V24" s="50">
        <v>2239.3962899170497</v>
      </c>
      <c r="W24" s="51">
        <v>1932.148058824647</v>
      </c>
    </row>
    <row r="25" spans="1:23">
      <c r="A25" s="52" t="s">
        <v>69</v>
      </c>
      <c r="B25" s="58" t="s">
        <v>70</v>
      </c>
      <c r="C25" s="55">
        <v>1071.2945900511866</v>
      </c>
      <c r="D25" s="55">
        <v>874.64436740586279</v>
      </c>
      <c r="E25" s="55">
        <v>851.63151618259076</v>
      </c>
      <c r="F25" s="55">
        <v>899.31508434825355</v>
      </c>
      <c r="G25" s="55">
        <v>975.44725856101456</v>
      </c>
      <c r="H25" s="55">
        <v>1040.8977565483033</v>
      </c>
      <c r="I25" s="55">
        <v>1041.6477346382094</v>
      </c>
      <c r="J25" s="55">
        <v>925.46949345112307</v>
      </c>
      <c r="K25" s="55">
        <v>696.71364826572312</v>
      </c>
      <c r="L25" s="55">
        <v>607.64325402453665</v>
      </c>
      <c r="M25" s="55">
        <v>565.08658248268853</v>
      </c>
      <c r="N25" s="55">
        <v>558.62849116923428</v>
      </c>
      <c r="O25" s="55">
        <v>521.55051896967086</v>
      </c>
      <c r="P25" s="55">
        <v>491.35017702687162</v>
      </c>
      <c r="Q25" s="55">
        <v>448.75582557001911</v>
      </c>
      <c r="R25" s="55">
        <v>395.96898645293169</v>
      </c>
      <c r="S25" s="55">
        <v>292.11050367683407</v>
      </c>
      <c r="T25" s="55">
        <v>202.72186800947338</v>
      </c>
      <c r="U25" s="55">
        <v>172.86076998584724</v>
      </c>
      <c r="V25" s="55">
        <v>156.8538232493473</v>
      </c>
      <c r="W25" s="56">
        <v>142.28833349535552</v>
      </c>
    </row>
    <row r="26" spans="1:23">
      <c r="A26" s="52" t="s">
        <v>71</v>
      </c>
      <c r="B26" s="58" t="s">
        <v>72</v>
      </c>
      <c r="C26" s="55">
        <v>3175.5907861079172</v>
      </c>
      <c r="D26" s="55">
        <v>2582.2123399000693</v>
      </c>
      <c r="E26" s="55">
        <v>2502.608395741313</v>
      </c>
      <c r="F26" s="55">
        <v>2551.500044120266</v>
      </c>
      <c r="G26" s="55">
        <v>2670.9489180173528</v>
      </c>
      <c r="H26" s="55">
        <v>2802.447180955789</v>
      </c>
      <c r="I26" s="55">
        <v>2761.9699310886945</v>
      </c>
      <c r="J26" s="55">
        <v>2456.0718269688859</v>
      </c>
      <c r="K26" s="55">
        <v>1894.0863972815141</v>
      </c>
      <c r="L26" s="55">
        <v>1677.0909115510003</v>
      </c>
      <c r="M26" s="55">
        <v>1571.8249933498355</v>
      </c>
      <c r="N26" s="55">
        <v>1561.7828024776766</v>
      </c>
      <c r="O26" s="55">
        <v>1460.9504282441656</v>
      </c>
      <c r="P26" s="55">
        <v>1390.2592419863802</v>
      </c>
      <c r="Q26" s="55">
        <v>1276.8525224340444</v>
      </c>
      <c r="R26" s="55">
        <v>1116.6673462545118</v>
      </c>
      <c r="S26" s="55">
        <v>792.79686422366979</v>
      </c>
      <c r="T26" s="55">
        <v>512.35638079323655</v>
      </c>
      <c r="U26" s="55">
        <v>411.32911283974198</v>
      </c>
      <c r="V26" s="55">
        <v>351.52371760275355</v>
      </c>
      <c r="W26" s="56">
        <v>286.66012579113374</v>
      </c>
    </row>
    <row r="27" spans="1:23">
      <c r="A27" s="52" t="s">
        <v>73</v>
      </c>
      <c r="B27" s="58" t="s">
        <v>74</v>
      </c>
      <c r="C27" s="55">
        <v>1805.4737572041061</v>
      </c>
      <c r="D27" s="55">
        <v>1472.6741711115751</v>
      </c>
      <c r="E27" s="55">
        <v>1435.0131207887184</v>
      </c>
      <c r="F27" s="55">
        <v>1512.9843456728154</v>
      </c>
      <c r="G27" s="55">
        <v>1622.5635067185888</v>
      </c>
      <c r="H27" s="55">
        <v>1724.011934338954</v>
      </c>
      <c r="I27" s="55">
        <v>1697.0206125394645</v>
      </c>
      <c r="J27" s="55">
        <v>1484.1915844103335</v>
      </c>
      <c r="K27" s="55">
        <v>1106.0568126981129</v>
      </c>
      <c r="L27" s="55">
        <v>974.04331539940665</v>
      </c>
      <c r="M27" s="55">
        <v>908.23002302322675</v>
      </c>
      <c r="N27" s="55">
        <v>903.80616714119128</v>
      </c>
      <c r="O27" s="55">
        <v>846.69781179547795</v>
      </c>
      <c r="P27" s="55">
        <v>804.97971988645543</v>
      </c>
      <c r="Q27" s="55">
        <v>747.34503521976717</v>
      </c>
      <c r="R27" s="55">
        <v>654.64937043692134</v>
      </c>
      <c r="S27" s="55">
        <v>483.90477409626084</v>
      </c>
      <c r="T27" s="55">
        <v>324.92002452754201</v>
      </c>
      <c r="U27" s="55">
        <v>274.46246332972299</v>
      </c>
      <c r="V27" s="55">
        <v>248.49776954409506</v>
      </c>
      <c r="W27" s="56">
        <v>223.98263317830168</v>
      </c>
    </row>
    <row r="28" spans="1:23">
      <c r="A28" s="52" t="s">
        <v>75</v>
      </c>
      <c r="B28" s="58" t="s">
        <v>76</v>
      </c>
      <c r="C28" s="55">
        <v>1291.4569310884478</v>
      </c>
      <c r="D28" s="55">
        <v>1076.0415904281083</v>
      </c>
      <c r="E28" s="55">
        <v>1032.7972946799532</v>
      </c>
      <c r="F28" s="55">
        <v>1064.9165022264431</v>
      </c>
      <c r="G28" s="55">
        <v>1147.2419422036121</v>
      </c>
      <c r="H28" s="55">
        <v>1222.1997425841155</v>
      </c>
      <c r="I28" s="55">
        <v>1193.4071828854508</v>
      </c>
      <c r="J28" s="55">
        <v>1031.9079139414166</v>
      </c>
      <c r="K28" s="55">
        <v>753.11810386313107</v>
      </c>
      <c r="L28" s="55">
        <v>664.37457741648848</v>
      </c>
      <c r="M28" s="55">
        <v>626.05663980494523</v>
      </c>
      <c r="N28" s="55">
        <v>633.08502543438681</v>
      </c>
      <c r="O28" s="55">
        <v>603.85121229700667</v>
      </c>
      <c r="P28" s="55">
        <v>581.73041431715819</v>
      </c>
      <c r="Q28" s="55">
        <v>543.98009233174366</v>
      </c>
      <c r="R28" s="55">
        <v>486.70705938058194</v>
      </c>
      <c r="S28" s="55">
        <v>364.99280082584733</v>
      </c>
      <c r="T28" s="55">
        <v>244.64149225813543</v>
      </c>
      <c r="U28" s="55">
        <v>204.19897531867827</v>
      </c>
      <c r="V28" s="55">
        <v>182.82632445317557</v>
      </c>
      <c r="W28" s="56">
        <v>158.62475839520795</v>
      </c>
    </row>
    <row r="29" spans="1:23">
      <c r="A29" s="52" t="s">
        <v>77</v>
      </c>
      <c r="B29" s="58" t="s">
        <v>78</v>
      </c>
      <c r="C29" s="55">
        <v>1919.7308586561699</v>
      </c>
      <c r="D29" s="55">
        <v>1580.6965513578368</v>
      </c>
      <c r="E29" s="55">
        <v>1525.2280495233188</v>
      </c>
      <c r="F29" s="55">
        <v>1577.5928149224235</v>
      </c>
      <c r="G29" s="55">
        <v>1708.8161814140569</v>
      </c>
      <c r="H29" s="55">
        <v>1831.5934092625528</v>
      </c>
      <c r="I29" s="55">
        <v>1831.0659828604337</v>
      </c>
      <c r="J29" s="55">
        <v>1598.9135432787816</v>
      </c>
      <c r="K29" s="55">
        <v>1187.3885423069917</v>
      </c>
      <c r="L29" s="55">
        <v>1052.2665538430801</v>
      </c>
      <c r="M29" s="55">
        <v>983.11000350217876</v>
      </c>
      <c r="N29" s="55">
        <v>982.22859199193533</v>
      </c>
      <c r="O29" s="55">
        <v>928.02214487832964</v>
      </c>
      <c r="P29" s="55">
        <v>887.09670932831102</v>
      </c>
      <c r="Q29" s="55">
        <v>818.42693425571133</v>
      </c>
      <c r="R29" s="55">
        <v>716.30852277271458</v>
      </c>
      <c r="S29" s="55">
        <v>536.4332784618141</v>
      </c>
      <c r="T29" s="55">
        <v>376.47227787453915</v>
      </c>
      <c r="U29" s="55">
        <v>312.99643511989376</v>
      </c>
      <c r="V29" s="55">
        <v>284.87053104698595</v>
      </c>
      <c r="W29" s="56">
        <v>250.45065514031785</v>
      </c>
    </row>
    <row r="30" spans="1:23">
      <c r="A30" s="52" t="s">
        <v>79</v>
      </c>
      <c r="B30" s="58" t="s">
        <v>80</v>
      </c>
      <c r="C30" s="55">
        <v>1436.2409934070342</v>
      </c>
      <c r="D30" s="55">
        <v>1163.0955142753492</v>
      </c>
      <c r="E30" s="55">
        <v>1149.6475207059207</v>
      </c>
      <c r="F30" s="55">
        <v>1180.3345768122094</v>
      </c>
      <c r="G30" s="55">
        <v>1252.357372358884</v>
      </c>
      <c r="H30" s="55">
        <v>1324.138406791614</v>
      </c>
      <c r="I30" s="55">
        <v>1301.7349100337058</v>
      </c>
      <c r="J30" s="55">
        <v>1141.9772008664645</v>
      </c>
      <c r="K30" s="55">
        <v>848.33045517769131</v>
      </c>
      <c r="L30" s="55">
        <v>744.97435983339938</v>
      </c>
      <c r="M30" s="55">
        <v>702.46247761456345</v>
      </c>
      <c r="N30" s="55">
        <v>708.23360822490883</v>
      </c>
      <c r="O30" s="55">
        <v>667.52249183059712</v>
      </c>
      <c r="P30" s="55">
        <v>640.76076676512241</v>
      </c>
      <c r="Q30" s="55">
        <v>598.67407878332199</v>
      </c>
      <c r="R30" s="55">
        <v>530.44182555348982</v>
      </c>
      <c r="S30" s="55">
        <v>417.22885881027958</v>
      </c>
      <c r="T30" s="55">
        <v>284.42676376556875</v>
      </c>
      <c r="U30" s="55">
        <v>229.30730807416478</v>
      </c>
      <c r="V30" s="55">
        <v>200.3918625506889</v>
      </c>
      <c r="W30" s="56">
        <v>174.04332059701588</v>
      </c>
    </row>
    <row r="31" spans="1:23">
      <c r="A31" s="52" t="s">
        <v>81</v>
      </c>
      <c r="B31" s="58" t="s">
        <v>82</v>
      </c>
      <c r="C31" s="55">
        <v>3662.986279950821</v>
      </c>
      <c r="D31" s="55">
        <v>2933.1290146958086</v>
      </c>
      <c r="E31" s="55">
        <v>2865.6612638353627</v>
      </c>
      <c r="F31" s="55">
        <v>2965.2152704008813</v>
      </c>
      <c r="G31" s="55">
        <v>3132.4999995427615</v>
      </c>
      <c r="H31" s="55">
        <v>3295.7077948713268</v>
      </c>
      <c r="I31" s="55">
        <v>3343.1013164080696</v>
      </c>
      <c r="J31" s="55">
        <v>3021.2725103081671</v>
      </c>
      <c r="K31" s="55">
        <v>2403.0548388692387</v>
      </c>
      <c r="L31" s="55">
        <v>2160.3843431052778</v>
      </c>
      <c r="M31" s="55">
        <v>2014.9401578077307</v>
      </c>
      <c r="N31" s="55">
        <v>1993.8530520655502</v>
      </c>
      <c r="O31" s="55">
        <v>1837.6679131994706</v>
      </c>
      <c r="P31" s="55">
        <v>1711.054846343214</v>
      </c>
      <c r="Q31" s="55">
        <v>1541.3412946841299</v>
      </c>
      <c r="R31" s="55">
        <v>1339.2201704768406</v>
      </c>
      <c r="S31" s="55">
        <v>1007.8069829078898</v>
      </c>
      <c r="T31" s="55">
        <v>653.05659190084111</v>
      </c>
      <c r="U31" s="55">
        <v>460.64302919969464</v>
      </c>
      <c r="V31" s="55">
        <v>370.05410888013341</v>
      </c>
      <c r="W31" s="56">
        <v>310.98923551184106</v>
      </c>
    </row>
    <row r="32" spans="1:23">
      <c r="A32" s="52" t="s">
        <v>83</v>
      </c>
      <c r="B32" s="58" t="s">
        <v>84</v>
      </c>
      <c r="C32" s="55">
        <v>2155.2426354761596</v>
      </c>
      <c r="D32" s="55">
        <v>1735.2314941962393</v>
      </c>
      <c r="E32" s="55">
        <v>1669.4168145647627</v>
      </c>
      <c r="F32" s="55">
        <v>1680.7878963168564</v>
      </c>
      <c r="G32" s="55">
        <v>1755.5904760504259</v>
      </c>
      <c r="H32" s="55">
        <v>1837.7836203256304</v>
      </c>
      <c r="I32" s="55">
        <v>1736.5444922491799</v>
      </c>
      <c r="J32" s="55">
        <v>1519.7393614050345</v>
      </c>
      <c r="K32" s="55">
        <v>1141.9856828764409</v>
      </c>
      <c r="L32" s="55">
        <v>1013.737932612178</v>
      </c>
      <c r="M32" s="55">
        <v>954.52362593220653</v>
      </c>
      <c r="N32" s="55">
        <v>960.42377367817005</v>
      </c>
      <c r="O32" s="55">
        <v>911.70108181756905</v>
      </c>
      <c r="P32" s="55">
        <v>883.93886238264702</v>
      </c>
      <c r="Q32" s="55">
        <v>830.37707243064904</v>
      </c>
      <c r="R32" s="55">
        <v>736.87940341141325</v>
      </c>
      <c r="S32" s="55">
        <v>557.29721386775941</v>
      </c>
      <c r="T32" s="55">
        <v>369.58036859339461</v>
      </c>
      <c r="U32" s="55">
        <v>298.92676266776567</v>
      </c>
      <c r="V32" s="55">
        <v>265.33404793715027</v>
      </c>
      <c r="W32" s="56">
        <v>234.28991702631228</v>
      </c>
    </row>
    <row r="33" spans="1:23">
      <c r="A33" s="52" t="s">
        <v>85</v>
      </c>
      <c r="B33" s="58" t="s">
        <v>86</v>
      </c>
      <c r="C33" s="55">
        <v>1530.1874790410486</v>
      </c>
      <c r="D33" s="55">
        <v>1256.6719762318833</v>
      </c>
      <c r="E33" s="55">
        <v>1213.0250616267713</v>
      </c>
      <c r="F33" s="55">
        <v>1235.6167640500412</v>
      </c>
      <c r="G33" s="55">
        <v>1279.8907396688512</v>
      </c>
      <c r="H33" s="55">
        <v>1343.1846857260707</v>
      </c>
      <c r="I33" s="55">
        <v>1256.9409071936914</v>
      </c>
      <c r="J33" s="55">
        <v>1081.6162632150119</v>
      </c>
      <c r="K33" s="55">
        <v>789.46352591261916</v>
      </c>
      <c r="L33" s="55">
        <v>707.15327369691397</v>
      </c>
      <c r="M33" s="55">
        <v>675.82716391433325</v>
      </c>
      <c r="N33" s="55">
        <v>685.56274627272023</v>
      </c>
      <c r="O33" s="55">
        <v>649.74794351342916</v>
      </c>
      <c r="P33" s="55">
        <v>632.57269722247304</v>
      </c>
      <c r="Q33" s="55">
        <v>591.64394859174365</v>
      </c>
      <c r="R33" s="55">
        <v>521.42782535755168</v>
      </c>
      <c r="S33" s="55">
        <v>392.34796207801179</v>
      </c>
      <c r="T33" s="55">
        <v>262.46629980543804</v>
      </c>
      <c r="U33" s="55">
        <v>210.26123099352506</v>
      </c>
      <c r="V33" s="55">
        <v>179.04410465271948</v>
      </c>
      <c r="W33" s="56">
        <v>150.81907968916124</v>
      </c>
    </row>
    <row r="34" spans="1:23" ht="15.75">
      <c r="A34" s="40">
        <v>924</v>
      </c>
      <c r="B34" s="59" t="s">
        <v>87</v>
      </c>
      <c r="C34" s="50">
        <v>1187.3662054002032</v>
      </c>
      <c r="D34" s="50">
        <v>983.14151128562378</v>
      </c>
      <c r="E34" s="50">
        <v>960.2407287097659</v>
      </c>
      <c r="F34" s="50">
        <v>1001.9142473611474</v>
      </c>
      <c r="G34" s="50">
        <v>1068.8393227494157</v>
      </c>
      <c r="H34" s="50">
        <v>1129.601585080555</v>
      </c>
      <c r="I34" s="50">
        <v>1113.568075305795</v>
      </c>
      <c r="J34" s="50">
        <v>987.62702420411597</v>
      </c>
      <c r="K34" s="50">
        <v>756.25191864789724</v>
      </c>
      <c r="L34" s="50">
        <v>672.76445903407989</v>
      </c>
      <c r="M34" s="50">
        <v>630.63846711451458</v>
      </c>
      <c r="N34" s="50">
        <v>621.39317093769046</v>
      </c>
      <c r="O34" s="50">
        <v>579.1454001550303</v>
      </c>
      <c r="P34" s="50">
        <v>551.94309812880306</v>
      </c>
      <c r="Q34" s="50">
        <v>509.50845773467552</v>
      </c>
      <c r="R34" s="50">
        <v>450.53200417951103</v>
      </c>
      <c r="S34" s="50">
        <v>333.99498809024902</v>
      </c>
      <c r="T34" s="50">
        <v>230.18312710311378</v>
      </c>
      <c r="U34" s="50">
        <v>182.45503350922976</v>
      </c>
      <c r="V34" s="50">
        <v>161.72128799013819</v>
      </c>
      <c r="W34" s="51">
        <v>140.0080875602309</v>
      </c>
    </row>
    <row r="35" spans="1:23" ht="15.75">
      <c r="A35" s="40">
        <v>923</v>
      </c>
      <c r="B35" s="59" t="s">
        <v>88</v>
      </c>
      <c r="C35" s="50">
        <v>1992.7964364777774</v>
      </c>
      <c r="D35" s="50">
        <v>1653.1909298882917</v>
      </c>
      <c r="E35" s="50">
        <v>1623.7747011330466</v>
      </c>
      <c r="F35" s="50">
        <v>1679.3831398970033</v>
      </c>
      <c r="G35" s="50">
        <v>1773.2950914610408</v>
      </c>
      <c r="H35" s="50">
        <v>1886.8669451790352</v>
      </c>
      <c r="I35" s="50">
        <v>1885.3166113160269</v>
      </c>
      <c r="J35" s="50">
        <v>1663.2215045853241</v>
      </c>
      <c r="K35" s="50">
        <v>1268.2427976656068</v>
      </c>
      <c r="L35" s="50">
        <v>1130.3141511746514</v>
      </c>
      <c r="M35" s="50">
        <v>1059.3451354379565</v>
      </c>
      <c r="N35" s="50">
        <v>1054.1319703334664</v>
      </c>
      <c r="O35" s="50">
        <v>979.74550285580665</v>
      </c>
      <c r="P35" s="50">
        <v>924.82653549681731</v>
      </c>
      <c r="Q35" s="50">
        <v>847.77038344698587</v>
      </c>
      <c r="R35" s="50">
        <v>741.5886323348617</v>
      </c>
      <c r="S35" s="50">
        <v>534.81662048338069</v>
      </c>
      <c r="T35" s="50">
        <v>331.80023550518155</v>
      </c>
      <c r="U35" s="50">
        <v>261.86954590705238</v>
      </c>
      <c r="V35" s="50">
        <v>229.84012453491889</v>
      </c>
      <c r="W35" s="51">
        <v>195.99055937534615</v>
      </c>
    </row>
    <row r="36" spans="1:23" s="85" customFormat="1" ht="30" customHeight="1">
      <c r="A36" s="60">
        <v>922</v>
      </c>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7" priority="1" stopIfTrue="1" operator="equal">
      <formula>FALSE</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143</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76" t="s">
        <v>18</v>
      </c>
      <c r="K2" s="91"/>
      <c r="L2" s="91"/>
      <c r="M2" s="91"/>
      <c r="N2" s="91"/>
      <c r="O2" s="91"/>
      <c r="P2" s="91"/>
      <c r="Q2" s="91"/>
      <c r="R2" s="91"/>
      <c r="S2" s="91"/>
      <c r="T2" s="91"/>
      <c r="U2" s="91"/>
      <c r="V2" s="91"/>
      <c r="W2" s="91"/>
    </row>
    <row r="3" spans="1:23" s="42" customFormat="1" ht="30" customHeight="1">
      <c r="A3" s="47">
        <v>925</v>
      </c>
      <c r="B3" s="48" t="s">
        <v>65</v>
      </c>
      <c r="C3" s="50">
        <f t="shared" ref="C3:J3" si="0">SUM(C6,C16:C17,C4)</f>
        <v>3815.0000000000009</v>
      </c>
      <c r="D3" s="50">
        <f t="shared" si="0"/>
        <v>3773</v>
      </c>
      <c r="E3" s="50">
        <f t="shared" si="0"/>
        <v>3619</v>
      </c>
      <c r="F3" s="50">
        <f t="shared" si="0"/>
        <v>3781</v>
      </c>
      <c r="G3" s="50">
        <f t="shared" si="0"/>
        <v>3923.0963265249125</v>
      </c>
      <c r="H3" s="50">
        <f t="shared" si="0"/>
        <v>4329.2688127383872</v>
      </c>
      <c r="I3" s="50">
        <f t="shared" si="0"/>
        <v>4326.6696378971765</v>
      </c>
      <c r="J3" s="51">
        <f t="shared" si="0"/>
        <v>2381.5516966624828</v>
      </c>
      <c r="K3" s="80"/>
      <c r="L3" s="80"/>
      <c r="M3" s="80"/>
      <c r="N3" s="80"/>
      <c r="O3" s="80"/>
      <c r="P3" s="80"/>
      <c r="Q3" s="80"/>
      <c r="R3" s="80"/>
      <c r="S3" s="80"/>
      <c r="T3" s="80"/>
      <c r="U3" s="80"/>
      <c r="V3" s="80"/>
      <c r="W3" s="80"/>
    </row>
    <row r="4" spans="1:23" s="42" customFormat="1">
      <c r="A4" s="52"/>
      <c r="B4" s="78" t="s">
        <v>66</v>
      </c>
      <c r="C4" s="132">
        <v>0</v>
      </c>
      <c r="D4" s="132">
        <v>0</v>
      </c>
      <c r="E4" s="132">
        <v>0</v>
      </c>
      <c r="F4" s="132">
        <v>0</v>
      </c>
      <c r="G4" s="55">
        <v>1.1452936360817658</v>
      </c>
      <c r="H4" s="55">
        <v>0.74182174539349099</v>
      </c>
      <c r="I4" s="55">
        <v>0.44103717985199203</v>
      </c>
      <c r="J4" s="56">
        <v>0.33797778639841886</v>
      </c>
      <c r="K4" s="89"/>
      <c r="L4" s="89"/>
      <c r="M4" s="89"/>
      <c r="N4" s="89"/>
      <c r="O4" s="89"/>
      <c r="P4" s="89"/>
      <c r="Q4" s="89"/>
      <c r="R4" s="89"/>
      <c r="S4" s="89"/>
      <c r="T4" s="89"/>
      <c r="U4" s="89"/>
      <c r="V4" s="89"/>
      <c r="W4" s="89"/>
    </row>
    <row r="5" spans="1:23" s="42" customFormat="1" ht="25.5" customHeight="1">
      <c r="A5" s="47">
        <v>941</v>
      </c>
      <c r="B5" s="48" t="s">
        <v>67</v>
      </c>
      <c r="C5" s="50">
        <f t="shared" ref="C5:J5" si="1">SUM(C6,C16)</f>
        <v>3471.3330855427494</v>
      </c>
      <c r="D5" s="50">
        <f t="shared" si="1"/>
        <v>3427.8516169255149</v>
      </c>
      <c r="E5" s="50">
        <f t="shared" si="1"/>
        <v>3283.5967859266043</v>
      </c>
      <c r="F5" s="50">
        <f t="shared" si="1"/>
        <v>3428.3034127446108</v>
      </c>
      <c r="G5" s="50">
        <f t="shared" si="1"/>
        <v>3550.3899372809192</v>
      </c>
      <c r="H5" s="50">
        <f t="shared" si="1"/>
        <v>3916.3037512690689</v>
      </c>
      <c r="I5" s="50">
        <f t="shared" si="1"/>
        <v>3905.398243512142</v>
      </c>
      <c r="J5" s="51">
        <f t="shared" si="1"/>
        <v>2146.7323332611272</v>
      </c>
      <c r="K5" s="80"/>
      <c r="L5" s="80"/>
      <c r="M5" s="80"/>
      <c r="N5" s="80"/>
      <c r="O5" s="80"/>
      <c r="P5" s="80"/>
      <c r="Q5" s="80"/>
      <c r="R5" s="80"/>
      <c r="S5" s="80"/>
      <c r="T5" s="80"/>
      <c r="U5" s="80"/>
      <c r="V5" s="80"/>
      <c r="W5" s="80"/>
    </row>
    <row r="6" spans="1:23" s="42" customFormat="1" ht="25.5" customHeight="1">
      <c r="A6" s="47">
        <v>921</v>
      </c>
      <c r="B6" s="57" t="s">
        <v>68</v>
      </c>
      <c r="C6" s="50">
        <f t="shared" ref="C6:H6" si="2">SUM(C7:C15)</f>
        <v>3258.3156329164563</v>
      </c>
      <c r="D6" s="50">
        <f t="shared" si="2"/>
        <v>3216.7563574644805</v>
      </c>
      <c r="E6" s="50">
        <f t="shared" si="2"/>
        <v>3084.4141691447448</v>
      </c>
      <c r="F6" s="50">
        <f t="shared" si="2"/>
        <v>3217.301752580413</v>
      </c>
      <c r="G6" s="50">
        <f t="shared" si="2"/>
        <v>3329.4113895341579</v>
      </c>
      <c r="H6" s="50">
        <f t="shared" si="2"/>
        <v>3675.6117608990094</v>
      </c>
      <c r="I6" s="50">
        <f t="shared" ref="I6:J6" si="3">SUM(I7:I15)</f>
        <v>3664.2228956734421</v>
      </c>
      <c r="J6" s="51">
        <f t="shared" si="3"/>
        <v>2012.2946837874363</v>
      </c>
      <c r="K6" s="80"/>
      <c r="L6" s="80"/>
      <c r="M6" s="80"/>
      <c r="N6" s="80"/>
      <c r="O6" s="80"/>
      <c r="P6" s="80"/>
      <c r="Q6" s="80"/>
      <c r="R6" s="80"/>
      <c r="S6" s="80"/>
      <c r="T6" s="80"/>
      <c r="U6" s="80"/>
      <c r="V6" s="80"/>
      <c r="W6" s="80"/>
    </row>
    <row r="7" spans="1:23" s="42" customFormat="1">
      <c r="A7" s="52" t="s">
        <v>69</v>
      </c>
      <c r="B7" s="58" t="s">
        <v>70</v>
      </c>
      <c r="C7" s="55">
        <v>182.39599012070261</v>
      </c>
      <c r="D7" s="55">
        <v>182.54201837139141</v>
      </c>
      <c r="E7" s="55">
        <v>174.43961332810903</v>
      </c>
      <c r="F7" s="55">
        <v>184.60692790727325</v>
      </c>
      <c r="G7" s="55">
        <v>199.79309952780255</v>
      </c>
      <c r="H7" s="55">
        <v>222.18886544045276</v>
      </c>
      <c r="I7" s="55">
        <v>225.31265128278312</v>
      </c>
      <c r="J7" s="56">
        <v>123.70363333651068</v>
      </c>
      <c r="K7" s="89"/>
      <c r="L7" s="89"/>
      <c r="M7" s="89"/>
      <c r="N7" s="89"/>
      <c r="O7" s="89"/>
      <c r="P7" s="89"/>
      <c r="Q7" s="89"/>
      <c r="R7" s="89"/>
      <c r="S7" s="89"/>
      <c r="T7" s="89"/>
      <c r="U7" s="89"/>
      <c r="V7" s="89"/>
      <c r="W7" s="89"/>
    </row>
    <row r="8" spans="1:23" s="42" customFormat="1">
      <c r="A8" s="52" t="s">
        <v>71</v>
      </c>
      <c r="B8" s="58" t="s">
        <v>72</v>
      </c>
      <c r="C8" s="55">
        <v>553.46852424168765</v>
      </c>
      <c r="D8" s="55">
        <v>545.02552837402902</v>
      </c>
      <c r="E8" s="55">
        <v>514.36205482258185</v>
      </c>
      <c r="F8" s="55">
        <v>528.55291728946804</v>
      </c>
      <c r="G8" s="55">
        <v>543.05299247385108</v>
      </c>
      <c r="H8" s="55">
        <v>590.99348913934909</v>
      </c>
      <c r="I8" s="55">
        <v>583.6861480567577</v>
      </c>
      <c r="J8" s="56">
        <v>320.69477721151418</v>
      </c>
      <c r="K8" s="89"/>
      <c r="L8" s="89"/>
      <c r="M8" s="89"/>
      <c r="N8" s="89"/>
      <c r="O8" s="89"/>
      <c r="P8" s="89"/>
      <c r="Q8" s="89"/>
      <c r="R8" s="89"/>
      <c r="S8" s="89"/>
      <c r="T8" s="89"/>
      <c r="U8" s="89"/>
      <c r="V8" s="89"/>
      <c r="W8" s="89"/>
    </row>
    <row r="9" spans="1:23" s="42" customFormat="1">
      <c r="A9" s="52" t="s">
        <v>73</v>
      </c>
      <c r="B9" s="58" t="s">
        <v>74</v>
      </c>
      <c r="C9" s="55">
        <v>365.23768419276229</v>
      </c>
      <c r="D9" s="55">
        <v>353.53419792630416</v>
      </c>
      <c r="E9" s="55">
        <v>334.75372930330798</v>
      </c>
      <c r="F9" s="55">
        <v>351.810962235879</v>
      </c>
      <c r="G9" s="55">
        <v>364.49386893479959</v>
      </c>
      <c r="H9" s="55">
        <v>401.12795774344613</v>
      </c>
      <c r="I9" s="55">
        <v>398.00665152865554</v>
      </c>
      <c r="J9" s="56">
        <v>215.40500986300282</v>
      </c>
      <c r="K9" s="89"/>
      <c r="L9" s="89"/>
      <c r="M9" s="89"/>
      <c r="N9" s="89"/>
      <c r="O9" s="89"/>
      <c r="P9" s="89"/>
      <c r="Q9" s="89"/>
      <c r="R9" s="89"/>
      <c r="S9" s="89"/>
      <c r="T9" s="89"/>
      <c r="U9" s="89"/>
      <c r="V9" s="89"/>
      <c r="W9" s="89"/>
    </row>
    <row r="10" spans="1:23" s="42" customFormat="1">
      <c r="A10" s="52" t="s">
        <v>75</v>
      </c>
      <c r="B10" s="58" t="s">
        <v>76</v>
      </c>
      <c r="C10" s="55">
        <v>257.59848713303711</v>
      </c>
      <c r="D10" s="55">
        <v>257.03680829761646</v>
      </c>
      <c r="E10" s="55">
        <v>240.68910552298661</v>
      </c>
      <c r="F10" s="55">
        <v>248.25693988821737</v>
      </c>
      <c r="G10" s="55">
        <v>267.21857612944473</v>
      </c>
      <c r="H10" s="55">
        <v>295.18306366024274</v>
      </c>
      <c r="I10" s="55">
        <v>292.50794502188677</v>
      </c>
      <c r="J10" s="56">
        <v>159.23792047911712</v>
      </c>
      <c r="K10" s="89"/>
      <c r="L10" s="89"/>
      <c r="M10" s="89"/>
      <c r="N10" s="89"/>
      <c r="O10" s="89"/>
      <c r="P10" s="89"/>
      <c r="Q10" s="89"/>
      <c r="R10" s="89"/>
      <c r="S10" s="89"/>
      <c r="T10" s="89"/>
      <c r="U10" s="89"/>
      <c r="V10" s="89"/>
      <c r="W10" s="89"/>
    </row>
    <row r="11" spans="1:23" s="42" customFormat="1">
      <c r="A11" s="52" t="s">
        <v>77</v>
      </c>
      <c r="B11" s="58" t="s">
        <v>78</v>
      </c>
      <c r="C11" s="55">
        <v>367.01359165813733</v>
      </c>
      <c r="D11" s="55">
        <v>367.53867891168267</v>
      </c>
      <c r="E11" s="55">
        <v>354.99057821057335</v>
      </c>
      <c r="F11" s="55">
        <v>374.41199817382778</v>
      </c>
      <c r="G11" s="55">
        <v>393.69458641497232</v>
      </c>
      <c r="H11" s="55">
        <v>435.88054428994036</v>
      </c>
      <c r="I11" s="55">
        <v>445.6412233159399</v>
      </c>
      <c r="J11" s="56">
        <v>245.62466069040329</v>
      </c>
      <c r="K11" s="89"/>
      <c r="L11" s="89"/>
      <c r="M11" s="89"/>
      <c r="N11" s="89"/>
      <c r="O11" s="89"/>
      <c r="P11" s="89"/>
      <c r="Q11" s="89"/>
      <c r="R11" s="89"/>
      <c r="S11" s="89"/>
      <c r="T11" s="89"/>
      <c r="U11" s="89"/>
      <c r="V11" s="89"/>
      <c r="W11" s="89"/>
    </row>
    <row r="12" spans="1:23" s="42" customFormat="1">
      <c r="A12" s="52" t="s">
        <v>79</v>
      </c>
      <c r="B12" s="58" t="s">
        <v>80</v>
      </c>
      <c r="C12" s="55">
        <v>261.99399232148511</v>
      </c>
      <c r="D12" s="55">
        <v>258.82409212105472</v>
      </c>
      <c r="E12" s="55">
        <v>254.82368075496831</v>
      </c>
      <c r="F12" s="55">
        <v>270.75758581105714</v>
      </c>
      <c r="G12" s="55">
        <v>283.58848765289378</v>
      </c>
      <c r="H12" s="55">
        <v>315.92274187546354</v>
      </c>
      <c r="I12" s="55">
        <v>315.75411623766331</v>
      </c>
      <c r="J12" s="56">
        <v>173.20599601888179</v>
      </c>
      <c r="K12" s="89"/>
      <c r="L12" s="89"/>
      <c r="M12" s="89"/>
      <c r="N12" s="89"/>
      <c r="O12" s="89"/>
      <c r="P12" s="89"/>
      <c r="Q12" s="89"/>
      <c r="R12" s="89"/>
      <c r="S12" s="89"/>
      <c r="T12" s="89"/>
      <c r="U12" s="89"/>
      <c r="V12" s="89"/>
      <c r="W12" s="89"/>
    </row>
    <row r="13" spans="1:23" s="42" customFormat="1">
      <c r="A13" s="52" t="s">
        <v>81</v>
      </c>
      <c r="B13" s="58" t="s">
        <v>82</v>
      </c>
      <c r="C13" s="55">
        <v>514.78118184508492</v>
      </c>
      <c r="D13" s="55">
        <v>525.49683906193422</v>
      </c>
      <c r="E13" s="55">
        <v>523.46777654044797</v>
      </c>
      <c r="F13" s="55">
        <v>565.18494481572463</v>
      </c>
      <c r="G13" s="55">
        <v>581.37553436588996</v>
      </c>
      <c r="H13" s="55">
        <v>655.94486721583644</v>
      </c>
      <c r="I13" s="55">
        <v>686.811379220444</v>
      </c>
      <c r="J13" s="56">
        <v>382.39151647952292</v>
      </c>
      <c r="K13" s="89"/>
      <c r="L13" s="89"/>
      <c r="M13" s="89"/>
      <c r="N13" s="89"/>
      <c r="O13" s="89"/>
      <c r="P13" s="89"/>
      <c r="Q13" s="89"/>
      <c r="R13" s="89"/>
      <c r="S13" s="89"/>
      <c r="T13" s="89"/>
      <c r="U13" s="89"/>
      <c r="V13" s="89"/>
      <c r="W13" s="89"/>
    </row>
    <row r="14" spans="1:23" s="42" customFormat="1">
      <c r="A14" s="52" t="s">
        <v>83</v>
      </c>
      <c r="B14" s="58" t="s">
        <v>84</v>
      </c>
      <c r="C14" s="55">
        <v>421.84559292055832</v>
      </c>
      <c r="D14" s="55">
        <v>408.21262307073181</v>
      </c>
      <c r="E14" s="55">
        <v>386.55822079995949</v>
      </c>
      <c r="F14" s="55">
        <v>387.10514010300983</v>
      </c>
      <c r="G14" s="55">
        <v>387.69192602856265</v>
      </c>
      <c r="H14" s="55">
        <v>422.69487927637499</v>
      </c>
      <c r="I14" s="55">
        <v>401.8696128183646</v>
      </c>
      <c r="J14" s="56">
        <v>219.15612161360212</v>
      </c>
      <c r="K14" s="89"/>
      <c r="L14" s="89"/>
      <c r="M14" s="89"/>
      <c r="N14" s="89"/>
      <c r="O14" s="89"/>
      <c r="P14" s="89"/>
      <c r="Q14" s="89"/>
      <c r="R14" s="89"/>
      <c r="S14" s="89"/>
      <c r="T14" s="89"/>
      <c r="U14" s="89"/>
      <c r="V14" s="89"/>
      <c r="W14" s="89"/>
    </row>
    <row r="15" spans="1:23" s="42" customFormat="1">
      <c r="A15" s="52" t="s">
        <v>85</v>
      </c>
      <c r="B15" s="58" t="s">
        <v>86</v>
      </c>
      <c r="C15" s="55">
        <v>333.98058848300059</v>
      </c>
      <c r="D15" s="55">
        <v>318.54557132973588</v>
      </c>
      <c r="E15" s="55">
        <v>300.32940986181023</v>
      </c>
      <c r="F15" s="55">
        <v>306.61433635595591</v>
      </c>
      <c r="G15" s="55">
        <v>308.50231800594088</v>
      </c>
      <c r="H15" s="55">
        <v>335.67535225790294</v>
      </c>
      <c r="I15" s="55">
        <v>314.63316819094678</v>
      </c>
      <c r="J15" s="56">
        <v>172.87504809488155</v>
      </c>
      <c r="K15" s="89"/>
      <c r="L15" s="89"/>
      <c r="M15" s="89"/>
      <c r="N15" s="89"/>
      <c r="O15" s="89"/>
      <c r="P15" s="89"/>
      <c r="Q15" s="89"/>
      <c r="R15" s="89"/>
      <c r="S15" s="89"/>
      <c r="T15" s="89"/>
      <c r="U15" s="89"/>
      <c r="V15" s="89"/>
      <c r="W15" s="89"/>
    </row>
    <row r="16" spans="1:23" s="42" customFormat="1" ht="15.75">
      <c r="A16" s="40">
        <v>924</v>
      </c>
      <c r="B16" s="59" t="s">
        <v>87</v>
      </c>
      <c r="C16" s="50">
        <v>213.01745262629291</v>
      </c>
      <c r="D16" s="50">
        <v>211.09525946103432</v>
      </c>
      <c r="E16" s="50">
        <v>199.18261678185951</v>
      </c>
      <c r="F16" s="50">
        <v>211.00166016419792</v>
      </c>
      <c r="G16" s="50">
        <v>220.97854774676145</v>
      </c>
      <c r="H16" s="50">
        <v>240.6919903700595</v>
      </c>
      <c r="I16" s="50">
        <v>241.17534783870008</v>
      </c>
      <c r="J16" s="51">
        <v>134.43764947369095</v>
      </c>
      <c r="K16" s="80"/>
      <c r="L16" s="80"/>
      <c r="M16" s="80"/>
      <c r="N16" s="80"/>
      <c r="O16" s="80"/>
      <c r="P16" s="80"/>
      <c r="Q16" s="80"/>
      <c r="R16" s="80"/>
      <c r="S16" s="80"/>
      <c r="T16" s="80"/>
      <c r="U16" s="80"/>
      <c r="V16" s="80"/>
      <c r="W16" s="80"/>
    </row>
    <row r="17" spans="1:23" s="42" customFormat="1" ht="15.75">
      <c r="A17" s="40">
        <v>923</v>
      </c>
      <c r="B17" s="79" t="s">
        <v>88</v>
      </c>
      <c r="C17" s="80">
        <v>343.66691445725144</v>
      </c>
      <c r="D17" s="80">
        <v>345.14838307448491</v>
      </c>
      <c r="E17" s="80">
        <v>335.40321407339587</v>
      </c>
      <c r="F17" s="80">
        <v>352.69658725538926</v>
      </c>
      <c r="G17" s="80">
        <v>371.56109560791134</v>
      </c>
      <c r="H17" s="80">
        <v>412.22323972392519</v>
      </c>
      <c r="I17" s="80">
        <v>420.830357205182</v>
      </c>
      <c r="J17" s="51">
        <v>234.48138561495739</v>
      </c>
      <c r="K17" s="80"/>
      <c r="L17" s="80"/>
      <c r="M17" s="80"/>
      <c r="N17" s="80"/>
      <c r="O17" s="80"/>
      <c r="P17" s="80"/>
      <c r="Q17" s="80"/>
      <c r="R17" s="80"/>
      <c r="S17" s="80"/>
      <c r="T17" s="80"/>
      <c r="U17" s="80"/>
      <c r="V17" s="80"/>
      <c r="W17" s="80"/>
    </row>
    <row r="18" spans="1:23" s="65" customFormat="1" ht="30" customHeight="1">
      <c r="A18" s="60">
        <v>922</v>
      </c>
      <c r="B18" s="61" t="s">
        <v>89</v>
      </c>
      <c r="C18" s="81"/>
      <c r="D18" s="81"/>
      <c r="E18" s="81"/>
      <c r="F18" s="81"/>
      <c r="G18" s="63"/>
      <c r="H18" s="63"/>
      <c r="I18" s="63"/>
      <c r="J18" s="64"/>
      <c r="K18" s="92"/>
      <c r="L18" s="92"/>
      <c r="M18" s="92"/>
      <c r="N18" s="92"/>
      <c r="O18" s="92"/>
      <c r="P18" s="92"/>
      <c r="Q18" s="92"/>
      <c r="R18" s="92"/>
      <c r="S18" s="92"/>
      <c r="T18" s="92"/>
      <c r="U18" s="92"/>
      <c r="V18" s="92"/>
    </row>
    <row r="19" spans="1:23" ht="60" customHeight="1">
      <c r="A19" s="140" t="s">
        <v>144</v>
      </c>
      <c r="B19" s="140"/>
      <c r="C19" s="41"/>
      <c r="D19" s="40"/>
      <c r="E19" s="40"/>
      <c r="F19" s="41"/>
      <c r="G19" s="41"/>
      <c r="H19" s="41"/>
      <c r="I19" s="41"/>
      <c r="J19" s="41"/>
      <c r="K19" s="41"/>
      <c r="L19" s="41"/>
      <c r="M19" s="41"/>
      <c r="N19" s="41"/>
      <c r="O19" s="41"/>
      <c r="P19" s="41"/>
      <c r="Q19" s="41"/>
      <c r="R19" s="41"/>
      <c r="S19" s="41"/>
      <c r="T19" s="41"/>
      <c r="U19" s="41"/>
      <c r="V19" s="41"/>
      <c r="W19" s="93"/>
    </row>
    <row r="20" spans="1:23" ht="15.75">
      <c r="A20" s="75" t="s">
        <v>40</v>
      </c>
      <c r="B20" s="44" t="s">
        <v>41</v>
      </c>
      <c r="C20" s="46" t="s">
        <v>11</v>
      </c>
      <c r="D20" s="46" t="s">
        <v>12</v>
      </c>
      <c r="E20" s="46" t="s">
        <v>13</v>
      </c>
      <c r="F20" s="46" t="s">
        <v>14</v>
      </c>
      <c r="G20" s="46" t="s">
        <v>15</v>
      </c>
      <c r="H20" s="46" t="s">
        <v>16</v>
      </c>
      <c r="I20" s="46" t="s">
        <v>17</v>
      </c>
      <c r="J20" s="76" t="s">
        <v>18</v>
      </c>
      <c r="K20" s="91"/>
      <c r="L20" s="91"/>
      <c r="M20" s="91"/>
      <c r="N20" s="91"/>
      <c r="O20" s="91"/>
      <c r="P20" s="91"/>
      <c r="Q20" s="91"/>
      <c r="R20" s="91"/>
      <c r="S20" s="91"/>
      <c r="T20" s="91"/>
      <c r="U20" s="91"/>
      <c r="V20" s="91"/>
      <c r="W20" s="91"/>
    </row>
    <row r="21" spans="1:23" ht="30" customHeight="1">
      <c r="A21" s="47">
        <v>925</v>
      </c>
      <c r="B21" s="48" t="s">
        <v>65</v>
      </c>
      <c r="C21" s="50">
        <v>5606.6410488531783</v>
      </c>
      <c r="D21" s="50">
        <v>5458.5584531952054</v>
      </c>
      <c r="E21" s="50">
        <v>5165.4578254412445</v>
      </c>
      <c r="F21" s="50">
        <v>5367.9847670355275</v>
      </c>
      <c r="G21" s="50">
        <v>5457.734303135835</v>
      </c>
      <c r="H21" s="50">
        <v>5946.6402700297931</v>
      </c>
      <c r="I21" s="50">
        <v>5811.6304329556779</v>
      </c>
      <c r="J21" s="51">
        <v>3128.6791550693642</v>
      </c>
      <c r="K21" s="80" t="s">
        <v>208</v>
      </c>
      <c r="L21" s="80" t="s">
        <v>208</v>
      </c>
      <c r="M21" s="80" t="s">
        <v>208</v>
      </c>
      <c r="N21" s="80" t="s">
        <v>208</v>
      </c>
      <c r="O21" s="80" t="s">
        <v>208</v>
      </c>
      <c r="P21" s="80" t="s">
        <v>208</v>
      </c>
      <c r="Q21" s="80" t="s">
        <v>208</v>
      </c>
      <c r="R21" s="80" t="s">
        <v>208</v>
      </c>
      <c r="S21" s="80" t="s">
        <v>208</v>
      </c>
      <c r="T21" s="80" t="s">
        <v>208</v>
      </c>
      <c r="U21" s="80" t="s">
        <v>208</v>
      </c>
      <c r="V21" s="80" t="s">
        <v>208</v>
      </c>
      <c r="W21" s="80"/>
    </row>
    <row r="22" spans="1:23">
      <c r="A22" s="52"/>
      <c r="B22" s="78" t="s">
        <v>66</v>
      </c>
      <c r="C22" s="132">
        <v>0</v>
      </c>
      <c r="D22" s="132">
        <v>0</v>
      </c>
      <c r="E22" s="132">
        <v>0</v>
      </c>
      <c r="F22" s="132">
        <v>0</v>
      </c>
      <c r="G22" s="55">
        <v>1.5933099380059101</v>
      </c>
      <c r="H22" s="55">
        <v>1.0189589178109772</v>
      </c>
      <c r="I22" s="55">
        <v>0.59240600993481651</v>
      </c>
      <c r="J22" s="56">
        <v>0.44400634118633581</v>
      </c>
      <c r="K22" s="89" t="s">
        <v>208</v>
      </c>
      <c r="L22" s="89" t="s">
        <v>208</v>
      </c>
      <c r="M22" s="89" t="s">
        <v>208</v>
      </c>
      <c r="N22" s="89" t="s">
        <v>208</v>
      </c>
      <c r="O22" s="89" t="s">
        <v>208</v>
      </c>
      <c r="P22" s="89" t="s">
        <v>208</v>
      </c>
      <c r="Q22" s="89" t="s">
        <v>208</v>
      </c>
      <c r="R22" s="89" t="s">
        <v>208</v>
      </c>
      <c r="S22" s="89" t="s">
        <v>208</v>
      </c>
      <c r="T22" s="89" t="s">
        <v>208</v>
      </c>
      <c r="U22" s="89" t="s">
        <v>208</v>
      </c>
      <c r="V22" s="89" t="s">
        <v>208</v>
      </c>
      <c r="W22" s="89"/>
    </row>
    <row r="23" spans="1:23" ht="25.5" customHeight="1">
      <c r="A23" s="47">
        <v>941</v>
      </c>
      <c r="B23" s="48" t="s">
        <v>67</v>
      </c>
      <c r="C23" s="50">
        <v>5101.5776072466933</v>
      </c>
      <c r="D23" s="50">
        <v>4959.2177100099716</v>
      </c>
      <c r="E23" s="50">
        <v>4686.7313383416122</v>
      </c>
      <c r="F23" s="50">
        <v>4867.2521810074004</v>
      </c>
      <c r="G23" s="50">
        <v>4939.2325187616852</v>
      </c>
      <c r="H23" s="50">
        <v>5379.3955987303361</v>
      </c>
      <c r="I23" s="50">
        <v>5245.774044315006</v>
      </c>
      <c r="J23" s="51">
        <v>2820.1935368440472</v>
      </c>
      <c r="K23" s="80" t="s">
        <v>208</v>
      </c>
      <c r="L23" s="80" t="s">
        <v>208</v>
      </c>
      <c r="M23" s="80" t="s">
        <v>208</v>
      </c>
      <c r="N23" s="80" t="s">
        <v>208</v>
      </c>
      <c r="O23" s="80" t="s">
        <v>208</v>
      </c>
      <c r="P23" s="80" t="s">
        <v>208</v>
      </c>
      <c r="Q23" s="80" t="s">
        <v>208</v>
      </c>
      <c r="R23" s="80" t="s">
        <v>208</v>
      </c>
      <c r="S23" s="80" t="s">
        <v>208</v>
      </c>
      <c r="T23" s="80" t="s">
        <v>208</v>
      </c>
      <c r="U23" s="80" t="s">
        <v>208</v>
      </c>
      <c r="V23" s="80" t="s">
        <v>208</v>
      </c>
      <c r="W23" s="80"/>
    </row>
    <row r="24" spans="1:23" ht="25.5" customHeight="1">
      <c r="A24" s="47">
        <v>921</v>
      </c>
      <c r="B24" s="57" t="s">
        <v>68</v>
      </c>
      <c r="C24" s="50">
        <v>4788.5206232318278</v>
      </c>
      <c r="D24" s="50">
        <v>4653.817282509186</v>
      </c>
      <c r="E24" s="50">
        <v>4402.4347352612813</v>
      </c>
      <c r="F24" s="50">
        <v>4567.6875955589421</v>
      </c>
      <c r="G24" s="50">
        <v>4631.8115176151359</v>
      </c>
      <c r="H24" s="50">
        <v>5048.7834920399973</v>
      </c>
      <c r="I24" s="50">
        <v>4921.824654026158</v>
      </c>
      <c r="J24" s="51">
        <v>2643.5808384280072</v>
      </c>
      <c r="K24" s="80" t="s">
        <v>208</v>
      </c>
      <c r="L24" s="80" t="s">
        <v>208</v>
      </c>
      <c r="M24" s="80" t="s">
        <v>208</v>
      </c>
      <c r="N24" s="80" t="s">
        <v>208</v>
      </c>
      <c r="O24" s="80" t="s">
        <v>208</v>
      </c>
      <c r="P24" s="80" t="s">
        <v>208</v>
      </c>
      <c r="Q24" s="80" t="s">
        <v>208</v>
      </c>
      <c r="R24" s="80" t="s">
        <v>208</v>
      </c>
      <c r="S24" s="80" t="s">
        <v>208</v>
      </c>
      <c r="T24" s="80" t="s">
        <v>208</v>
      </c>
      <c r="U24" s="80" t="s">
        <v>208</v>
      </c>
      <c r="V24" s="80" t="s">
        <v>208</v>
      </c>
      <c r="W24" s="80"/>
    </row>
    <row r="25" spans="1:23">
      <c r="A25" s="52" t="s">
        <v>69</v>
      </c>
      <c r="B25" s="58" t="s">
        <v>70</v>
      </c>
      <c r="C25" s="55">
        <v>268.05474321283089</v>
      </c>
      <c r="D25" s="55">
        <v>264.09124766617362</v>
      </c>
      <c r="E25" s="55">
        <v>248.98051001177828</v>
      </c>
      <c r="F25" s="55">
        <v>262.09129248756108</v>
      </c>
      <c r="G25" s="55">
        <v>277.94822305283907</v>
      </c>
      <c r="H25" s="55">
        <v>305.19639965361296</v>
      </c>
      <c r="I25" s="55">
        <v>302.64244111814281</v>
      </c>
      <c r="J25" s="56">
        <v>162.51126505826804</v>
      </c>
      <c r="K25" s="89" t="s">
        <v>208</v>
      </c>
      <c r="L25" s="89" t="s">
        <v>208</v>
      </c>
      <c r="M25" s="89" t="s">
        <v>208</v>
      </c>
      <c r="N25" s="89" t="s">
        <v>208</v>
      </c>
      <c r="O25" s="89" t="s">
        <v>208</v>
      </c>
      <c r="P25" s="89" t="s">
        <v>208</v>
      </c>
      <c r="Q25" s="89" t="s">
        <v>208</v>
      </c>
      <c r="R25" s="89" t="s">
        <v>208</v>
      </c>
      <c r="S25" s="89" t="s">
        <v>208</v>
      </c>
      <c r="T25" s="89" t="s">
        <v>208</v>
      </c>
      <c r="U25" s="89" t="s">
        <v>208</v>
      </c>
      <c r="V25" s="89" t="s">
        <v>208</v>
      </c>
      <c r="W25" s="89"/>
    </row>
    <row r="26" spans="1:23">
      <c r="A26" s="52" t="s">
        <v>71</v>
      </c>
      <c r="B26" s="58" t="s">
        <v>72</v>
      </c>
      <c r="C26" s="55">
        <v>813.39432431497653</v>
      </c>
      <c r="D26" s="55">
        <v>788.51145112993356</v>
      </c>
      <c r="E26" s="55">
        <v>734.15736424242709</v>
      </c>
      <c r="F26" s="55">
        <v>750.40042543825791</v>
      </c>
      <c r="G26" s="55">
        <v>755.48462203335157</v>
      </c>
      <c r="H26" s="55">
        <v>811.78273603631771</v>
      </c>
      <c r="I26" s="55">
        <v>784.01367916547679</v>
      </c>
      <c r="J26" s="56">
        <v>421.30140026243345</v>
      </c>
      <c r="K26" s="89" t="s">
        <v>208</v>
      </c>
      <c r="L26" s="89" t="s">
        <v>208</v>
      </c>
      <c r="M26" s="89" t="s">
        <v>208</v>
      </c>
      <c r="N26" s="89" t="s">
        <v>208</v>
      </c>
      <c r="O26" s="89" t="s">
        <v>208</v>
      </c>
      <c r="P26" s="89" t="s">
        <v>208</v>
      </c>
      <c r="Q26" s="89" t="s">
        <v>208</v>
      </c>
      <c r="R26" s="89" t="s">
        <v>208</v>
      </c>
      <c r="S26" s="89" t="s">
        <v>208</v>
      </c>
      <c r="T26" s="89" t="s">
        <v>208</v>
      </c>
      <c r="U26" s="89" t="s">
        <v>208</v>
      </c>
      <c r="V26" s="89" t="s">
        <v>208</v>
      </c>
      <c r="W26" s="89"/>
    </row>
    <row r="27" spans="1:23">
      <c r="A27" s="52" t="s">
        <v>73</v>
      </c>
      <c r="B27" s="58" t="s">
        <v>74</v>
      </c>
      <c r="C27" s="55">
        <v>536.7645066273169</v>
      </c>
      <c r="D27" s="55">
        <v>511.47285570745152</v>
      </c>
      <c r="E27" s="55">
        <v>477.79946687632275</v>
      </c>
      <c r="F27" s="55">
        <v>499.47524098341961</v>
      </c>
      <c r="G27" s="55">
        <v>507.076687951297</v>
      </c>
      <c r="H27" s="55">
        <v>550.98534420716067</v>
      </c>
      <c r="I27" s="55">
        <v>534.60692914537015</v>
      </c>
      <c r="J27" s="56">
        <v>282.98069918042961</v>
      </c>
      <c r="K27" s="89" t="s">
        <v>208</v>
      </c>
      <c r="L27" s="89" t="s">
        <v>208</v>
      </c>
      <c r="M27" s="89" t="s">
        <v>208</v>
      </c>
      <c r="N27" s="89" t="s">
        <v>208</v>
      </c>
      <c r="O27" s="89" t="s">
        <v>208</v>
      </c>
      <c r="P27" s="89" t="s">
        <v>208</v>
      </c>
      <c r="Q27" s="89" t="s">
        <v>208</v>
      </c>
      <c r="R27" s="89" t="s">
        <v>208</v>
      </c>
      <c r="S27" s="89" t="s">
        <v>208</v>
      </c>
      <c r="T27" s="89" t="s">
        <v>208</v>
      </c>
      <c r="U27" s="89" t="s">
        <v>208</v>
      </c>
      <c r="V27" s="89" t="s">
        <v>208</v>
      </c>
      <c r="W27" s="89"/>
    </row>
    <row r="28" spans="1:23">
      <c r="A28" s="52" t="s">
        <v>75</v>
      </c>
      <c r="B28" s="58" t="s">
        <v>76</v>
      </c>
      <c r="C28" s="55">
        <v>378.57464012649092</v>
      </c>
      <c r="D28" s="55">
        <v>371.86600655056185</v>
      </c>
      <c r="E28" s="55">
        <v>343.53949257313195</v>
      </c>
      <c r="F28" s="55">
        <v>352.45688220862348</v>
      </c>
      <c r="G28" s="55">
        <v>371.74921745259468</v>
      </c>
      <c r="H28" s="55">
        <v>405.46049906345723</v>
      </c>
      <c r="I28" s="55">
        <v>392.89990164276156</v>
      </c>
      <c r="J28" s="56">
        <v>209.19317569204674</v>
      </c>
      <c r="K28" s="89" t="s">
        <v>208</v>
      </c>
      <c r="L28" s="89" t="s">
        <v>208</v>
      </c>
      <c r="M28" s="89" t="s">
        <v>208</v>
      </c>
      <c r="N28" s="89" t="s">
        <v>208</v>
      </c>
      <c r="O28" s="89" t="s">
        <v>208</v>
      </c>
      <c r="P28" s="89" t="s">
        <v>208</v>
      </c>
      <c r="Q28" s="89" t="s">
        <v>208</v>
      </c>
      <c r="R28" s="89" t="s">
        <v>208</v>
      </c>
      <c r="S28" s="89" t="s">
        <v>208</v>
      </c>
      <c r="T28" s="89" t="s">
        <v>208</v>
      </c>
      <c r="U28" s="89" t="s">
        <v>208</v>
      </c>
      <c r="V28" s="89" t="s">
        <v>208</v>
      </c>
      <c r="W28" s="89"/>
    </row>
    <row r="29" spans="1:23">
      <c r="A29" s="52" t="s">
        <v>77</v>
      </c>
      <c r="B29" s="58" t="s">
        <v>78</v>
      </c>
      <c r="C29" s="55">
        <v>539.37443472543919</v>
      </c>
      <c r="D29" s="55">
        <v>531.73372983025808</v>
      </c>
      <c r="E29" s="55">
        <v>506.68385194134237</v>
      </c>
      <c r="F29" s="55">
        <v>531.56252388057158</v>
      </c>
      <c r="G29" s="55">
        <v>547.7001506968287</v>
      </c>
      <c r="H29" s="55">
        <v>598.72114893173705</v>
      </c>
      <c r="I29" s="55">
        <v>598.59021195370099</v>
      </c>
      <c r="J29" s="56">
        <v>322.68069467062281</v>
      </c>
      <c r="K29" s="89" t="s">
        <v>208</v>
      </c>
      <c r="L29" s="89" t="s">
        <v>208</v>
      </c>
      <c r="M29" s="89" t="s">
        <v>208</v>
      </c>
      <c r="N29" s="89" t="s">
        <v>208</v>
      </c>
      <c r="O29" s="89" t="s">
        <v>208</v>
      </c>
      <c r="P29" s="89" t="s">
        <v>208</v>
      </c>
      <c r="Q29" s="89" t="s">
        <v>208</v>
      </c>
      <c r="R29" s="89" t="s">
        <v>208</v>
      </c>
      <c r="S29" s="89" t="s">
        <v>208</v>
      </c>
      <c r="T29" s="89" t="s">
        <v>208</v>
      </c>
      <c r="U29" s="89" t="s">
        <v>208</v>
      </c>
      <c r="V29" s="89" t="s">
        <v>208</v>
      </c>
      <c r="W29" s="89"/>
    </row>
    <row r="30" spans="1:23">
      <c r="A30" s="52" t="s">
        <v>79</v>
      </c>
      <c r="B30" s="58" t="s">
        <v>80</v>
      </c>
      <c r="C30" s="55">
        <v>385.03440941089445</v>
      </c>
      <c r="D30" s="55">
        <v>374.45174554411818</v>
      </c>
      <c r="E30" s="55">
        <v>363.71400272547453</v>
      </c>
      <c r="F30" s="55">
        <v>384.40163877097837</v>
      </c>
      <c r="G30" s="55">
        <v>394.52271578776464</v>
      </c>
      <c r="H30" s="55">
        <v>433.94831328723632</v>
      </c>
      <c r="I30" s="55">
        <v>424.12441550533714</v>
      </c>
      <c r="J30" s="56">
        <v>227.54323999631512</v>
      </c>
      <c r="K30" s="89" t="s">
        <v>208</v>
      </c>
      <c r="L30" s="89" t="s">
        <v>208</v>
      </c>
      <c r="M30" s="89" t="s">
        <v>208</v>
      </c>
      <c r="N30" s="89" t="s">
        <v>208</v>
      </c>
      <c r="O30" s="89" t="s">
        <v>208</v>
      </c>
      <c r="P30" s="89" t="s">
        <v>208</v>
      </c>
      <c r="Q30" s="89" t="s">
        <v>208</v>
      </c>
      <c r="R30" s="89" t="s">
        <v>208</v>
      </c>
      <c r="S30" s="89" t="s">
        <v>208</v>
      </c>
      <c r="T30" s="89" t="s">
        <v>208</v>
      </c>
      <c r="U30" s="89" t="s">
        <v>208</v>
      </c>
      <c r="V30" s="89" t="s">
        <v>208</v>
      </c>
      <c r="W30" s="89"/>
    </row>
    <row r="31" spans="1:23">
      <c r="A31" s="52" t="s">
        <v>81</v>
      </c>
      <c r="B31" s="58" t="s">
        <v>82</v>
      </c>
      <c r="C31" s="55">
        <v>756.53821895407725</v>
      </c>
      <c r="D31" s="55">
        <v>760.25847150513687</v>
      </c>
      <c r="E31" s="55">
        <v>747.15410961513828</v>
      </c>
      <c r="F31" s="55">
        <v>802.40787472325439</v>
      </c>
      <c r="G31" s="55">
        <v>808.79818715113947</v>
      </c>
      <c r="H31" s="55">
        <v>900.99929827128324</v>
      </c>
      <c r="I31" s="55">
        <v>922.53262837920727</v>
      </c>
      <c r="J31" s="56">
        <v>502.35330535190963</v>
      </c>
      <c r="K31" s="89" t="s">
        <v>208</v>
      </c>
      <c r="L31" s="89" t="s">
        <v>208</v>
      </c>
      <c r="M31" s="89" t="s">
        <v>208</v>
      </c>
      <c r="N31" s="89" t="s">
        <v>208</v>
      </c>
      <c r="O31" s="89" t="s">
        <v>208</v>
      </c>
      <c r="P31" s="89" t="s">
        <v>208</v>
      </c>
      <c r="Q31" s="89" t="s">
        <v>208</v>
      </c>
      <c r="R31" s="89" t="s">
        <v>208</v>
      </c>
      <c r="S31" s="89" t="s">
        <v>208</v>
      </c>
      <c r="T31" s="89" t="s">
        <v>208</v>
      </c>
      <c r="U31" s="89" t="s">
        <v>208</v>
      </c>
      <c r="V31" s="89" t="s">
        <v>208</v>
      </c>
      <c r="W31" s="89"/>
    </row>
    <row r="32" spans="1:23">
      <c r="A32" s="52" t="s">
        <v>83</v>
      </c>
      <c r="B32" s="58" t="s">
        <v>84</v>
      </c>
      <c r="C32" s="55">
        <v>619.95722609337076</v>
      </c>
      <c r="D32" s="55">
        <v>590.5784427150096</v>
      </c>
      <c r="E32" s="55">
        <v>551.74086394578478</v>
      </c>
      <c r="F32" s="55">
        <v>549.58331005398315</v>
      </c>
      <c r="G32" s="55">
        <v>539.34936785229877</v>
      </c>
      <c r="H32" s="55">
        <v>580.60945156471814</v>
      </c>
      <c r="I32" s="55">
        <v>539.79570140474561</v>
      </c>
      <c r="J32" s="56">
        <v>287.90858932821965</v>
      </c>
      <c r="K32" s="89" t="s">
        <v>208</v>
      </c>
      <c r="L32" s="89" t="s">
        <v>208</v>
      </c>
      <c r="M32" s="89" t="s">
        <v>208</v>
      </c>
      <c r="N32" s="89" t="s">
        <v>208</v>
      </c>
      <c r="O32" s="89" t="s">
        <v>208</v>
      </c>
      <c r="P32" s="89" t="s">
        <v>208</v>
      </c>
      <c r="Q32" s="89" t="s">
        <v>208</v>
      </c>
      <c r="R32" s="89" t="s">
        <v>208</v>
      </c>
      <c r="S32" s="89" t="s">
        <v>208</v>
      </c>
      <c r="T32" s="89" t="s">
        <v>208</v>
      </c>
      <c r="U32" s="89" t="s">
        <v>208</v>
      </c>
      <c r="V32" s="89" t="s">
        <v>208</v>
      </c>
      <c r="W32" s="89"/>
    </row>
    <row r="33" spans="1:23">
      <c r="A33" s="52" t="s">
        <v>85</v>
      </c>
      <c r="B33" s="58" t="s">
        <v>86</v>
      </c>
      <c r="C33" s="55">
        <v>490.82811976643029</v>
      </c>
      <c r="D33" s="55">
        <v>460.85333186054231</v>
      </c>
      <c r="E33" s="55">
        <v>428.66507332988073</v>
      </c>
      <c r="F33" s="55">
        <v>435.30840701229272</v>
      </c>
      <c r="G33" s="55">
        <v>429.18234563702129</v>
      </c>
      <c r="H33" s="55">
        <v>461.08030102447384</v>
      </c>
      <c r="I33" s="55">
        <v>422.61874571141539</v>
      </c>
      <c r="J33" s="56">
        <v>227.1084688877626</v>
      </c>
      <c r="K33" s="89" t="s">
        <v>208</v>
      </c>
      <c r="L33" s="89" t="s">
        <v>208</v>
      </c>
      <c r="M33" s="89" t="s">
        <v>208</v>
      </c>
      <c r="N33" s="89" t="s">
        <v>208</v>
      </c>
      <c r="O33" s="89" t="s">
        <v>208</v>
      </c>
      <c r="P33" s="89" t="s">
        <v>208</v>
      </c>
      <c r="Q33" s="89" t="s">
        <v>208</v>
      </c>
      <c r="R33" s="89" t="s">
        <v>208</v>
      </c>
      <c r="S33" s="89" t="s">
        <v>208</v>
      </c>
      <c r="T33" s="89" t="s">
        <v>208</v>
      </c>
      <c r="U33" s="89" t="s">
        <v>208</v>
      </c>
      <c r="V33" s="89" t="s">
        <v>208</v>
      </c>
      <c r="W33" s="89"/>
    </row>
    <row r="34" spans="1:23" ht="15.75">
      <c r="A34" s="40">
        <v>924</v>
      </c>
      <c r="B34" s="59" t="s">
        <v>87</v>
      </c>
      <c r="C34" s="50">
        <v>313.05698401486524</v>
      </c>
      <c r="D34" s="50">
        <v>305.40042750078561</v>
      </c>
      <c r="E34" s="50">
        <v>284.29660308033175</v>
      </c>
      <c r="F34" s="50">
        <v>299.56458544845844</v>
      </c>
      <c r="G34" s="50">
        <v>307.42100114654966</v>
      </c>
      <c r="H34" s="50">
        <v>330.61210669033858</v>
      </c>
      <c r="I34" s="50">
        <v>323.94939028884789</v>
      </c>
      <c r="J34" s="51">
        <v>176.61269841603973</v>
      </c>
      <c r="K34" s="80" t="s">
        <v>208</v>
      </c>
      <c r="L34" s="80" t="s">
        <v>208</v>
      </c>
      <c r="M34" s="80" t="s">
        <v>208</v>
      </c>
      <c r="N34" s="80" t="s">
        <v>208</v>
      </c>
      <c r="O34" s="80" t="s">
        <v>208</v>
      </c>
      <c r="P34" s="80" t="s">
        <v>208</v>
      </c>
      <c r="Q34" s="80" t="s">
        <v>208</v>
      </c>
      <c r="R34" s="80" t="s">
        <v>208</v>
      </c>
      <c r="S34" s="80" t="s">
        <v>208</v>
      </c>
      <c r="T34" s="80" t="s">
        <v>208</v>
      </c>
      <c r="U34" s="80" t="s">
        <v>208</v>
      </c>
      <c r="V34" s="80" t="s">
        <v>208</v>
      </c>
      <c r="W34" s="80"/>
    </row>
    <row r="35" spans="1:23" ht="15.75">
      <c r="A35" s="40">
        <v>923</v>
      </c>
      <c r="B35" s="59" t="s">
        <v>88</v>
      </c>
      <c r="C35" s="50">
        <v>505.06344160648473</v>
      </c>
      <c r="D35" s="50">
        <v>499.34074318523369</v>
      </c>
      <c r="E35" s="50">
        <v>478.72648709963181</v>
      </c>
      <c r="F35" s="50">
        <v>500.73258602812649</v>
      </c>
      <c r="G35" s="50">
        <v>516.90847443614348</v>
      </c>
      <c r="H35" s="50">
        <v>566.22571238164664</v>
      </c>
      <c r="I35" s="50">
        <v>565.26398263073645</v>
      </c>
      <c r="J35" s="51">
        <v>308.04161188413121</v>
      </c>
      <c r="K35" s="80" t="s">
        <v>208</v>
      </c>
      <c r="L35" s="80" t="s">
        <v>208</v>
      </c>
      <c r="M35" s="80" t="s">
        <v>208</v>
      </c>
      <c r="N35" s="80" t="s">
        <v>208</v>
      </c>
      <c r="O35" s="80" t="s">
        <v>208</v>
      </c>
      <c r="P35" s="80" t="s">
        <v>208</v>
      </c>
      <c r="Q35" s="80" t="s">
        <v>208</v>
      </c>
      <c r="R35" s="80" t="s">
        <v>208</v>
      </c>
      <c r="S35" s="80" t="s">
        <v>208</v>
      </c>
      <c r="T35" s="80" t="s">
        <v>208</v>
      </c>
      <c r="U35" s="80" t="s">
        <v>208</v>
      </c>
      <c r="V35" s="80" t="s">
        <v>208</v>
      </c>
      <c r="W35" s="80"/>
    </row>
    <row r="36" spans="1:23" s="85" customFormat="1" ht="30" customHeight="1">
      <c r="A36" s="60">
        <v>922</v>
      </c>
      <c r="B36" s="61" t="s">
        <v>89</v>
      </c>
      <c r="C36" s="73"/>
      <c r="D36" s="73"/>
      <c r="E36" s="73"/>
      <c r="F36" s="73"/>
      <c r="G36" s="73"/>
      <c r="H36" s="73"/>
      <c r="I36" s="73"/>
      <c r="J36" s="90"/>
      <c r="K36" s="94"/>
      <c r="L36" s="94"/>
      <c r="M36" s="94"/>
      <c r="N36" s="94"/>
      <c r="O36" s="94"/>
      <c r="P36" s="94"/>
      <c r="Q36" s="94"/>
      <c r="R36" s="94"/>
      <c r="S36" s="94"/>
      <c r="T36" s="94"/>
      <c r="U36" s="94"/>
      <c r="V36" s="94"/>
      <c r="W36" s="126"/>
    </row>
    <row r="49" spans="1:1">
      <c r="A49" s="68"/>
    </row>
    <row r="50" spans="1:1">
      <c r="A50" s="68"/>
    </row>
  </sheetData>
  <mergeCells count="2">
    <mergeCell ref="A1:B1"/>
    <mergeCell ref="A19:B19"/>
  </mergeCells>
  <conditionalFormatting sqref="C1:V1">
    <cfRule type="cellIs" dxfId="16" priority="1" stopIfTrue="1" operator="equal">
      <formula>FALSE</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145</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SUM(G6,G16:G17,G4)</f>
        <v>4216.9707421205239</v>
      </c>
      <c r="H3" s="50">
        <f t="shared" si="0"/>
        <v>4560.3279730823833</v>
      </c>
      <c r="I3" s="50">
        <f t="shared" si="0"/>
        <v>4550.8799907039584</v>
      </c>
      <c r="J3" s="50">
        <f t="shared" si="0"/>
        <v>4864.9706290727363</v>
      </c>
      <c r="K3" s="50">
        <f t="shared" si="0"/>
        <v>4855.6777992951511</v>
      </c>
      <c r="L3" s="50">
        <f t="shared" si="0"/>
        <v>4532.1900443650766</v>
      </c>
      <c r="M3" s="50">
        <f t="shared" si="0"/>
        <v>4574.2510630700244</v>
      </c>
      <c r="N3" s="50">
        <f t="shared" si="0"/>
        <v>5056.8584049752217</v>
      </c>
      <c r="O3" s="50">
        <f t="shared" si="0"/>
        <v>5098.7516794821686</v>
      </c>
      <c r="P3" s="50">
        <f t="shared" si="0"/>
        <v>4984.9200626353195</v>
      </c>
      <c r="Q3" s="50">
        <f t="shared" si="0"/>
        <v>4635.0118573493255</v>
      </c>
      <c r="R3" s="50">
        <f t="shared" si="0"/>
        <v>4042.2862376047101</v>
      </c>
      <c r="S3" s="50">
        <f t="shared" si="0"/>
        <v>2489.4119175746537</v>
      </c>
      <c r="T3" s="50">
        <f t="shared" si="0"/>
        <v>991.64976374931405</v>
      </c>
      <c r="U3" s="50">
        <f t="shared" si="0"/>
        <v>459.84335153560278</v>
      </c>
      <c r="V3" s="50">
        <f t="shared" si="0"/>
        <v>232.52704901030677</v>
      </c>
      <c r="W3" s="77">
        <f t="shared" si="0"/>
        <v>91.004772379116716</v>
      </c>
    </row>
    <row r="4" spans="1:23" s="42" customFormat="1">
      <c r="A4" s="52"/>
      <c r="B4" s="78" t="s">
        <v>66</v>
      </c>
      <c r="C4" s="55"/>
      <c r="D4" s="55"/>
      <c r="E4" s="55"/>
      <c r="F4" s="55"/>
      <c r="G4" s="55">
        <v>0.64347736164575253</v>
      </c>
      <c r="H4" s="55">
        <v>0.67738802553358979</v>
      </c>
      <c r="I4" s="55">
        <v>0.42366642954147526</v>
      </c>
      <c r="J4" s="55">
        <v>0.44918446391426786</v>
      </c>
      <c r="K4" s="55">
        <v>0.41982480028964086</v>
      </c>
      <c r="L4" s="55">
        <v>0.22464070251190746</v>
      </c>
      <c r="M4" s="55">
        <v>0.14463551887383039</v>
      </c>
      <c r="N4" s="55">
        <v>0.18949076662401532</v>
      </c>
      <c r="O4" s="55">
        <v>0.20358332338974863</v>
      </c>
      <c r="P4" s="55">
        <v>0.19479154115233049</v>
      </c>
      <c r="Q4" s="55">
        <v>0.15441314154887514</v>
      </c>
      <c r="R4" s="55">
        <v>0.14422611348109446</v>
      </c>
      <c r="S4" s="55">
        <v>5.887702629550351E-2</v>
      </c>
      <c r="T4" s="55">
        <v>4.5070432643303342E-2</v>
      </c>
      <c r="U4" s="55">
        <v>2.8003170288067012E-2</v>
      </c>
      <c r="V4" s="55">
        <v>7.7980547609132851E-3</v>
      </c>
      <c r="W4" s="134">
        <v>0</v>
      </c>
    </row>
    <row r="5" spans="1:23" s="42" customFormat="1" ht="25.5" customHeight="1">
      <c r="A5" s="47">
        <v>941</v>
      </c>
      <c r="B5" s="48" t="s">
        <v>67</v>
      </c>
      <c r="C5" s="50"/>
      <c r="D5" s="50"/>
      <c r="E5" s="50"/>
      <c r="F5" s="50"/>
      <c r="G5" s="50">
        <f t="shared" ref="G5:W5" si="1">SUM(G6,G16)</f>
        <v>3753.1326942528513</v>
      </c>
      <c r="H5" s="50">
        <f t="shared" si="1"/>
        <v>4059.4322965846914</v>
      </c>
      <c r="I5" s="50">
        <f t="shared" si="1"/>
        <v>4041.0591761770274</v>
      </c>
      <c r="J5" s="50">
        <f t="shared" si="1"/>
        <v>4321.7112268888059</v>
      </c>
      <c r="K5" s="50">
        <f t="shared" si="1"/>
        <v>4310.1563411132865</v>
      </c>
      <c r="L5" s="50">
        <f t="shared" si="1"/>
        <v>4021.3064607519668</v>
      </c>
      <c r="M5" s="50">
        <f t="shared" si="1"/>
        <v>4060.188927432715</v>
      </c>
      <c r="N5" s="50">
        <f t="shared" si="1"/>
        <v>4493.4684807937456</v>
      </c>
      <c r="O5" s="50">
        <f t="shared" si="1"/>
        <v>4538.1553906345043</v>
      </c>
      <c r="P5" s="50">
        <f t="shared" si="1"/>
        <v>4444.9717281178246</v>
      </c>
      <c r="Q5" s="50">
        <f t="shared" si="1"/>
        <v>4141.5335017750103</v>
      </c>
      <c r="R5" s="50">
        <f t="shared" si="1"/>
        <v>3611.7854645814546</v>
      </c>
      <c r="S5" s="50">
        <f t="shared" si="1"/>
        <v>2224.6173893852033</v>
      </c>
      <c r="T5" s="50">
        <f t="shared" si="1"/>
        <v>893.54846288216243</v>
      </c>
      <c r="U5" s="50">
        <f t="shared" si="1"/>
        <v>412.92621174970702</v>
      </c>
      <c r="V5" s="50">
        <f t="shared" si="1"/>
        <v>204.19208511165712</v>
      </c>
      <c r="W5" s="51">
        <f t="shared" si="1"/>
        <v>80.559917638969466</v>
      </c>
    </row>
    <row r="6" spans="1:23" s="42" customFormat="1" ht="25.5" customHeight="1">
      <c r="A6" s="47">
        <v>921</v>
      </c>
      <c r="B6" s="57" t="s">
        <v>68</v>
      </c>
      <c r="C6" s="50"/>
      <c r="D6" s="50"/>
      <c r="E6" s="50"/>
      <c r="F6" s="50"/>
      <c r="G6" s="50">
        <f t="shared" ref="G6:I6" si="2">SUM(G7:G15)</f>
        <v>3477.9699705763242</v>
      </c>
      <c r="H6" s="50">
        <f t="shared" si="2"/>
        <v>3762.7618818999954</v>
      </c>
      <c r="I6" s="50">
        <f t="shared" si="2"/>
        <v>3740.8624659098978</v>
      </c>
      <c r="J6" s="50">
        <f t="shared" ref="J6:W6" si="3">SUM(J7:J15)</f>
        <v>4003.8841875284397</v>
      </c>
      <c r="K6" s="50">
        <f t="shared" si="3"/>
        <v>3995.3616177668996</v>
      </c>
      <c r="L6" s="50">
        <f t="shared" si="3"/>
        <v>3729.1318963551776</v>
      </c>
      <c r="M6" s="50">
        <f t="shared" si="3"/>
        <v>3767.148822484241</v>
      </c>
      <c r="N6" s="50">
        <f t="shared" si="3"/>
        <v>4173.875832355121</v>
      </c>
      <c r="O6" s="50">
        <f t="shared" si="3"/>
        <v>4220.1786013874525</v>
      </c>
      <c r="P6" s="50">
        <f t="shared" si="3"/>
        <v>4136.922845563291</v>
      </c>
      <c r="Q6" s="50">
        <f t="shared" si="3"/>
        <v>3856.5690661392241</v>
      </c>
      <c r="R6" s="50">
        <f t="shared" si="3"/>
        <v>3363.9380846917647</v>
      </c>
      <c r="S6" s="50">
        <f t="shared" si="3"/>
        <v>2071.3891285830032</v>
      </c>
      <c r="T6" s="50">
        <f t="shared" si="3"/>
        <v>822.45391367571369</v>
      </c>
      <c r="U6" s="50">
        <f t="shared" si="3"/>
        <v>379.02472594615176</v>
      </c>
      <c r="V6" s="50">
        <f t="shared" si="3"/>
        <v>186.12539747649816</v>
      </c>
      <c r="W6" s="51">
        <f t="shared" si="3"/>
        <v>71.722911097579654</v>
      </c>
    </row>
    <row r="7" spans="1:23" s="42" customFormat="1">
      <c r="A7" s="52" t="s">
        <v>69</v>
      </c>
      <c r="B7" s="58" t="s">
        <v>70</v>
      </c>
      <c r="C7" s="55"/>
      <c r="D7" s="55"/>
      <c r="E7" s="55"/>
      <c r="F7" s="55"/>
      <c r="G7" s="55">
        <v>238.67912653511775</v>
      </c>
      <c r="H7" s="55">
        <v>263.62870124568548</v>
      </c>
      <c r="I7" s="55">
        <v>272.6702952137897</v>
      </c>
      <c r="J7" s="55">
        <v>291.16843951228526</v>
      </c>
      <c r="K7" s="55">
        <v>283.77993895443672</v>
      </c>
      <c r="L7" s="55">
        <v>258.93026212594413</v>
      </c>
      <c r="M7" s="55">
        <v>255.52033041540307</v>
      </c>
      <c r="N7" s="55">
        <v>275.60905961918593</v>
      </c>
      <c r="O7" s="55">
        <v>269.99679836864357</v>
      </c>
      <c r="P7" s="55">
        <v>256.17440352241022</v>
      </c>
      <c r="Q7" s="55">
        <v>231.03003245856786</v>
      </c>
      <c r="R7" s="55">
        <v>200.63780272512321</v>
      </c>
      <c r="S7" s="55">
        <v>117.51050827003542</v>
      </c>
      <c r="T7" s="55">
        <v>46.552360500823696</v>
      </c>
      <c r="U7" s="55">
        <v>23.552721303215161</v>
      </c>
      <c r="V7" s="55">
        <v>12.076456133908533</v>
      </c>
      <c r="W7" s="56">
        <v>5.2266442270575926</v>
      </c>
    </row>
    <row r="8" spans="1:23" s="42" customFormat="1">
      <c r="A8" s="52" t="s">
        <v>71</v>
      </c>
      <c r="B8" s="58" t="s">
        <v>72</v>
      </c>
      <c r="C8" s="55"/>
      <c r="D8" s="55"/>
      <c r="E8" s="55"/>
      <c r="F8" s="55"/>
      <c r="G8" s="55">
        <v>676.70863569718381</v>
      </c>
      <c r="H8" s="55">
        <v>726.07358302749344</v>
      </c>
      <c r="I8" s="55">
        <v>736.76482033621039</v>
      </c>
      <c r="J8" s="55">
        <v>785.44210765490823</v>
      </c>
      <c r="K8" s="55">
        <v>783.14708825259368</v>
      </c>
      <c r="L8" s="55">
        <v>724.31597813646999</v>
      </c>
      <c r="M8" s="55">
        <v>727.22733745162282</v>
      </c>
      <c r="N8" s="55">
        <v>794.8522930405137</v>
      </c>
      <c r="O8" s="55">
        <v>793.68289066051466</v>
      </c>
      <c r="P8" s="55">
        <v>773.93298248567419</v>
      </c>
      <c r="Q8" s="55">
        <v>715.94995451425802</v>
      </c>
      <c r="R8" s="55">
        <v>617.56644032217798</v>
      </c>
      <c r="S8" s="55">
        <v>352.02888921630858</v>
      </c>
      <c r="T8" s="55">
        <v>129.04853627325051</v>
      </c>
      <c r="U8" s="55">
        <v>60.816176147092136</v>
      </c>
      <c r="V8" s="55">
        <v>32.36498463391321</v>
      </c>
      <c r="W8" s="56">
        <v>11.922322762006161</v>
      </c>
    </row>
    <row r="9" spans="1:23" s="42" customFormat="1">
      <c r="A9" s="52" t="s">
        <v>73</v>
      </c>
      <c r="B9" s="58" t="s">
        <v>74</v>
      </c>
      <c r="C9" s="55"/>
      <c r="D9" s="55"/>
      <c r="E9" s="55"/>
      <c r="F9" s="55"/>
      <c r="G9" s="55">
        <v>353.01890059844925</v>
      </c>
      <c r="H9" s="55">
        <v>385.68199427816648</v>
      </c>
      <c r="I9" s="55">
        <v>389.94296833444423</v>
      </c>
      <c r="J9" s="55">
        <v>418.71482336174148</v>
      </c>
      <c r="K9" s="55">
        <v>417.08105400124253</v>
      </c>
      <c r="L9" s="55">
        <v>386.96261271848709</v>
      </c>
      <c r="M9" s="55">
        <v>385.37568771670777</v>
      </c>
      <c r="N9" s="55">
        <v>425.16422617037995</v>
      </c>
      <c r="O9" s="55">
        <v>427.67839711332454</v>
      </c>
      <c r="P9" s="55">
        <v>417.06030849808093</v>
      </c>
      <c r="Q9" s="55">
        <v>391.40463551039466</v>
      </c>
      <c r="R9" s="55">
        <v>335.08230419161418</v>
      </c>
      <c r="S9" s="55">
        <v>194.9513185851572</v>
      </c>
      <c r="T9" s="55">
        <v>64.931476416499834</v>
      </c>
      <c r="U9" s="55">
        <v>29.810524370098982</v>
      </c>
      <c r="V9" s="55">
        <v>13.170501770343737</v>
      </c>
      <c r="W9" s="56">
        <v>4.4810925364817562</v>
      </c>
    </row>
    <row r="10" spans="1:23" s="42" customFormat="1">
      <c r="A10" s="52" t="s">
        <v>75</v>
      </c>
      <c r="B10" s="58" t="s">
        <v>76</v>
      </c>
      <c r="C10" s="55"/>
      <c r="D10" s="55"/>
      <c r="E10" s="55"/>
      <c r="F10" s="55"/>
      <c r="G10" s="55">
        <v>244.85061646782481</v>
      </c>
      <c r="H10" s="55">
        <v>268.81379541875322</v>
      </c>
      <c r="I10" s="55">
        <v>262.74077216580497</v>
      </c>
      <c r="J10" s="55">
        <v>277.99077289374861</v>
      </c>
      <c r="K10" s="55">
        <v>274.62269805306209</v>
      </c>
      <c r="L10" s="55">
        <v>256.68245511354831</v>
      </c>
      <c r="M10" s="55">
        <v>262.65602116183663</v>
      </c>
      <c r="N10" s="55">
        <v>296.01523787468199</v>
      </c>
      <c r="O10" s="55">
        <v>303.71930011733571</v>
      </c>
      <c r="P10" s="55">
        <v>299.06432313522271</v>
      </c>
      <c r="Q10" s="55">
        <v>282.75787487258759</v>
      </c>
      <c r="R10" s="55">
        <v>249.29428319115527</v>
      </c>
      <c r="S10" s="55">
        <v>149.21904464560009</v>
      </c>
      <c r="T10" s="55">
        <v>53.164344405010603</v>
      </c>
      <c r="U10" s="55">
        <v>25.620339618142616</v>
      </c>
      <c r="V10" s="55">
        <v>13.906788265420452</v>
      </c>
      <c r="W10" s="56">
        <v>5.0171720515523948</v>
      </c>
    </row>
    <row r="11" spans="1:23" s="42" customFormat="1">
      <c r="A11" s="52" t="s">
        <v>77</v>
      </c>
      <c r="B11" s="58" t="s">
        <v>78</v>
      </c>
      <c r="C11" s="55"/>
      <c r="D11" s="55"/>
      <c r="E11" s="55"/>
      <c r="F11" s="55"/>
      <c r="G11" s="55">
        <v>370.39159917378259</v>
      </c>
      <c r="H11" s="55">
        <v>405.57036609198718</v>
      </c>
      <c r="I11" s="55">
        <v>406.93276430596387</v>
      </c>
      <c r="J11" s="55">
        <v>432.78984752092447</v>
      </c>
      <c r="K11" s="55">
        <v>428.62529839659646</v>
      </c>
      <c r="L11" s="55">
        <v>396.594690177053</v>
      </c>
      <c r="M11" s="55">
        <v>396.40800478678324</v>
      </c>
      <c r="N11" s="55">
        <v>438.37812383801378</v>
      </c>
      <c r="O11" s="55">
        <v>446.44998757459899</v>
      </c>
      <c r="P11" s="55">
        <v>436.41087154647329</v>
      </c>
      <c r="Q11" s="55">
        <v>403.30064943062291</v>
      </c>
      <c r="R11" s="55">
        <v>348.21871901182567</v>
      </c>
      <c r="S11" s="55">
        <v>206.78076153880315</v>
      </c>
      <c r="T11" s="55">
        <v>82.081038757709933</v>
      </c>
      <c r="U11" s="55">
        <v>41.233177413610186</v>
      </c>
      <c r="V11" s="55">
        <v>27.501136880742429</v>
      </c>
      <c r="W11" s="56">
        <v>12.225939810678339</v>
      </c>
    </row>
    <row r="12" spans="1:23" s="42" customFormat="1">
      <c r="A12" s="52" t="s">
        <v>79</v>
      </c>
      <c r="B12" s="58" t="s">
        <v>80</v>
      </c>
      <c r="C12" s="55"/>
      <c r="D12" s="55"/>
      <c r="E12" s="55"/>
      <c r="F12" s="55"/>
      <c r="G12" s="55">
        <v>260.24253303179665</v>
      </c>
      <c r="H12" s="55">
        <v>279.55050258614233</v>
      </c>
      <c r="I12" s="55">
        <v>272.972839082017</v>
      </c>
      <c r="J12" s="55">
        <v>292.32374932046423</v>
      </c>
      <c r="K12" s="55">
        <v>292.54255906810516</v>
      </c>
      <c r="L12" s="55">
        <v>273.77342344830765</v>
      </c>
      <c r="M12" s="55">
        <v>279.74566087635094</v>
      </c>
      <c r="N12" s="55">
        <v>315.86662241763014</v>
      </c>
      <c r="O12" s="55">
        <v>324.57724073025958</v>
      </c>
      <c r="P12" s="55">
        <v>320.54207105497539</v>
      </c>
      <c r="Q12" s="55">
        <v>300.8799375069288</v>
      </c>
      <c r="R12" s="55">
        <v>263.10131354135342</v>
      </c>
      <c r="S12" s="55">
        <v>174.8957066871501</v>
      </c>
      <c r="T12" s="55">
        <v>70.192334963654915</v>
      </c>
      <c r="U12" s="55">
        <v>32.894281638829767</v>
      </c>
      <c r="V12" s="55">
        <v>16.57678286355738</v>
      </c>
      <c r="W12" s="56">
        <v>6.2508765195178624</v>
      </c>
    </row>
    <row r="13" spans="1:23" s="42" customFormat="1">
      <c r="A13" s="52" t="s">
        <v>81</v>
      </c>
      <c r="B13" s="58" t="s">
        <v>82</v>
      </c>
      <c r="C13" s="55"/>
      <c r="D13" s="55"/>
      <c r="E13" s="55"/>
      <c r="F13" s="55"/>
      <c r="G13" s="55">
        <v>655.20223579536651</v>
      </c>
      <c r="H13" s="55">
        <v>711.57657214661958</v>
      </c>
      <c r="I13" s="55">
        <v>735.60655398491781</v>
      </c>
      <c r="J13" s="55">
        <v>803.498005546174</v>
      </c>
      <c r="K13" s="55">
        <v>813.90003621765254</v>
      </c>
      <c r="L13" s="55">
        <v>765.89644123517633</v>
      </c>
      <c r="M13" s="55">
        <v>773.2301525498674</v>
      </c>
      <c r="N13" s="55">
        <v>855.17278224834672</v>
      </c>
      <c r="O13" s="55">
        <v>860.53296701920021</v>
      </c>
      <c r="P13" s="55">
        <v>847.80740768397618</v>
      </c>
      <c r="Q13" s="55">
        <v>788.46827088596842</v>
      </c>
      <c r="R13" s="55">
        <v>698.65193746272848</v>
      </c>
      <c r="S13" s="55">
        <v>469.14840821405147</v>
      </c>
      <c r="T13" s="55">
        <v>218.05230233970119</v>
      </c>
      <c r="U13" s="55">
        <v>89.293179093692785</v>
      </c>
      <c r="V13" s="55">
        <v>32.481151210792092</v>
      </c>
      <c r="W13" s="56">
        <v>12.375899765733571</v>
      </c>
    </row>
    <row r="14" spans="1:23" s="42" customFormat="1">
      <c r="A14" s="52" t="s">
        <v>83</v>
      </c>
      <c r="B14" s="58" t="s">
        <v>84</v>
      </c>
      <c r="C14" s="55"/>
      <c r="D14" s="55"/>
      <c r="E14" s="55"/>
      <c r="F14" s="55"/>
      <c r="G14" s="55">
        <v>381.08131034220884</v>
      </c>
      <c r="H14" s="55">
        <v>403.16045171988856</v>
      </c>
      <c r="I14" s="55">
        <v>367.14835230891219</v>
      </c>
      <c r="J14" s="55">
        <v>389.09553642572411</v>
      </c>
      <c r="K14" s="55">
        <v>389.84555261433468</v>
      </c>
      <c r="L14" s="55">
        <v>369.63117163512499</v>
      </c>
      <c r="M14" s="55">
        <v>379.93903161946599</v>
      </c>
      <c r="N14" s="55">
        <v>427.30304527300615</v>
      </c>
      <c r="O14" s="55">
        <v>441.46038882496947</v>
      </c>
      <c r="P14" s="55">
        <v>436.85713499835259</v>
      </c>
      <c r="Q14" s="55">
        <v>413.43087755530854</v>
      </c>
      <c r="R14" s="55">
        <v>363.85904492222812</v>
      </c>
      <c r="S14" s="55">
        <v>225.80353915508448</v>
      </c>
      <c r="T14" s="55">
        <v>81.416066875624651</v>
      </c>
      <c r="U14" s="55">
        <v>34.774629790864601</v>
      </c>
      <c r="V14" s="55">
        <v>17.814247121139854</v>
      </c>
      <c r="W14" s="56">
        <v>7.3395650490929789</v>
      </c>
    </row>
    <row r="15" spans="1:23" s="42" customFormat="1">
      <c r="A15" s="52" t="s">
        <v>85</v>
      </c>
      <c r="B15" s="58" t="s">
        <v>86</v>
      </c>
      <c r="C15" s="55"/>
      <c r="D15" s="55"/>
      <c r="E15" s="55"/>
      <c r="F15" s="55"/>
      <c r="G15" s="55">
        <v>297.79501293459418</v>
      </c>
      <c r="H15" s="55">
        <v>318.70591538525878</v>
      </c>
      <c r="I15" s="55">
        <v>296.08310017783799</v>
      </c>
      <c r="J15" s="55">
        <v>312.86090529246934</v>
      </c>
      <c r="K15" s="55">
        <v>311.8173922088759</v>
      </c>
      <c r="L15" s="55">
        <v>296.34486176506618</v>
      </c>
      <c r="M15" s="55">
        <v>307.04659590620321</v>
      </c>
      <c r="N15" s="55">
        <v>345.51444187336273</v>
      </c>
      <c r="O15" s="55">
        <v>352.080630978606</v>
      </c>
      <c r="P15" s="55">
        <v>349.07334263812555</v>
      </c>
      <c r="Q15" s="55">
        <v>329.34683340458724</v>
      </c>
      <c r="R15" s="55">
        <v>287.52623932355795</v>
      </c>
      <c r="S15" s="55">
        <v>181.05095227081279</v>
      </c>
      <c r="T15" s="55">
        <v>77.015453143438378</v>
      </c>
      <c r="U15" s="55">
        <v>41.02969657060558</v>
      </c>
      <c r="V15" s="55">
        <v>20.2333485966805</v>
      </c>
      <c r="W15" s="56">
        <v>6.8833983754589925</v>
      </c>
    </row>
    <row r="16" spans="1:23" s="42" customFormat="1" ht="15.75">
      <c r="A16" s="40">
        <v>924</v>
      </c>
      <c r="B16" s="59" t="s">
        <v>87</v>
      </c>
      <c r="C16" s="50"/>
      <c r="D16" s="50"/>
      <c r="E16" s="50"/>
      <c r="F16" s="50"/>
      <c r="G16" s="50">
        <v>275.16272367652726</v>
      </c>
      <c r="H16" s="50">
        <v>296.67041468469603</v>
      </c>
      <c r="I16" s="50">
        <v>300.19671026712945</v>
      </c>
      <c r="J16" s="50">
        <v>317.82703936036609</v>
      </c>
      <c r="K16" s="50">
        <v>314.7947233463874</v>
      </c>
      <c r="L16" s="50">
        <v>292.17456439678926</v>
      </c>
      <c r="M16" s="50">
        <v>293.04010494847398</v>
      </c>
      <c r="N16" s="50">
        <v>319.59264843862417</v>
      </c>
      <c r="O16" s="50">
        <v>317.97678924705178</v>
      </c>
      <c r="P16" s="50">
        <v>308.04888255453318</v>
      </c>
      <c r="Q16" s="50">
        <v>284.96443563578651</v>
      </c>
      <c r="R16" s="50">
        <v>247.8473798896899</v>
      </c>
      <c r="S16" s="50">
        <v>153.22826080220025</v>
      </c>
      <c r="T16" s="50">
        <v>71.094549206448775</v>
      </c>
      <c r="U16" s="50">
        <v>33.901485803555289</v>
      </c>
      <c r="V16" s="50">
        <v>18.066687635158953</v>
      </c>
      <c r="W16" s="51">
        <v>8.8370065413898136</v>
      </c>
    </row>
    <row r="17" spans="1:23" s="42" customFormat="1" ht="15.75">
      <c r="A17" s="40">
        <v>923</v>
      </c>
      <c r="B17" s="79" t="s">
        <v>88</v>
      </c>
      <c r="C17" s="80"/>
      <c r="D17" s="80"/>
      <c r="E17" s="80"/>
      <c r="F17" s="80"/>
      <c r="G17" s="80">
        <v>463.19457050602659</v>
      </c>
      <c r="H17" s="80">
        <v>500.21828847215909</v>
      </c>
      <c r="I17" s="80">
        <v>509.39714809738996</v>
      </c>
      <c r="J17" s="80">
        <v>542.81021772001657</v>
      </c>
      <c r="K17" s="80">
        <v>545.10163338157486</v>
      </c>
      <c r="L17" s="80">
        <v>510.6589429105976</v>
      </c>
      <c r="M17" s="80">
        <v>513.91750011843567</v>
      </c>
      <c r="N17" s="80">
        <v>563.2004334148528</v>
      </c>
      <c r="O17" s="80">
        <v>560.39270552427456</v>
      </c>
      <c r="P17" s="80">
        <v>539.75354297634294</v>
      </c>
      <c r="Q17" s="80">
        <v>493.32394243276656</v>
      </c>
      <c r="R17" s="80">
        <v>430.35654690977435</v>
      </c>
      <c r="S17" s="80">
        <v>264.73565116315467</v>
      </c>
      <c r="T17" s="80">
        <v>98.056230434508294</v>
      </c>
      <c r="U17" s="80">
        <v>46.88913661560769</v>
      </c>
      <c r="V17" s="80">
        <v>28.327165843888736</v>
      </c>
      <c r="W17" s="51">
        <v>10.444854740147255</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146</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142</v>
      </c>
    </row>
    <row r="21" spans="1:23" ht="30" customHeight="1">
      <c r="A21" s="47">
        <v>925</v>
      </c>
      <c r="B21" s="48" t="s">
        <v>65</v>
      </c>
      <c r="C21" s="50" t="s">
        <v>208</v>
      </c>
      <c r="D21" s="50" t="s">
        <v>208</v>
      </c>
      <c r="E21" s="50" t="s">
        <v>208</v>
      </c>
      <c r="F21" s="50" t="s">
        <v>208</v>
      </c>
      <c r="G21" s="50">
        <v>5866.5665991888081</v>
      </c>
      <c r="H21" s="50">
        <v>6264.0208178992079</v>
      </c>
      <c r="I21" s="50">
        <v>6112.7922545892134</v>
      </c>
      <c r="J21" s="50">
        <v>6391.182781602115</v>
      </c>
      <c r="K21" s="50">
        <v>6214.1373789146855</v>
      </c>
      <c r="L21" s="50">
        <v>5649.3613372894461</v>
      </c>
      <c r="M21" s="50">
        <v>5534.0104613783024</v>
      </c>
      <c r="N21" s="50">
        <v>5973.2143467003025</v>
      </c>
      <c r="O21" s="50">
        <v>5863.380455494359</v>
      </c>
      <c r="P21" s="50">
        <v>5655.9635451060258</v>
      </c>
      <c r="Q21" s="50">
        <v>5165.1904216966868</v>
      </c>
      <c r="R21" s="50">
        <v>4442.9258703671267</v>
      </c>
      <c r="S21" s="50">
        <v>2679.3275319903814</v>
      </c>
      <c r="T21" s="50">
        <v>1049.7573868915556</v>
      </c>
      <c r="U21" s="50">
        <v>479.85682694990328</v>
      </c>
      <c r="V21" s="50">
        <v>240.99048014095771</v>
      </c>
      <c r="W21" s="51">
        <v>92.487207243771152</v>
      </c>
    </row>
    <row r="22" spans="1:23">
      <c r="A22" s="52"/>
      <c r="B22" s="78" t="s">
        <v>66</v>
      </c>
      <c r="C22" s="55" t="s">
        <v>208</v>
      </c>
      <c r="D22" s="55" t="s">
        <v>208</v>
      </c>
      <c r="E22" s="55" t="s">
        <v>208</v>
      </c>
      <c r="F22" s="55" t="s">
        <v>208</v>
      </c>
      <c r="G22" s="55">
        <v>0.89519302551926905</v>
      </c>
      <c r="H22" s="55">
        <v>0.93045340571635082</v>
      </c>
      <c r="I22" s="55">
        <v>0.56907342630891755</v>
      </c>
      <c r="J22" s="55">
        <v>0.59010017334456621</v>
      </c>
      <c r="K22" s="55">
        <v>0.53727802624258758</v>
      </c>
      <c r="L22" s="55">
        <v>0.28001396391798872</v>
      </c>
      <c r="M22" s="55">
        <v>0.17498262852180554</v>
      </c>
      <c r="N22" s="55">
        <v>0.22382848700137833</v>
      </c>
      <c r="O22" s="55">
        <v>0.23411347609485292</v>
      </c>
      <c r="P22" s="55">
        <v>0.2210133446092134</v>
      </c>
      <c r="Q22" s="55">
        <v>0.17207577979497587</v>
      </c>
      <c r="R22" s="55">
        <v>0.15852067199164069</v>
      </c>
      <c r="S22" s="55">
        <v>6.3368716298649069E-2</v>
      </c>
      <c r="T22" s="55">
        <v>4.7711421236890005E-2</v>
      </c>
      <c r="U22" s="55">
        <v>2.9221934804746795E-2</v>
      </c>
      <c r="V22" s="55">
        <v>8.0818853935340478E-3</v>
      </c>
      <c r="W22" s="134">
        <v>0</v>
      </c>
    </row>
    <row r="23" spans="1:23" ht="25.5" customHeight="1">
      <c r="A23" s="47">
        <v>941</v>
      </c>
      <c r="B23" s="48" t="s">
        <v>67</v>
      </c>
      <c r="C23" s="50" t="s">
        <v>208</v>
      </c>
      <c r="D23" s="50" t="s">
        <v>208</v>
      </c>
      <c r="E23" s="50" t="s">
        <v>208</v>
      </c>
      <c r="F23" s="50" t="s">
        <v>208</v>
      </c>
      <c r="G23" s="50">
        <v>5221.2842471265094</v>
      </c>
      <c r="H23" s="50">
        <v>5575.9955346964971</v>
      </c>
      <c r="I23" s="50">
        <v>5427.9953070462134</v>
      </c>
      <c r="J23" s="50">
        <v>5677.4949914986064</v>
      </c>
      <c r="K23" s="50">
        <v>5515.9968876366083</v>
      </c>
      <c r="L23" s="50">
        <v>5012.5464780563952</v>
      </c>
      <c r="M23" s="50">
        <v>4912.0889277347096</v>
      </c>
      <c r="N23" s="50">
        <v>5307.7322413290567</v>
      </c>
      <c r="O23" s="50">
        <v>5218.71495105742</v>
      </c>
      <c r="P23" s="50">
        <v>5043.3302314522098</v>
      </c>
      <c r="Q23" s="50">
        <v>4615.2652534394565</v>
      </c>
      <c r="R23" s="50">
        <v>3969.757245175595</v>
      </c>
      <c r="S23" s="50">
        <v>2394.3320016445596</v>
      </c>
      <c r="T23" s="50">
        <v>945.90765182017492</v>
      </c>
      <c r="U23" s="50">
        <v>430.89774174829432</v>
      </c>
      <c r="V23" s="50">
        <v>211.62419099835734</v>
      </c>
      <c r="W23" s="51">
        <v>81.872209593331888</v>
      </c>
    </row>
    <row r="24" spans="1:23" ht="25.5" customHeight="1">
      <c r="A24" s="47">
        <v>921</v>
      </c>
      <c r="B24" s="57" t="s">
        <v>68</v>
      </c>
      <c r="C24" s="50" t="s">
        <v>208</v>
      </c>
      <c r="D24" s="50" t="s">
        <v>208</v>
      </c>
      <c r="E24" s="50" t="s">
        <v>208</v>
      </c>
      <c r="F24" s="50" t="s">
        <v>208</v>
      </c>
      <c r="G24" s="50">
        <v>4838.4832881493094</v>
      </c>
      <c r="H24" s="50">
        <v>5168.4920251663161</v>
      </c>
      <c r="I24" s="50">
        <v>5024.7677710262587</v>
      </c>
      <c r="J24" s="50">
        <v>5259.9609802244804</v>
      </c>
      <c r="K24" s="50">
        <v>5113.1329131538187</v>
      </c>
      <c r="L24" s="50">
        <v>4648.3517572514247</v>
      </c>
      <c r="M24" s="50">
        <v>4557.563786016789</v>
      </c>
      <c r="N24" s="50">
        <v>4930.2260428412055</v>
      </c>
      <c r="O24" s="50">
        <v>4853.0531168334464</v>
      </c>
      <c r="P24" s="50">
        <v>4693.813443229531</v>
      </c>
      <c r="Q24" s="50">
        <v>4297.704992803594</v>
      </c>
      <c r="R24" s="50">
        <v>3697.3451814848463</v>
      </c>
      <c r="S24" s="50">
        <v>2229.4140565877524</v>
      </c>
      <c r="T24" s="50">
        <v>870.64718091054692</v>
      </c>
      <c r="U24" s="50">
        <v>395.52078272027694</v>
      </c>
      <c r="V24" s="50">
        <v>192.89991893502128</v>
      </c>
      <c r="W24" s="51">
        <v>72.891251407938597</v>
      </c>
    </row>
    <row r="25" spans="1:23">
      <c r="A25" s="52" t="s">
        <v>69</v>
      </c>
      <c r="B25" s="58" t="s">
        <v>70</v>
      </c>
      <c r="C25" s="55" t="s">
        <v>208</v>
      </c>
      <c r="D25" s="55" t="s">
        <v>208</v>
      </c>
      <c r="E25" s="55" t="s">
        <v>208</v>
      </c>
      <c r="F25" s="55" t="s">
        <v>208</v>
      </c>
      <c r="G25" s="55">
        <v>332.04569755927923</v>
      </c>
      <c r="H25" s="55">
        <v>362.11774296630665</v>
      </c>
      <c r="I25" s="55">
        <v>366.25375137206828</v>
      </c>
      <c r="J25" s="55">
        <v>382.51222032794965</v>
      </c>
      <c r="K25" s="55">
        <v>363.17226944071007</v>
      </c>
      <c r="L25" s="55">
        <v>322.75579743776075</v>
      </c>
      <c r="M25" s="55">
        <v>309.1330497859982</v>
      </c>
      <c r="N25" s="55">
        <v>325.55232066181753</v>
      </c>
      <c r="O25" s="55">
        <v>310.4865759537314</v>
      </c>
      <c r="P25" s="55">
        <v>290.6592421355806</v>
      </c>
      <c r="Q25" s="55">
        <v>257.45653894868411</v>
      </c>
      <c r="R25" s="55">
        <v>220.52344438361283</v>
      </c>
      <c r="S25" s="55">
        <v>126.47530843864349</v>
      </c>
      <c r="T25" s="55">
        <v>49.280185504417865</v>
      </c>
      <c r="U25" s="55">
        <v>24.577791704184683</v>
      </c>
      <c r="V25" s="55">
        <v>12.516010393194435</v>
      </c>
      <c r="W25" s="56">
        <v>5.3117843732804406</v>
      </c>
    </row>
    <row r="26" spans="1:23">
      <c r="A26" s="52" t="s">
        <v>71</v>
      </c>
      <c r="B26" s="58" t="s">
        <v>72</v>
      </c>
      <c r="C26" s="55" t="s">
        <v>208</v>
      </c>
      <c r="D26" s="55" t="s">
        <v>208</v>
      </c>
      <c r="E26" s="55" t="s">
        <v>208</v>
      </c>
      <c r="F26" s="55" t="s">
        <v>208</v>
      </c>
      <c r="G26" s="55">
        <v>941.423719142859</v>
      </c>
      <c r="H26" s="55">
        <v>997.32739975207141</v>
      </c>
      <c r="I26" s="55">
        <v>989.6306420746422</v>
      </c>
      <c r="J26" s="55">
        <v>1031.8467380647101</v>
      </c>
      <c r="K26" s="55">
        <v>1002.2459881924358</v>
      </c>
      <c r="L26" s="55">
        <v>902.85770076051767</v>
      </c>
      <c r="M26" s="55">
        <v>879.81259396735504</v>
      </c>
      <c r="N26" s="55">
        <v>938.88789047881073</v>
      </c>
      <c r="O26" s="55">
        <v>912.7066861651432</v>
      </c>
      <c r="P26" s="55">
        <v>878.11573310967765</v>
      </c>
      <c r="Q26" s="55">
        <v>797.84431222276305</v>
      </c>
      <c r="R26" s="55">
        <v>678.77477078510969</v>
      </c>
      <c r="S26" s="55">
        <v>378.8849439799319</v>
      </c>
      <c r="T26" s="55">
        <v>136.61038319435718</v>
      </c>
      <c r="U26" s="55">
        <v>63.463040654422876</v>
      </c>
      <c r="V26" s="55">
        <v>33.542993040503184</v>
      </c>
      <c r="W26" s="56">
        <v>12.116533092607645</v>
      </c>
    </row>
    <row r="27" spans="1:23">
      <c r="A27" s="52" t="s">
        <v>73</v>
      </c>
      <c r="B27" s="58" t="s">
        <v>74</v>
      </c>
      <c r="C27" s="55" t="s">
        <v>208</v>
      </c>
      <c r="D27" s="55" t="s">
        <v>208</v>
      </c>
      <c r="E27" s="55" t="s">
        <v>208</v>
      </c>
      <c r="F27" s="55" t="s">
        <v>208</v>
      </c>
      <c r="G27" s="55">
        <v>491.11293812102656</v>
      </c>
      <c r="H27" s="55">
        <v>529.76892353081507</v>
      </c>
      <c r="I27" s="55">
        <v>523.77570083925707</v>
      </c>
      <c r="J27" s="55">
        <v>550.07176271096921</v>
      </c>
      <c r="K27" s="55">
        <v>533.7666696259131</v>
      </c>
      <c r="L27" s="55">
        <v>482.34773958482231</v>
      </c>
      <c r="M27" s="55">
        <v>466.23437541571394</v>
      </c>
      <c r="N27" s="55">
        <v>502.20845672998229</v>
      </c>
      <c r="O27" s="55">
        <v>491.81472495756049</v>
      </c>
      <c r="P27" s="55">
        <v>473.20275377270104</v>
      </c>
      <c r="Q27" s="55">
        <v>436.17568553581503</v>
      </c>
      <c r="R27" s="55">
        <v>368.29302787754045</v>
      </c>
      <c r="S27" s="55">
        <v>209.82402775348473</v>
      </c>
      <c r="T27" s="55">
        <v>68.736261028572926</v>
      </c>
      <c r="U27" s="55">
        <v>31.10794923136109</v>
      </c>
      <c r="V27" s="55">
        <v>13.649876686784017</v>
      </c>
      <c r="W27" s="56">
        <v>4.5540879150114622</v>
      </c>
    </row>
    <row r="28" spans="1:23">
      <c r="A28" s="52" t="s">
        <v>75</v>
      </c>
      <c r="B28" s="58" t="s">
        <v>76</v>
      </c>
      <c r="C28" s="55" t="s">
        <v>208</v>
      </c>
      <c r="D28" s="55" t="s">
        <v>208</v>
      </c>
      <c r="E28" s="55" t="s">
        <v>208</v>
      </c>
      <c r="F28" s="55" t="s">
        <v>208</v>
      </c>
      <c r="G28" s="55">
        <v>340.63135274175823</v>
      </c>
      <c r="H28" s="55">
        <v>369.23993637752108</v>
      </c>
      <c r="I28" s="55">
        <v>352.91630637165702</v>
      </c>
      <c r="J28" s="55">
        <v>365.2005277370867</v>
      </c>
      <c r="K28" s="55">
        <v>351.45313251996578</v>
      </c>
      <c r="L28" s="55">
        <v>319.9539127186269</v>
      </c>
      <c r="M28" s="55">
        <v>317.76593562795296</v>
      </c>
      <c r="N28" s="55">
        <v>349.65631309259828</v>
      </c>
      <c r="O28" s="55">
        <v>349.26623617121766</v>
      </c>
      <c r="P28" s="55">
        <v>339.32277509790288</v>
      </c>
      <c r="Q28" s="55">
        <v>315.10130111866226</v>
      </c>
      <c r="R28" s="55">
        <v>274.00237267238344</v>
      </c>
      <c r="S28" s="55">
        <v>160.60286840989167</v>
      </c>
      <c r="T28" s="55">
        <v>56.279611308932985</v>
      </c>
      <c r="U28" s="55">
        <v>26.73539768159279</v>
      </c>
      <c r="V28" s="55">
        <v>14.412962257796341</v>
      </c>
      <c r="W28" s="56">
        <v>5.0988999717125232</v>
      </c>
    </row>
    <row r="29" spans="1:23">
      <c r="A29" s="52" t="s">
        <v>77</v>
      </c>
      <c r="B29" s="58" t="s">
        <v>78</v>
      </c>
      <c r="C29" s="55" t="s">
        <v>208</v>
      </c>
      <c r="D29" s="55" t="s">
        <v>208</v>
      </c>
      <c r="E29" s="55" t="s">
        <v>208</v>
      </c>
      <c r="F29" s="55" t="s">
        <v>208</v>
      </c>
      <c r="G29" s="55">
        <v>515.2814940424214</v>
      </c>
      <c r="H29" s="55">
        <v>557.08739181012322</v>
      </c>
      <c r="I29" s="55">
        <v>546.59658239049554</v>
      </c>
      <c r="J29" s="55">
        <v>568.56232697444761</v>
      </c>
      <c r="K29" s="55">
        <v>548.54061542167995</v>
      </c>
      <c r="L29" s="55">
        <v>494.35409533326549</v>
      </c>
      <c r="M29" s="55">
        <v>479.58146923221824</v>
      </c>
      <c r="N29" s="55">
        <v>517.8168516667447</v>
      </c>
      <c r="O29" s="55">
        <v>513.40137666136718</v>
      </c>
      <c r="P29" s="55">
        <v>495.1581869198323</v>
      </c>
      <c r="Q29" s="55">
        <v>449.43243202281815</v>
      </c>
      <c r="R29" s="55">
        <v>382.73142086061034</v>
      </c>
      <c r="S29" s="55">
        <v>222.55593120829445</v>
      </c>
      <c r="T29" s="55">
        <v>86.890734924251291</v>
      </c>
      <c r="U29" s="55">
        <v>43.027743279714457</v>
      </c>
      <c r="V29" s="55">
        <v>28.502112805889322</v>
      </c>
      <c r="W29" s="56">
        <v>12.425095953314605</v>
      </c>
    </row>
    <row r="30" spans="1:23">
      <c r="A30" s="52" t="s">
        <v>79</v>
      </c>
      <c r="B30" s="58" t="s">
        <v>80</v>
      </c>
      <c r="C30" s="55" t="s">
        <v>208</v>
      </c>
      <c r="D30" s="55" t="s">
        <v>208</v>
      </c>
      <c r="E30" s="55" t="s">
        <v>208</v>
      </c>
      <c r="F30" s="55" t="s">
        <v>208</v>
      </c>
      <c r="G30" s="55">
        <v>362.04428376112111</v>
      </c>
      <c r="H30" s="55">
        <v>383.98776978099323</v>
      </c>
      <c r="I30" s="55">
        <v>366.66013163657777</v>
      </c>
      <c r="J30" s="55">
        <v>384.02996765191591</v>
      </c>
      <c r="K30" s="55">
        <v>374.38638360485027</v>
      </c>
      <c r="L30" s="55">
        <v>341.25775363925936</v>
      </c>
      <c r="M30" s="55">
        <v>338.44128633724137</v>
      </c>
      <c r="N30" s="55">
        <v>373.10497735362253</v>
      </c>
      <c r="O30" s="55">
        <v>373.25211526860892</v>
      </c>
      <c r="P30" s="55">
        <v>363.69174345421345</v>
      </c>
      <c r="Q30" s="55">
        <v>335.29626657314481</v>
      </c>
      <c r="R30" s="55">
        <v>289.17784732461615</v>
      </c>
      <c r="S30" s="55">
        <v>188.23838628134263</v>
      </c>
      <c r="T30" s="55">
        <v>74.305389689872868</v>
      </c>
      <c r="U30" s="55">
        <v>34.325918944558708</v>
      </c>
      <c r="V30" s="55">
        <v>17.180138304271093</v>
      </c>
      <c r="W30" s="56">
        <v>6.3527010397592809</v>
      </c>
    </row>
    <row r="31" spans="1:23">
      <c r="A31" s="52" t="s">
        <v>81</v>
      </c>
      <c r="B31" s="58" t="s">
        <v>82</v>
      </c>
      <c r="C31" s="55" t="s">
        <v>208</v>
      </c>
      <c r="D31" s="55" t="s">
        <v>208</v>
      </c>
      <c r="E31" s="55" t="s">
        <v>208</v>
      </c>
      <c r="F31" s="55" t="s">
        <v>208</v>
      </c>
      <c r="G31" s="55">
        <v>911.50443939244872</v>
      </c>
      <c r="H31" s="55">
        <v>977.41445083894189</v>
      </c>
      <c r="I31" s="55">
        <v>988.07484592194317</v>
      </c>
      <c r="J31" s="55">
        <v>1055.5670341379093</v>
      </c>
      <c r="K31" s="55">
        <v>1041.602603552959</v>
      </c>
      <c r="L31" s="55">
        <v>954.68762367129227</v>
      </c>
      <c r="M31" s="55">
        <v>935.4676195652886</v>
      </c>
      <c r="N31" s="55">
        <v>1010.1390869097249</v>
      </c>
      <c r="O31" s="55">
        <v>989.58186185709428</v>
      </c>
      <c r="P31" s="55">
        <v>961.93474135599399</v>
      </c>
      <c r="Q31" s="55">
        <v>878.65767897322883</v>
      </c>
      <c r="R31" s="55">
        <v>767.89682493504165</v>
      </c>
      <c r="S31" s="55">
        <v>504.93943482926016</v>
      </c>
      <c r="T31" s="55">
        <v>230.82949593449189</v>
      </c>
      <c r="U31" s="55">
        <v>93.179430441001855</v>
      </c>
      <c r="V31" s="55">
        <v>33.663387804284547</v>
      </c>
      <c r="W31" s="56">
        <v>12.577498701861476</v>
      </c>
    </row>
    <row r="32" spans="1:23">
      <c r="A32" s="52" t="s">
        <v>83</v>
      </c>
      <c r="B32" s="58" t="s">
        <v>84</v>
      </c>
      <c r="C32" s="55" t="s">
        <v>208</v>
      </c>
      <c r="D32" s="55" t="s">
        <v>208</v>
      </c>
      <c r="E32" s="55" t="s">
        <v>208</v>
      </c>
      <c r="F32" s="55" t="s">
        <v>208</v>
      </c>
      <c r="G32" s="55">
        <v>530.15280957451114</v>
      </c>
      <c r="H32" s="55">
        <v>553.77715757142721</v>
      </c>
      <c r="I32" s="55">
        <v>493.15772089431601</v>
      </c>
      <c r="J32" s="55">
        <v>511.16047401016004</v>
      </c>
      <c r="K32" s="55">
        <v>498.91156716700726</v>
      </c>
      <c r="L32" s="55">
        <v>460.74415010216364</v>
      </c>
      <c r="M32" s="55">
        <v>459.65701197365149</v>
      </c>
      <c r="N32" s="55">
        <v>504.73485235463215</v>
      </c>
      <c r="O32" s="55">
        <v>507.66351813668842</v>
      </c>
      <c r="P32" s="55">
        <v>495.66452398915897</v>
      </c>
      <c r="Q32" s="55">
        <v>460.72141226485621</v>
      </c>
      <c r="R32" s="55">
        <v>399.92189291621531</v>
      </c>
      <c r="S32" s="55">
        <v>243.02994414380314</v>
      </c>
      <c r="T32" s="55">
        <v>86.186797737139059</v>
      </c>
      <c r="U32" s="55">
        <v>36.288104316562922</v>
      </c>
      <c r="V32" s="55">
        <v>18.462643315457363</v>
      </c>
      <c r="W32" s="56">
        <v>7.459123912169388</v>
      </c>
    </row>
    <row r="33" spans="1:23">
      <c r="A33" s="52" t="s">
        <v>85</v>
      </c>
      <c r="B33" s="58" t="s">
        <v>86</v>
      </c>
      <c r="C33" s="55" t="s">
        <v>208</v>
      </c>
      <c r="D33" s="55" t="s">
        <v>208</v>
      </c>
      <c r="E33" s="55" t="s">
        <v>208</v>
      </c>
      <c r="F33" s="55" t="s">
        <v>208</v>
      </c>
      <c r="G33" s="55">
        <v>414.2865538138841</v>
      </c>
      <c r="H33" s="55">
        <v>437.77125253811636</v>
      </c>
      <c r="I33" s="55">
        <v>397.7020895253018</v>
      </c>
      <c r="J33" s="55">
        <v>411.0099286093315</v>
      </c>
      <c r="K33" s="55">
        <v>399.05368362829779</v>
      </c>
      <c r="L33" s="55">
        <v>369.39298400371615</v>
      </c>
      <c r="M33" s="55">
        <v>371.4704441113692</v>
      </c>
      <c r="N33" s="55">
        <v>408.12529359327209</v>
      </c>
      <c r="O33" s="55">
        <v>404.88002166203552</v>
      </c>
      <c r="P33" s="55">
        <v>396.06374339447052</v>
      </c>
      <c r="Q33" s="55">
        <v>367.01936514362171</v>
      </c>
      <c r="R33" s="55">
        <v>316.02357972971589</v>
      </c>
      <c r="S33" s="55">
        <v>194.86321154310048</v>
      </c>
      <c r="T33" s="55">
        <v>81.528321588510877</v>
      </c>
      <c r="U33" s="55">
        <v>42.815406466877612</v>
      </c>
      <c r="V33" s="55">
        <v>20.969794326840987</v>
      </c>
      <c r="W33" s="56">
        <v>6.9955264482217752</v>
      </c>
    </row>
    <row r="34" spans="1:23" ht="15.75">
      <c r="A34" s="40">
        <v>924</v>
      </c>
      <c r="B34" s="59" t="s">
        <v>87</v>
      </c>
      <c r="C34" s="50" t="s">
        <v>208</v>
      </c>
      <c r="D34" s="50" t="s">
        <v>208</v>
      </c>
      <c r="E34" s="50" t="s">
        <v>208</v>
      </c>
      <c r="F34" s="50" t="s">
        <v>208</v>
      </c>
      <c r="G34" s="50">
        <v>382.80095897720071</v>
      </c>
      <c r="H34" s="50">
        <v>407.50350953018074</v>
      </c>
      <c r="I34" s="50">
        <v>403.22753601995458</v>
      </c>
      <c r="J34" s="50">
        <v>417.53401127412633</v>
      </c>
      <c r="K34" s="50">
        <v>402.86397448279035</v>
      </c>
      <c r="L34" s="50">
        <v>364.1947208049707</v>
      </c>
      <c r="M34" s="50">
        <v>354.52514171792086</v>
      </c>
      <c r="N34" s="50">
        <v>377.50619848785146</v>
      </c>
      <c r="O34" s="50">
        <v>365.66183422397296</v>
      </c>
      <c r="P34" s="50">
        <v>349.51678822267792</v>
      </c>
      <c r="Q34" s="50">
        <v>317.56026063586285</v>
      </c>
      <c r="R34" s="50">
        <v>272.41206369074899</v>
      </c>
      <c r="S34" s="50">
        <v>164.91794505680716</v>
      </c>
      <c r="T34" s="50">
        <v>75.260470909628054</v>
      </c>
      <c r="U34" s="50">
        <v>35.376959028017424</v>
      </c>
      <c r="V34" s="50">
        <v>18.724272063336052</v>
      </c>
      <c r="W34" s="51">
        <v>8.9809581853932858</v>
      </c>
    </row>
    <row r="35" spans="1:23" ht="15.75">
      <c r="A35" s="40">
        <v>923</v>
      </c>
      <c r="B35" s="59" t="s">
        <v>88</v>
      </c>
      <c r="C35" s="50" t="s">
        <v>208</v>
      </c>
      <c r="D35" s="50" t="s">
        <v>208</v>
      </c>
      <c r="E35" s="50" t="s">
        <v>208</v>
      </c>
      <c r="F35" s="50" t="s">
        <v>208</v>
      </c>
      <c r="G35" s="50">
        <v>644.38715903677871</v>
      </c>
      <c r="H35" s="50">
        <v>687.0948297969951</v>
      </c>
      <c r="I35" s="50">
        <v>684.22787411669185</v>
      </c>
      <c r="J35" s="50">
        <v>713.09768993016394</v>
      </c>
      <c r="K35" s="50">
        <v>697.6032132518344</v>
      </c>
      <c r="L35" s="50">
        <v>636.53484526913292</v>
      </c>
      <c r="M35" s="50">
        <v>621.74655101507062</v>
      </c>
      <c r="N35" s="50">
        <v>665.25827688424488</v>
      </c>
      <c r="O35" s="50">
        <v>644.43139096084474</v>
      </c>
      <c r="P35" s="50">
        <v>612.41230030920747</v>
      </c>
      <c r="Q35" s="50">
        <v>549.75309247743542</v>
      </c>
      <c r="R35" s="50">
        <v>473.01010451953954</v>
      </c>
      <c r="S35" s="50">
        <v>284.93216162952291</v>
      </c>
      <c r="T35" s="50">
        <v>103.80202365014362</v>
      </c>
      <c r="U35" s="50">
        <v>48.929863266804226</v>
      </c>
      <c r="V35" s="50">
        <v>29.358207257206864</v>
      </c>
      <c r="W35" s="51">
        <v>10.614997650439271</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5" priority="1" stopIfTrue="1" operator="equal">
      <formula>FALSE</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147</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SUM(G6,G16:G17,G4)</f>
        <v>4481.2978391556726</v>
      </c>
      <c r="H3" s="50">
        <f t="shared" si="0"/>
        <v>4647.6406698571791</v>
      </c>
      <c r="I3" s="50">
        <f t="shared" si="0"/>
        <v>4788.8082001820831</v>
      </c>
      <c r="J3" s="50">
        <f t="shared" si="0"/>
        <v>5011.3967715952967</v>
      </c>
      <c r="K3" s="50">
        <f t="shared" si="0"/>
        <v>4587.9632156862672</v>
      </c>
      <c r="L3" s="50">
        <f t="shared" si="0"/>
        <v>3943.0085425279758</v>
      </c>
      <c r="M3" s="50">
        <f t="shared" si="0"/>
        <v>3604.4662883198712</v>
      </c>
      <c r="N3" s="50">
        <f t="shared" si="0"/>
        <v>3385.751883020183</v>
      </c>
      <c r="O3" s="50">
        <f t="shared" si="0"/>
        <v>3061.3235328641563</v>
      </c>
      <c r="P3" s="50">
        <f t="shared" si="0"/>
        <v>2842.3252079987501</v>
      </c>
      <c r="Q3" s="50">
        <f t="shared" si="0"/>
        <v>2586.2728269605468</v>
      </c>
      <c r="R3" s="50">
        <f t="shared" si="0"/>
        <v>2304.3874099657328</v>
      </c>
      <c r="S3" s="50">
        <f t="shared" si="0"/>
        <v>2110.4942592273342</v>
      </c>
      <c r="T3" s="50">
        <f t="shared" si="0"/>
        <v>1856.53073702336</v>
      </c>
      <c r="U3" s="50">
        <f t="shared" si="0"/>
        <v>1698.8486351058352</v>
      </c>
      <c r="V3" s="50">
        <f t="shared" si="0"/>
        <v>1562.0541079953641</v>
      </c>
      <c r="W3" s="77">
        <f t="shared" si="0"/>
        <v>1407.8212229988869</v>
      </c>
    </row>
    <row r="4" spans="1:23" s="42" customFormat="1">
      <c r="A4" s="52"/>
      <c r="B4" s="78" t="s">
        <v>66</v>
      </c>
      <c r="C4" s="55"/>
      <c r="D4" s="55"/>
      <c r="E4" s="55"/>
      <c r="F4" s="55"/>
      <c r="G4" s="55">
        <v>0.67755272013469658</v>
      </c>
      <c r="H4" s="55">
        <v>0.68411238514292216</v>
      </c>
      <c r="I4" s="55">
        <v>0.55248746414918004</v>
      </c>
      <c r="J4" s="55">
        <v>0.60533424940263836</v>
      </c>
      <c r="K4" s="55">
        <v>0.44850044352321378</v>
      </c>
      <c r="L4" s="55">
        <v>0.21548558529809003</v>
      </c>
      <c r="M4" s="55">
        <v>0.28468508755710759</v>
      </c>
      <c r="N4" s="55">
        <v>0.23656993769001664</v>
      </c>
      <c r="O4" s="55">
        <v>0.21747368257712155</v>
      </c>
      <c r="P4" s="55">
        <v>0.18511446195698592</v>
      </c>
      <c r="Q4" s="55">
        <v>0.13663088740726495</v>
      </c>
      <c r="R4" s="55">
        <v>0.12265440249706738</v>
      </c>
      <c r="S4" s="55">
        <v>9.064837573351317E-2</v>
      </c>
      <c r="T4" s="55">
        <v>6.3822939732951098E-2</v>
      </c>
      <c r="U4" s="55">
        <v>5.0483717658406778E-2</v>
      </c>
      <c r="V4" s="55">
        <v>0.41839353411191288</v>
      </c>
      <c r="W4" s="56">
        <v>4.145102282090294E-2</v>
      </c>
    </row>
    <row r="5" spans="1:23" s="42" customFormat="1" ht="25.5" customHeight="1">
      <c r="A5" s="47">
        <v>941</v>
      </c>
      <c r="B5" s="48" t="s">
        <v>67</v>
      </c>
      <c r="C5" s="50"/>
      <c r="D5" s="50"/>
      <c r="E5" s="50"/>
      <c r="F5" s="50"/>
      <c r="G5" s="50">
        <f t="shared" ref="G5:W5" si="1">SUM(G6,G16)</f>
        <v>4091.4803979787512</v>
      </c>
      <c r="H5" s="50">
        <f t="shared" si="1"/>
        <v>4244.516250544124</v>
      </c>
      <c r="I5" s="50">
        <f t="shared" si="1"/>
        <v>4375.5376313273073</v>
      </c>
      <c r="J5" s="50">
        <f t="shared" si="1"/>
        <v>4584.8303790065029</v>
      </c>
      <c r="K5" s="50">
        <f t="shared" si="1"/>
        <v>4202.3707841072164</v>
      </c>
      <c r="L5" s="50">
        <f t="shared" si="1"/>
        <v>3615.2804168956636</v>
      </c>
      <c r="M5" s="50">
        <f t="shared" si="1"/>
        <v>3307.8347876609905</v>
      </c>
      <c r="N5" s="50">
        <f t="shared" si="1"/>
        <v>3112.3172595382193</v>
      </c>
      <c r="O5" s="50">
        <f t="shared" si="1"/>
        <v>2816.9957096688763</v>
      </c>
      <c r="P5" s="50">
        <f t="shared" si="1"/>
        <v>2616.5653596025854</v>
      </c>
      <c r="Q5" s="50">
        <f t="shared" si="1"/>
        <v>2380.2337337338854</v>
      </c>
      <c r="R5" s="50">
        <f t="shared" si="1"/>
        <v>2121.1508769945431</v>
      </c>
      <c r="S5" s="50">
        <f t="shared" si="1"/>
        <v>1943.6075810418506</v>
      </c>
      <c r="T5" s="50">
        <f t="shared" si="1"/>
        <v>1709.2284983685074</v>
      </c>
      <c r="U5" s="50">
        <f t="shared" si="1"/>
        <v>1563.770398581262</v>
      </c>
      <c r="V5" s="50">
        <f t="shared" si="1"/>
        <v>1438.889704388821</v>
      </c>
      <c r="W5" s="51">
        <f t="shared" si="1"/>
        <v>1296.1501158410827</v>
      </c>
    </row>
    <row r="6" spans="1:23" s="42" customFormat="1" ht="25.5" customHeight="1">
      <c r="A6" s="47">
        <v>921</v>
      </c>
      <c r="B6" s="57" t="s">
        <v>68</v>
      </c>
      <c r="C6" s="50"/>
      <c r="D6" s="50"/>
      <c r="E6" s="50"/>
      <c r="F6" s="50"/>
      <c r="G6" s="50">
        <f t="shared" ref="G6:I6" si="2">SUM(G7:G15)</f>
        <v>3848.4499536755266</v>
      </c>
      <c r="H6" s="50">
        <f t="shared" si="2"/>
        <v>3993.1387449918748</v>
      </c>
      <c r="I6" s="50">
        <f t="shared" si="2"/>
        <v>4121.8577182172176</v>
      </c>
      <c r="J6" s="50">
        <f t="shared" ref="J6:W6" si="3">SUM(J7:J15)</f>
        <v>4321.3600394150862</v>
      </c>
      <c r="K6" s="50">
        <f t="shared" si="3"/>
        <v>3962.0079347249516</v>
      </c>
      <c r="L6" s="50">
        <f t="shared" si="3"/>
        <v>3408.6095231050399</v>
      </c>
      <c r="M6" s="50">
        <f t="shared" si="3"/>
        <v>3120.5315877739904</v>
      </c>
      <c r="N6" s="50">
        <f t="shared" si="3"/>
        <v>2940.262110981022</v>
      </c>
      <c r="O6" s="50">
        <f t="shared" si="3"/>
        <v>2661.1968602312832</v>
      </c>
      <c r="P6" s="50">
        <f t="shared" si="3"/>
        <v>2470.1766548503815</v>
      </c>
      <c r="Q6" s="50">
        <f t="shared" si="3"/>
        <v>2246.6630558250249</v>
      </c>
      <c r="R6" s="50">
        <f t="shared" si="3"/>
        <v>1999.824007303263</v>
      </c>
      <c r="S6" s="50">
        <f t="shared" si="3"/>
        <v>1831.1046610967605</v>
      </c>
      <c r="T6" s="50">
        <f t="shared" si="3"/>
        <v>1609.1491191220971</v>
      </c>
      <c r="U6" s="50">
        <f t="shared" si="3"/>
        <v>1469.9173872571446</v>
      </c>
      <c r="V6" s="50">
        <f t="shared" si="3"/>
        <v>1350.1456037336325</v>
      </c>
      <c r="W6" s="51">
        <f t="shared" si="3"/>
        <v>1215.6087661118454</v>
      </c>
    </row>
    <row r="7" spans="1:23" s="42" customFormat="1">
      <c r="A7" s="52" t="s">
        <v>69</v>
      </c>
      <c r="B7" s="58" t="s">
        <v>70</v>
      </c>
      <c r="C7" s="55"/>
      <c r="D7" s="55"/>
      <c r="E7" s="55"/>
      <c r="F7" s="55"/>
      <c r="G7" s="55">
        <v>232.18067385467828</v>
      </c>
      <c r="H7" s="55">
        <v>237.94959612814171</v>
      </c>
      <c r="I7" s="55">
        <v>242.34513123890414</v>
      </c>
      <c r="J7" s="55">
        <v>252.24759257089357</v>
      </c>
      <c r="K7" s="55">
        <v>225.68290420614269</v>
      </c>
      <c r="L7" s="55">
        <v>190.4568792959835</v>
      </c>
      <c r="M7" s="55">
        <v>173.57576681506538</v>
      </c>
      <c r="N7" s="55">
        <v>164.47379692546355</v>
      </c>
      <c r="O7" s="55">
        <v>151.04003496927066</v>
      </c>
      <c r="P7" s="55">
        <v>141.63318122870189</v>
      </c>
      <c r="Q7" s="55">
        <v>129.81969807968142</v>
      </c>
      <c r="R7" s="55">
        <v>117.69431515223268</v>
      </c>
      <c r="S7" s="55">
        <v>109.18383804784034</v>
      </c>
      <c r="T7" s="55">
        <v>97.88586859613126</v>
      </c>
      <c r="U7" s="55">
        <v>92.671456450684985</v>
      </c>
      <c r="V7" s="55">
        <v>87.187342589236209</v>
      </c>
      <c r="W7" s="56">
        <v>81.104151728276861</v>
      </c>
    </row>
    <row r="8" spans="1:23" s="42" customFormat="1">
      <c r="A8" s="52" t="s">
        <v>71</v>
      </c>
      <c r="B8" s="58" t="s">
        <v>72</v>
      </c>
      <c r="C8" s="55"/>
      <c r="D8" s="55"/>
      <c r="E8" s="55"/>
      <c r="F8" s="55"/>
      <c r="G8" s="55">
        <v>620.84565127096357</v>
      </c>
      <c r="H8" s="55">
        <v>636.9958691141353</v>
      </c>
      <c r="I8" s="55">
        <v>651.78460200052189</v>
      </c>
      <c r="J8" s="55">
        <v>676.92925661918582</v>
      </c>
      <c r="K8" s="55">
        <v>614.76252068937345</v>
      </c>
      <c r="L8" s="55">
        <v>525.16859357644182</v>
      </c>
      <c r="M8" s="55">
        <v>478.07700325645419</v>
      </c>
      <c r="N8" s="55">
        <v>449.28516227696065</v>
      </c>
      <c r="O8" s="55">
        <v>408.44084561357533</v>
      </c>
      <c r="P8" s="55">
        <v>377.74132644464197</v>
      </c>
      <c r="Q8" s="55">
        <v>341.14401265870185</v>
      </c>
      <c r="R8" s="55">
        <v>304.71380713723454</v>
      </c>
      <c r="S8" s="55">
        <v>281.45883921139864</v>
      </c>
      <c r="T8" s="55">
        <v>248.31209964311512</v>
      </c>
      <c r="U8" s="55">
        <v>226.57097579698271</v>
      </c>
      <c r="V8" s="55">
        <v>199.94456686356273</v>
      </c>
      <c r="W8" s="56">
        <v>166.59421702732482</v>
      </c>
    </row>
    <row r="9" spans="1:23" s="42" customFormat="1">
      <c r="A9" s="52" t="s">
        <v>73</v>
      </c>
      <c r="B9" s="58" t="s">
        <v>74</v>
      </c>
      <c r="C9" s="55"/>
      <c r="D9" s="55"/>
      <c r="E9" s="55"/>
      <c r="F9" s="55"/>
      <c r="G9" s="55">
        <v>397.70318442944097</v>
      </c>
      <c r="H9" s="55">
        <v>410.73434046722554</v>
      </c>
      <c r="I9" s="55">
        <v>416.88114005398052</v>
      </c>
      <c r="J9" s="55">
        <v>434.22108631511048</v>
      </c>
      <c r="K9" s="55">
        <v>389.77785646507471</v>
      </c>
      <c r="L9" s="55">
        <v>330.24611767416286</v>
      </c>
      <c r="M9" s="55">
        <v>300.45928201067306</v>
      </c>
      <c r="N9" s="55">
        <v>282.68583768162233</v>
      </c>
      <c r="O9" s="55">
        <v>257.13719459077174</v>
      </c>
      <c r="P9" s="55">
        <v>237.80755524478144</v>
      </c>
      <c r="Q9" s="55">
        <v>216.99479106130156</v>
      </c>
      <c r="R9" s="55">
        <v>195.18545080113319</v>
      </c>
      <c r="S9" s="55">
        <v>182.17813130392705</v>
      </c>
      <c r="T9" s="55">
        <v>166.44967047204034</v>
      </c>
      <c r="U9" s="55">
        <v>156.80100947308426</v>
      </c>
      <c r="V9" s="55">
        <v>148.01951333662888</v>
      </c>
      <c r="W9" s="56">
        <v>138.35101747859488</v>
      </c>
    </row>
    <row r="10" spans="1:23" s="42" customFormat="1">
      <c r="A10" s="52" t="s">
        <v>75</v>
      </c>
      <c r="B10" s="58" t="s">
        <v>76</v>
      </c>
      <c r="C10" s="55"/>
      <c r="D10" s="55"/>
      <c r="E10" s="55"/>
      <c r="F10" s="55"/>
      <c r="G10" s="55">
        <v>278.30825613745446</v>
      </c>
      <c r="H10" s="55">
        <v>288.36390127016534</v>
      </c>
      <c r="I10" s="55">
        <v>295.16597131951153</v>
      </c>
      <c r="J10" s="55">
        <v>308.72550707803521</v>
      </c>
      <c r="K10" s="55">
        <v>276.20607027656206</v>
      </c>
      <c r="L10" s="55">
        <v>234.66438572144762</v>
      </c>
      <c r="M10" s="55">
        <v>214.50749528116495</v>
      </c>
      <c r="N10" s="55">
        <v>203.49993777839919</v>
      </c>
      <c r="O10" s="55">
        <v>188.19015723191791</v>
      </c>
      <c r="P10" s="55">
        <v>177.74776389347579</v>
      </c>
      <c r="Q10" s="55">
        <v>164.33188781743092</v>
      </c>
      <c r="R10" s="55">
        <v>150.10712786074984</v>
      </c>
      <c r="S10" s="55">
        <v>140.99377326637878</v>
      </c>
      <c r="T10" s="55">
        <v>127.06298187108575</v>
      </c>
      <c r="U10" s="55">
        <v>118.64200814009946</v>
      </c>
      <c r="V10" s="55">
        <v>109.8746887462495</v>
      </c>
      <c r="W10" s="56">
        <v>99.375687691036802</v>
      </c>
    </row>
    <row r="11" spans="1:23" s="42" customFormat="1">
      <c r="A11" s="52" t="s">
        <v>77</v>
      </c>
      <c r="B11" s="58" t="s">
        <v>78</v>
      </c>
      <c r="C11" s="55"/>
      <c r="D11" s="55"/>
      <c r="E11" s="55"/>
      <c r="F11" s="55"/>
      <c r="G11" s="55">
        <v>412.8075566512897</v>
      </c>
      <c r="H11" s="55">
        <v>433.88019365388436</v>
      </c>
      <c r="I11" s="55">
        <v>451.01861457667877</v>
      </c>
      <c r="J11" s="55">
        <v>476.84520809870901</v>
      </c>
      <c r="K11" s="55">
        <v>439.21864279654329</v>
      </c>
      <c r="L11" s="55">
        <v>380.79013819624527</v>
      </c>
      <c r="M11" s="55">
        <v>351.34671225178511</v>
      </c>
      <c r="N11" s="55">
        <v>332.47366668879505</v>
      </c>
      <c r="O11" s="55">
        <v>304.82105138239433</v>
      </c>
      <c r="P11" s="55">
        <v>286.53433916524563</v>
      </c>
      <c r="Q11" s="55">
        <v>263.24905383438556</v>
      </c>
      <c r="R11" s="55">
        <v>234.81052366559763</v>
      </c>
      <c r="S11" s="55">
        <v>216.09162058537049</v>
      </c>
      <c r="T11" s="55">
        <v>193.35748150020223</v>
      </c>
      <c r="U11" s="55">
        <v>178.13997650968631</v>
      </c>
      <c r="V11" s="55">
        <v>165.49562857952839</v>
      </c>
      <c r="W11" s="56">
        <v>152.738242675859</v>
      </c>
    </row>
    <row r="12" spans="1:23" s="42" customFormat="1">
      <c r="A12" s="52" t="s">
        <v>79</v>
      </c>
      <c r="B12" s="58" t="s">
        <v>80</v>
      </c>
      <c r="C12" s="55"/>
      <c r="D12" s="55"/>
      <c r="E12" s="55"/>
      <c r="F12" s="55"/>
      <c r="G12" s="55">
        <v>321.09647782310583</v>
      </c>
      <c r="H12" s="55">
        <v>330.20951686145764</v>
      </c>
      <c r="I12" s="55">
        <v>341.94847950649063</v>
      </c>
      <c r="J12" s="55">
        <v>362.42178282313233</v>
      </c>
      <c r="K12" s="55">
        <v>331.26009302162248</v>
      </c>
      <c r="L12" s="55">
        <v>281.72483791937674</v>
      </c>
      <c r="M12" s="55">
        <v>258.6556677464647</v>
      </c>
      <c r="N12" s="55">
        <v>244.25447898118372</v>
      </c>
      <c r="O12" s="55">
        <v>220.80509637121116</v>
      </c>
      <c r="P12" s="55">
        <v>207.30680973040035</v>
      </c>
      <c r="Q12" s="55">
        <v>194.17467845368475</v>
      </c>
      <c r="R12" s="55">
        <v>175.97354722881096</v>
      </c>
      <c r="S12" s="55">
        <v>164.17510012921079</v>
      </c>
      <c r="T12" s="55">
        <v>146.98175824880275</v>
      </c>
      <c r="U12" s="55">
        <v>135.42733543781446</v>
      </c>
      <c r="V12" s="55">
        <v>125.38664548454663</v>
      </c>
      <c r="W12" s="56">
        <v>114.7904034449525</v>
      </c>
    </row>
    <row r="13" spans="1:23" s="42" customFormat="1">
      <c r="A13" s="52" t="s">
        <v>81</v>
      </c>
      <c r="B13" s="58" t="s">
        <v>82</v>
      </c>
      <c r="C13" s="55"/>
      <c r="D13" s="55"/>
      <c r="E13" s="55"/>
      <c r="F13" s="55"/>
      <c r="G13" s="55">
        <v>857.41743080943047</v>
      </c>
      <c r="H13" s="55">
        <v>903.76101081034608</v>
      </c>
      <c r="I13" s="55">
        <v>955.35394110858988</v>
      </c>
      <c r="J13" s="55">
        <v>1007.6876694865542</v>
      </c>
      <c r="K13" s="55">
        <v>958.13165104405402</v>
      </c>
      <c r="L13" s="55">
        <v>844.90348783479055</v>
      </c>
      <c r="M13" s="55">
        <v>776.7812085738891</v>
      </c>
      <c r="N13" s="55">
        <v>728.18907636479912</v>
      </c>
      <c r="O13" s="55">
        <v>642.78751631464706</v>
      </c>
      <c r="P13" s="55">
        <v>572.06653126308061</v>
      </c>
      <c r="Q13" s="55">
        <v>497.7208754750169</v>
      </c>
      <c r="R13" s="55">
        <v>426.49085412785337</v>
      </c>
      <c r="S13" s="55">
        <v>372.98367697739093</v>
      </c>
      <c r="T13" s="55">
        <v>304.30906748544908</v>
      </c>
      <c r="U13" s="55">
        <v>261.92650498400678</v>
      </c>
      <c r="V13" s="55">
        <v>236.48715001056286</v>
      </c>
      <c r="W13" s="56">
        <v>209.20004619010945</v>
      </c>
    </row>
    <row r="14" spans="1:23" s="42" customFormat="1">
      <c r="A14" s="52" t="s">
        <v>83</v>
      </c>
      <c r="B14" s="58" t="s">
        <v>84</v>
      </c>
      <c r="C14" s="55"/>
      <c r="D14" s="55"/>
      <c r="E14" s="55"/>
      <c r="F14" s="55"/>
      <c r="G14" s="55">
        <v>445.87998489112255</v>
      </c>
      <c r="H14" s="55">
        <v>462.66635368060224</v>
      </c>
      <c r="I14" s="55">
        <v>475.80003332444073</v>
      </c>
      <c r="J14" s="55">
        <v>499.652924359228</v>
      </c>
      <c r="K14" s="55">
        <v>455.27384391423095</v>
      </c>
      <c r="L14" s="55">
        <v>389.04421973571436</v>
      </c>
      <c r="M14" s="55">
        <v>354.686456229187</v>
      </c>
      <c r="N14" s="55">
        <v>334.69148324772908</v>
      </c>
      <c r="O14" s="55">
        <v>305.53939063167115</v>
      </c>
      <c r="P14" s="55">
        <v>294.02530237651735</v>
      </c>
      <c r="Q14" s="55">
        <v>276.18420833347852</v>
      </c>
      <c r="R14" s="55">
        <v>248.14929374613303</v>
      </c>
      <c r="S14" s="55">
        <v>227.26761616655114</v>
      </c>
      <c r="T14" s="55">
        <v>202.27999766382516</v>
      </c>
      <c r="U14" s="55">
        <v>186.54883017739022</v>
      </c>
      <c r="V14" s="55">
        <v>172.61096892791565</v>
      </c>
      <c r="W14" s="56">
        <v>157.72639074119442</v>
      </c>
    </row>
    <row r="15" spans="1:23" s="42" customFormat="1">
      <c r="A15" s="52" t="s">
        <v>85</v>
      </c>
      <c r="B15" s="58" t="s">
        <v>86</v>
      </c>
      <c r="C15" s="55"/>
      <c r="D15" s="55"/>
      <c r="E15" s="55"/>
      <c r="F15" s="55"/>
      <c r="G15" s="55">
        <v>282.21073780804022</v>
      </c>
      <c r="H15" s="55">
        <v>288.57796300591633</v>
      </c>
      <c r="I15" s="55">
        <v>291.55980508809967</v>
      </c>
      <c r="J15" s="55">
        <v>302.62901206423811</v>
      </c>
      <c r="K15" s="55">
        <v>271.69435231134764</v>
      </c>
      <c r="L15" s="55">
        <v>231.61086315087726</v>
      </c>
      <c r="M15" s="55">
        <v>212.44199560930653</v>
      </c>
      <c r="N15" s="55">
        <v>200.70867103606923</v>
      </c>
      <c r="O15" s="55">
        <v>182.43557312582317</v>
      </c>
      <c r="P15" s="55">
        <v>175.31384550353661</v>
      </c>
      <c r="Q15" s="55">
        <v>163.04385011134323</v>
      </c>
      <c r="R15" s="55">
        <v>146.69908758351758</v>
      </c>
      <c r="S15" s="55">
        <v>136.77206540869213</v>
      </c>
      <c r="T15" s="55">
        <v>122.5101936414452</v>
      </c>
      <c r="U15" s="55">
        <v>113.18929028739512</v>
      </c>
      <c r="V15" s="55">
        <v>105.13909919540184</v>
      </c>
      <c r="W15" s="56">
        <v>95.728609134496537</v>
      </c>
    </row>
    <row r="16" spans="1:23" s="42" customFormat="1" ht="15.75">
      <c r="A16" s="40">
        <v>924</v>
      </c>
      <c r="B16" s="59" t="s">
        <v>87</v>
      </c>
      <c r="C16" s="50"/>
      <c r="D16" s="50"/>
      <c r="E16" s="50"/>
      <c r="F16" s="50"/>
      <c r="G16" s="50">
        <v>243.03044430322484</v>
      </c>
      <c r="H16" s="50">
        <v>251.37750555224929</v>
      </c>
      <c r="I16" s="50">
        <v>253.67991311008947</v>
      </c>
      <c r="J16" s="50">
        <v>263.47033959141686</v>
      </c>
      <c r="K16" s="50">
        <v>240.36284938226441</v>
      </c>
      <c r="L16" s="50">
        <v>206.67089379062378</v>
      </c>
      <c r="M16" s="50">
        <v>187.30319988700023</v>
      </c>
      <c r="N16" s="50">
        <v>172.05514855719753</v>
      </c>
      <c r="O16" s="50">
        <v>155.79884943759333</v>
      </c>
      <c r="P16" s="50">
        <v>146.38870475220401</v>
      </c>
      <c r="Q16" s="50">
        <v>133.57067790886043</v>
      </c>
      <c r="R16" s="50">
        <v>121.32686969128019</v>
      </c>
      <c r="S16" s="50">
        <v>112.50291994508996</v>
      </c>
      <c r="T16" s="50">
        <v>100.0793792464103</v>
      </c>
      <c r="U16" s="50">
        <v>93.853011324117489</v>
      </c>
      <c r="V16" s="50">
        <v>88.744100655188575</v>
      </c>
      <c r="W16" s="51">
        <v>80.541349729237282</v>
      </c>
    </row>
    <row r="17" spans="1:23" s="42" customFormat="1" ht="15.75">
      <c r="A17" s="40">
        <v>923</v>
      </c>
      <c r="B17" s="79" t="s">
        <v>88</v>
      </c>
      <c r="C17" s="80"/>
      <c r="D17" s="80"/>
      <c r="E17" s="80"/>
      <c r="F17" s="80"/>
      <c r="G17" s="80">
        <v>389.13988845678671</v>
      </c>
      <c r="H17" s="80">
        <v>402.44030692791245</v>
      </c>
      <c r="I17" s="80">
        <v>412.71808139062722</v>
      </c>
      <c r="J17" s="80">
        <v>425.96105833939151</v>
      </c>
      <c r="K17" s="80">
        <v>385.14393113552796</v>
      </c>
      <c r="L17" s="80">
        <v>327.51264004701409</v>
      </c>
      <c r="M17" s="80">
        <v>296.34681557132365</v>
      </c>
      <c r="N17" s="80">
        <v>273.19805354427342</v>
      </c>
      <c r="O17" s="80">
        <v>244.11034951270261</v>
      </c>
      <c r="P17" s="80">
        <v>225.57473393420807</v>
      </c>
      <c r="Q17" s="80">
        <v>205.90246233925416</v>
      </c>
      <c r="R17" s="80">
        <v>183.11387856869283</v>
      </c>
      <c r="S17" s="80">
        <v>166.79602980974994</v>
      </c>
      <c r="T17" s="80">
        <v>147.2384157151196</v>
      </c>
      <c r="U17" s="80">
        <v>135.02775280691478</v>
      </c>
      <c r="V17" s="80">
        <v>122.74601007243129</v>
      </c>
      <c r="W17" s="51">
        <v>111.62965613498349</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148</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6234.2932479032761</v>
      </c>
      <c r="H21" s="50">
        <v>6383.9526634797276</v>
      </c>
      <c r="I21" s="50">
        <v>6432.38005277705</v>
      </c>
      <c r="J21" s="50">
        <v>6583.5449379683032</v>
      </c>
      <c r="K21" s="50">
        <v>5871.525024955361</v>
      </c>
      <c r="L21" s="50">
        <v>4914.9483571314304</v>
      </c>
      <c r="M21" s="50">
        <v>4360.74755675085</v>
      </c>
      <c r="N21" s="50">
        <v>3999.2857427303852</v>
      </c>
      <c r="O21" s="50">
        <v>3520.4116024657269</v>
      </c>
      <c r="P21" s="50">
        <v>3224.9439424868278</v>
      </c>
      <c r="Q21" s="50">
        <v>2882.1051692736232</v>
      </c>
      <c r="R21" s="50">
        <v>2532.7801737147129</v>
      </c>
      <c r="S21" s="50">
        <v>2271.5024921888466</v>
      </c>
      <c r="T21" s="50">
        <v>1965.3177224717956</v>
      </c>
      <c r="U21" s="50">
        <v>1772.7865647894314</v>
      </c>
      <c r="V21" s="50">
        <v>1618.9091595759792</v>
      </c>
      <c r="W21" s="51">
        <v>1430.7541221163062</v>
      </c>
    </row>
    <row r="22" spans="1:23">
      <c r="A22" s="52"/>
      <c r="B22" s="78" t="s">
        <v>66</v>
      </c>
      <c r="C22" s="55" t="s">
        <v>208</v>
      </c>
      <c r="D22" s="55" t="s">
        <v>208</v>
      </c>
      <c r="E22" s="55" t="s">
        <v>208</v>
      </c>
      <c r="F22" s="55" t="s">
        <v>208</v>
      </c>
      <c r="G22" s="55">
        <v>0.94259799277927447</v>
      </c>
      <c r="H22" s="55">
        <v>0.93968991871026775</v>
      </c>
      <c r="I22" s="55">
        <v>0.7421072624431766</v>
      </c>
      <c r="J22" s="55">
        <v>0.79523642111557336</v>
      </c>
      <c r="K22" s="55">
        <v>0.57397617505881138</v>
      </c>
      <c r="L22" s="55">
        <v>0.26860213768832786</v>
      </c>
      <c r="M22" s="55">
        <v>0.34441709276929422</v>
      </c>
      <c r="N22" s="55">
        <v>0.2794388991429409</v>
      </c>
      <c r="O22" s="55">
        <v>0.25008688796089429</v>
      </c>
      <c r="P22" s="55">
        <v>0.21003358837155015</v>
      </c>
      <c r="Q22" s="55">
        <v>0.15225949202803415</v>
      </c>
      <c r="R22" s="55">
        <v>0.13481094260448864</v>
      </c>
      <c r="S22" s="55">
        <v>9.7563881299980601E-2</v>
      </c>
      <c r="T22" s="55">
        <v>6.7562767508243984E-2</v>
      </c>
      <c r="U22" s="55">
        <v>5.2680889018621141E-2</v>
      </c>
      <c r="V22" s="55">
        <v>0.4336220629068957</v>
      </c>
      <c r="W22" s="56">
        <v>4.2126245007595584E-2</v>
      </c>
    </row>
    <row r="23" spans="1:23" ht="25.5" customHeight="1">
      <c r="A23" s="47">
        <v>941</v>
      </c>
      <c r="B23" s="48" t="s">
        <v>67</v>
      </c>
      <c r="C23" s="50" t="s">
        <v>208</v>
      </c>
      <c r="D23" s="50" t="s">
        <v>208</v>
      </c>
      <c r="E23" s="50" t="s">
        <v>208</v>
      </c>
      <c r="F23" s="50" t="s">
        <v>208</v>
      </c>
      <c r="G23" s="50">
        <v>5691.9869052607837</v>
      </c>
      <c r="H23" s="50">
        <v>5830.22499966135</v>
      </c>
      <c r="I23" s="50">
        <v>5877.2704613341921</v>
      </c>
      <c r="J23" s="50">
        <v>6023.158454392913</v>
      </c>
      <c r="K23" s="50">
        <v>5378.0564627600261</v>
      </c>
      <c r="L23" s="50">
        <v>4506.4362285653615</v>
      </c>
      <c r="M23" s="50">
        <v>4001.87748049429</v>
      </c>
      <c r="N23" s="50">
        <v>3676.3018889091782</v>
      </c>
      <c r="O23" s="50">
        <v>3239.4434217595467</v>
      </c>
      <c r="P23" s="50">
        <v>2968.7935014700602</v>
      </c>
      <c r="Q23" s="50">
        <v>2652.4981728768471</v>
      </c>
      <c r="R23" s="50">
        <v>2331.3826761400528</v>
      </c>
      <c r="S23" s="50">
        <v>2091.8841379791415</v>
      </c>
      <c r="T23" s="50">
        <v>1809.3840261343407</v>
      </c>
      <c r="U23" s="50">
        <v>1631.8294024161667</v>
      </c>
      <c r="V23" s="50">
        <v>1491.2618648300681</v>
      </c>
      <c r="W23" s="51">
        <v>1317.2639329664539</v>
      </c>
    </row>
    <row r="24" spans="1:23" ht="25.5" customHeight="1">
      <c r="A24" s="47">
        <v>921</v>
      </c>
      <c r="B24" s="57" t="s">
        <v>68</v>
      </c>
      <c r="C24" s="50" t="s">
        <v>208</v>
      </c>
      <c r="D24" s="50" t="s">
        <v>208</v>
      </c>
      <c r="E24" s="50" t="s">
        <v>208</v>
      </c>
      <c r="F24" s="50" t="s">
        <v>208</v>
      </c>
      <c r="G24" s="50">
        <v>5353.8877401671307</v>
      </c>
      <c r="H24" s="50">
        <v>5484.9353763655608</v>
      </c>
      <c r="I24" s="50">
        <v>5536.5248008966928</v>
      </c>
      <c r="J24" s="50">
        <v>5677.0336313987664</v>
      </c>
      <c r="K24" s="50">
        <v>5070.4479622401632</v>
      </c>
      <c r="L24" s="50">
        <v>4248.8215774817327</v>
      </c>
      <c r="M24" s="50">
        <v>3775.2747310316022</v>
      </c>
      <c r="N24" s="50">
        <v>3473.0685373930723</v>
      </c>
      <c r="O24" s="50">
        <v>3060.2803665244919</v>
      </c>
      <c r="P24" s="50">
        <v>2802.6987262098041</v>
      </c>
      <c r="Q24" s="50">
        <v>2503.6489342151513</v>
      </c>
      <c r="R24" s="50">
        <v>2198.03084095644</v>
      </c>
      <c r="S24" s="50">
        <v>1970.798443518474</v>
      </c>
      <c r="T24" s="50">
        <v>1703.4403033806293</v>
      </c>
      <c r="U24" s="50">
        <v>1533.8916850102482</v>
      </c>
      <c r="V24" s="50">
        <v>1399.2876901368545</v>
      </c>
      <c r="W24" s="51">
        <v>1235.4105937473958</v>
      </c>
    </row>
    <row r="25" spans="1:23">
      <c r="A25" s="52" t="s">
        <v>69</v>
      </c>
      <c r="B25" s="58" t="s">
        <v>70</v>
      </c>
      <c r="C25" s="55" t="s">
        <v>208</v>
      </c>
      <c r="D25" s="55" t="s">
        <v>208</v>
      </c>
      <c r="E25" s="55" t="s">
        <v>208</v>
      </c>
      <c r="F25" s="55" t="s">
        <v>208</v>
      </c>
      <c r="G25" s="55">
        <v>323.00517824509865</v>
      </c>
      <c r="H25" s="55">
        <v>326.84518143328324</v>
      </c>
      <c r="I25" s="55">
        <v>325.52065626881688</v>
      </c>
      <c r="J25" s="55">
        <v>331.38133675576955</v>
      </c>
      <c r="K25" s="55">
        <v>288.82158758824346</v>
      </c>
      <c r="L25" s="55">
        <v>237.40393050227118</v>
      </c>
      <c r="M25" s="55">
        <v>209.99505627302463</v>
      </c>
      <c r="N25" s="55">
        <v>194.27817921199335</v>
      </c>
      <c r="O25" s="55">
        <v>173.69059030659611</v>
      </c>
      <c r="P25" s="55">
        <v>160.69908839890996</v>
      </c>
      <c r="Q25" s="55">
        <v>144.66920079298291</v>
      </c>
      <c r="R25" s="55">
        <v>129.35925039658972</v>
      </c>
      <c r="S25" s="55">
        <v>117.51340196642437</v>
      </c>
      <c r="T25" s="55">
        <v>103.62167913253437</v>
      </c>
      <c r="U25" s="55">
        <v>96.704738456589141</v>
      </c>
      <c r="V25" s="55">
        <v>90.360754339005439</v>
      </c>
      <c r="W25" s="56">
        <v>82.425309059338005</v>
      </c>
    </row>
    <row r="26" spans="1:23">
      <c r="A26" s="52" t="s">
        <v>71</v>
      </c>
      <c r="B26" s="58" t="s">
        <v>72</v>
      </c>
      <c r="C26" s="55" t="s">
        <v>208</v>
      </c>
      <c r="D26" s="55" t="s">
        <v>208</v>
      </c>
      <c r="E26" s="55" t="s">
        <v>208</v>
      </c>
      <c r="F26" s="55" t="s">
        <v>208</v>
      </c>
      <c r="G26" s="55">
        <v>863.70823601359473</v>
      </c>
      <c r="H26" s="55">
        <v>874.97114431218108</v>
      </c>
      <c r="I26" s="55">
        <v>875.48427444974197</v>
      </c>
      <c r="J26" s="55">
        <v>889.29182499337469</v>
      </c>
      <c r="K26" s="55">
        <v>786.75293478619813</v>
      </c>
      <c r="L26" s="55">
        <v>654.62108143460682</v>
      </c>
      <c r="M26" s="55">
        <v>578.38607913881026</v>
      </c>
      <c r="N26" s="55">
        <v>530.70036021415251</v>
      </c>
      <c r="O26" s="55">
        <v>469.69223487256551</v>
      </c>
      <c r="P26" s="55">
        <v>428.59085903203351</v>
      </c>
      <c r="Q26" s="55">
        <v>380.16597170294972</v>
      </c>
      <c r="R26" s="55">
        <v>334.9146441421467</v>
      </c>
      <c r="S26" s="55">
        <v>302.93115080603746</v>
      </c>
      <c r="T26" s="55">
        <v>262.8624241983967</v>
      </c>
      <c r="U26" s="55">
        <v>236.43188307891808</v>
      </c>
      <c r="V26" s="55">
        <v>207.22207319583717</v>
      </c>
      <c r="W26" s="56">
        <v>169.3079766370108</v>
      </c>
    </row>
    <row r="27" spans="1:23">
      <c r="A27" s="52" t="s">
        <v>73</v>
      </c>
      <c r="B27" s="58" t="s">
        <v>74</v>
      </c>
      <c r="C27" s="55" t="s">
        <v>208</v>
      </c>
      <c r="D27" s="55" t="s">
        <v>208</v>
      </c>
      <c r="E27" s="55" t="s">
        <v>208</v>
      </c>
      <c r="F27" s="55" t="s">
        <v>208</v>
      </c>
      <c r="G27" s="55">
        <v>553.27683326338376</v>
      </c>
      <c r="H27" s="55">
        <v>564.18057527861993</v>
      </c>
      <c r="I27" s="55">
        <v>559.95935054576228</v>
      </c>
      <c r="J27" s="55">
        <v>570.44256622668456</v>
      </c>
      <c r="K27" s="55">
        <v>498.82493185286307</v>
      </c>
      <c r="L27" s="55">
        <v>411.65079811645967</v>
      </c>
      <c r="M27" s="55">
        <v>363.50099435716618</v>
      </c>
      <c r="N27" s="55">
        <v>333.9114853577027</v>
      </c>
      <c r="O27" s="55">
        <v>295.69849561634328</v>
      </c>
      <c r="P27" s="55">
        <v>269.81994622080447</v>
      </c>
      <c r="Q27" s="55">
        <v>241.815868188282</v>
      </c>
      <c r="R27" s="55">
        <v>214.53069820149298</v>
      </c>
      <c r="S27" s="55">
        <v>196.076382330781</v>
      </c>
      <c r="T27" s="55">
        <v>176.20310870951937</v>
      </c>
      <c r="U27" s="55">
        <v>163.6253620217241</v>
      </c>
      <c r="V27" s="55">
        <v>153.40707131084761</v>
      </c>
      <c r="W27" s="56">
        <v>140.60470557108604</v>
      </c>
    </row>
    <row r="28" spans="1:23">
      <c r="A28" s="52" t="s">
        <v>75</v>
      </c>
      <c r="B28" s="58" t="s">
        <v>76</v>
      </c>
      <c r="C28" s="55" t="s">
        <v>208</v>
      </c>
      <c r="D28" s="55" t="s">
        <v>208</v>
      </c>
      <c r="E28" s="55" t="s">
        <v>208</v>
      </c>
      <c r="F28" s="55" t="s">
        <v>208</v>
      </c>
      <c r="G28" s="55">
        <v>387.17696175275239</v>
      </c>
      <c r="H28" s="55">
        <v>396.0937659196548</v>
      </c>
      <c r="I28" s="55">
        <v>396.47019191580864</v>
      </c>
      <c r="J28" s="55">
        <v>405.57719573624587</v>
      </c>
      <c r="K28" s="55">
        <v>353.47948042142963</v>
      </c>
      <c r="L28" s="55">
        <v>292.50845506396769</v>
      </c>
      <c r="M28" s="55">
        <v>259.5149908831865</v>
      </c>
      <c r="N28" s="55">
        <v>240.37626734706032</v>
      </c>
      <c r="O28" s="55">
        <v>216.4118904378773</v>
      </c>
      <c r="P28" s="55">
        <v>201.67522451185175</v>
      </c>
      <c r="Q28" s="55">
        <v>183.12908770406992</v>
      </c>
      <c r="R28" s="55">
        <v>164.98456628202987</v>
      </c>
      <c r="S28" s="55">
        <v>151.75009643235924</v>
      </c>
      <c r="T28" s="55">
        <v>134.50848141719464</v>
      </c>
      <c r="U28" s="55">
        <v>123.80559027102711</v>
      </c>
      <c r="V28" s="55">
        <v>113.8738658964501</v>
      </c>
      <c r="W28" s="56">
        <v>100.99448174195197</v>
      </c>
    </row>
    <row r="29" spans="1:23">
      <c r="A29" s="52" t="s">
        <v>77</v>
      </c>
      <c r="B29" s="58" t="s">
        <v>78</v>
      </c>
      <c r="C29" s="55" t="s">
        <v>208</v>
      </c>
      <c r="D29" s="55" t="s">
        <v>208</v>
      </c>
      <c r="E29" s="55" t="s">
        <v>208</v>
      </c>
      <c r="F29" s="55" t="s">
        <v>208</v>
      </c>
      <c r="G29" s="55">
        <v>574.2897382601717</v>
      </c>
      <c r="H29" s="55">
        <v>595.97348733780927</v>
      </c>
      <c r="I29" s="55">
        <v>605.81318327258555</v>
      </c>
      <c r="J29" s="55">
        <v>626.43849590327738</v>
      </c>
      <c r="K29" s="55">
        <v>562.09763055414658</v>
      </c>
      <c r="L29" s="55">
        <v>474.65376855094831</v>
      </c>
      <c r="M29" s="55">
        <v>425.06551441172741</v>
      </c>
      <c r="N29" s="55">
        <v>392.72139275477616</v>
      </c>
      <c r="O29" s="55">
        <v>350.53321037205126</v>
      </c>
      <c r="P29" s="55">
        <v>325.10607118600745</v>
      </c>
      <c r="Q29" s="55">
        <v>293.36095208258826</v>
      </c>
      <c r="R29" s="55">
        <v>258.08309676914911</v>
      </c>
      <c r="S29" s="55">
        <v>232.57710962952353</v>
      </c>
      <c r="T29" s="55">
        <v>204.68763462227466</v>
      </c>
      <c r="U29" s="55">
        <v>185.89305161292535</v>
      </c>
      <c r="V29" s="55">
        <v>171.5192755525072</v>
      </c>
      <c r="W29" s="56">
        <v>155.22629346912379</v>
      </c>
    </row>
    <row r="30" spans="1:23">
      <c r="A30" s="52" t="s">
        <v>79</v>
      </c>
      <c r="B30" s="58" t="s">
        <v>80</v>
      </c>
      <c r="C30" s="55" t="s">
        <v>208</v>
      </c>
      <c r="D30" s="55" t="s">
        <v>208</v>
      </c>
      <c r="E30" s="55" t="s">
        <v>208</v>
      </c>
      <c r="F30" s="55" t="s">
        <v>208</v>
      </c>
      <c r="G30" s="55">
        <v>446.70309260124435</v>
      </c>
      <c r="H30" s="55">
        <v>453.57248428132812</v>
      </c>
      <c r="I30" s="55">
        <v>459.30897348767485</v>
      </c>
      <c r="J30" s="55">
        <v>476.11877535594334</v>
      </c>
      <c r="K30" s="55">
        <v>423.93581519911203</v>
      </c>
      <c r="L30" s="55">
        <v>351.16916799962394</v>
      </c>
      <c r="M30" s="55">
        <v>312.92623676913678</v>
      </c>
      <c r="N30" s="55">
        <v>288.5159601583432</v>
      </c>
      <c r="O30" s="55">
        <v>253.91789361822671</v>
      </c>
      <c r="P30" s="55">
        <v>235.21335222124168</v>
      </c>
      <c r="Q30" s="55">
        <v>216.38546354411571</v>
      </c>
      <c r="R30" s="55">
        <v>193.41466178467354</v>
      </c>
      <c r="S30" s="55">
        <v>176.6999116289403</v>
      </c>
      <c r="T30" s="55">
        <v>155.59443676628035</v>
      </c>
      <c r="U30" s="55">
        <v>141.3214549007966</v>
      </c>
      <c r="V30" s="55">
        <v>129.950420938966</v>
      </c>
      <c r="W30" s="56">
        <v>116.66029764660644</v>
      </c>
    </row>
    <row r="31" spans="1:23">
      <c r="A31" s="52" t="s">
        <v>81</v>
      </c>
      <c r="B31" s="58" t="s">
        <v>82</v>
      </c>
      <c r="C31" s="55" t="s">
        <v>208</v>
      </c>
      <c r="D31" s="55" t="s">
        <v>208</v>
      </c>
      <c r="E31" s="55" t="s">
        <v>208</v>
      </c>
      <c r="F31" s="55" t="s">
        <v>208</v>
      </c>
      <c r="G31" s="55">
        <v>1192.8222339573258</v>
      </c>
      <c r="H31" s="55">
        <v>1241.3970704600829</v>
      </c>
      <c r="I31" s="55">
        <v>1283.2419627696047</v>
      </c>
      <c r="J31" s="55">
        <v>1323.8139700100826</v>
      </c>
      <c r="K31" s="55">
        <v>1226.1854992805274</v>
      </c>
      <c r="L31" s="55">
        <v>1053.1696709959019</v>
      </c>
      <c r="M31" s="55">
        <v>939.76375043237908</v>
      </c>
      <c r="N31" s="55">
        <v>860.14459763659795</v>
      </c>
      <c r="O31" s="55">
        <v>739.18245035573784</v>
      </c>
      <c r="P31" s="55">
        <v>649.07509158506355</v>
      </c>
      <c r="Q31" s="55">
        <v>554.65297129838439</v>
      </c>
      <c r="R31" s="55">
        <v>468.76127465986457</v>
      </c>
      <c r="S31" s="55">
        <v>401.43835885631876</v>
      </c>
      <c r="T31" s="55">
        <v>322.14064195722148</v>
      </c>
      <c r="U31" s="55">
        <v>273.32616891379013</v>
      </c>
      <c r="V31" s="55">
        <v>245.09471939191945</v>
      </c>
      <c r="W31" s="56">
        <v>212.60783936459907</v>
      </c>
    </row>
    <row r="32" spans="1:23">
      <c r="A32" s="52" t="s">
        <v>83</v>
      </c>
      <c r="B32" s="58" t="s">
        <v>84</v>
      </c>
      <c r="C32" s="55" t="s">
        <v>208</v>
      </c>
      <c r="D32" s="55" t="s">
        <v>208</v>
      </c>
      <c r="E32" s="55" t="s">
        <v>208</v>
      </c>
      <c r="F32" s="55" t="s">
        <v>208</v>
      </c>
      <c r="G32" s="55">
        <v>620.29944872079193</v>
      </c>
      <c r="H32" s="55">
        <v>635.51386836721588</v>
      </c>
      <c r="I32" s="55">
        <v>639.09985857241452</v>
      </c>
      <c r="J32" s="55">
        <v>656.40132498610762</v>
      </c>
      <c r="K32" s="55">
        <v>582.64455098735527</v>
      </c>
      <c r="L32" s="55">
        <v>484.94245650698122</v>
      </c>
      <c r="M32" s="55">
        <v>429.10599619867656</v>
      </c>
      <c r="N32" s="55">
        <v>395.34110100587941</v>
      </c>
      <c r="O32" s="55">
        <v>351.35927458921509</v>
      </c>
      <c r="P32" s="55">
        <v>333.60542810814934</v>
      </c>
      <c r="Q32" s="55">
        <v>307.77570185630094</v>
      </c>
      <c r="R32" s="55">
        <v>272.74390087509647</v>
      </c>
      <c r="S32" s="55">
        <v>244.60571463726112</v>
      </c>
      <c r="T32" s="55">
        <v>214.13298276314336</v>
      </c>
      <c r="U32" s="55">
        <v>194.66787857475006</v>
      </c>
      <c r="V32" s="55">
        <v>178.89359735387393</v>
      </c>
      <c r="W32" s="56">
        <v>160.29569666436939</v>
      </c>
    </row>
    <row r="33" spans="1:23">
      <c r="A33" s="52" t="s">
        <v>85</v>
      </c>
      <c r="B33" s="58" t="s">
        <v>86</v>
      </c>
      <c r="C33" s="55" t="s">
        <v>208</v>
      </c>
      <c r="D33" s="55" t="s">
        <v>208</v>
      </c>
      <c r="E33" s="55" t="s">
        <v>208</v>
      </c>
      <c r="F33" s="55" t="s">
        <v>208</v>
      </c>
      <c r="G33" s="55">
        <v>392.60601735276646</v>
      </c>
      <c r="H33" s="55">
        <v>396.38779897538558</v>
      </c>
      <c r="I33" s="55">
        <v>391.62634961428364</v>
      </c>
      <c r="J33" s="55">
        <v>397.56814143128088</v>
      </c>
      <c r="K33" s="55">
        <v>347.70553157028684</v>
      </c>
      <c r="L33" s="55">
        <v>288.70224831097232</v>
      </c>
      <c r="M33" s="55">
        <v>257.01611256749425</v>
      </c>
      <c r="N33" s="55">
        <v>237.07919370656666</v>
      </c>
      <c r="O33" s="55">
        <v>209.79432635587807</v>
      </c>
      <c r="P33" s="55">
        <v>198.91366494574277</v>
      </c>
      <c r="Q33" s="55">
        <v>181.69371704547726</v>
      </c>
      <c r="R33" s="55">
        <v>161.23874784539669</v>
      </c>
      <c r="S33" s="55">
        <v>147.20631723082792</v>
      </c>
      <c r="T33" s="55">
        <v>129.68891381406425</v>
      </c>
      <c r="U33" s="55">
        <v>118.1155571797273</v>
      </c>
      <c r="V33" s="55">
        <v>108.9659121574479</v>
      </c>
      <c r="W33" s="56">
        <v>97.287993593310034</v>
      </c>
    </row>
    <row r="34" spans="1:23" ht="15.75">
      <c r="A34" s="40">
        <v>924</v>
      </c>
      <c r="B34" s="59" t="s">
        <v>87</v>
      </c>
      <c r="C34" s="50" t="s">
        <v>208</v>
      </c>
      <c r="D34" s="50" t="s">
        <v>208</v>
      </c>
      <c r="E34" s="50" t="s">
        <v>208</v>
      </c>
      <c r="F34" s="50" t="s">
        <v>208</v>
      </c>
      <c r="G34" s="50">
        <v>338.09916509365377</v>
      </c>
      <c r="H34" s="50">
        <v>345.2896232957886</v>
      </c>
      <c r="I34" s="50">
        <v>340.745660437499</v>
      </c>
      <c r="J34" s="50">
        <v>346.12482299414711</v>
      </c>
      <c r="K34" s="50">
        <v>307.60850051986307</v>
      </c>
      <c r="L34" s="50">
        <v>257.61465108362842</v>
      </c>
      <c r="M34" s="50">
        <v>226.60274946268788</v>
      </c>
      <c r="N34" s="50">
        <v>203.23335151610596</v>
      </c>
      <c r="O34" s="50">
        <v>179.16305523505497</v>
      </c>
      <c r="P34" s="50">
        <v>166.09477526025609</v>
      </c>
      <c r="Q34" s="50">
        <v>148.84923866169569</v>
      </c>
      <c r="R34" s="50">
        <v>133.35183518361291</v>
      </c>
      <c r="S34" s="50">
        <v>121.08569446066767</v>
      </c>
      <c r="T34" s="50">
        <v>105.94372275371131</v>
      </c>
      <c r="U34" s="50">
        <v>97.937717405918619</v>
      </c>
      <c r="V34" s="50">
        <v>91.974174693213513</v>
      </c>
      <c r="W34" s="51">
        <v>81.853339219058213</v>
      </c>
    </row>
    <row r="35" spans="1:23" ht="15.75">
      <c r="A35" s="40">
        <v>923</v>
      </c>
      <c r="B35" s="59" t="s">
        <v>88</v>
      </c>
      <c r="C35" s="50" t="s">
        <v>208</v>
      </c>
      <c r="D35" s="50" t="s">
        <v>208</v>
      </c>
      <c r="E35" s="50" t="s">
        <v>208</v>
      </c>
      <c r="F35" s="50" t="s">
        <v>208</v>
      </c>
      <c r="G35" s="50">
        <v>541.36374464971232</v>
      </c>
      <c r="H35" s="50">
        <v>552.78797389966792</v>
      </c>
      <c r="I35" s="50">
        <v>554.36748418041566</v>
      </c>
      <c r="J35" s="50">
        <v>559.59124715427549</v>
      </c>
      <c r="K35" s="50">
        <v>492.89458602027594</v>
      </c>
      <c r="L35" s="50">
        <v>408.24352642838039</v>
      </c>
      <c r="M35" s="50">
        <v>358.52565916379081</v>
      </c>
      <c r="N35" s="50">
        <v>322.70441492206413</v>
      </c>
      <c r="O35" s="50">
        <v>280.71809381821907</v>
      </c>
      <c r="P35" s="50">
        <v>255.94040742839661</v>
      </c>
      <c r="Q35" s="50">
        <v>229.45473690474833</v>
      </c>
      <c r="R35" s="50">
        <v>201.2626866320561</v>
      </c>
      <c r="S35" s="50">
        <v>179.52079032840473</v>
      </c>
      <c r="T35" s="50">
        <v>155.86613356994653</v>
      </c>
      <c r="U35" s="50">
        <v>140.90448148424613</v>
      </c>
      <c r="V35" s="50">
        <v>127.21367268300423</v>
      </c>
      <c r="W35" s="51">
        <v>113.44806290484493</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4"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149</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SUM(G6,G16:G17,G4)</f>
        <v>210.12097544210181</v>
      </c>
      <c r="H3" s="50">
        <f t="shared" si="0"/>
        <v>270.55906472417536</v>
      </c>
      <c r="I3" s="50">
        <f t="shared" si="0"/>
        <v>292.00557556425974</v>
      </c>
      <c r="J3" s="50">
        <f t="shared" si="0"/>
        <v>317.28259298054263</v>
      </c>
      <c r="K3" s="50">
        <f t="shared" si="0"/>
        <v>312.66128505767614</v>
      </c>
      <c r="L3" s="50">
        <f t="shared" si="0"/>
        <v>296.30574154435203</v>
      </c>
      <c r="M3" s="50">
        <f t="shared" si="0"/>
        <v>290.48548701729459</v>
      </c>
      <c r="N3" s="50">
        <f t="shared" si="0"/>
        <v>283.72187865289754</v>
      </c>
      <c r="O3" s="50">
        <f t="shared" si="0"/>
        <v>276.94990169243863</v>
      </c>
      <c r="P3" s="50">
        <f t="shared" si="0"/>
        <v>304.28514955817315</v>
      </c>
      <c r="Q3" s="50">
        <f t="shared" si="0"/>
        <v>388.24454173128265</v>
      </c>
      <c r="R3" s="50">
        <f t="shared" si="0"/>
        <v>430.68552026831765</v>
      </c>
      <c r="S3" s="50">
        <f t="shared" si="0"/>
        <v>508.21788711256062</v>
      </c>
      <c r="T3" s="50">
        <f t="shared" si="0"/>
        <v>557.83154347728646</v>
      </c>
      <c r="U3" s="50">
        <f t="shared" si="0"/>
        <v>585.49981248498966</v>
      </c>
      <c r="V3" s="50">
        <f t="shared" si="0"/>
        <v>613.44327261255194</v>
      </c>
      <c r="W3" s="77">
        <f t="shared" si="0"/>
        <v>626.23298274001695</v>
      </c>
    </row>
    <row r="4" spans="1:23" s="42" customFormat="1">
      <c r="A4" s="52"/>
      <c r="B4" s="78" t="s">
        <v>66</v>
      </c>
      <c r="C4" s="55"/>
      <c r="D4" s="55"/>
      <c r="E4" s="55"/>
      <c r="F4" s="55"/>
      <c r="G4" s="55">
        <v>1.7758296722277078E-2</v>
      </c>
      <c r="H4" s="55">
        <v>1.0019513495952483E-2</v>
      </c>
      <c r="I4" s="132">
        <v>0</v>
      </c>
      <c r="J4" s="132">
        <v>0</v>
      </c>
      <c r="K4" s="132">
        <v>0</v>
      </c>
      <c r="L4" s="132">
        <v>0</v>
      </c>
      <c r="M4" s="132">
        <v>0</v>
      </c>
      <c r="N4" s="132">
        <v>0</v>
      </c>
      <c r="O4" s="132">
        <v>0</v>
      </c>
      <c r="P4" s="132">
        <v>0</v>
      </c>
      <c r="Q4" s="132">
        <v>0</v>
      </c>
      <c r="R4" s="132">
        <v>0</v>
      </c>
      <c r="S4" s="132">
        <v>0</v>
      </c>
      <c r="T4" s="132">
        <v>0</v>
      </c>
      <c r="U4" s="132">
        <v>0</v>
      </c>
      <c r="V4" s="132">
        <v>1.8867064414045072E-2</v>
      </c>
      <c r="W4" s="134">
        <v>0</v>
      </c>
    </row>
    <row r="5" spans="1:23" s="42" customFormat="1" ht="25.5" customHeight="1">
      <c r="A5" s="47">
        <v>941</v>
      </c>
      <c r="B5" s="48" t="s">
        <v>67</v>
      </c>
      <c r="C5" s="50"/>
      <c r="D5" s="50"/>
      <c r="E5" s="50"/>
      <c r="F5" s="50"/>
      <c r="G5" s="50">
        <f t="shared" ref="G5:W5" si="1">SUM(G6,G16)</f>
        <v>189.76379167226028</v>
      </c>
      <c r="H5" s="50">
        <f t="shared" si="1"/>
        <v>243.51521121497754</v>
      </c>
      <c r="I5" s="50">
        <f t="shared" si="1"/>
        <v>262.53960898902744</v>
      </c>
      <c r="J5" s="50">
        <f t="shared" si="1"/>
        <v>285.0837190916746</v>
      </c>
      <c r="K5" s="50">
        <f t="shared" si="1"/>
        <v>280.45061274002973</v>
      </c>
      <c r="L5" s="50">
        <f t="shared" si="1"/>
        <v>265.60311243019407</v>
      </c>
      <c r="M5" s="50">
        <f t="shared" si="1"/>
        <v>260.70108514150007</v>
      </c>
      <c r="N5" s="50">
        <f t="shared" si="1"/>
        <v>255.07988443145905</v>
      </c>
      <c r="O5" s="50">
        <f t="shared" si="1"/>
        <v>249.56803821716068</v>
      </c>
      <c r="P5" s="50">
        <f t="shared" si="1"/>
        <v>274.6510251875311</v>
      </c>
      <c r="Q5" s="50">
        <f t="shared" si="1"/>
        <v>350.31947105412496</v>
      </c>
      <c r="R5" s="50">
        <f t="shared" si="1"/>
        <v>388.94673724707252</v>
      </c>
      <c r="S5" s="50">
        <f t="shared" si="1"/>
        <v>459.16497385207009</v>
      </c>
      <c r="T5" s="50">
        <f t="shared" si="1"/>
        <v>503.37841684419817</v>
      </c>
      <c r="U5" s="50">
        <f t="shared" si="1"/>
        <v>527.88792138086455</v>
      </c>
      <c r="V5" s="50">
        <f t="shared" si="1"/>
        <v>553.12719536462623</v>
      </c>
      <c r="W5" s="51">
        <f t="shared" si="1"/>
        <v>564.48265101803872</v>
      </c>
    </row>
    <row r="6" spans="1:23" s="42" customFormat="1" ht="25.5" customHeight="1">
      <c r="A6" s="47">
        <v>921</v>
      </c>
      <c r="B6" s="57" t="s">
        <v>68</v>
      </c>
      <c r="C6" s="50"/>
      <c r="D6" s="50"/>
      <c r="E6" s="50"/>
      <c r="F6" s="50"/>
      <c r="G6" s="50">
        <f t="shared" ref="G6:I6" si="2">SUM(G7:G15)</f>
        <v>175.279966815324</v>
      </c>
      <c r="H6" s="50">
        <f t="shared" si="2"/>
        <v>225.00934180215881</v>
      </c>
      <c r="I6" s="50">
        <f t="shared" si="2"/>
        <v>242.59171234201025</v>
      </c>
      <c r="J6" s="50">
        <f t="shared" ref="J6:W6" si="3">SUM(J7:J15)</f>
        <v>263.35905158315484</v>
      </c>
      <c r="K6" s="50">
        <f t="shared" si="3"/>
        <v>259.04297416663934</v>
      </c>
      <c r="L6" s="50">
        <f t="shared" si="3"/>
        <v>245.24611234498434</v>
      </c>
      <c r="M6" s="50">
        <f t="shared" si="3"/>
        <v>240.8828572442288</v>
      </c>
      <c r="N6" s="50">
        <f t="shared" si="3"/>
        <v>235.76240556805013</v>
      </c>
      <c r="O6" s="50">
        <f t="shared" si="3"/>
        <v>230.85210101956906</v>
      </c>
      <c r="P6" s="50">
        <f t="shared" si="3"/>
        <v>254.15088922767151</v>
      </c>
      <c r="Q6" s="50">
        <f t="shared" si="3"/>
        <v>324.24644245665206</v>
      </c>
      <c r="R6" s="50">
        <f t="shared" si="3"/>
        <v>360.3047140695441</v>
      </c>
      <c r="S6" s="50">
        <f t="shared" si="3"/>
        <v>425.36865524945068</v>
      </c>
      <c r="T6" s="50">
        <f t="shared" si="3"/>
        <v>466.89604040169922</v>
      </c>
      <c r="U6" s="50">
        <f t="shared" si="3"/>
        <v>489.10623932363711</v>
      </c>
      <c r="V6" s="50">
        <f t="shared" si="3"/>
        <v>511.53228572791147</v>
      </c>
      <c r="W6" s="51">
        <f t="shared" si="3"/>
        <v>522.72482576679135</v>
      </c>
    </row>
    <row r="7" spans="1:23" s="42" customFormat="1">
      <c r="A7" s="52" t="s">
        <v>69</v>
      </c>
      <c r="B7" s="58" t="s">
        <v>70</v>
      </c>
      <c r="C7" s="55"/>
      <c r="D7" s="55"/>
      <c r="E7" s="55"/>
      <c r="F7" s="55"/>
      <c r="G7" s="55">
        <v>14.576418972122482</v>
      </c>
      <c r="H7" s="55">
        <v>19.079773056309993</v>
      </c>
      <c r="I7" s="55">
        <v>20.607515023043149</v>
      </c>
      <c r="J7" s="55">
        <v>22.336886012049245</v>
      </c>
      <c r="K7" s="55">
        <v>21.198530211722638</v>
      </c>
      <c r="L7" s="55">
        <v>19.731018697009347</v>
      </c>
      <c r="M7" s="55">
        <v>19.20354447340933</v>
      </c>
      <c r="N7" s="55">
        <v>18.463418137613147</v>
      </c>
      <c r="O7" s="55">
        <v>18.076191887599233</v>
      </c>
      <c r="P7" s="55">
        <v>19.730555937457567</v>
      </c>
      <c r="Q7" s="55">
        <v>25.338921749687302</v>
      </c>
      <c r="R7" s="55">
        <v>28.164401101586968</v>
      </c>
      <c r="S7" s="55">
        <v>33.758031111893658</v>
      </c>
      <c r="T7" s="55">
        <v>37.313748964577329</v>
      </c>
      <c r="U7" s="55">
        <v>40.733161592551113</v>
      </c>
      <c r="V7" s="55">
        <v>44.37705954824451</v>
      </c>
      <c r="W7" s="56">
        <v>47.31484187622776</v>
      </c>
    </row>
    <row r="8" spans="1:23" s="42" customFormat="1">
      <c r="A8" s="52" t="s">
        <v>71</v>
      </c>
      <c r="B8" s="58" t="s">
        <v>72</v>
      </c>
      <c r="C8" s="55"/>
      <c r="D8" s="55"/>
      <c r="E8" s="55"/>
      <c r="F8" s="55"/>
      <c r="G8" s="55">
        <v>32.772752868473212</v>
      </c>
      <c r="H8" s="55">
        <v>41.770528504132422</v>
      </c>
      <c r="I8" s="55">
        <v>44.584445866724153</v>
      </c>
      <c r="J8" s="55">
        <v>47.638210820648354</v>
      </c>
      <c r="K8" s="55">
        <v>46.449387114281052</v>
      </c>
      <c r="L8" s="55">
        <v>43.893185858946225</v>
      </c>
      <c r="M8" s="55">
        <v>42.647330849771194</v>
      </c>
      <c r="N8" s="55">
        <v>41.03642754969421</v>
      </c>
      <c r="O8" s="55">
        <v>40.09245247793077</v>
      </c>
      <c r="P8" s="55">
        <v>44.673816242919926</v>
      </c>
      <c r="Q8" s="55">
        <v>57.11368611333242</v>
      </c>
      <c r="R8" s="55">
        <v>63.669529943123479</v>
      </c>
      <c r="S8" s="55">
        <v>75.977417225896076</v>
      </c>
      <c r="T8" s="55">
        <v>84.835232296004591</v>
      </c>
      <c r="U8" s="55">
        <v>88.586415833412033</v>
      </c>
      <c r="V8" s="55">
        <v>90.456463760470328</v>
      </c>
      <c r="W8" s="56">
        <v>90.028751425057536</v>
      </c>
    </row>
    <row r="9" spans="1:23" s="42" customFormat="1">
      <c r="A9" s="52" t="s">
        <v>73</v>
      </c>
      <c r="B9" s="58" t="s">
        <v>74</v>
      </c>
      <c r="C9" s="55"/>
      <c r="D9" s="55"/>
      <c r="E9" s="55"/>
      <c r="F9" s="55"/>
      <c r="G9" s="55">
        <v>23.859587691916481</v>
      </c>
      <c r="H9" s="55">
        <v>30.760806947548321</v>
      </c>
      <c r="I9" s="55">
        <v>33.086341638368324</v>
      </c>
      <c r="J9" s="55">
        <v>35.910532356860863</v>
      </c>
      <c r="K9" s="55">
        <v>34.774771770380084</v>
      </c>
      <c r="L9" s="55">
        <v>32.542128829422929</v>
      </c>
      <c r="M9" s="55">
        <v>31.833334088772411</v>
      </c>
      <c r="N9" s="55">
        <v>30.718183824451415</v>
      </c>
      <c r="O9" s="55">
        <v>29.501456856402967</v>
      </c>
      <c r="P9" s="55">
        <v>32.221118244480145</v>
      </c>
      <c r="Q9" s="55">
        <v>40.149301873784403</v>
      </c>
      <c r="R9" s="55">
        <v>43.99008768129675</v>
      </c>
      <c r="S9" s="55">
        <v>50.925158964545801</v>
      </c>
      <c r="T9" s="55">
        <v>55.447706970292003</v>
      </c>
      <c r="U9" s="55">
        <v>58.90032300171503</v>
      </c>
      <c r="V9" s="55">
        <v>63.12281980698495</v>
      </c>
      <c r="W9" s="56">
        <v>65.889134077487824</v>
      </c>
    </row>
    <row r="10" spans="1:23" s="42" customFormat="1">
      <c r="A10" s="52" t="s">
        <v>75</v>
      </c>
      <c r="B10" s="58" t="s">
        <v>76</v>
      </c>
      <c r="C10" s="55"/>
      <c r="D10" s="55"/>
      <c r="E10" s="55"/>
      <c r="F10" s="55"/>
      <c r="G10" s="55">
        <v>15.494269733938708</v>
      </c>
      <c r="H10" s="55">
        <v>19.829601036040671</v>
      </c>
      <c r="I10" s="55">
        <v>21.283491057889165</v>
      </c>
      <c r="J10" s="55">
        <v>23.063270582825936</v>
      </c>
      <c r="K10" s="55">
        <v>22.287005081064077</v>
      </c>
      <c r="L10" s="55">
        <v>21.08618938260549</v>
      </c>
      <c r="M10" s="55">
        <v>20.785175257705546</v>
      </c>
      <c r="N10" s="55">
        <v>20.397798016071611</v>
      </c>
      <c r="O10" s="55">
        <v>20.111912640018193</v>
      </c>
      <c r="P10" s="55">
        <v>21.969738080319129</v>
      </c>
      <c r="Q10" s="55">
        <v>27.678464095526625</v>
      </c>
      <c r="R10" s="55">
        <v>30.48216931020557</v>
      </c>
      <c r="S10" s="55">
        <v>36.306268538839923</v>
      </c>
      <c r="T10" s="55">
        <v>39.715482483672446</v>
      </c>
      <c r="U10" s="55">
        <v>42.170865174816711</v>
      </c>
      <c r="V10" s="55">
        <v>44.501880508364764</v>
      </c>
      <c r="W10" s="56">
        <v>45.001182477603727</v>
      </c>
    </row>
    <row r="11" spans="1:23" s="42" customFormat="1">
      <c r="A11" s="52" t="s">
        <v>77</v>
      </c>
      <c r="B11" s="58" t="s">
        <v>78</v>
      </c>
      <c r="C11" s="55"/>
      <c r="D11" s="55"/>
      <c r="E11" s="55"/>
      <c r="F11" s="55"/>
      <c r="G11" s="55">
        <v>23.541190147577964</v>
      </c>
      <c r="H11" s="55">
        <v>30.176080743421359</v>
      </c>
      <c r="I11" s="55">
        <v>32.642256241244816</v>
      </c>
      <c r="J11" s="55">
        <v>35.434590077458914</v>
      </c>
      <c r="K11" s="55">
        <v>35.096835866548901</v>
      </c>
      <c r="L11" s="55">
        <v>33.280939496476464</v>
      </c>
      <c r="M11" s="55">
        <v>32.818394471192207</v>
      </c>
      <c r="N11" s="55">
        <v>31.724566482125116</v>
      </c>
      <c r="O11" s="55">
        <v>30.836404862988282</v>
      </c>
      <c r="P11" s="55">
        <v>33.994603218931999</v>
      </c>
      <c r="Q11" s="55">
        <v>43.425971901813746</v>
      </c>
      <c r="R11" s="55">
        <v>47.476989993669413</v>
      </c>
      <c r="S11" s="55">
        <v>56.438639414966914</v>
      </c>
      <c r="T11" s="55">
        <v>62.833343687663394</v>
      </c>
      <c r="U11" s="55">
        <v>65.608417292851442</v>
      </c>
      <c r="V11" s="55">
        <v>68.487352623427114</v>
      </c>
      <c r="W11" s="56">
        <v>69.922312573634429</v>
      </c>
    </row>
    <row r="12" spans="1:23" s="42" customFormat="1">
      <c r="A12" s="52" t="s">
        <v>79</v>
      </c>
      <c r="B12" s="58" t="s">
        <v>80</v>
      </c>
      <c r="C12" s="55"/>
      <c r="D12" s="55"/>
      <c r="E12" s="55"/>
      <c r="F12" s="55"/>
      <c r="G12" s="55">
        <v>13.869346039668441</v>
      </c>
      <c r="H12" s="55">
        <v>17.669845470219993</v>
      </c>
      <c r="I12" s="55">
        <v>19.215412336247429</v>
      </c>
      <c r="J12" s="55">
        <v>21.036821905348361</v>
      </c>
      <c r="K12" s="55">
        <v>20.861308693424931</v>
      </c>
      <c r="L12" s="55">
        <v>19.673943101284983</v>
      </c>
      <c r="M12" s="55">
        <v>19.274448707618291</v>
      </c>
      <c r="N12" s="55">
        <v>19.053673086304268</v>
      </c>
      <c r="O12" s="55">
        <v>18.673802234281023</v>
      </c>
      <c r="P12" s="55">
        <v>20.161539365994653</v>
      </c>
      <c r="Q12" s="55">
        <v>25.588646701608042</v>
      </c>
      <c r="R12" s="55">
        <v>28.864144385254072</v>
      </c>
      <c r="S12" s="55">
        <v>34.465959584499657</v>
      </c>
      <c r="T12" s="55">
        <v>38.039580286583643</v>
      </c>
      <c r="U12" s="55">
        <v>39.912904088884645</v>
      </c>
      <c r="V12" s="55">
        <v>41.747830054708203</v>
      </c>
      <c r="W12" s="56">
        <v>42.50132398637016</v>
      </c>
    </row>
    <row r="13" spans="1:23" s="42" customFormat="1">
      <c r="A13" s="52" t="s">
        <v>81</v>
      </c>
      <c r="B13" s="58" t="s">
        <v>82</v>
      </c>
      <c r="C13" s="55"/>
      <c r="D13" s="55"/>
      <c r="E13" s="55"/>
      <c r="F13" s="55"/>
      <c r="G13" s="55">
        <v>22.11590721768863</v>
      </c>
      <c r="H13" s="55">
        <v>28.858990287967259</v>
      </c>
      <c r="I13" s="55">
        <v>31.70921047638609</v>
      </c>
      <c r="J13" s="55">
        <v>35.074012837916953</v>
      </c>
      <c r="K13" s="55">
        <v>35.406657828486303</v>
      </c>
      <c r="L13" s="55">
        <v>34.296201706176674</v>
      </c>
      <c r="M13" s="55">
        <v>34.372193968039568</v>
      </c>
      <c r="N13" s="55">
        <v>34.491230435179325</v>
      </c>
      <c r="O13" s="55">
        <v>34.16936971219998</v>
      </c>
      <c r="P13" s="55">
        <v>37.679167899842142</v>
      </c>
      <c r="Q13" s="55">
        <v>48.221210013652552</v>
      </c>
      <c r="R13" s="55">
        <v>53.642510608520467</v>
      </c>
      <c r="S13" s="55">
        <v>61.034385861769515</v>
      </c>
      <c r="T13" s="55">
        <v>64.635667110903782</v>
      </c>
      <c r="U13" s="55">
        <v>65.738735662355325</v>
      </c>
      <c r="V13" s="55">
        <v>67.685233784396672</v>
      </c>
      <c r="W13" s="56">
        <v>68.4966439071124</v>
      </c>
    </row>
    <row r="14" spans="1:23" s="42" customFormat="1">
      <c r="A14" s="52" t="s">
        <v>83</v>
      </c>
      <c r="B14" s="58" t="s">
        <v>84</v>
      </c>
      <c r="C14" s="55"/>
      <c r="D14" s="55"/>
      <c r="E14" s="55"/>
      <c r="F14" s="55"/>
      <c r="G14" s="55">
        <v>15.856423109736376</v>
      </c>
      <c r="H14" s="55">
        <v>20.067157667888122</v>
      </c>
      <c r="I14" s="55">
        <v>21.71708016284888</v>
      </c>
      <c r="J14" s="55">
        <v>23.774664060584033</v>
      </c>
      <c r="K14" s="55">
        <v>24.111603112881685</v>
      </c>
      <c r="L14" s="55">
        <v>23.007164302415106</v>
      </c>
      <c r="M14" s="55">
        <v>22.797104366538605</v>
      </c>
      <c r="N14" s="55">
        <v>23.074176866382103</v>
      </c>
      <c r="O14" s="55">
        <v>23.069233998711432</v>
      </c>
      <c r="P14" s="55">
        <v>25.53624044976323</v>
      </c>
      <c r="Q14" s="55">
        <v>33.610615784394291</v>
      </c>
      <c r="R14" s="55">
        <v>38.002029222911091</v>
      </c>
      <c r="S14" s="55">
        <v>44.852763973992381</v>
      </c>
      <c r="T14" s="55">
        <v>48.918404319529522</v>
      </c>
      <c r="U14" s="55">
        <v>51.219904029238059</v>
      </c>
      <c r="V14" s="55">
        <v>53.748274973381399</v>
      </c>
      <c r="W14" s="56">
        <v>55.494495225143204</v>
      </c>
    </row>
    <row r="15" spans="1:23" s="42" customFormat="1">
      <c r="A15" s="52" t="s">
        <v>85</v>
      </c>
      <c r="B15" s="58" t="s">
        <v>86</v>
      </c>
      <c r="C15" s="55"/>
      <c r="D15" s="55"/>
      <c r="E15" s="55"/>
      <c r="F15" s="55"/>
      <c r="G15" s="55">
        <v>13.194071034201736</v>
      </c>
      <c r="H15" s="55">
        <v>16.796558088630672</v>
      </c>
      <c r="I15" s="55">
        <v>17.745959539258241</v>
      </c>
      <c r="J15" s="55">
        <v>19.090062929462185</v>
      </c>
      <c r="K15" s="55">
        <v>18.856874487849673</v>
      </c>
      <c r="L15" s="55">
        <v>17.735340970647144</v>
      </c>
      <c r="M15" s="55">
        <v>17.151331061181644</v>
      </c>
      <c r="N15" s="55">
        <v>16.802931170228966</v>
      </c>
      <c r="O15" s="55">
        <v>16.321276349437209</v>
      </c>
      <c r="P15" s="55">
        <v>18.184109787962736</v>
      </c>
      <c r="Q15" s="55">
        <v>23.119624222852657</v>
      </c>
      <c r="R15" s="55">
        <v>26.012851822976291</v>
      </c>
      <c r="S15" s="55">
        <v>31.610030573046711</v>
      </c>
      <c r="T15" s="55">
        <v>35.156874282472458</v>
      </c>
      <c r="U15" s="55">
        <v>36.235512647812733</v>
      </c>
      <c r="V15" s="55">
        <v>37.405370667933553</v>
      </c>
      <c r="W15" s="56">
        <v>38.076140218154293</v>
      </c>
    </row>
    <row r="16" spans="1:23" s="42" customFormat="1" ht="15.75">
      <c r="A16" s="40">
        <v>924</v>
      </c>
      <c r="B16" s="59" t="s">
        <v>87</v>
      </c>
      <c r="C16" s="50"/>
      <c r="D16" s="50"/>
      <c r="E16" s="50"/>
      <c r="F16" s="50"/>
      <c r="G16" s="50">
        <v>14.483824856936291</v>
      </c>
      <c r="H16" s="50">
        <v>18.505869412818733</v>
      </c>
      <c r="I16" s="50">
        <v>19.94789664701716</v>
      </c>
      <c r="J16" s="50">
        <v>21.724667508519772</v>
      </c>
      <c r="K16" s="50">
        <v>21.407638573390393</v>
      </c>
      <c r="L16" s="50">
        <v>20.357000085209719</v>
      </c>
      <c r="M16" s="50">
        <v>19.818227897271278</v>
      </c>
      <c r="N16" s="50">
        <v>19.317478863408937</v>
      </c>
      <c r="O16" s="50">
        <v>18.7159371975916</v>
      </c>
      <c r="P16" s="50">
        <v>20.50013595985958</v>
      </c>
      <c r="Q16" s="50">
        <v>26.073028597472902</v>
      </c>
      <c r="R16" s="50">
        <v>28.642023177528433</v>
      </c>
      <c r="S16" s="50">
        <v>33.796318602619415</v>
      </c>
      <c r="T16" s="50">
        <v>36.482376442498946</v>
      </c>
      <c r="U16" s="50">
        <v>38.781682057227421</v>
      </c>
      <c r="V16" s="50">
        <v>41.594909636714775</v>
      </c>
      <c r="W16" s="51">
        <v>41.757825251247425</v>
      </c>
    </row>
    <row r="17" spans="1:23" s="42" customFormat="1" ht="15.75">
      <c r="A17" s="40">
        <v>923</v>
      </c>
      <c r="B17" s="79" t="s">
        <v>88</v>
      </c>
      <c r="C17" s="80"/>
      <c r="D17" s="80"/>
      <c r="E17" s="80"/>
      <c r="F17" s="80"/>
      <c r="G17" s="80">
        <v>20.339425473119267</v>
      </c>
      <c r="H17" s="80">
        <v>27.033833995701908</v>
      </c>
      <c r="I17" s="80">
        <v>29.465966575232304</v>
      </c>
      <c r="J17" s="80">
        <v>32.198873888868029</v>
      </c>
      <c r="K17" s="80">
        <v>32.210672317646399</v>
      </c>
      <c r="L17" s="80">
        <v>30.702629114157961</v>
      </c>
      <c r="M17" s="80">
        <v>29.784401875794522</v>
      </c>
      <c r="N17" s="80">
        <v>28.641994221438491</v>
      </c>
      <c r="O17" s="80">
        <v>27.381863475277974</v>
      </c>
      <c r="P17" s="80">
        <v>29.634124370642063</v>
      </c>
      <c r="Q17" s="80">
        <v>37.92507067715772</v>
      </c>
      <c r="R17" s="80">
        <v>41.738783021245112</v>
      </c>
      <c r="S17" s="80">
        <v>49.052913260490534</v>
      </c>
      <c r="T17" s="80">
        <v>54.453126633088232</v>
      </c>
      <c r="U17" s="80">
        <v>57.611891104125156</v>
      </c>
      <c r="V17" s="80">
        <v>60.297210183511652</v>
      </c>
      <c r="W17" s="51">
        <v>61.75033172197822</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150</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292.31616050950896</v>
      </c>
      <c r="H21" s="50">
        <v>371.63722081112627</v>
      </c>
      <c r="I21" s="50">
        <v>392.22511344008484</v>
      </c>
      <c r="J21" s="50">
        <v>416.81876413420753</v>
      </c>
      <c r="K21" s="50">
        <v>400.1336700508503</v>
      </c>
      <c r="L21" s="50">
        <v>369.34422076558064</v>
      </c>
      <c r="M21" s="50">
        <v>351.43451941471852</v>
      </c>
      <c r="N21" s="50">
        <v>335.13526785224553</v>
      </c>
      <c r="O21" s="50">
        <v>318.4823938904687</v>
      </c>
      <c r="P21" s="50">
        <v>345.24640146552878</v>
      </c>
      <c r="Q21" s="50">
        <v>432.65412256642338</v>
      </c>
      <c r="R21" s="50">
        <v>473.3716831311026</v>
      </c>
      <c r="S21" s="50">
        <v>546.9894988360553</v>
      </c>
      <c r="T21" s="50">
        <v>590.51875451707781</v>
      </c>
      <c r="U21" s="50">
        <v>610.98215568537546</v>
      </c>
      <c r="V21" s="50">
        <v>635.77114763791019</v>
      </c>
      <c r="W21" s="51">
        <v>636.43409178892409</v>
      </c>
    </row>
    <row r="22" spans="1:23">
      <c r="A22" s="52"/>
      <c r="B22" s="78" t="s">
        <v>66</v>
      </c>
      <c r="C22" s="55" t="s">
        <v>208</v>
      </c>
      <c r="D22" s="55" t="s">
        <v>208</v>
      </c>
      <c r="E22" s="55" t="s">
        <v>208</v>
      </c>
      <c r="F22" s="55" t="s">
        <v>208</v>
      </c>
      <c r="G22" s="55">
        <v>2.470499246504311E-2</v>
      </c>
      <c r="H22" s="55">
        <v>1.376270336132129E-2</v>
      </c>
      <c r="I22" s="132">
        <v>0</v>
      </c>
      <c r="J22" s="132">
        <v>0</v>
      </c>
      <c r="K22" s="132">
        <v>0</v>
      </c>
      <c r="L22" s="132">
        <v>0</v>
      </c>
      <c r="M22" s="132">
        <v>0</v>
      </c>
      <c r="N22" s="132">
        <v>0</v>
      </c>
      <c r="O22" s="132">
        <v>0</v>
      </c>
      <c r="P22" s="132">
        <v>0</v>
      </c>
      <c r="Q22" s="132">
        <v>0</v>
      </c>
      <c r="R22" s="132">
        <v>0</v>
      </c>
      <c r="S22" s="132">
        <v>0</v>
      </c>
      <c r="T22" s="132">
        <v>0</v>
      </c>
      <c r="U22" s="132">
        <v>0</v>
      </c>
      <c r="V22" s="132">
        <v>1.9553780651942833E-2</v>
      </c>
      <c r="W22" s="134">
        <v>0</v>
      </c>
    </row>
    <row r="23" spans="1:23" ht="25.5" customHeight="1">
      <c r="A23" s="47">
        <v>941</v>
      </c>
      <c r="B23" s="48" t="s">
        <v>67</v>
      </c>
      <c r="C23" s="50" t="s">
        <v>208</v>
      </c>
      <c r="D23" s="50" t="s">
        <v>208</v>
      </c>
      <c r="E23" s="50" t="s">
        <v>208</v>
      </c>
      <c r="F23" s="50" t="s">
        <v>208</v>
      </c>
      <c r="G23" s="50">
        <v>263.99564759609797</v>
      </c>
      <c r="H23" s="50">
        <v>334.49005455954415</v>
      </c>
      <c r="I23" s="50">
        <v>352.64610177135421</v>
      </c>
      <c r="J23" s="50">
        <v>374.51863447756978</v>
      </c>
      <c r="K23" s="50">
        <v>358.91150681792027</v>
      </c>
      <c r="L23" s="50">
        <v>331.07348538758964</v>
      </c>
      <c r="M23" s="50">
        <v>315.40081918840912</v>
      </c>
      <c r="N23" s="50">
        <v>301.30304296074354</v>
      </c>
      <c r="O23" s="50">
        <v>286.99423890107624</v>
      </c>
      <c r="P23" s="50">
        <v>311.62308854867501</v>
      </c>
      <c r="Q23" s="50">
        <v>390.39097031726158</v>
      </c>
      <c r="R23" s="50">
        <v>427.49608007321143</v>
      </c>
      <c r="S23" s="50">
        <v>494.19437075969631</v>
      </c>
      <c r="T23" s="50">
        <v>532.87484230930329</v>
      </c>
      <c r="U23" s="50">
        <v>550.86285817353917</v>
      </c>
      <c r="V23" s="50">
        <v>573.25970874052655</v>
      </c>
      <c r="W23" s="51">
        <v>573.67786947180991</v>
      </c>
    </row>
    <row r="24" spans="1:23" ht="25.5" customHeight="1">
      <c r="A24" s="47">
        <v>921</v>
      </c>
      <c r="B24" s="57" t="s">
        <v>68</v>
      </c>
      <c r="C24" s="50" t="s">
        <v>208</v>
      </c>
      <c r="D24" s="50" t="s">
        <v>208</v>
      </c>
      <c r="E24" s="50" t="s">
        <v>208</v>
      </c>
      <c r="F24" s="50" t="s">
        <v>208</v>
      </c>
      <c r="G24" s="50">
        <v>243.84603586521948</v>
      </c>
      <c r="H24" s="50">
        <v>309.07057772817319</v>
      </c>
      <c r="I24" s="50">
        <v>325.85186672927153</v>
      </c>
      <c r="J24" s="50">
        <v>345.97862231660292</v>
      </c>
      <c r="K24" s="50">
        <v>331.51471227102684</v>
      </c>
      <c r="L24" s="50">
        <v>305.69854565672648</v>
      </c>
      <c r="M24" s="50">
        <v>291.42437386494879</v>
      </c>
      <c r="N24" s="50">
        <v>278.4850337051414</v>
      </c>
      <c r="O24" s="50">
        <v>265.47158644239374</v>
      </c>
      <c r="P24" s="50">
        <v>288.36333308583897</v>
      </c>
      <c r="Q24" s="50">
        <v>361.33556296965077</v>
      </c>
      <c r="R24" s="50">
        <v>396.01528473237937</v>
      </c>
      <c r="S24" s="50">
        <v>457.81975301457925</v>
      </c>
      <c r="T24" s="50">
        <v>494.25471092635144</v>
      </c>
      <c r="U24" s="50">
        <v>510.39330515376412</v>
      </c>
      <c r="V24" s="50">
        <v>530.15084339588736</v>
      </c>
      <c r="W24" s="51">
        <v>531.23982433311846</v>
      </c>
    </row>
    <row r="25" spans="1:23">
      <c r="A25" s="52" t="s">
        <v>69</v>
      </c>
      <c r="B25" s="58" t="s">
        <v>70</v>
      </c>
      <c r="C25" s="55" t="s">
        <v>208</v>
      </c>
      <c r="D25" s="55" t="s">
        <v>208</v>
      </c>
      <c r="E25" s="55" t="s">
        <v>208</v>
      </c>
      <c r="F25" s="55" t="s">
        <v>208</v>
      </c>
      <c r="G25" s="55">
        <v>20.278426839318055</v>
      </c>
      <c r="H25" s="55">
        <v>26.207785126633279</v>
      </c>
      <c r="I25" s="55">
        <v>27.680241728304349</v>
      </c>
      <c r="J25" s="55">
        <v>29.344292527009184</v>
      </c>
      <c r="K25" s="55">
        <v>27.129184515875387</v>
      </c>
      <c r="L25" s="55">
        <v>24.594655802399281</v>
      </c>
      <c r="M25" s="55">
        <v>23.23279036198452</v>
      </c>
      <c r="N25" s="55">
        <v>21.809183741473145</v>
      </c>
      <c r="O25" s="55">
        <v>20.786968435826861</v>
      </c>
      <c r="P25" s="55">
        <v>22.386578662194125</v>
      </c>
      <c r="Q25" s="55">
        <v>28.237329255173616</v>
      </c>
      <c r="R25" s="55">
        <v>30.955835119629068</v>
      </c>
      <c r="S25" s="55">
        <v>36.333409326651591</v>
      </c>
      <c r="T25" s="55">
        <v>39.500219775259616</v>
      </c>
      <c r="U25" s="55">
        <v>42.505965581902984</v>
      </c>
      <c r="V25" s="55">
        <v>45.992278890965864</v>
      </c>
      <c r="W25" s="56">
        <v>48.085583556902819</v>
      </c>
    </row>
    <row r="26" spans="1:23">
      <c r="A26" s="52" t="s">
        <v>71</v>
      </c>
      <c r="B26" s="58" t="s">
        <v>72</v>
      </c>
      <c r="C26" s="55" t="s">
        <v>208</v>
      </c>
      <c r="D26" s="55" t="s">
        <v>208</v>
      </c>
      <c r="E26" s="55" t="s">
        <v>208</v>
      </c>
      <c r="F26" s="55" t="s">
        <v>208</v>
      </c>
      <c r="G26" s="55">
        <v>45.592807989218706</v>
      </c>
      <c r="H26" s="55">
        <v>57.37557949098214</v>
      </c>
      <c r="I26" s="55">
        <v>59.88631999217057</v>
      </c>
      <c r="J26" s="55">
        <v>62.58301148290596</v>
      </c>
      <c r="K26" s="55">
        <v>59.444403979282015</v>
      </c>
      <c r="L26" s="55">
        <v>54.712724915472748</v>
      </c>
      <c r="M26" s="55">
        <v>51.595500950508814</v>
      </c>
      <c r="N26" s="55">
        <v>48.472659929730042</v>
      </c>
      <c r="O26" s="55">
        <v>46.104873712110297</v>
      </c>
      <c r="P26" s="55">
        <v>50.687568289137744</v>
      </c>
      <c r="Q26" s="55">
        <v>63.646668776610703</v>
      </c>
      <c r="R26" s="55">
        <v>69.979953202433279</v>
      </c>
      <c r="S26" s="55">
        <v>81.77368491960668</v>
      </c>
      <c r="T26" s="55">
        <v>89.806315724495107</v>
      </c>
      <c r="U26" s="55">
        <v>92.441907164106482</v>
      </c>
      <c r="V26" s="55">
        <v>93.748863739816514</v>
      </c>
      <c r="W26" s="56">
        <v>91.495287260978586</v>
      </c>
    </row>
    <row r="27" spans="1:23">
      <c r="A27" s="52" t="s">
        <v>73</v>
      </c>
      <c r="B27" s="58" t="s">
        <v>74</v>
      </c>
      <c r="C27" s="55" t="s">
        <v>208</v>
      </c>
      <c r="D27" s="55" t="s">
        <v>208</v>
      </c>
      <c r="E27" s="55" t="s">
        <v>208</v>
      </c>
      <c r="F27" s="55" t="s">
        <v>208</v>
      </c>
      <c r="G27" s="55">
        <v>33.192988233403554</v>
      </c>
      <c r="H27" s="55">
        <v>42.252736257603452</v>
      </c>
      <c r="I27" s="55">
        <v>44.441939429922257</v>
      </c>
      <c r="J27" s="55">
        <v>47.176189452366643</v>
      </c>
      <c r="K27" s="55">
        <v>44.503613714426116</v>
      </c>
      <c r="L27" s="55">
        <v>40.563666272248959</v>
      </c>
      <c r="M27" s="55">
        <v>38.512534934971981</v>
      </c>
      <c r="N27" s="55">
        <v>36.284641892338975</v>
      </c>
      <c r="O27" s="55">
        <v>33.925610897373801</v>
      </c>
      <c r="P27" s="55">
        <v>36.558554176089814</v>
      </c>
      <c r="Q27" s="55">
        <v>44.74180344273725</v>
      </c>
      <c r="R27" s="55">
        <v>48.350039336839224</v>
      </c>
      <c r="S27" s="55">
        <v>54.810206186217698</v>
      </c>
      <c r="T27" s="55">
        <v>58.696771890702408</v>
      </c>
      <c r="U27" s="55">
        <v>61.463805027393327</v>
      </c>
      <c r="V27" s="55">
        <v>65.420340205075178</v>
      </c>
      <c r="W27" s="56">
        <v>66.96244426776498</v>
      </c>
    </row>
    <row r="28" spans="1:23">
      <c r="A28" s="52" t="s">
        <v>75</v>
      </c>
      <c r="B28" s="58" t="s">
        <v>76</v>
      </c>
      <c r="C28" s="55" t="s">
        <v>208</v>
      </c>
      <c r="D28" s="55" t="s">
        <v>208</v>
      </c>
      <c r="E28" s="55" t="s">
        <v>208</v>
      </c>
      <c r="F28" s="55" t="s">
        <v>208</v>
      </c>
      <c r="G28" s="55">
        <v>21.555322732506866</v>
      </c>
      <c r="H28" s="55">
        <v>27.237741327722379</v>
      </c>
      <c r="I28" s="55">
        <v>28.588220202475334</v>
      </c>
      <c r="J28" s="55">
        <v>30.29855451860815</v>
      </c>
      <c r="K28" s="55">
        <v>28.522178995979846</v>
      </c>
      <c r="L28" s="55">
        <v>26.283872009507252</v>
      </c>
      <c r="M28" s="55">
        <v>25.146275473678145</v>
      </c>
      <c r="N28" s="55">
        <v>24.094093603811501</v>
      </c>
      <c r="O28" s="55">
        <v>23.127973847133703</v>
      </c>
      <c r="P28" s="55">
        <v>24.927187621163483</v>
      </c>
      <c r="Q28" s="55">
        <v>30.844481531757818</v>
      </c>
      <c r="R28" s="55">
        <v>33.503322291563734</v>
      </c>
      <c r="S28" s="55">
        <v>39.076050127824146</v>
      </c>
      <c r="T28" s="55">
        <v>42.042687484305034</v>
      </c>
      <c r="U28" s="55">
        <v>44.006241440576709</v>
      </c>
      <c r="V28" s="55">
        <v>46.121643036939702</v>
      </c>
      <c r="W28" s="56">
        <v>45.734235482533663</v>
      </c>
    </row>
    <row r="29" spans="1:23">
      <c r="A29" s="52" t="s">
        <v>77</v>
      </c>
      <c r="B29" s="58" t="s">
        <v>78</v>
      </c>
      <c r="C29" s="55" t="s">
        <v>208</v>
      </c>
      <c r="D29" s="55" t="s">
        <v>208</v>
      </c>
      <c r="E29" s="55" t="s">
        <v>208</v>
      </c>
      <c r="F29" s="55" t="s">
        <v>208</v>
      </c>
      <c r="G29" s="55">
        <v>32.750039843882412</v>
      </c>
      <c r="H29" s="55">
        <v>41.449562201473711</v>
      </c>
      <c r="I29" s="55">
        <v>43.845439020889749</v>
      </c>
      <c r="J29" s="55">
        <v>46.550937147044927</v>
      </c>
      <c r="K29" s="55">
        <v>44.915780794107455</v>
      </c>
      <c r="L29" s="55">
        <v>41.484591559399838</v>
      </c>
      <c r="M29" s="55">
        <v>39.70427854200998</v>
      </c>
      <c r="N29" s="55">
        <v>37.473391674846752</v>
      </c>
      <c r="O29" s="55">
        <v>35.460752936632403</v>
      </c>
      <c r="P29" s="55">
        <v>38.570776285422923</v>
      </c>
      <c r="Q29" s="55">
        <v>48.393277304018085</v>
      </c>
      <c r="R29" s="55">
        <v>52.182535993548868</v>
      </c>
      <c r="S29" s="55">
        <v>60.744306470551628</v>
      </c>
      <c r="T29" s="55">
        <v>66.515184181393053</v>
      </c>
      <c r="U29" s="55">
        <v>68.463851522957938</v>
      </c>
      <c r="V29" s="55">
        <v>70.9801292475492</v>
      </c>
      <c r="W29" s="56">
        <v>71.061321784542656</v>
      </c>
    </row>
    <row r="30" spans="1:23">
      <c r="A30" s="52" t="s">
        <v>79</v>
      </c>
      <c r="B30" s="58" t="s">
        <v>80</v>
      </c>
      <c r="C30" s="55" t="s">
        <v>208</v>
      </c>
      <c r="D30" s="55" t="s">
        <v>208</v>
      </c>
      <c r="E30" s="55" t="s">
        <v>208</v>
      </c>
      <c r="F30" s="55" t="s">
        <v>208</v>
      </c>
      <c r="G30" s="55">
        <v>19.294760908868778</v>
      </c>
      <c r="H30" s="55">
        <v>24.271122719208098</v>
      </c>
      <c r="I30" s="55">
        <v>25.810354027723303</v>
      </c>
      <c r="J30" s="55">
        <v>27.636379372493529</v>
      </c>
      <c r="K30" s="55">
        <v>26.697619463900082</v>
      </c>
      <c r="L30" s="55">
        <v>24.523511243007103</v>
      </c>
      <c r="M30" s="55">
        <v>23.318571568231878</v>
      </c>
      <c r="N30" s="55">
        <v>22.506399096418395</v>
      </c>
      <c r="O30" s="55">
        <v>21.474198771211832</v>
      </c>
      <c r="P30" s="55">
        <v>22.875578792531602</v>
      </c>
      <c r="Q30" s="55">
        <v>28.51561914297065</v>
      </c>
      <c r="R30" s="55">
        <v>31.724931456424461</v>
      </c>
      <c r="S30" s="55">
        <v>37.095345201523237</v>
      </c>
      <c r="T30" s="55">
        <v>40.268582578102986</v>
      </c>
      <c r="U30" s="55">
        <v>41.650008522446043</v>
      </c>
      <c r="V30" s="55">
        <v>43.267351701871419</v>
      </c>
      <c r="W30" s="56">
        <v>43.19365519960472</v>
      </c>
    </row>
    <row r="31" spans="1:23">
      <c r="A31" s="52" t="s">
        <v>81</v>
      </c>
      <c r="B31" s="58" t="s">
        <v>82</v>
      </c>
      <c r="C31" s="55" t="s">
        <v>208</v>
      </c>
      <c r="D31" s="55" t="s">
        <v>208</v>
      </c>
      <c r="E31" s="55" t="s">
        <v>208</v>
      </c>
      <c r="F31" s="55" t="s">
        <v>208</v>
      </c>
      <c r="G31" s="55">
        <v>30.767214317642665</v>
      </c>
      <c r="H31" s="55">
        <v>39.640419946636207</v>
      </c>
      <c r="I31" s="55">
        <v>42.592161646787112</v>
      </c>
      <c r="J31" s="55">
        <v>46.077241575066225</v>
      </c>
      <c r="K31" s="55">
        <v>45.312280791443229</v>
      </c>
      <c r="L31" s="55">
        <v>42.75011286776212</v>
      </c>
      <c r="M31" s="55">
        <v>41.584092866120685</v>
      </c>
      <c r="N31" s="55">
        <v>40.741404241823687</v>
      </c>
      <c r="O31" s="55">
        <v>39.293542251389212</v>
      </c>
      <c r="P31" s="55">
        <v>42.751337508664662</v>
      </c>
      <c r="Q31" s="55">
        <v>53.737021554801778</v>
      </c>
      <c r="R31" s="55">
        <v>58.959134540473023</v>
      </c>
      <c r="S31" s="55">
        <v>65.690659421638074</v>
      </c>
      <c r="T31" s="55">
        <v>68.423118208383428</v>
      </c>
      <c r="U31" s="55">
        <v>68.59984165758658</v>
      </c>
      <c r="V31" s="55">
        <v>70.148815191955237</v>
      </c>
      <c r="W31" s="56">
        <v>69.612429490495984</v>
      </c>
    </row>
    <row r="32" spans="1:23">
      <c r="A32" s="52" t="s">
        <v>83</v>
      </c>
      <c r="B32" s="58" t="s">
        <v>84</v>
      </c>
      <c r="C32" s="55" t="s">
        <v>208</v>
      </c>
      <c r="D32" s="55" t="s">
        <v>208</v>
      </c>
      <c r="E32" s="55" t="s">
        <v>208</v>
      </c>
      <c r="F32" s="55" t="s">
        <v>208</v>
      </c>
      <c r="G32" s="55">
        <v>22.059143372526226</v>
      </c>
      <c r="H32" s="55">
        <v>27.56404673735647</v>
      </c>
      <c r="I32" s="55">
        <v>29.170621875972781</v>
      </c>
      <c r="J32" s="55">
        <v>31.233122492939003</v>
      </c>
      <c r="K32" s="55">
        <v>30.857239784539136</v>
      </c>
      <c r="L32" s="55">
        <v>28.678361502587514</v>
      </c>
      <c r="M32" s="55">
        <v>27.58034316745292</v>
      </c>
      <c r="N32" s="55">
        <v>27.255460457617687</v>
      </c>
      <c r="O32" s="55">
        <v>26.528786701965458</v>
      </c>
      <c r="P32" s="55">
        <v>28.973793611159241</v>
      </c>
      <c r="Q32" s="55">
        <v>37.455185889462292</v>
      </c>
      <c r="R32" s="55">
        <v>41.768491600180909</v>
      </c>
      <c r="S32" s="55">
        <v>48.274552135376055</v>
      </c>
      <c r="T32" s="55">
        <v>51.784872206509831</v>
      </c>
      <c r="U32" s="55">
        <v>53.449115969758246</v>
      </c>
      <c r="V32" s="55">
        <v>55.704584252515374</v>
      </c>
      <c r="W32" s="56">
        <v>56.398480503799092</v>
      </c>
    </row>
    <row r="33" spans="1:23">
      <c r="A33" s="52" t="s">
        <v>85</v>
      </c>
      <c r="B33" s="58" t="s">
        <v>86</v>
      </c>
      <c r="C33" s="55" t="s">
        <v>208</v>
      </c>
      <c r="D33" s="55" t="s">
        <v>208</v>
      </c>
      <c r="E33" s="55" t="s">
        <v>208</v>
      </c>
      <c r="F33" s="55" t="s">
        <v>208</v>
      </c>
      <c r="G33" s="55">
        <v>18.355331627852252</v>
      </c>
      <c r="H33" s="55">
        <v>23.071583920557448</v>
      </c>
      <c r="I33" s="55">
        <v>23.836568805026076</v>
      </c>
      <c r="J33" s="55">
        <v>25.078893748169307</v>
      </c>
      <c r="K33" s="55">
        <v>24.132410231473571</v>
      </c>
      <c r="L33" s="55">
        <v>22.10704948434168</v>
      </c>
      <c r="M33" s="55">
        <v>20.749985999989882</v>
      </c>
      <c r="N33" s="55">
        <v>19.847799067081286</v>
      </c>
      <c r="O33" s="55">
        <v>18.768878888750191</v>
      </c>
      <c r="P33" s="55">
        <v>20.63195813947538</v>
      </c>
      <c r="Q33" s="55">
        <v>25.764176072118552</v>
      </c>
      <c r="R33" s="55">
        <v>28.591041191286806</v>
      </c>
      <c r="S33" s="55">
        <v>34.021539225190082</v>
      </c>
      <c r="T33" s="55">
        <v>37.2169588771999</v>
      </c>
      <c r="U33" s="55">
        <v>37.812568267035765</v>
      </c>
      <c r="V33" s="55">
        <v>38.766837129198862</v>
      </c>
      <c r="W33" s="56">
        <v>38.696386786495971</v>
      </c>
    </row>
    <row r="34" spans="1:23" ht="15.75">
      <c r="A34" s="40">
        <v>924</v>
      </c>
      <c r="B34" s="59" t="s">
        <v>87</v>
      </c>
      <c r="C34" s="50" t="s">
        <v>208</v>
      </c>
      <c r="D34" s="50" t="s">
        <v>208</v>
      </c>
      <c r="E34" s="50" t="s">
        <v>208</v>
      </c>
      <c r="F34" s="50" t="s">
        <v>208</v>
      </c>
      <c r="G34" s="50">
        <v>20.149611730878487</v>
      </c>
      <c r="H34" s="50">
        <v>25.419476831371004</v>
      </c>
      <c r="I34" s="50">
        <v>26.794235042082622</v>
      </c>
      <c r="J34" s="50">
        <v>28.540012160966857</v>
      </c>
      <c r="K34" s="50">
        <v>27.396794546893474</v>
      </c>
      <c r="L34" s="50">
        <v>25.37493973086314</v>
      </c>
      <c r="M34" s="50">
        <v>23.976445323460293</v>
      </c>
      <c r="N34" s="50">
        <v>22.818009255602146</v>
      </c>
      <c r="O34" s="50">
        <v>21.522652458682508</v>
      </c>
      <c r="P34" s="50">
        <v>23.259755462836054</v>
      </c>
      <c r="Q34" s="50">
        <v>29.055407347610814</v>
      </c>
      <c r="R34" s="50">
        <v>31.48079534083206</v>
      </c>
      <c r="S34" s="50">
        <v>36.374617745117064</v>
      </c>
      <c r="T34" s="50">
        <v>38.620131382951918</v>
      </c>
      <c r="U34" s="50">
        <v>40.469553019775084</v>
      </c>
      <c r="V34" s="50">
        <v>43.108865344639241</v>
      </c>
      <c r="W34" s="51">
        <v>42.4380451386915</v>
      </c>
    </row>
    <row r="35" spans="1:23" ht="15.75">
      <c r="A35" s="40">
        <v>923</v>
      </c>
      <c r="B35" s="59" t="s">
        <v>88</v>
      </c>
      <c r="C35" s="50" t="s">
        <v>208</v>
      </c>
      <c r="D35" s="50" t="s">
        <v>208</v>
      </c>
      <c r="E35" s="50" t="s">
        <v>208</v>
      </c>
      <c r="F35" s="50" t="s">
        <v>208</v>
      </c>
      <c r="G35" s="50">
        <v>28.295807920946014</v>
      </c>
      <c r="H35" s="50">
        <v>37.133403548220826</v>
      </c>
      <c r="I35" s="50">
        <v>39.579011668730622</v>
      </c>
      <c r="J35" s="50">
        <v>42.30012965663775</v>
      </c>
      <c r="K35" s="50">
        <v>41.222163232929994</v>
      </c>
      <c r="L35" s="50">
        <v>38.270735377991038</v>
      </c>
      <c r="M35" s="50">
        <v>36.033700226309413</v>
      </c>
      <c r="N35" s="50">
        <v>33.832224891501951</v>
      </c>
      <c r="O35" s="50">
        <v>31.488154989392481</v>
      </c>
      <c r="P35" s="50">
        <v>33.623312916853756</v>
      </c>
      <c r="Q35" s="50">
        <v>42.263152249161841</v>
      </c>
      <c r="R35" s="50">
        <v>45.875603057891183</v>
      </c>
      <c r="S35" s="50">
        <v>52.79512807635902</v>
      </c>
      <c r="T35" s="50">
        <v>57.643912207774385</v>
      </c>
      <c r="U35" s="50">
        <v>60.119297511836365</v>
      </c>
      <c r="V35" s="50">
        <v>62.491885116731645</v>
      </c>
      <c r="W35" s="51">
        <v>62.756222317114123</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3"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151</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SUM(G6,G16:G17,G4)</f>
        <v>388.32349953275497</v>
      </c>
      <c r="H3" s="50">
        <f t="shared" si="0"/>
        <v>346.02508659733024</v>
      </c>
      <c r="I3" s="50">
        <f t="shared" si="0"/>
        <v>309.21994696306729</v>
      </c>
      <c r="J3" s="50">
        <f t="shared" si="0"/>
        <v>299.71359340725877</v>
      </c>
      <c r="K3" s="50">
        <f t="shared" si="0"/>
        <v>281.47447403988542</v>
      </c>
      <c r="L3" s="50">
        <f t="shared" si="0"/>
        <v>378.49167616759217</v>
      </c>
      <c r="M3" s="50">
        <f t="shared" si="0"/>
        <v>369.56801050281302</v>
      </c>
      <c r="N3" s="50">
        <f t="shared" si="0"/>
        <v>301.6537026104661</v>
      </c>
      <c r="O3" s="50">
        <f t="shared" si="0"/>
        <v>247.70829535123679</v>
      </c>
      <c r="P3" s="50">
        <f t="shared" si="0"/>
        <v>242.22955762775749</v>
      </c>
      <c r="Q3" s="50">
        <f t="shared" si="0"/>
        <v>246.86677997705539</v>
      </c>
      <c r="R3" s="50">
        <f t="shared" si="0"/>
        <v>219.85627468124144</v>
      </c>
      <c r="S3" s="50">
        <f t="shared" si="0"/>
        <v>200.79481552544752</v>
      </c>
      <c r="T3" s="50">
        <f t="shared" si="0"/>
        <v>176.81397513004154</v>
      </c>
      <c r="U3" s="50">
        <f t="shared" si="0"/>
        <v>149.28467269357446</v>
      </c>
      <c r="V3" s="50">
        <f t="shared" si="0"/>
        <v>131.08741878177551</v>
      </c>
      <c r="W3" s="77">
        <f t="shared" si="0"/>
        <v>106.81770047198142</v>
      </c>
    </row>
    <row r="4" spans="1:23" s="42" customFormat="1">
      <c r="A4" s="52"/>
      <c r="B4" s="78" t="s">
        <v>66</v>
      </c>
      <c r="C4" s="55"/>
      <c r="D4" s="55"/>
      <c r="E4" s="55"/>
      <c r="F4" s="55"/>
      <c r="G4" s="55">
        <v>0.13779415170145798</v>
      </c>
      <c r="H4" s="55">
        <v>0.15407657401382285</v>
      </c>
      <c r="I4" s="55">
        <v>0.11476806311283926</v>
      </c>
      <c r="J4" s="55">
        <v>9.6050299432473993E-2</v>
      </c>
      <c r="K4" s="55">
        <v>0.16714533418259334</v>
      </c>
      <c r="L4" s="55">
        <v>0.14162836014182636</v>
      </c>
      <c r="M4" s="55">
        <v>0.90047888955264244</v>
      </c>
      <c r="N4" s="55">
        <v>0.30021206849830462</v>
      </c>
      <c r="O4" s="55">
        <v>3.450725034061581E-2</v>
      </c>
      <c r="P4" s="55">
        <v>3.2935475097173608E-2</v>
      </c>
      <c r="Q4" s="55">
        <v>2.929733061469814E-2</v>
      </c>
      <c r="R4" s="55">
        <v>4.1480476832688129E-2</v>
      </c>
      <c r="S4" s="55">
        <v>3.1159027563544522E-2</v>
      </c>
      <c r="T4" s="55">
        <v>0</v>
      </c>
      <c r="U4" s="55">
        <v>1.7816404786449667E-2</v>
      </c>
      <c r="V4" s="55">
        <v>9.1579047361835877E-2</v>
      </c>
      <c r="W4" s="134">
        <v>0</v>
      </c>
    </row>
    <row r="5" spans="1:23" s="42" customFormat="1" ht="25.5" customHeight="1">
      <c r="A5" s="47">
        <v>941</v>
      </c>
      <c r="B5" s="48" t="s">
        <v>67</v>
      </c>
      <c r="C5" s="50"/>
      <c r="D5" s="50"/>
      <c r="E5" s="50"/>
      <c r="F5" s="50"/>
      <c r="G5" s="50">
        <f t="shared" ref="G5:W5" si="1">SUM(G6,G16)</f>
        <v>357.75118472049076</v>
      </c>
      <c r="H5" s="50">
        <f t="shared" si="1"/>
        <v>314.111150000973</v>
      </c>
      <c r="I5" s="50">
        <f t="shared" si="1"/>
        <v>277.92745819321851</v>
      </c>
      <c r="J5" s="50">
        <f t="shared" si="1"/>
        <v>269.02427195041452</v>
      </c>
      <c r="K5" s="50">
        <f t="shared" si="1"/>
        <v>252.76867417607772</v>
      </c>
      <c r="L5" s="50">
        <f t="shared" si="1"/>
        <v>343.42523814184921</v>
      </c>
      <c r="M5" s="50">
        <f t="shared" si="1"/>
        <v>336.85480207912815</v>
      </c>
      <c r="N5" s="50">
        <f t="shared" si="1"/>
        <v>272.51694511214487</v>
      </c>
      <c r="O5" s="50">
        <f t="shared" si="1"/>
        <v>223.75249790083649</v>
      </c>
      <c r="P5" s="50">
        <f t="shared" si="1"/>
        <v>219.82741542275627</v>
      </c>
      <c r="Q5" s="50">
        <f t="shared" si="1"/>
        <v>222.59532375549713</v>
      </c>
      <c r="R5" s="50">
        <f t="shared" si="1"/>
        <v>200.91577307601176</v>
      </c>
      <c r="S5" s="50">
        <f t="shared" si="1"/>
        <v>184.8304218697495</v>
      </c>
      <c r="T5" s="50">
        <f t="shared" si="1"/>
        <v>163.22467035333432</v>
      </c>
      <c r="U5" s="50">
        <f t="shared" si="1"/>
        <v>137.90018119817461</v>
      </c>
      <c r="V5" s="50">
        <f t="shared" si="1"/>
        <v>120.87107890953064</v>
      </c>
      <c r="W5" s="51">
        <f t="shared" si="1"/>
        <v>98.299379514046464</v>
      </c>
    </row>
    <row r="6" spans="1:23" s="42" customFormat="1" ht="25.5" customHeight="1">
      <c r="A6" s="47">
        <v>921</v>
      </c>
      <c r="B6" s="57" t="s">
        <v>68</v>
      </c>
      <c r="C6" s="50"/>
      <c r="D6" s="50"/>
      <c r="E6" s="50"/>
      <c r="F6" s="50"/>
      <c r="G6" s="50">
        <f t="shared" ref="G6:I6" si="2">SUM(G7:G15)</f>
        <v>343.10995821611141</v>
      </c>
      <c r="H6" s="50">
        <f t="shared" si="2"/>
        <v>298.98518882842183</v>
      </c>
      <c r="I6" s="50">
        <f t="shared" si="2"/>
        <v>263.89298935164044</v>
      </c>
      <c r="J6" s="50">
        <f t="shared" ref="J6:W6" si="3">SUM(J7:J15)</f>
        <v>254.70192230393559</v>
      </c>
      <c r="K6" s="50">
        <f t="shared" si="3"/>
        <v>238.40461756188648</v>
      </c>
      <c r="L6" s="50">
        <f t="shared" si="3"/>
        <v>324.93764774960522</v>
      </c>
      <c r="M6" s="50">
        <f t="shared" si="3"/>
        <v>317.30022043978789</v>
      </c>
      <c r="N6" s="50">
        <f t="shared" si="3"/>
        <v>257.38681641621099</v>
      </c>
      <c r="O6" s="50">
        <f t="shared" si="3"/>
        <v>211.35078509890928</v>
      </c>
      <c r="P6" s="50">
        <f t="shared" si="3"/>
        <v>207.8151164860742</v>
      </c>
      <c r="Q6" s="50">
        <f t="shared" si="3"/>
        <v>209.70713250593246</v>
      </c>
      <c r="R6" s="50">
        <f t="shared" si="3"/>
        <v>188.96696306438545</v>
      </c>
      <c r="S6" s="50">
        <f t="shared" si="3"/>
        <v>174.16608320692052</v>
      </c>
      <c r="T6" s="50">
        <f t="shared" si="3"/>
        <v>153.46073912852236</v>
      </c>
      <c r="U6" s="50">
        <f t="shared" si="3"/>
        <v>129.52674240020417</v>
      </c>
      <c r="V6" s="50">
        <f t="shared" si="3"/>
        <v>113.3054218219514</v>
      </c>
      <c r="W6" s="51">
        <f t="shared" si="3"/>
        <v>92.102649488651565</v>
      </c>
    </row>
    <row r="7" spans="1:23" s="42" customFormat="1">
      <c r="A7" s="52" t="s">
        <v>69</v>
      </c>
      <c r="B7" s="58" t="s">
        <v>70</v>
      </c>
      <c r="C7" s="55"/>
      <c r="D7" s="55"/>
      <c r="E7" s="55"/>
      <c r="F7" s="55"/>
      <c r="G7" s="55">
        <v>15.935916394960071</v>
      </c>
      <c r="H7" s="55">
        <v>14.946707270253103</v>
      </c>
      <c r="I7" s="55">
        <v>14.555154431234399</v>
      </c>
      <c r="J7" s="55">
        <v>15.011159412528254</v>
      </c>
      <c r="K7" s="55">
        <v>13.745160964834591</v>
      </c>
      <c r="L7" s="55">
        <v>16.434058947275361</v>
      </c>
      <c r="M7" s="55">
        <v>17.717329496842304</v>
      </c>
      <c r="N7" s="55">
        <v>14.25382750111047</v>
      </c>
      <c r="O7" s="55">
        <v>14.221572241104322</v>
      </c>
      <c r="P7" s="55">
        <v>14.736231918350155</v>
      </c>
      <c r="Q7" s="55">
        <v>16.319145409350039</v>
      </c>
      <c r="R7" s="55">
        <v>13.751856045005781</v>
      </c>
      <c r="S7" s="55">
        <v>11.067995338812626</v>
      </c>
      <c r="T7" s="55">
        <v>9.7740501344563988</v>
      </c>
      <c r="U7" s="55">
        <v>8.6627450962946071</v>
      </c>
      <c r="V7" s="55">
        <v>7.5943666062572035</v>
      </c>
      <c r="W7" s="56">
        <v>6.4385783057782087</v>
      </c>
    </row>
    <row r="8" spans="1:23" s="42" customFormat="1">
      <c r="A8" s="52" t="s">
        <v>71</v>
      </c>
      <c r="B8" s="58" t="s">
        <v>72</v>
      </c>
      <c r="C8" s="55"/>
      <c r="D8" s="55"/>
      <c r="E8" s="55"/>
      <c r="F8" s="55"/>
      <c r="G8" s="55">
        <v>46.535688502289148</v>
      </c>
      <c r="H8" s="55">
        <v>44.402130307397705</v>
      </c>
      <c r="I8" s="55">
        <v>39.42419601135245</v>
      </c>
      <c r="J8" s="55">
        <v>38.858404605131767</v>
      </c>
      <c r="K8" s="55">
        <v>35.665134152645734</v>
      </c>
      <c r="L8" s="55">
        <v>46.922824236122324</v>
      </c>
      <c r="M8" s="55">
        <v>46.751934471575019</v>
      </c>
      <c r="N8" s="55">
        <v>37.759839486547875</v>
      </c>
      <c r="O8" s="55">
        <v>31.549348022161489</v>
      </c>
      <c r="P8" s="55">
        <v>30.989783059616872</v>
      </c>
      <c r="Q8" s="55">
        <v>32.26211402151295</v>
      </c>
      <c r="R8" s="55">
        <v>29.521334994098829</v>
      </c>
      <c r="S8" s="55">
        <v>26.903399404866384</v>
      </c>
      <c r="T8" s="55">
        <v>21.732025166090814</v>
      </c>
      <c r="U8" s="55">
        <v>18.287860246927838</v>
      </c>
      <c r="V8" s="55">
        <v>16.231700062150633</v>
      </c>
      <c r="W8" s="56">
        <v>13.465439069523136</v>
      </c>
    </row>
    <row r="9" spans="1:23" s="42" customFormat="1">
      <c r="A9" s="52" t="s">
        <v>73</v>
      </c>
      <c r="B9" s="58" t="s">
        <v>74</v>
      </c>
      <c r="C9" s="55"/>
      <c r="D9" s="55"/>
      <c r="E9" s="55"/>
      <c r="F9" s="55"/>
      <c r="G9" s="55">
        <v>27.245971853972421</v>
      </c>
      <c r="H9" s="55">
        <v>26.808840738948827</v>
      </c>
      <c r="I9" s="55">
        <v>25.488692027669778</v>
      </c>
      <c r="J9" s="55">
        <v>25.515715279057673</v>
      </c>
      <c r="K9" s="55">
        <v>22.630363228512529</v>
      </c>
      <c r="L9" s="55">
        <v>31.331470852161154</v>
      </c>
      <c r="M9" s="55">
        <v>34.080864381572546</v>
      </c>
      <c r="N9" s="55">
        <v>26.0204735927698</v>
      </c>
      <c r="O9" s="55">
        <v>21.077561697470397</v>
      </c>
      <c r="P9" s="55">
        <v>21.237776009931267</v>
      </c>
      <c r="Q9" s="55">
        <v>22.026628327284108</v>
      </c>
      <c r="R9" s="55">
        <v>21.363136759949263</v>
      </c>
      <c r="S9" s="55">
        <v>21.590742574771696</v>
      </c>
      <c r="T9" s="55">
        <v>20.050286635542946</v>
      </c>
      <c r="U9" s="55">
        <v>17.558727067094743</v>
      </c>
      <c r="V9" s="55">
        <v>15.577870126097014</v>
      </c>
      <c r="W9" s="56">
        <v>12.098086336157628</v>
      </c>
    </row>
    <row r="10" spans="1:23" s="42" customFormat="1">
      <c r="A10" s="52" t="s">
        <v>75</v>
      </c>
      <c r="B10" s="58" t="s">
        <v>76</v>
      </c>
      <c r="C10" s="55"/>
      <c r="D10" s="55"/>
      <c r="E10" s="55"/>
      <c r="F10" s="55"/>
      <c r="G10" s="55">
        <v>18.781956318752016</v>
      </c>
      <c r="H10" s="55">
        <v>17.594624461905095</v>
      </c>
      <c r="I10" s="55">
        <v>16.775147052278495</v>
      </c>
      <c r="J10" s="55">
        <v>16.471203720504548</v>
      </c>
      <c r="K10" s="55">
        <v>15.364756418562475</v>
      </c>
      <c r="L10" s="55">
        <v>20.277138492412984</v>
      </c>
      <c r="M10" s="55">
        <v>18.658217152271543</v>
      </c>
      <c r="N10" s="55">
        <v>15.401205594824678</v>
      </c>
      <c r="O10" s="55">
        <v>12.559965016864977</v>
      </c>
      <c r="P10" s="55">
        <v>13.263415343741515</v>
      </c>
      <c r="Q10" s="55">
        <v>13.351633702314782</v>
      </c>
      <c r="R10" s="55">
        <v>13.126298481953029</v>
      </c>
      <c r="S10" s="55">
        <v>12.710768514246169</v>
      </c>
      <c r="T10" s="55">
        <v>11.261275718431325</v>
      </c>
      <c r="U10" s="55">
        <v>9.3312222113343495</v>
      </c>
      <c r="V10" s="55">
        <v>8.2118845030073384</v>
      </c>
      <c r="W10" s="56">
        <v>6.9327029444368957</v>
      </c>
    </row>
    <row r="11" spans="1:23" s="42" customFormat="1">
      <c r="A11" s="52" t="s">
        <v>77</v>
      </c>
      <c r="B11" s="58" t="s">
        <v>78</v>
      </c>
      <c r="C11" s="55"/>
      <c r="D11" s="55"/>
      <c r="E11" s="55"/>
      <c r="F11" s="55"/>
      <c r="G11" s="55">
        <v>27.886219149564337</v>
      </c>
      <c r="H11" s="55">
        <v>27.928144124194677</v>
      </c>
      <c r="I11" s="55">
        <v>26.965655499151541</v>
      </c>
      <c r="J11" s="55">
        <v>26.399257087146168</v>
      </c>
      <c r="K11" s="55">
        <v>24.875238656472188</v>
      </c>
      <c r="L11" s="55">
        <v>34.089416681614779</v>
      </c>
      <c r="M11" s="55">
        <v>32.257502157089654</v>
      </c>
      <c r="N11" s="55">
        <v>27.600991233209573</v>
      </c>
      <c r="O11" s="55">
        <v>22.636460788671737</v>
      </c>
      <c r="P11" s="55">
        <v>22.943407951816933</v>
      </c>
      <c r="Q11" s="55">
        <v>24.031512720546267</v>
      </c>
      <c r="R11" s="55">
        <v>21.500032501858044</v>
      </c>
      <c r="S11" s="55">
        <v>19.442388340446701</v>
      </c>
      <c r="T11" s="55">
        <v>17.380924979437932</v>
      </c>
      <c r="U11" s="55">
        <v>14.817381348303464</v>
      </c>
      <c r="V11" s="55">
        <v>13.212697792263413</v>
      </c>
      <c r="W11" s="56">
        <v>11.262340940963055</v>
      </c>
    </row>
    <row r="12" spans="1:23" s="42" customFormat="1">
      <c r="A12" s="52" t="s">
        <v>79</v>
      </c>
      <c r="B12" s="58" t="s">
        <v>80</v>
      </c>
      <c r="C12" s="55"/>
      <c r="D12" s="55"/>
      <c r="E12" s="55"/>
      <c r="F12" s="55"/>
      <c r="G12" s="55">
        <v>21.415282703693933</v>
      </c>
      <c r="H12" s="55">
        <v>20.645692744568038</v>
      </c>
      <c r="I12" s="55">
        <v>19.230809282834347</v>
      </c>
      <c r="J12" s="55">
        <v>20.285105430714307</v>
      </c>
      <c r="K12" s="55">
        <v>18.214747313850921</v>
      </c>
      <c r="L12" s="55">
        <v>22.364706879962856</v>
      </c>
      <c r="M12" s="55">
        <v>23.108592980852894</v>
      </c>
      <c r="N12" s="55">
        <v>19.93821103199836</v>
      </c>
      <c r="O12" s="55">
        <v>15.411718325072975</v>
      </c>
      <c r="P12" s="55">
        <v>16.188079553885309</v>
      </c>
      <c r="Q12" s="55">
        <v>16.244705471214484</v>
      </c>
      <c r="R12" s="55">
        <v>14.824767428364966</v>
      </c>
      <c r="S12" s="55">
        <v>14.27376450281459</v>
      </c>
      <c r="T12" s="55">
        <v>13.53227045324979</v>
      </c>
      <c r="U12" s="55">
        <v>11.390836837276229</v>
      </c>
      <c r="V12" s="55">
        <v>9.8258130241434696</v>
      </c>
      <c r="W12" s="56">
        <v>7.9188392176058837</v>
      </c>
    </row>
    <row r="13" spans="1:23" s="42" customFormat="1">
      <c r="A13" s="52" t="s">
        <v>81</v>
      </c>
      <c r="B13" s="58" t="s">
        <v>82</v>
      </c>
      <c r="C13" s="55"/>
      <c r="D13" s="55"/>
      <c r="E13" s="55"/>
      <c r="F13" s="55"/>
      <c r="G13" s="55">
        <v>135.57403412142588</v>
      </c>
      <c r="H13" s="55">
        <v>99.197400353920642</v>
      </c>
      <c r="I13" s="55">
        <v>79.406522393680689</v>
      </c>
      <c r="J13" s="55">
        <v>71.142515739551271</v>
      </c>
      <c r="K13" s="55">
        <v>70.289699863984197</v>
      </c>
      <c r="L13" s="55">
        <v>101.2403155399648</v>
      </c>
      <c r="M13" s="55">
        <v>91.884017256343</v>
      </c>
      <c r="N13" s="55">
        <v>71.058452998504379</v>
      </c>
      <c r="O13" s="55">
        <v>56.618176046816998</v>
      </c>
      <c r="P13" s="55">
        <v>50.536615070159968</v>
      </c>
      <c r="Q13" s="55">
        <v>48.310615142013773</v>
      </c>
      <c r="R13" s="55">
        <v>39.985321044793508</v>
      </c>
      <c r="S13" s="55">
        <v>33.121034794302297</v>
      </c>
      <c r="T13" s="55">
        <v>29.979896300506041</v>
      </c>
      <c r="U13" s="55">
        <v>24.576671359103486</v>
      </c>
      <c r="V13" s="55">
        <v>20.639368009092657</v>
      </c>
      <c r="W13" s="56">
        <v>16.104754231297317</v>
      </c>
    </row>
    <row r="14" spans="1:23" s="42" customFormat="1">
      <c r="A14" s="52" t="s">
        <v>83</v>
      </c>
      <c r="B14" s="58" t="s">
        <v>84</v>
      </c>
      <c r="C14" s="55"/>
      <c r="D14" s="55"/>
      <c r="E14" s="55"/>
      <c r="F14" s="55"/>
      <c r="G14" s="55">
        <v>31.433529285303166</v>
      </c>
      <c r="H14" s="55">
        <v>29.353079606636673</v>
      </c>
      <c r="I14" s="55">
        <v>26.295636646676485</v>
      </c>
      <c r="J14" s="55">
        <v>25.146901333787355</v>
      </c>
      <c r="K14" s="55">
        <v>23.107580814029422</v>
      </c>
      <c r="L14" s="55">
        <v>32.340297302750763</v>
      </c>
      <c r="M14" s="55">
        <v>32.399946199750993</v>
      </c>
      <c r="N14" s="55">
        <v>27.590093456750168</v>
      </c>
      <c r="O14" s="55">
        <v>21.527534647502144</v>
      </c>
      <c r="P14" s="55">
        <v>21.966369221351208</v>
      </c>
      <c r="Q14" s="55">
        <v>21.543681814290188</v>
      </c>
      <c r="R14" s="55">
        <v>20.682044500727983</v>
      </c>
      <c r="S14" s="55">
        <v>19.991726388626386</v>
      </c>
      <c r="T14" s="55">
        <v>16.501846639105512</v>
      </c>
      <c r="U14" s="55">
        <v>13.844070390167152</v>
      </c>
      <c r="V14" s="55">
        <v>12.059701041018714</v>
      </c>
      <c r="W14" s="56">
        <v>10.276717602854532</v>
      </c>
    </row>
    <row r="15" spans="1:23" s="42" customFormat="1">
      <c r="A15" s="52" t="s">
        <v>85</v>
      </c>
      <c r="B15" s="58" t="s">
        <v>86</v>
      </c>
      <c r="C15" s="55"/>
      <c r="D15" s="55"/>
      <c r="E15" s="55"/>
      <c r="F15" s="55"/>
      <c r="G15" s="55">
        <v>18.301359886150404</v>
      </c>
      <c r="H15" s="55">
        <v>18.10856922059704</v>
      </c>
      <c r="I15" s="55">
        <v>15.751176006762265</v>
      </c>
      <c r="J15" s="55">
        <v>15.871659695514239</v>
      </c>
      <c r="K15" s="55">
        <v>14.511936148994403</v>
      </c>
      <c r="L15" s="55">
        <v>19.937418817340252</v>
      </c>
      <c r="M15" s="55">
        <v>20.441816343489894</v>
      </c>
      <c r="N15" s="55">
        <v>17.76372152049569</v>
      </c>
      <c r="O15" s="55">
        <v>15.748448313244241</v>
      </c>
      <c r="P15" s="55">
        <v>15.953438357220975</v>
      </c>
      <c r="Q15" s="55">
        <v>15.617095897405896</v>
      </c>
      <c r="R15" s="55">
        <v>14.21217130763403</v>
      </c>
      <c r="S15" s="55">
        <v>15.064263348033666</v>
      </c>
      <c r="T15" s="55">
        <v>13.248163101701596</v>
      </c>
      <c r="U15" s="55">
        <v>11.057227843702316</v>
      </c>
      <c r="V15" s="55">
        <v>9.9520206579209685</v>
      </c>
      <c r="W15" s="56">
        <v>7.6051908400349104</v>
      </c>
    </row>
    <row r="16" spans="1:23" s="42" customFormat="1" ht="15.75">
      <c r="A16" s="40">
        <v>924</v>
      </c>
      <c r="B16" s="59" t="s">
        <v>87</v>
      </c>
      <c r="C16" s="50"/>
      <c r="D16" s="50"/>
      <c r="E16" s="50"/>
      <c r="F16" s="50"/>
      <c r="G16" s="50">
        <v>14.641226504379347</v>
      </c>
      <c r="H16" s="50">
        <v>15.125961172551172</v>
      </c>
      <c r="I16" s="50">
        <v>14.034468841578102</v>
      </c>
      <c r="J16" s="50">
        <v>14.322349646478953</v>
      </c>
      <c r="K16" s="50">
        <v>14.364056614191238</v>
      </c>
      <c r="L16" s="50">
        <v>18.487590392244005</v>
      </c>
      <c r="M16" s="50">
        <v>19.554581639340284</v>
      </c>
      <c r="N16" s="50">
        <v>15.130128695933873</v>
      </c>
      <c r="O16" s="50">
        <v>12.401712801927204</v>
      </c>
      <c r="P16" s="50">
        <v>12.012298936682066</v>
      </c>
      <c r="Q16" s="50">
        <v>12.888191249564684</v>
      </c>
      <c r="R16" s="50">
        <v>11.948810011626319</v>
      </c>
      <c r="S16" s="50">
        <v>10.664338662828978</v>
      </c>
      <c r="T16" s="50">
        <v>9.7639312248119534</v>
      </c>
      <c r="U16" s="50">
        <v>8.3734387979704348</v>
      </c>
      <c r="V16" s="50">
        <v>7.5656570875792442</v>
      </c>
      <c r="W16" s="51">
        <v>6.1967300253948929</v>
      </c>
    </row>
    <row r="17" spans="1:23" s="42" customFormat="1" ht="15.75">
      <c r="A17" s="40">
        <v>923</v>
      </c>
      <c r="B17" s="79" t="s">
        <v>88</v>
      </c>
      <c r="C17" s="80"/>
      <c r="D17" s="80"/>
      <c r="E17" s="80"/>
      <c r="F17" s="80"/>
      <c r="G17" s="80">
        <v>30.434520660562733</v>
      </c>
      <c r="H17" s="80">
        <v>31.759860022343432</v>
      </c>
      <c r="I17" s="80">
        <v>31.177720706735965</v>
      </c>
      <c r="J17" s="80">
        <v>30.593271157411788</v>
      </c>
      <c r="K17" s="80">
        <v>28.538654529625127</v>
      </c>
      <c r="L17" s="80">
        <v>34.924809665601124</v>
      </c>
      <c r="M17" s="80">
        <v>31.812729534132217</v>
      </c>
      <c r="N17" s="80">
        <v>28.836545429822948</v>
      </c>
      <c r="O17" s="80">
        <v>23.92129020005968</v>
      </c>
      <c r="P17" s="80">
        <v>22.369206729904064</v>
      </c>
      <c r="Q17" s="80">
        <v>24.242158890943568</v>
      </c>
      <c r="R17" s="80">
        <v>18.899021128397003</v>
      </c>
      <c r="S17" s="80">
        <v>15.933234628134485</v>
      </c>
      <c r="T17" s="80">
        <v>13.589304776707225</v>
      </c>
      <c r="U17" s="80">
        <v>11.366675090613402</v>
      </c>
      <c r="V17" s="80">
        <v>10.124760824883037</v>
      </c>
      <c r="W17" s="51">
        <v>8.518320957934959</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152</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540.22800046589953</v>
      </c>
      <c r="H21" s="50">
        <v>475.29659242819906</v>
      </c>
      <c r="I21" s="50">
        <v>415.34764718503106</v>
      </c>
      <c r="J21" s="50">
        <v>393.73811347380496</v>
      </c>
      <c r="K21" s="50">
        <v>360.22181096849243</v>
      </c>
      <c r="L21" s="50">
        <v>471.78874250552798</v>
      </c>
      <c r="M21" s="50">
        <v>447.10996578764417</v>
      </c>
      <c r="N21" s="50">
        <v>356.31652695581687</v>
      </c>
      <c r="O21" s="50">
        <v>284.85560170950964</v>
      </c>
      <c r="P21" s="50">
        <v>274.83721509577663</v>
      </c>
      <c r="Q21" s="50">
        <v>275.10478217024524</v>
      </c>
      <c r="R21" s="50">
        <v>241.64670019079168</v>
      </c>
      <c r="S21" s="50">
        <v>216.11332127083688</v>
      </c>
      <c r="T21" s="50">
        <v>187.17472971167163</v>
      </c>
      <c r="U21" s="50">
        <v>155.78189640401325</v>
      </c>
      <c r="V21" s="50">
        <v>135.8586888154187</v>
      </c>
      <c r="W21" s="51">
        <v>108.55772222251346</v>
      </c>
    </row>
    <row r="22" spans="1:23">
      <c r="A22" s="52"/>
      <c r="B22" s="78" t="s">
        <v>66</v>
      </c>
      <c r="C22" s="55" t="s">
        <v>208</v>
      </c>
      <c r="D22" s="55" t="s">
        <v>208</v>
      </c>
      <c r="E22" s="55" t="s">
        <v>208</v>
      </c>
      <c r="F22" s="55" t="s">
        <v>208</v>
      </c>
      <c r="G22" s="55">
        <v>0.19169650855315917</v>
      </c>
      <c r="H22" s="55">
        <v>0.21163803850731044</v>
      </c>
      <c r="I22" s="55">
        <v>0.15415772964864521</v>
      </c>
      <c r="J22" s="55">
        <v>0.12618267749286696</v>
      </c>
      <c r="K22" s="55">
        <v>0.21390712312213384</v>
      </c>
      <c r="L22" s="55">
        <v>0.17653932739288483</v>
      </c>
      <c r="M22" s="55">
        <v>1.0894154095009616</v>
      </c>
      <c r="N22" s="55">
        <v>0.35461365357637176</v>
      </c>
      <c r="O22" s="55">
        <v>3.9682092782476211E-2</v>
      </c>
      <c r="P22" s="55">
        <v>3.7369073957001793E-2</v>
      </c>
      <c r="Q22" s="55">
        <v>3.2648523052292808E-2</v>
      </c>
      <c r="R22" s="55">
        <v>4.5591695590641711E-2</v>
      </c>
      <c r="S22" s="55">
        <v>3.3536129489726528E-2</v>
      </c>
      <c r="T22" s="55" t="s">
        <v>208</v>
      </c>
      <c r="U22" s="55">
        <v>1.8591817061029938E-2</v>
      </c>
      <c r="V22" s="55">
        <v>9.4912306712334776E-2</v>
      </c>
      <c r="W22" s="134">
        <v>0</v>
      </c>
    </row>
    <row r="23" spans="1:23" ht="25.5" customHeight="1">
      <c r="A23" s="47">
        <v>941</v>
      </c>
      <c r="B23" s="48" t="s">
        <v>67</v>
      </c>
      <c r="C23" s="50" t="s">
        <v>208</v>
      </c>
      <c r="D23" s="50" t="s">
        <v>208</v>
      </c>
      <c r="E23" s="50" t="s">
        <v>208</v>
      </c>
      <c r="F23" s="50" t="s">
        <v>208</v>
      </c>
      <c r="G23" s="50">
        <v>497.69639853988633</v>
      </c>
      <c r="H23" s="50">
        <v>431.4599288371864</v>
      </c>
      <c r="I23" s="50">
        <v>373.31523073592962</v>
      </c>
      <c r="J23" s="50">
        <v>353.42110483619683</v>
      </c>
      <c r="K23" s="50">
        <v>323.48506868480439</v>
      </c>
      <c r="L23" s="50">
        <v>428.07853236873274</v>
      </c>
      <c r="M23" s="50">
        <v>407.53294320060269</v>
      </c>
      <c r="N23" s="50">
        <v>321.89988247669328</v>
      </c>
      <c r="O23" s="50">
        <v>257.30729902756298</v>
      </c>
      <c r="P23" s="50">
        <v>249.41941540155568</v>
      </c>
      <c r="Q23" s="50">
        <v>248.05702111706898</v>
      </c>
      <c r="R23" s="50">
        <v>220.82896497037106</v>
      </c>
      <c r="S23" s="50">
        <v>198.93101441704897</v>
      </c>
      <c r="T23" s="50">
        <v>172.78913351273442</v>
      </c>
      <c r="U23" s="50">
        <v>143.90192478503079</v>
      </c>
      <c r="V23" s="50">
        <v>125.27049848842421</v>
      </c>
      <c r="W23" s="51">
        <v>99.900640893597583</v>
      </c>
    </row>
    <row r="24" spans="1:23" ht="25.5" customHeight="1">
      <c r="A24" s="47">
        <v>921</v>
      </c>
      <c r="B24" s="57" t="s">
        <v>68</v>
      </c>
      <c r="C24" s="50" t="s">
        <v>208</v>
      </c>
      <c r="D24" s="50" t="s">
        <v>208</v>
      </c>
      <c r="E24" s="50" t="s">
        <v>208</v>
      </c>
      <c r="F24" s="50" t="s">
        <v>208</v>
      </c>
      <c r="G24" s="50">
        <v>477.32781273875321</v>
      </c>
      <c r="H24" s="50">
        <v>410.6830601043103</v>
      </c>
      <c r="I24" s="50">
        <v>354.46397721851889</v>
      </c>
      <c r="J24" s="50">
        <v>334.60562547736089</v>
      </c>
      <c r="K24" s="50">
        <v>305.10241958645412</v>
      </c>
      <c r="L24" s="50">
        <v>405.03380622988908</v>
      </c>
      <c r="M24" s="50">
        <v>383.87546181886233</v>
      </c>
      <c r="N24" s="50">
        <v>304.02801529032763</v>
      </c>
      <c r="O24" s="50">
        <v>243.04577679064181</v>
      </c>
      <c r="P24" s="50">
        <v>235.79008453463862</v>
      </c>
      <c r="Q24" s="50">
        <v>233.69460651187387</v>
      </c>
      <c r="R24" s="50">
        <v>207.69588284795964</v>
      </c>
      <c r="S24" s="50">
        <v>187.4531003008407</v>
      </c>
      <c r="T24" s="50">
        <v>162.45306597857368</v>
      </c>
      <c r="U24" s="50">
        <v>135.16405403222896</v>
      </c>
      <c r="V24" s="50">
        <v>117.42946949038819</v>
      </c>
      <c r="W24" s="51">
        <v>93.602968374788972</v>
      </c>
    </row>
    <row r="25" spans="1:23">
      <c r="A25" s="52" t="s">
        <v>69</v>
      </c>
      <c r="B25" s="58" t="s">
        <v>70</v>
      </c>
      <c r="C25" s="55" t="s">
        <v>208</v>
      </c>
      <c r="D25" s="55" t="s">
        <v>208</v>
      </c>
      <c r="E25" s="55" t="s">
        <v>208</v>
      </c>
      <c r="F25" s="55" t="s">
        <v>208</v>
      </c>
      <c r="G25" s="55">
        <v>22.169732864479545</v>
      </c>
      <c r="H25" s="55">
        <v>20.530647368467132</v>
      </c>
      <c r="I25" s="55">
        <v>19.550644150876995</v>
      </c>
      <c r="J25" s="55">
        <v>19.720378782126602</v>
      </c>
      <c r="K25" s="55">
        <v>17.590606720894126</v>
      </c>
      <c r="L25" s="55">
        <v>20.485005333548305</v>
      </c>
      <c r="M25" s="55">
        <v>21.434740995044226</v>
      </c>
      <c r="N25" s="55">
        <v>16.836770996248919</v>
      </c>
      <c r="O25" s="55">
        <v>16.354294926824316</v>
      </c>
      <c r="P25" s="55">
        <v>16.719945249905155</v>
      </c>
      <c r="Q25" s="55">
        <v>18.185820479616847</v>
      </c>
      <c r="R25" s="55">
        <v>15.114831903671705</v>
      </c>
      <c r="S25" s="55">
        <v>11.912365497194811</v>
      </c>
      <c r="T25" s="55">
        <v>10.346779380757054</v>
      </c>
      <c r="U25" s="55">
        <v>9.0397683487263034</v>
      </c>
      <c r="V25" s="55">
        <v>7.87078347486041</v>
      </c>
      <c r="W25" s="56">
        <v>6.5434604203065625</v>
      </c>
    </row>
    <row r="26" spans="1:23">
      <c r="A26" s="52" t="s">
        <v>71</v>
      </c>
      <c r="B26" s="58" t="s">
        <v>72</v>
      </c>
      <c r="C26" s="55" t="s">
        <v>208</v>
      </c>
      <c r="D26" s="55" t="s">
        <v>208</v>
      </c>
      <c r="E26" s="55" t="s">
        <v>208</v>
      </c>
      <c r="F26" s="55" t="s">
        <v>208</v>
      </c>
      <c r="G26" s="55">
        <v>64.739532838328969</v>
      </c>
      <c r="H26" s="55">
        <v>60.990321364236664</v>
      </c>
      <c r="I26" s="55">
        <v>52.955015406662937</v>
      </c>
      <c r="J26" s="55">
        <v>51.048852165461525</v>
      </c>
      <c r="K26" s="55">
        <v>45.643070323598089</v>
      </c>
      <c r="L26" s="55">
        <v>58.48916009282523</v>
      </c>
      <c r="M26" s="55">
        <v>56.561323567081246</v>
      </c>
      <c r="N26" s="55">
        <v>44.602319639450833</v>
      </c>
      <c r="O26" s="55">
        <v>36.280611844881712</v>
      </c>
      <c r="P26" s="55">
        <v>35.161463183679544</v>
      </c>
      <c r="Q26" s="55">
        <v>35.952434957286876</v>
      </c>
      <c r="R26" s="55">
        <v>32.447257631804085</v>
      </c>
      <c r="S26" s="55">
        <v>28.955842229525473</v>
      </c>
      <c r="T26" s="55">
        <v>23.005454933970174</v>
      </c>
      <c r="U26" s="55">
        <v>19.083791383498195</v>
      </c>
      <c r="V26" s="55">
        <v>16.822495310248009</v>
      </c>
      <c r="W26" s="56">
        <v>13.684786207290625</v>
      </c>
    </row>
    <row r="27" spans="1:23">
      <c r="A27" s="52" t="s">
        <v>73</v>
      </c>
      <c r="B27" s="58" t="s">
        <v>74</v>
      </c>
      <c r="C27" s="55" t="s">
        <v>208</v>
      </c>
      <c r="D27" s="55" t="s">
        <v>208</v>
      </c>
      <c r="E27" s="55" t="s">
        <v>208</v>
      </c>
      <c r="F27" s="55" t="s">
        <v>208</v>
      </c>
      <c r="G27" s="55">
        <v>37.904059149477639</v>
      </c>
      <c r="H27" s="55">
        <v>36.824355064754926</v>
      </c>
      <c r="I27" s="55">
        <v>34.236692579152901</v>
      </c>
      <c r="J27" s="55">
        <v>33.520366839883188</v>
      </c>
      <c r="K27" s="55">
        <v>28.961597504910575</v>
      </c>
      <c r="L27" s="55">
        <v>39.054584723930553</v>
      </c>
      <c r="M27" s="55">
        <v>41.231637140147591</v>
      </c>
      <c r="N27" s="55">
        <v>30.735657146213988</v>
      </c>
      <c r="O27" s="55">
        <v>24.238435420133239</v>
      </c>
      <c r="P27" s="55">
        <v>24.096692701586889</v>
      </c>
      <c r="Q27" s="55">
        <v>24.546157196548073</v>
      </c>
      <c r="R27" s="55">
        <v>23.48048292572475</v>
      </c>
      <c r="S27" s="55">
        <v>23.237886268762875</v>
      </c>
      <c r="T27" s="55">
        <v>21.225171703136809</v>
      </c>
      <c r="U27" s="55">
        <v>18.322924594992472</v>
      </c>
      <c r="V27" s="55">
        <v>16.1448675207468</v>
      </c>
      <c r="W27" s="56">
        <v>12.295159791883727</v>
      </c>
    </row>
    <row r="28" spans="1:23">
      <c r="A28" s="52" t="s">
        <v>75</v>
      </c>
      <c r="B28" s="58" t="s">
        <v>76</v>
      </c>
      <c r="C28" s="55" t="s">
        <v>208</v>
      </c>
      <c r="D28" s="55" t="s">
        <v>208</v>
      </c>
      <c r="E28" s="55" t="s">
        <v>208</v>
      </c>
      <c r="F28" s="55" t="s">
        <v>208</v>
      </c>
      <c r="G28" s="55">
        <v>26.129087523999846</v>
      </c>
      <c r="H28" s="55">
        <v>24.167799895760069</v>
      </c>
      <c r="I28" s="55">
        <v>22.532562752748195</v>
      </c>
      <c r="J28" s="55">
        <v>21.638460257428914</v>
      </c>
      <c r="K28" s="55">
        <v>19.663311925755881</v>
      </c>
      <c r="L28" s="55">
        <v>25.275392494259243</v>
      </c>
      <c r="M28" s="55">
        <v>22.573043649693989</v>
      </c>
      <c r="N28" s="55">
        <v>18.192066071096271</v>
      </c>
      <c r="O28" s="55">
        <v>14.443506573957782</v>
      </c>
      <c r="P28" s="55">
        <v>15.048865924671087</v>
      </c>
      <c r="Q28" s="55">
        <v>14.878868196172862</v>
      </c>
      <c r="R28" s="55">
        <v>14.427273992894515</v>
      </c>
      <c r="S28" s="55">
        <v>13.680464768625395</v>
      </c>
      <c r="T28" s="55">
        <v>11.921151805199498</v>
      </c>
      <c r="U28" s="55">
        <v>9.7373391763579402</v>
      </c>
      <c r="V28" s="55">
        <v>8.5107775532562222</v>
      </c>
      <c r="W28" s="56">
        <v>7.0456341708160091</v>
      </c>
    </row>
    <row r="29" spans="1:23">
      <c r="A29" s="52" t="s">
        <v>77</v>
      </c>
      <c r="B29" s="58" t="s">
        <v>78</v>
      </c>
      <c r="C29" s="55" t="s">
        <v>208</v>
      </c>
      <c r="D29" s="55" t="s">
        <v>208</v>
      </c>
      <c r="E29" s="55" t="s">
        <v>208</v>
      </c>
      <c r="F29" s="55" t="s">
        <v>208</v>
      </c>
      <c r="G29" s="55">
        <v>38.794758570752677</v>
      </c>
      <c r="H29" s="55">
        <v>38.361818981409591</v>
      </c>
      <c r="I29" s="55">
        <v>36.220566222761853</v>
      </c>
      <c r="J29" s="55">
        <v>34.681088583388778</v>
      </c>
      <c r="K29" s="55">
        <v>31.834515537057641</v>
      </c>
      <c r="L29" s="55">
        <v>42.492355953013401</v>
      </c>
      <c r="M29" s="55">
        <v>39.025701023821249</v>
      </c>
      <c r="N29" s="55">
        <v>32.60258121033241</v>
      </c>
      <c r="O29" s="55">
        <v>26.031113125976361</v>
      </c>
      <c r="P29" s="55">
        <v>26.031927763224722</v>
      </c>
      <c r="Q29" s="55">
        <v>26.78037147331781</v>
      </c>
      <c r="R29" s="55">
        <v>23.630946697342768</v>
      </c>
      <c r="S29" s="55">
        <v>20.925635488625577</v>
      </c>
      <c r="T29" s="55">
        <v>18.399393672205218</v>
      </c>
      <c r="U29" s="55">
        <v>15.46226899608242</v>
      </c>
      <c r="V29" s="55">
        <v>13.693608543467969</v>
      </c>
      <c r="W29" s="56">
        <v>11.445800406132157</v>
      </c>
    </row>
    <row r="30" spans="1:23">
      <c r="A30" s="52" t="s">
        <v>79</v>
      </c>
      <c r="B30" s="58" t="s">
        <v>80</v>
      </c>
      <c r="C30" s="55" t="s">
        <v>208</v>
      </c>
      <c r="D30" s="55" t="s">
        <v>208</v>
      </c>
      <c r="E30" s="55" t="s">
        <v>208</v>
      </c>
      <c r="F30" s="55" t="s">
        <v>208</v>
      </c>
      <c r="G30" s="55">
        <v>29.792519299885129</v>
      </c>
      <c r="H30" s="55">
        <v>28.358716722848417</v>
      </c>
      <c r="I30" s="55">
        <v>25.831035376392812</v>
      </c>
      <c r="J30" s="55">
        <v>26.648838489796869</v>
      </c>
      <c r="K30" s="55">
        <v>23.310636909829014</v>
      </c>
      <c r="L30" s="55">
        <v>27.877540246698448</v>
      </c>
      <c r="M30" s="55">
        <v>27.957187644602932</v>
      </c>
      <c r="N30" s="55">
        <v>23.551224623315196</v>
      </c>
      <c r="O30" s="55">
        <v>17.72291997989489</v>
      </c>
      <c r="P30" s="55">
        <v>18.367232908775673</v>
      </c>
      <c r="Q30" s="55">
        <v>18.102865685263989</v>
      </c>
      <c r="R30" s="55">
        <v>16.294081828477267</v>
      </c>
      <c r="S30" s="55">
        <v>15.362700703545276</v>
      </c>
      <c r="T30" s="55">
        <v>14.325219839717963</v>
      </c>
      <c r="U30" s="55">
        <v>11.886593125216137</v>
      </c>
      <c r="V30" s="55">
        <v>10.183449231141502</v>
      </c>
      <c r="W30" s="56">
        <v>8.0478342476123057</v>
      </c>
    </row>
    <row r="31" spans="1:23">
      <c r="A31" s="52" t="s">
        <v>81</v>
      </c>
      <c r="B31" s="58" t="s">
        <v>82</v>
      </c>
      <c r="C31" s="55" t="s">
        <v>208</v>
      </c>
      <c r="D31" s="55" t="s">
        <v>208</v>
      </c>
      <c r="E31" s="55" t="s">
        <v>208</v>
      </c>
      <c r="F31" s="55" t="s">
        <v>208</v>
      </c>
      <c r="G31" s="55">
        <v>188.60792472420457</v>
      </c>
      <c r="H31" s="55">
        <v>136.25655535438304</v>
      </c>
      <c r="I31" s="55">
        <v>106.65971769052786</v>
      </c>
      <c r="J31" s="55">
        <v>93.460959233199006</v>
      </c>
      <c r="K31" s="55">
        <v>89.954455244308633</v>
      </c>
      <c r="L31" s="55">
        <v>126.19575057263197</v>
      </c>
      <c r="M31" s="55">
        <v>111.16292169341351</v>
      </c>
      <c r="N31" s="55">
        <v>83.934992225093808</v>
      </c>
      <c r="O31" s="55">
        <v>65.108859526251948</v>
      </c>
      <c r="P31" s="55">
        <v>57.339585978992098</v>
      </c>
      <c r="Q31" s="55">
        <v>53.836653341488521</v>
      </c>
      <c r="R31" s="55">
        <v>43.948351715468128</v>
      </c>
      <c r="S31" s="55">
        <v>35.647816974718999</v>
      </c>
      <c r="T31" s="55">
        <v>31.736625923963775</v>
      </c>
      <c r="U31" s="55">
        <v>25.64630649978395</v>
      </c>
      <c r="V31" s="55">
        <v>21.390591879470737</v>
      </c>
      <c r="W31" s="56">
        <v>16.367094859541609</v>
      </c>
    </row>
    <row r="32" spans="1:23">
      <c r="A32" s="52" t="s">
        <v>83</v>
      </c>
      <c r="B32" s="58" t="s">
        <v>84</v>
      </c>
      <c r="C32" s="55" t="s">
        <v>208</v>
      </c>
      <c r="D32" s="55" t="s">
        <v>208</v>
      </c>
      <c r="E32" s="55" t="s">
        <v>208</v>
      </c>
      <c r="F32" s="55" t="s">
        <v>208</v>
      </c>
      <c r="G32" s="55">
        <v>43.72970653029784</v>
      </c>
      <c r="H32" s="55">
        <v>40.319096084912921</v>
      </c>
      <c r="I32" s="55">
        <v>35.320589501731085</v>
      </c>
      <c r="J32" s="55">
        <v>33.035850587608159</v>
      </c>
      <c r="K32" s="55">
        <v>29.572324937539324</v>
      </c>
      <c r="L32" s="55">
        <v>40.312083877806899</v>
      </c>
      <c r="M32" s="55">
        <v>39.198032365363268</v>
      </c>
      <c r="N32" s="55">
        <v>32.589708642132678</v>
      </c>
      <c r="O32" s="55">
        <v>24.755888076502895</v>
      </c>
      <c r="P32" s="55">
        <v>24.923365264280775</v>
      </c>
      <c r="Q32" s="55">
        <v>24.00796856189492</v>
      </c>
      <c r="R32" s="55">
        <v>22.731886156290102</v>
      </c>
      <c r="S32" s="55">
        <v>21.516882178844554</v>
      </c>
      <c r="T32" s="55">
        <v>17.468804047566721</v>
      </c>
      <c r="U32" s="55">
        <v>14.446597232106292</v>
      </c>
      <c r="V32" s="55">
        <v>12.498645454803356</v>
      </c>
      <c r="W32" s="56">
        <v>10.444121619923152</v>
      </c>
    </row>
    <row r="33" spans="1:23">
      <c r="A33" s="52" t="s">
        <v>85</v>
      </c>
      <c r="B33" s="58" t="s">
        <v>86</v>
      </c>
      <c r="C33" s="55" t="s">
        <v>208</v>
      </c>
      <c r="D33" s="55" t="s">
        <v>208</v>
      </c>
      <c r="E33" s="55" t="s">
        <v>208</v>
      </c>
      <c r="F33" s="55" t="s">
        <v>208</v>
      </c>
      <c r="G33" s="55">
        <v>25.46049123732698</v>
      </c>
      <c r="H33" s="55">
        <v>24.873749267537498</v>
      </c>
      <c r="I33" s="55">
        <v>21.157153537664279</v>
      </c>
      <c r="J33" s="55">
        <v>20.850830538467832</v>
      </c>
      <c r="K33" s="55">
        <v>18.571900482560796</v>
      </c>
      <c r="L33" s="55">
        <v>24.851932935175089</v>
      </c>
      <c r="M33" s="55">
        <v>24.73087373969426</v>
      </c>
      <c r="N33" s="55">
        <v>20.98269473644352</v>
      </c>
      <c r="O33" s="55">
        <v>18.110147316218661</v>
      </c>
      <c r="P33" s="55">
        <v>18.101005559522665</v>
      </c>
      <c r="Q33" s="55">
        <v>17.403466620284007</v>
      </c>
      <c r="R33" s="55">
        <v>15.620769996286283</v>
      </c>
      <c r="S33" s="55">
        <v>16.213506190997741</v>
      </c>
      <c r="T33" s="55">
        <v>14.024464672056462</v>
      </c>
      <c r="U33" s="55">
        <v>11.538464675465278</v>
      </c>
      <c r="V33" s="55">
        <v>10.314250522393193</v>
      </c>
      <c r="W33" s="56">
        <v>7.7290766512828206</v>
      </c>
    </row>
    <row r="34" spans="1:23" ht="15.75">
      <c r="A34" s="40">
        <v>924</v>
      </c>
      <c r="B34" s="59" t="s">
        <v>87</v>
      </c>
      <c r="C34" s="50" t="s">
        <v>208</v>
      </c>
      <c r="D34" s="50" t="s">
        <v>208</v>
      </c>
      <c r="E34" s="50" t="s">
        <v>208</v>
      </c>
      <c r="F34" s="50" t="s">
        <v>208</v>
      </c>
      <c r="G34" s="50">
        <v>20.368585801133094</v>
      </c>
      <c r="H34" s="50">
        <v>20.776868732876107</v>
      </c>
      <c r="I34" s="50">
        <v>18.851253517410765</v>
      </c>
      <c r="J34" s="50">
        <v>18.81547935883599</v>
      </c>
      <c r="K34" s="50">
        <v>18.382649098350281</v>
      </c>
      <c r="L34" s="50">
        <v>23.044726138843711</v>
      </c>
      <c r="M34" s="50">
        <v>23.657481381740372</v>
      </c>
      <c r="N34" s="50">
        <v>17.87186718636568</v>
      </c>
      <c r="O34" s="50">
        <v>14.261522236921179</v>
      </c>
      <c r="P34" s="50">
        <v>13.629330866917053</v>
      </c>
      <c r="Q34" s="50">
        <v>14.362414605195131</v>
      </c>
      <c r="R34" s="50">
        <v>13.133082122411459</v>
      </c>
      <c r="S34" s="50">
        <v>11.477914116208252</v>
      </c>
      <c r="T34" s="50">
        <v>10.336067534160748</v>
      </c>
      <c r="U34" s="50">
        <v>8.7378707528018111</v>
      </c>
      <c r="V34" s="50">
        <v>7.8410289980360357</v>
      </c>
      <c r="W34" s="51">
        <v>6.297672518808616</v>
      </c>
    </row>
    <row r="35" spans="1:23" ht="15.75">
      <c r="A35" s="40">
        <v>923</v>
      </c>
      <c r="B35" s="59" t="s">
        <v>88</v>
      </c>
      <c r="C35" s="50" t="s">
        <v>208</v>
      </c>
      <c r="D35" s="50" t="s">
        <v>208</v>
      </c>
      <c r="E35" s="50" t="s">
        <v>208</v>
      </c>
      <c r="F35" s="50" t="s">
        <v>208</v>
      </c>
      <c r="G35" s="50">
        <v>42.339905417459988</v>
      </c>
      <c r="H35" s="50">
        <v>43.625025552505384</v>
      </c>
      <c r="I35" s="50">
        <v>41.878258719452802</v>
      </c>
      <c r="J35" s="50">
        <v>40.190825960115262</v>
      </c>
      <c r="K35" s="50">
        <v>36.52283516056594</v>
      </c>
      <c r="L35" s="50">
        <v>43.533670809402324</v>
      </c>
      <c r="M35" s="50">
        <v>38.487607177540511</v>
      </c>
      <c r="N35" s="50">
        <v>34.062030825547204</v>
      </c>
      <c r="O35" s="50">
        <v>27.508620589164192</v>
      </c>
      <c r="P35" s="50">
        <v>25.380430620263994</v>
      </c>
      <c r="Q35" s="50">
        <v>27.015112530123961</v>
      </c>
      <c r="R35" s="50">
        <v>20.772143524829964</v>
      </c>
      <c r="S35" s="50">
        <v>17.148770724298195</v>
      </c>
      <c r="T35" s="50">
        <v>14.385596198937206</v>
      </c>
      <c r="U35" s="50">
        <v>11.861379801921423</v>
      </c>
      <c r="V35" s="50">
        <v>10.493278020282149</v>
      </c>
      <c r="W35" s="51">
        <v>8.6570813289158668</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2"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153</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G6+G16+G17+G4</f>
        <v>707.99999999999989</v>
      </c>
      <c r="H3" s="50">
        <f t="shared" si="0"/>
        <v>727.45800000000008</v>
      </c>
      <c r="I3" s="50">
        <f t="shared" si="0"/>
        <v>732.72112135258749</v>
      </c>
      <c r="J3" s="50">
        <f t="shared" si="0"/>
        <v>736.5558877814442</v>
      </c>
      <c r="K3" s="50">
        <f t="shared" si="0"/>
        <v>749.94100000000003</v>
      </c>
      <c r="L3" s="50">
        <f t="shared" si="0"/>
        <v>745.66237929900012</v>
      </c>
      <c r="M3" s="50">
        <f t="shared" si="0"/>
        <v>750.09489891999976</v>
      </c>
      <c r="N3" s="50">
        <f t="shared" si="0"/>
        <v>755.76206665380016</v>
      </c>
      <c r="O3" s="50">
        <f t="shared" si="0"/>
        <v>778.67019714000025</v>
      </c>
      <c r="P3" s="50">
        <f t="shared" si="0"/>
        <v>807.08740407000005</v>
      </c>
      <c r="Q3" s="50">
        <f t="shared" si="0"/>
        <v>853.62603838000007</v>
      </c>
      <c r="R3" s="50">
        <f t="shared" si="0"/>
        <v>854.15397472999985</v>
      </c>
      <c r="S3" s="50">
        <f t="shared" si="0"/>
        <v>873.08095759619198</v>
      </c>
      <c r="T3" s="50">
        <f t="shared" si="0"/>
        <v>870.57572770000013</v>
      </c>
      <c r="U3" s="50">
        <f t="shared" si="0"/>
        <v>879.19700000000023</v>
      </c>
      <c r="V3" s="50">
        <f t="shared" si="0"/>
        <v>865.05642750295851</v>
      </c>
      <c r="W3" s="77">
        <f t="shared" si="0"/>
        <v>835.5814075974107</v>
      </c>
    </row>
    <row r="4" spans="1:23" s="42" customFormat="1">
      <c r="A4" s="52"/>
      <c r="B4" s="78" t="s">
        <v>66</v>
      </c>
      <c r="C4" s="55"/>
      <c r="D4" s="55"/>
      <c r="E4" s="55"/>
      <c r="F4" s="55"/>
      <c r="G4" s="55">
        <v>10.031442333804979</v>
      </c>
      <c r="H4" s="55">
        <v>11.300390135446513</v>
      </c>
      <c r="I4" s="55">
        <v>13.048991239095871</v>
      </c>
      <c r="J4" s="55">
        <v>13.117562070944141</v>
      </c>
      <c r="K4" s="55">
        <v>11.495379362478616</v>
      </c>
      <c r="L4" s="55">
        <v>11.459261914883713</v>
      </c>
      <c r="M4" s="55">
        <v>15.020734931035486</v>
      </c>
      <c r="N4" s="55">
        <v>15.280651014211305</v>
      </c>
      <c r="O4" s="55">
        <v>15.887440978603943</v>
      </c>
      <c r="P4" s="55">
        <v>16.554241335234778</v>
      </c>
      <c r="Q4" s="55">
        <v>17.326090727748223</v>
      </c>
      <c r="R4" s="55">
        <v>17.444311718611427</v>
      </c>
      <c r="S4" s="55">
        <v>18.097163159146831</v>
      </c>
      <c r="T4" s="55">
        <v>18.292431275019226</v>
      </c>
      <c r="U4" s="55">
        <v>18.795417115847687</v>
      </c>
      <c r="V4" s="55">
        <v>18.573819799501326</v>
      </c>
      <c r="W4" s="56">
        <v>16.797317588898359</v>
      </c>
    </row>
    <row r="5" spans="1:23" s="42" customFormat="1" ht="25.5" customHeight="1">
      <c r="A5" s="47">
        <v>941</v>
      </c>
      <c r="B5" s="48" t="s">
        <v>67</v>
      </c>
      <c r="C5" s="50"/>
      <c r="D5" s="50"/>
      <c r="E5" s="50"/>
      <c r="F5" s="50"/>
      <c r="G5" s="50">
        <f t="shared" ref="G5:W5" si="1">G6+G16</f>
        <v>628.96988184765382</v>
      </c>
      <c r="H5" s="50">
        <f t="shared" si="1"/>
        <v>645.360829386001</v>
      </c>
      <c r="I5" s="50">
        <f t="shared" si="1"/>
        <v>648.52791673033221</v>
      </c>
      <c r="J5" s="50">
        <f t="shared" si="1"/>
        <v>651.92179969776305</v>
      </c>
      <c r="K5" s="50">
        <f t="shared" si="1"/>
        <v>663.41863281202006</v>
      </c>
      <c r="L5" s="50">
        <f t="shared" si="1"/>
        <v>658.97194581713643</v>
      </c>
      <c r="M5" s="50">
        <f t="shared" si="1"/>
        <v>659.3646576408787</v>
      </c>
      <c r="N5" s="50">
        <f t="shared" si="1"/>
        <v>664.10859253010437</v>
      </c>
      <c r="O5" s="50">
        <f t="shared" si="1"/>
        <v>683.47375624228209</v>
      </c>
      <c r="P5" s="50">
        <f t="shared" si="1"/>
        <v>707.90291373259606</v>
      </c>
      <c r="Q5" s="50">
        <f t="shared" si="1"/>
        <v>748.28723004269739</v>
      </c>
      <c r="R5" s="50">
        <f t="shared" si="1"/>
        <v>749.14562360254399</v>
      </c>
      <c r="S5" s="50">
        <f t="shared" si="1"/>
        <v>766.16894509023939</v>
      </c>
      <c r="T5" s="50">
        <f t="shared" si="1"/>
        <v>763.98796103284315</v>
      </c>
      <c r="U5" s="50">
        <f t="shared" si="1"/>
        <v>771.62258745612735</v>
      </c>
      <c r="V5" s="50">
        <f t="shared" si="1"/>
        <v>759.24871591840315</v>
      </c>
      <c r="W5" s="51">
        <f t="shared" si="1"/>
        <v>734.830999546464</v>
      </c>
    </row>
    <row r="6" spans="1:23" s="42" customFormat="1" ht="25.5" customHeight="1">
      <c r="A6" s="47">
        <v>921</v>
      </c>
      <c r="B6" s="57" t="s">
        <v>68</v>
      </c>
      <c r="C6" s="50"/>
      <c r="D6" s="50"/>
      <c r="E6" s="50"/>
      <c r="F6" s="50"/>
      <c r="G6" s="50">
        <f t="shared" ref="G6:U6" si="2">SUM(G7:G15)</f>
        <v>578.53756569093616</v>
      </c>
      <c r="H6" s="50">
        <f t="shared" si="2"/>
        <v>593.61424767823053</v>
      </c>
      <c r="I6" s="50">
        <f t="shared" si="2"/>
        <v>596.52739035071829</v>
      </c>
      <c r="J6" s="50">
        <f t="shared" si="2"/>
        <v>599.6491436283942</v>
      </c>
      <c r="K6" s="50">
        <f t="shared" si="2"/>
        <v>609.71758658451279</v>
      </c>
      <c r="L6" s="50">
        <f t="shared" si="2"/>
        <v>605.39412658517699</v>
      </c>
      <c r="M6" s="50">
        <f t="shared" si="2"/>
        <v>605.99916271455811</v>
      </c>
      <c r="N6" s="50">
        <f t="shared" si="2"/>
        <v>610.55829141415597</v>
      </c>
      <c r="O6" s="50">
        <f t="shared" si="2"/>
        <v>629.01506493345289</v>
      </c>
      <c r="P6" s="50">
        <f t="shared" si="2"/>
        <v>651.66615712210717</v>
      </c>
      <c r="Q6" s="50">
        <f t="shared" si="2"/>
        <v>688.43209925511803</v>
      </c>
      <c r="R6" s="50">
        <f t="shared" si="2"/>
        <v>689.50229852779671</v>
      </c>
      <c r="S6" s="50">
        <f t="shared" si="2"/>
        <v>705.42066142825502</v>
      </c>
      <c r="T6" s="50">
        <f t="shared" si="2"/>
        <v>703.57202502516998</v>
      </c>
      <c r="U6" s="50">
        <f t="shared" si="2"/>
        <v>710.9782405739594</v>
      </c>
      <c r="V6" s="50">
        <f t="shared" ref="V6:W6" si="3">SUM(V7:V15)</f>
        <v>699.63427431545301</v>
      </c>
      <c r="W6" s="51">
        <f t="shared" si="3"/>
        <v>677.86548440329977</v>
      </c>
    </row>
    <row r="7" spans="1:23" s="42" customFormat="1">
      <c r="A7" s="52" t="s">
        <v>69</v>
      </c>
      <c r="B7" s="58" t="s">
        <v>70</v>
      </c>
      <c r="C7" s="55"/>
      <c r="D7" s="55"/>
      <c r="E7" s="55"/>
      <c r="F7" s="55"/>
      <c r="G7" s="55">
        <v>84.51317097300597</v>
      </c>
      <c r="H7" s="55">
        <v>86.715583189706408</v>
      </c>
      <c r="I7" s="55">
        <v>87.141137102449633</v>
      </c>
      <c r="J7" s="55">
        <v>87.597164997849447</v>
      </c>
      <c r="K7" s="55">
        <v>89.515294317161931</v>
      </c>
      <c r="L7" s="55">
        <v>88.255703647343964</v>
      </c>
      <c r="M7" s="55">
        <v>87.563332995735109</v>
      </c>
      <c r="N7" s="55">
        <v>87.464003073727255</v>
      </c>
      <c r="O7" s="55">
        <v>89.157106752953325</v>
      </c>
      <c r="P7" s="55">
        <v>91.300310472465284</v>
      </c>
      <c r="Q7" s="55">
        <v>95.723853170616366</v>
      </c>
      <c r="R7" s="55">
        <v>95.219441675433018</v>
      </c>
      <c r="S7" s="55">
        <v>96.283167494296507</v>
      </c>
      <c r="T7" s="55">
        <v>94.809891179407856</v>
      </c>
      <c r="U7" s="55">
        <v>94.935781913524508</v>
      </c>
      <c r="V7" s="55">
        <v>93.178719965961434</v>
      </c>
      <c r="W7" s="56">
        <v>88.698668916263642</v>
      </c>
    </row>
    <row r="8" spans="1:23" s="42" customFormat="1">
      <c r="A8" s="52" t="s">
        <v>71</v>
      </c>
      <c r="B8" s="58" t="s">
        <v>72</v>
      </c>
      <c r="C8" s="55"/>
      <c r="D8" s="55"/>
      <c r="E8" s="55"/>
      <c r="F8" s="55"/>
      <c r="G8" s="55">
        <v>103.8756692019664</v>
      </c>
      <c r="H8" s="55">
        <v>106.58266788908722</v>
      </c>
      <c r="I8" s="55">
        <v>107.10571887580072</v>
      </c>
      <c r="J8" s="55">
        <v>107.66622562597992</v>
      </c>
      <c r="K8" s="55">
        <v>109.78699887339479</v>
      </c>
      <c r="L8" s="55">
        <v>109.54048828304499</v>
      </c>
      <c r="M8" s="55">
        <v>109.74852668925709</v>
      </c>
      <c r="N8" s="55">
        <v>110.68104354921283</v>
      </c>
      <c r="O8" s="55">
        <v>114.97999599082614</v>
      </c>
      <c r="P8" s="55">
        <v>118.72812598691775</v>
      </c>
      <c r="Q8" s="55">
        <v>125.15241255741253</v>
      </c>
      <c r="R8" s="55">
        <v>125.29054990463933</v>
      </c>
      <c r="S8" s="55">
        <v>128.69656266376521</v>
      </c>
      <c r="T8" s="55">
        <v>128.41557604030461</v>
      </c>
      <c r="U8" s="55">
        <v>129.44177162543639</v>
      </c>
      <c r="V8" s="55">
        <v>127.43533080345726</v>
      </c>
      <c r="W8" s="56">
        <v>123.83080843152122</v>
      </c>
    </row>
    <row r="9" spans="1:23" s="42" customFormat="1">
      <c r="A9" s="52" t="s">
        <v>73</v>
      </c>
      <c r="B9" s="58" t="s">
        <v>74</v>
      </c>
      <c r="C9" s="55"/>
      <c r="D9" s="55"/>
      <c r="E9" s="55"/>
      <c r="F9" s="55"/>
      <c r="G9" s="55">
        <v>75.500474116826709</v>
      </c>
      <c r="H9" s="55">
        <v>77.468015562108491</v>
      </c>
      <c r="I9" s="55">
        <v>77.848187336572451</v>
      </c>
      <c r="J9" s="55">
        <v>78.255583271629504</v>
      </c>
      <c r="K9" s="55">
        <v>80.233130131988474</v>
      </c>
      <c r="L9" s="55">
        <v>79.133653089186382</v>
      </c>
      <c r="M9" s="55">
        <v>78.820143232292054</v>
      </c>
      <c r="N9" s="55">
        <v>78.970690094397668</v>
      </c>
      <c r="O9" s="55">
        <v>80.333995071542105</v>
      </c>
      <c r="P9" s="55">
        <v>83.409033471080008</v>
      </c>
      <c r="Q9" s="55">
        <v>90.452302532633752</v>
      </c>
      <c r="R9" s="55">
        <v>90.867044431732097</v>
      </c>
      <c r="S9" s="55">
        <v>92.571368654525656</v>
      </c>
      <c r="T9" s="55">
        <v>92.182323476614641</v>
      </c>
      <c r="U9" s="55">
        <v>92.902176680435332</v>
      </c>
      <c r="V9" s="55">
        <v>91.443273229920152</v>
      </c>
      <c r="W9" s="56">
        <v>88.902979534644729</v>
      </c>
    </row>
    <row r="10" spans="1:23" s="42" customFormat="1">
      <c r="A10" s="52" t="s">
        <v>75</v>
      </c>
      <c r="B10" s="58" t="s">
        <v>76</v>
      </c>
      <c r="C10" s="55"/>
      <c r="D10" s="55"/>
      <c r="E10" s="55"/>
      <c r="F10" s="55"/>
      <c r="G10" s="55">
        <v>73.15288603424321</v>
      </c>
      <c r="H10" s="55">
        <v>75.059249362394425</v>
      </c>
      <c r="I10" s="55">
        <v>75.427600194837751</v>
      </c>
      <c r="J10" s="55">
        <v>75.82232868835591</v>
      </c>
      <c r="K10" s="55">
        <v>71.490280011880557</v>
      </c>
      <c r="L10" s="55">
        <v>71.792109725535497</v>
      </c>
      <c r="M10" s="55">
        <v>72.47291057596226</v>
      </c>
      <c r="N10" s="55">
        <v>73.603749990894912</v>
      </c>
      <c r="O10" s="55">
        <v>76.315548167136996</v>
      </c>
      <c r="P10" s="55">
        <v>79.916671868308114</v>
      </c>
      <c r="Q10" s="55">
        <v>85.376942290563122</v>
      </c>
      <c r="R10" s="55">
        <v>86.093169984589807</v>
      </c>
      <c r="S10" s="55">
        <v>88.233483263468187</v>
      </c>
      <c r="T10" s="55">
        <v>88.358759440136211</v>
      </c>
      <c r="U10" s="55">
        <v>89.917068081405375</v>
      </c>
      <c r="V10" s="55">
        <v>88.72932992994069</v>
      </c>
      <c r="W10" s="56">
        <v>87.788557979838771</v>
      </c>
    </row>
    <row r="11" spans="1:23" s="42" customFormat="1">
      <c r="A11" s="52" t="s">
        <v>77</v>
      </c>
      <c r="B11" s="58" t="s">
        <v>78</v>
      </c>
      <c r="C11" s="55"/>
      <c r="D11" s="55"/>
      <c r="E11" s="55"/>
      <c r="F11" s="55"/>
      <c r="G11" s="55">
        <v>64.956741554614723</v>
      </c>
      <c r="H11" s="55">
        <v>66.649513456436168</v>
      </c>
      <c r="I11" s="55">
        <v>66.976593782607424</v>
      </c>
      <c r="J11" s="55">
        <v>67.327096382405045</v>
      </c>
      <c r="K11" s="55">
        <v>70.06204628178233</v>
      </c>
      <c r="L11" s="55">
        <v>69.938431002487434</v>
      </c>
      <c r="M11" s="55">
        <v>70.066000522073622</v>
      </c>
      <c r="N11" s="55">
        <v>70.68580197345652</v>
      </c>
      <c r="O11" s="55">
        <v>72.873661035972617</v>
      </c>
      <c r="P11" s="55">
        <v>76.08359206038773</v>
      </c>
      <c r="Q11" s="55">
        <v>80.915743287869091</v>
      </c>
      <c r="R11" s="55">
        <v>81.663358560664946</v>
      </c>
      <c r="S11" s="55">
        <v>83.358952257022153</v>
      </c>
      <c r="T11" s="55">
        <v>83.620076996822917</v>
      </c>
      <c r="U11" s="55">
        <v>84.525215674407534</v>
      </c>
      <c r="V11" s="55">
        <v>83.20913233338382</v>
      </c>
      <c r="W11" s="56">
        <v>80.210491407158315</v>
      </c>
    </row>
    <row r="12" spans="1:23" s="42" customFormat="1">
      <c r="A12" s="52" t="s">
        <v>79</v>
      </c>
      <c r="B12" s="58" t="s">
        <v>80</v>
      </c>
      <c r="C12" s="55"/>
      <c r="D12" s="55"/>
      <c r="E12" s="55"/>
      <c r="F12" s="55"/>
      <c r="G12" s="55">
        <v>43.818241906656361</v>
      </c>
      <c r="H12" s="55">
        <v>44.960144762489087</v>
      </c>
      <c r="I12" s="55">
        <v>45.180785215074437</v>
      </c>
      <c r="J12" s="55">
        <v>45.417225765189336</v>
      </c>
      <c r="K12" s="55">
        <v>46.898642693263305</v>
      </c>
      <c r="L12" s="55">
        <v>46.575032944888953</v>
      </c>
      <c r="M12" s="55">
        <v>46.884088671992515</v>
      </c>
      <c r="N12" s="55">
        <v>47.54319894739541</v>
      </c>
      <c r="O12" s="55">
        <v>49.52590213776962</v>
      </c>
      <c r="P12" s="55">
        <v>51.351100918806274</v>
      </c>
      <c r="Q12" s="55">
        <v>53.645278256104646</v>
      </c>
      <c r="R12" s="55">
        <v>53.60501901728081</v>
      </c>
      <c r="S12" s="55">
        <v>55.328162946559978</v>
      </c>
      <c r="T12" s="55">
        <v>55.450739107222489</v>
      </c>
      <c r="U12" s="55">
        <v>56.493180236641884</v>
      </c>
      <c r="V12" s="55">
        <v>55.728148646176848</v>
      </c>
      <c r="W12" s="56">
        <v>54.328050796790102</v>
      </c>
    </row>
    <row r="13" spans="1:23" s="42" customFormat="1">
      <c r="A13" s="52" t="s">
        <v>81</v>
      </c>
      <c r="B13" s="58" t="s">
        <v>82</v>
      </c>
      <c r="C13" s="55"/>
      <c r="D13" s="55"/>
      <c r="E13" s="55"/>
      <c r="F13" s="55"/>
      <c r="G13" s="55">
        <v>30.610507215947454</v>
      </c>
      <c r="H13" s="55">
        <v>31.408216664967334</v>
      </c>
      <c r="I13" s="55">
        <v>31.562351469836528</v>
      </c>
      <c r="J13" s="55">
        <v>31.727523892337015</v>
      </c>
      <c r="K13" s="55">
        <v>31.968586490016417</v>
      </c>
      <c r="L13" s="55">
        <v>30.715781647699949</v>
      </c>
      <c r="M13" s="55">
        <v>30.238347810116419</v>
      </c>
      <c r="N13" s="55">
        <v>29.879192198973719</v>
      </c>
      <c r="O13" s="55">
        <v>30.447015095985364</v>
      </c>
      <c r="P13" s="55">
        <v>31.212221293065902</v>
      </c>
      <c r="Q13" s="55">
        <v>32.337295256621523</v>
      </c>
      <c r="R13" s="55">
        <v>32.10108006618934</v>
      </c>
      <c r="S13" s="55">
        <v>32.85165575536935</v>
      </c>
      <c r="T13" s="55">
        <v>32.672445297490889</v>
      </c>
      <c r="U13" s="55">
        <v>33.097391591744611</v>
      </c>
      <c r="V13" s="55">
        <v>32.438084204516393</v>
      </c>
      <c r="W13" s="56">
        <v>30.488716370232808</v>
      </c>
    </row>
    <row r="14" spans="1:23" s="42" customFormat="1">
      <c r="A14" s="52" t="s">
        <v>83</v>
      </c>
      <c r="B14" s="58" t="s">
        <v>84</v>
      </c>
      <c r="C14" s="55"/>
      <c r="D14" s="55"/>
      <c r="E14" s="55"/>
      <c r="F14" s="55"/>
      <c r="G14" s="55">
        <v>57.301563024451148</v>
      </c>
      <c r="H14" s="55">
        <v>58.794841066064222</v>
      </c>
      <c r="I14" s="55">
        <v>59.083374842168141</v>
      </c>
      <c r="J14" s="55">
        <v>59.392570567382457</v>
      </c>
      <c r="K14" s="55">
        <v>60.956039957057399</v>
      </c>
      <c r="L14" s="55">
        <v>60.352960763567829</v>
      </c>
      <c r="M14" s="55">
        <v>60.383595572642157</v>
      </c>
      <c r="N14" s="55">
        <v>61.031264783105527</v>
      </c>
      <c r="O14" s="55">
        <v>63.083792563066837</v>
      </c>
      <c r="P14" s="55">
        <v>65.174525241973086</v>
      </c>
      <c r="Q14" s="55">
        <v>67.856286933902453</v>
      </c>
      <c r="R14" s="55">
        <v>67.608384062231579</v>
      </c>
      <c r="S14" s="55">
        <v>69.36144578897067</v>
      </c>
      <c r="T14" s="55">
        <v>69.041606535463274</v>
      </c>
      <c r="U14" s="55">
        <v>69.991468182880439</v>
      </c>
      <c r="V14" s="55">
        <v>68.845541262744234</v>
      </c>
      <c r="W14" s="56">
        <v>66.688843208846109</v>
      </c>
    </row>
    <row r="15" spans="1:23" s="42" customFormat="1">
      <c r="A15" s="52" t="s">
        <v>85</v>
      </c>
      <c r="B15" s="58" t="s">
        <v>86</v>
      </c>
      <c r="C15" s="55"/>
      <c r="D15" s="55"/>
      <c r="E15" s="55"/>
      <c r="F15" s="55"/>
      <c r="G15" s="55">
        <v>44.808311663224181</v>
      </c>
      <c r="H15" s="55">
        <v>45.976015724977188</v>
      </c>
      <c r="I15" s="55">
        <v>46.201641531371244</v>
      </c>
      <c r="J15" s="55">
        <v>46.443424437265584</v>
      </c>
      <c r="K15" s="55">
        <v>48.806567827967584</v>
      </c>
      <c r="L15" s="55">
        <v>49.089965481421984</v>
      </c>
      <c r="M15" s="55">
        <v>49.822216644486851</v>
      </c>
      <c r="N15" s="55">
        <v>50.699346802992039</v>
      </c>
      <c r="O15" s="55">
        <v>52.298048118199809</v>
      </c>
      <c r="P15" s="55">
        <v>54.490575809102964</v>
      </c>
      <c r="Q15" s="55">
        <v>56.971984969394647</v>
      </c>
      <c r="R15" s="55">
        <v>57.054250825035886</v>
      </c>
      <c r="S15" s="55">
        <v>58.735862604277294</v>
      </c>
      <c r="T15" s="55">
        <v>59.020606951707066</v>
      </c>
      <c r="U15" s="55">
        <v>59.674186587483163</v>
      </c>
      <c r="V15" s="55">
        <v>58.626713939352193</v>
      </c>
      <c r="W15" s="56">
        <v>56.928367758003986</v>
      </c>
    </row>
    <row r="16" spans="1:23" s="42" customFormat="1" ht="15.75">
      <c r="A16" s="40">
        <v>924</v>
      </c>
      <c r="B16" s="59" t="s">
        <v>87</v>
      </c>
      <c r="C16" s="50"/>
      <c r="D16" s="50"/>
      <c r="E16" s="50"/>
      <c r="F16" s="50"/>
      <c r="G16" s="50">
        <v>50.432316156717697</v>
      </c>
      <c r="H16" s="50">
        <v>51.746581707770453</v>
      </c>
      <c r="I16" s="50">
        <v>52.000526379613966</v>
      </c>
      <c r="J16" s="50">
        <v>52.27265606936885</v>
      </c>
      <c r="K16" s="50">
        <v>53.701046227507227</v>
      </c>
      <c r="L16" s="50">
        <v>53.57781923195941</v>
      </c>
      <c r="M16" s="50">
        <v>53.365494926320643</v>
      </c>
      <c r="N16" s="50">
        <v>53.550301115948422</v>
      </c>
      <c r="O16" s="50">
        <v>54.458691308829223</v>
      </c>
      <c r="P16" s="50">
        <v>56.236756610488918</v>
      </c>
      <c r="Q16" s="50">
        <v>59.85513078757932</v>
      </c>
      <c r="R16" s="50">
        <v>59.643325074747281</v>
      </c>
      <c r="S16" s="50">
        <v>60.748283661984374</v>
      </c>
      <c r="T16" s="50">
        <v>60.415936007673132</v>
      </c>
      <c r="U16" s="50">
        <v>60.644346882167902</v>
      </c>
      <c r="V16" s="50">
        <v>59.614441602950158</v>
      </c>
      <c r="W16" s="51">
        <v>56.965515143164183</v>
      </c>
    </row>
    <row r="17" spans="1:23" s="42" customFormat="1" ht="15.75">
      <c r="A17" s="40">
        <v>923</v>
      </c>
      <c r="B17" s="79" t="s">
        <v>88</v>
      </c>
      <c r="C17" s="80"/>
      <c r="D17" s="80"/>
      <c r="E17" s="80"/>
      <c r="F17" s="80"/>
      <c r="G17" s="80">
        <v>68.998675818541116</v>
      </c>
      <c r="H17" s="80">
        <v>70.796780478552577</v>
      </c>
      <c r="I17" s="80">
        <v>71.144213383159368</v>
      </c>
      <c r="J17" s="80">
        <v>71.516526012736989</v>
      </c>
      <c r="K17" s="80">
        <v>75.026987825501394</v>
      </c>
      <c r="L17" s="80">
        <v>75.231171566979938</v>
      </c>
      <c r="M17" s="80">
        <v>75.709506348085569</v>
      </c>
      <c r="N17" s="80">
        <v>76.372823109484401</v>
      </c>
      <c r="O17" s="80">
        <v>79.308999919114129</v>
      </c>
      <c r="P17" s="80">
        <v>82.630249002169208</v>
      </c>
      <c r="Q17" s="80">
        <v>88.012717609554443</v>
      </c>
      <c r="R17" s="80">
        <v>87.564039408844465</v>
      </c>
      <c r="S17" s="80">
        <v>88.814849346805772</v>
      </c>
      <c r="T17" s="80">
        <v>88.295335392137758</v>
      </c>
      <c r="U17" s="80">
        <v>88.778995428025212</v>
      </c>
      <c r="V17" s="80">
        <v>87.233891785054041</v>
      </c>
      <c r="W17" s="51">
        <v>83.953090462048294</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154</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984.95564855094381</v>
      </c>
      <c r="H21" s="50">
        <v>999.22902103624699</v>
      </c>
      <c r="I21" s="50">
        <v>984.19910094908585</v>
      </c>
      <c r="J21" s="50">
        <v>967.62419890984381</v>
      </c>
      <c r="K21" s="50">
        <v>959.74992425509311</v>
      </c>
      <c r="L21" s="50">
        <v>929.46592597556651</v>
      </c>
      <c r="M21" s="50">
        <v>907.47817739234426</v>
      </c>
      <c r="N21" s="50">
        <v>892.71410383705802</v>
      </c>
      <c r="O21" s="50">
        <v>895.44263031266223</v>
      </c>
      <c r="P21" s="50">
        <v>915.73322696792206</v>
      </c>
      <c r="Q21" s="50">
        <v>951.26855612247948</v>
      </c>
      <c r="R21" s="50">
        <v>938.81100163098529</v>
      </c>
      <c r="S21" s="50">
        <v>939.68773541627138</v>
      </c>
      <c r="T21" s="50">
        <v>921.5887850829921</v>
      </c>
      <c r="U21" s="50">
        <v>917.46174273264455</v>
      </c>
      <c r="V21" s="50">
        <v>896.54242248487446</v>
      </c>
      <c r="W21" s="51">
        <v>849.19272685569263</v>
      </c>
    </row>
    <row r="22" spans="1:23">
      <c r="A22" s="52"/>
      <c r="B22" s="78" t="s">
        <v>66</v>
      </c>
      <c r="C22" s="55" t="s">
        <v>208</v>
      </c>
      <c r="D22" s="55" t="s">
        <v>208</v>
      </c>
      <c r="E22" s="55" t="s">
        <v>208</v>
      </c>
      <c r="F22" s="55" t="s">
        <v>208</v>
      </c>
      <c r="G22" s="55">
        <v>13.955544900839374</v>
      </c>
      <c r="H22" s="55">
        <v>15.522102681350511</v>
      </c>
      <c r="I22" s="55">
        <v>17.527549120056904</v>
      </c>
      <c r="J22" s="55">
        <v>17.232732371170442</v>
      </c>
      <c r="K22" s="55">
        <v>14.71140992747751</v>
      </c>
      <c r="L22" s="55">
        <v>14.283935709250843</v>
      </c>
      <c r="M22" s="55">
        <v>18.172352828869716</v>
      </c>
      <c r="N22" s="55">
        <v>18.049665732227425</v>
      </c>
      <c r="O22" s="55">
        <v>18.269983866173948</v>
      </c>
      <c r="P22" s="55">
        <v>18.782685445807697</v>
      </c>
      <c r="Q22" s="55">
        <v>19.307945832007427</v>
      </c>
      <c r="R22" s="55">
        <v>19.173254754787639</v>
      </c>
      <c r="S22" s="55">
        <v>19.477783954077196</v>
      </c>
      <c r="T22" s="55">
        <v>19.364311430433524</v>
      </c>
      <c r="U22" s="55">
        <v>19.613438333493622</v>
      </c>
      <c r="V22" s="55">
        <v>19.249862631400994</v>
      </c>
      <c r="W22" s="56">
        <v>17.070939824034792</v>
      </c>
    </row>
    <row r="23" spans="1:23" ht="25.5" customHeight="1">
      <c r="A23" s="47">
        <v>941</v>
      </c>
      <c r="B23" s="48" t="s">
        <v>67</v>
      </c>
      <c r="C23" s="50" t="s">
        <v>208</v>
      </c>
      <c r="D23" s="50" t="s">
        <v>208</v>
      </c>
      <c r="E23" s="50" t="s">
        <v>208</v>
      </c>
      <c r="F23" s="50" t="s">
        <v>208</v>
      </c>
      <c r="G23" s="50">
        <v>875.01050550037633</v>
      </c>
      <c r="H23" s="50">
        <v>886.46116994041461</v>
      </c>
      <c r="I23" s="50">
        <v>871.1098588343192</v>
      </c>
      <c r="J23" s="50">
        <v>856.43916456152397</v>
      </c>
      <c r="K23" s="50">
        <v>849.02143314041189</v>
      </c>
      <c r="L23" s="50">
        <v>821.40655987854905</v>
      </c>
      <c r="M23" s="50">
        <v>797.71111443951941</v>
      </c>
      <c r="N23" s="50">
        <v>784.45205599685016</v>
      </c>
      <c r="O23" s="50">
        <v>785.97015820964884</v>
      </c>
      <c r="P23" s="50">
        <v>803.19704694105337</v>
      </c>
      <c r="Q23" s="50">
        <v>833.88050608026526</v>
      </c>
      <c r="R23" s="50">
        <v>823.39504828048155</v>
      </c>
      <c r="S23" s="50">
        <v>824.61947508321282</v>
      </c>
      <c r="T23" s="50">
        <v>808.75530344319077</v>
      </c>
      <c r="U23" s="50">
        <v>805.20543611883443</v>
      </c>
      <c r="V23" s="50">
        <v>786.88356203871729</v>
      </c>
      <c r="W23" s="51">
        <v>746.80113105581461</v>
      </c>
    </row>
    <row r="24" spans="1:23" ht="25.5" customHeight="1">
      <c r="A24" s="47">
        <v>921</v>
      </c>
      <c r="B24" s="57" t="s">
        <v>68</v>
      </c>
      <c r="C24" s="50" t="s">
        <v>208</v>
      </c>
      <c r="D24" s="50" t="s">
        <v>208</v>
      </c>
      <c r="E24" s="50" t="s">
        <v>208</v>
      </c>
      <c r="F24" s="50" t="s">
        <v>208</v>
      </c>
      <c r="G24" s="50">
        <v>804.8500610539553</v>
      </c>
      <c r="H24" s="50">
        <v>815.38258371024369</v>
      </c>
      <c r="I24" s="50">
        <v>801.26217760845236</v>
      </c>
      <c r="J24" s="50">
        <v>787.76781484716071</v>
      </c>
      <c r="K24" s="50">
        <v>780.29659338732552</v>
      </c>
      <c r="L24" s="50">
        <v>754.62196842443723</v>
      </c>
      <c r="M24" s="50">
        <v>733.14858756311298</v>
      </c>
      <c r="N24" s="50">
        <v>721.19787696324295</v>
      </c>
      <c r="O24" s="50">
        <v>723.3446282123889</v>
      </c>
      <c r="P24" s="50">
        <v>739.38999661981438</v>
      </c>
      <c r="Q24" s="50">
        <v>767.17881086384534</v>
      </c>
      <c r="R24" s="50">
        <v>757.84034572029532</v>
      </c>
      <c r="S24" s="50">
        <v>759.23674441190951</v>
      </c>
      <c r="T24" s="50">
        <v>744.79917958931037</v>
      </c>
      <c r="U24" s="50">
        <v>741.92170314727423</v>
      </c>
      <c r="V24" s="50">
        <v>725.09929665377604</v>
      </c>
      <c r="W24" s="51">
        <v>688.90766825096705</v>
      </c>
    </row>
    <row r="25" spans="1:23">
      <c r="A25" s="52" t="s">
        <v>69</v>
      </c>
      <c r="B25" s="58" t="s">
        <v>70</v>
      </c>
      <c r="C25" s="55" t="s">
        <v>208</v>
      </c>
      <c r="D25" s="55" t="s">
        <v>208</v>
      </c>
      <c r="E25" s="55" t="s">
        <v>208</v>
      </c>
      <c r="F25" s="55" t="s">
        <v>208</v>
      </c>
      <c r="G25" s="55">
        <v>117.5730580887202</v>
      </c>
      <c r="H25" s="55">
        <v>119.11165634199851</v>
      </c>
      <c r="I25" s="55">
        <v>117.04893757340177</v>
      </c>
      <c r="J25" s="55">
        <v>115.07767165248481</v>
      </c>
      <c r="K25" s="55">
        <v>114.55874120839977</v>
      </c>
      <c r="L25" s="55">
        <v>110.01047067752172</v>
      </c>
      <c r="M25" s="55">
        <v>105.93568086888629</v>
      </c>
      <c r="N25" s="55">
        <v>103.31340056225817</v>
      </c>
      <c r="O25" s="55">
        <v>102.52745575104819</v>
      </c>
      <c r="P25" s="55">
        <v>103.59067371205369</v>
      </c>
      <c r="Q25" s="55">
        <v>106.67328255930802</v>
      </c>
      <c r="R25" s="55">
        <v>104.65684415074439</v>
      </c>
      <c r="S25" s="55">
        <v>103.6285476555624</v>
      </c>
      <c r="T25" s="55">
        <v>100.36545890926884</v>
      </c>
      <c r="U25" s="55">
        <v>99.067612744434356</v>
      </c>
      <c r="V25" s="55">
        <v>96.570203591761768</v>
      </c>
      <c r="W25" s="56">
        <v>90.143538188636924</v>
      </c>
    </row>
    <row r="26" spans="1:23">
      <c r="A26" s="52" t="s">
        <v>71</v>
      </c>
      <c r="B26" s="58" t="s">
        <v>72</v>
      </c>
      <c r="C26" s="55" t="s">
        <v>208</v>
      </c>
      <c r="D26" s="55" t="s">
        <v>208</v>
      </c>
      <c r="E26" s="55" t="s">
        <v>208</v>
      </c>
      <c r="F26" s="55" t="s">
        <v>208</v>
      </c>
      <c r="G26" s="55">
        <v>144.50978407837025</v>
      </c>
      <c r="H26" s="55">
        <v>146.40088485416896</v>
      </c>
      <c r="I26" s="55">
        <v>143.86558426141423</v>
      </c>
      <c r="J26" s="55">
        <v>141.44268893808427</v>
      </c>
      <c r="K26" s="55">
        <v>140.50180461254237</v>
      </c>
      <c r="L26" s="55">
        <v>136.5418910761355</v>
      </c>
      <c r="M26" s="55">
        <v>132.77572359825388</v>
      </c>
      <c r="N26" s="55">
        <v>130.73761301789079</v>
      </c>
      <c r="O26" s="55">
        <v>132.22284661917462</v>
      </c>
      <c r="P26" s="55">
        <v>134.71067618399411</v>
      </c>
      <c r="Q26" s="55">
        <v>139.46804506417462</v>
      </c>
      <c r="R26" s="55">
        <v>137.70836421858564</v>
      </c>
      <c r="S26" s="55">
        <v>138.51473963919065</v>
      </c>
      <c r="T26" s="55">
        <v>135.94033344046895</v>
      </c>
      <c r="U26" s="55">
        <v>135.07538512742175</v>
      </c>
      <c r="V26" s="55">
        <v>132.07367352727076</v>
      </c>
      <c r="W26" s="56">
        <v>125.84796756436859</v>
      </c>
    </row>
    <row r="27" spans="1:23">
      <c r="A27" s="52" t="s">
        <v>73</v>
      </c>
      <c r="B27" s="58" t="s">
        <v>74</v>
      </c>
      <c r="C27" s="55" t="s">
        <v>208</v>
      </c>
      <c r="D27" s="55" t="s">
        <v>208</v>
      </c>
      <c r="E27" s="55" t="s">
        <v>208</v>
      </c>
      <c r="F27" s="55" t="s">
        <v>208</v>
      </c>
      <c r="G27" s="55">
        <v>105.03477182152939</v>
      </c>
      <c r="H27" s="55">
        <v>106.40929009200036</v>
      </c>
      <c r="I27" s="55">
        <v>104.56654483459575</v>
      </c>
      <c r="J27" s="55">
        <v>102.80549966345774</v>
      </c>
      <c r="K27" s="55">
        <v>102.67973156144946</v>
      </c>
      <c r="L27" s="55">
        <v>98.639861935258693</v>
      </c>
      <c r="M27" s="55">
        <v>95.358014066260935</v>
      </c>
      <c r="N27" s="55">
        <v>93.281009920425277</v>
      </c>
      <c r="O27" s="55">
        <v>92.381195677703218</v>
      </c>
      <c r="P27" s="55">
        <v>94.63711488195014</v>
      </c>
      <c r="Q27" s="55">
        <v>100.79874249321888</v>
      </c>
      <c r="R27" s="55">
        <v>99.873071509346317</v>
      </c>
      <c r="S27" s="55">
        <v>99.633578098938287</v>
      </c>
      <c r="T27" s="55">
        <v>97.583923828641176</v>
      </c>
      <c r="U27" s="55">
        <v>96.945500179013607</v>
      </c>
      <c r="V27" s="55">
        <v>94.771590725182492</v>
      </c>
      <c r="W27" s="56">
        <v>90.351176953179888</v>
      </c>
    </row>
    <row r="28" spans="1:23">
      <c r="A28" s="52" t="s">
        <v>75</v>
      </c>
      <c r="B28" s="58" t="s">
        <v>76</v>
      </c>
      <c r="C28" s="55" t="s">
        <v>208</v>
      </c>
      <c r="D28" s="55" t="s">
        <v>208</v>
      </c>
      <c r="E28" s="55" t="s">
        <v>208</v>
      </c>
      <c r="F28" s="55" t="s">
        <v>208</v>
      </c>
      <c r="G28" s="55">
        <v>101.76885354128716</v>
      </c>
      <c r="H28" s="55">
        <v>103.1006329713893</v>
      </c>
      <c r="I28" s="55">
        <v>101.31518545755684</v>
      </c>
      <c r="J28" s="55">
        <v>99.608897673110945</v>
      </c>
      <c r="K28" s="55">
        <v>91.490918387416826</v>
      </c>
      <c r="L28" s="55">
        <v>89.488650086538968</v>
      </c>
      <c r="M28" s="55">
        <v>87.679018874126385</v>
      </c>
      <c r="N28" s="55">
        <v>86.941523809328416</v>
      </c>
      <c r="O28" s="55">
        <v>87.760126733407503</v>
      </c>
      <c r="P28" s="55">
        <v>90.674630095150277</v>
      </c>
      <c r="Q28" s="55">
        <v>95.1428341771622</v>
      </c>
      <c r="R28" s="55">
        <v>94.626048157615244</v>
      </c>
      <c r="S28" s="55">
        <v>94.964758255654715</v>
      </c>
      <c r="T28" s="55">
        <v>93.536310711313988</v>
      </c>
      <c r="U28" s="55">
        <v>93.830472560047411</v>
      </c>
      <c r="V28" s="55">
        <v>91.958866348723404</v>
      </c>
      <c r="W28" s="56">
        <v>89.218601873854539</v>
      </c>
    </row>
    <row r="29" spans="1:23">
      <c r="A29" s="52" t="s">
        <v>77</v>
      </c>
      <c r="B29" s="58" t="s">
        <v>78</v>
      </c>
      <c r="C29" s="55" t="s">
        <v>208</v>
      </c>
      <c r="D29" s="55" t="s">
        <v>208</v>
      </c>
      <c r="E29" s="55" t="s">
        <v>208</v>
      </c>
      <c r="F29" s="55" t="s">
        <v>208</v>
      </c>
      <c r="G29" s="55">
        <v>90.366538849832764</v>
      </c>
      <c r="H29" s="55">
        <v>91.549103980734102</v>
      </c>
      <c r="I29" s="55">
        <v>89.963700328155653</v>
      </c>
      <c r="J29" s="55">
        <v>88.448587245943628</v>
      </c>
      <c r="K29" s="55">
        <v>89.663111647579498</v>
      </c>
      <c r="L29" s="55">
        <v>87.17804510148018</v>
      </c>
      <c r="M29" s="55">
        <v>84.76709619341618</v>
      </c>
      <c r="N29" s="55">
        <v>83.494812913974783</v>
      </c>
      <c r="O29" s="55">
        <v>83.802080724597673</v>
      </c>
      <c r="P29" s="55">
        <v>86.325561426711388</v>
      </c>
      <c r="Q29" s="55">
        <v>90.171338295989671</v>
      </c>
      <c r="R29" s="55">
        <v>89.757188651053937</v>
      </c>
      <c r="S29" s="55">
        <v>89.718352452377289</v>
      </c>
      <c r="T29" s="55">
        <v>88.519956065906158</v>
      </c>
      <c r="U29" s="55">
        <v>88.203953923289731</v>
      </c>
      <c r="V29" s="55">
        <v>86.23774669864676</v>
      </c>
      <c r="W29" s="56">
        <v>81.517091334442156</v>
      </c>
    </row>
    <row r="30" spans="1:23">
      <c r="A30" s="52" t="s">
        <v>79</v>
      </c>
      <c r="B30" s="58" t="s">
        <v>80</v>
      </c>
      <c r="C30" s="55" t="s">
        <v>208</v>
      </c>
      <c r="D30" s="55" t="s">
        <v>208</v>
      </c>
      <c r="E30" s="55" t="s">
        <v>208</v>
      </c>
      <c r="F30" s="55" t="s">
        <v>208</v>
      </c>
      <c r="G30" s="55">
        <v>60.959074682956029</v>
      </c>
      <c r="H30" s="55">
        <v>61.756804429492718</v>
      </c>
      <c r="I30" s="55">
        <v>60.687329589687664</v>
      </c>
      <c r="J30" s="55">
        <v>59.665271063299194</v>
      </c>
      <c r="K30" s="55">
        <v>60.019346551963594</v>
      </c>
      <c r="L30" s="55">
        <v>58.055639288334113</v>
      </c>
      <c r="M30" s="55">
        <v>56.721206074084407</v>
      </c>
      <c r="N30" s="55">
        <v>56.158526756693021</v>
      </c>
      <c r="O30" s="55">
        <v>56.953000438102677</v>
      </c>
      <c r="P30" s="55">
        <v>58.263713589879579</v>
      </c>
      <c r="Q30" s="55">
        <v>59.781525041479966</v>
      </c>
      <c r="R30" s="55">
        <v>58.917927077456106</v>
      </c>
      <c r="S30" s="55">
        <v>59.54911247536544</v>
      </c>
      <c r="T30" s="55">
        <v>58.699981701521914</v>
      </c>
      <c r="U30" s="55">
        <v>58.951897688935297</v>
      </c>
      <c r="V30" s="55">
        <v>57.756520614569617</v>
      </c>
      <c r="W30" s="56">
        <v>55.21303511711087</v>
      </c>
    </row>
    <row r="31" spans="1:23">
      <c r="A31" s="52" t="s">
        <v>81</v>
      </c>
      <c r="B31" s="58" t="s">
        <v>82</v>
      </c>
      <c r="C31" s="55" t="s">
        <v>208</v>
      </c>
      <c r="D31" s="55" t="s">
        <v>208</v>
      </c>
      <c r="E31" s="55" t="s">
        <v>208</v>
      </c>
      <c r="F31" s="55" t="s">
        <v>208</v>
      </c>
      <c r="G31" s="55">
        <v>42.584734445419315</v>
      </c>
      <c r="H31" s="55">
        <v>43.142011759619997</v>
      </c>
      <c r="I31" s="55">
        <v>42.394899007564241</v>
      </c>
      <c r="J31" s="55">
        <v>41.680910300217626</v>
      </c>
      <c r="K31" s="55">
        <v>40.912349721292273</v>
      </c>
      <c r="L31" s="55">
        <v>38.287129971719935</v>
      </c>
      <c r="M31" s="55">
        <v>36.582892108171599</v>
      </c>
      <c r="N31" s="55">
        <v>35.293616158034403</v>
      </c>
      <c r="O31" s="55">
        <v>35.012968754750794</v>
      </c>
      <c r="P31" s="55">
        <v>35.41384487157373</v>
      </c>
      <c r="Q31" s="55">
        <v>36.036215842304117</v>
      </c>
      <c r="R31" s="55">
        <v>35.282686754343096</v>
      </c>
      <c r="S31" s="55">
        <v>35.357887184289893</v>
      </c>
      <c r="T31" s="55">
        <v>34.586950002563391</v>
      </c>
      <c r="U31" s="55">
        <v>34.537868725287709</v>
      </c>
      <c r="V31" s="55">
        <v>33.618753261487107</v>
      </c>
      <c r="W31" s="56">
        <v>30.985366545209402</v>
      </c>
    </row>
    <row r="32" spans="1:23">
      <c r="A32" s="52" t="s">
        <v>83</v>
      </c>
      <c r="B32" s="58" t="s">
        <v>84</v>
      </c>
      <c r="C32" s="55" t="s">
        <v>208</v>
      </c>
      <c r="D32" s="55" t="s">
        <v>208</v>
      </c>
      <c r="E32" s="55" t="s">
        <v>208</v>
      </c>
      <c r="F32" s="55" t="s">
        <v>208</v>
      </c>
      <c r="G32" s="55">
        <v>79.716805327303774</v>
      </c>
      <c r="H32" s="55">
        <v>80.760004674393684</v>
      </c>
      <c r="I32" s="55">
        <v>79.361441489985197</v>
      </c>
      <c r="J32" s="55">
        <v>78.02488510350841</v>
      </c>
      <c r="K32" s="55">
        <v>78.009543059622374</v>
      </c>
      <c r="L32" s="55">
        <v>75.229785112952428</v>
      </c>
      <c r="M32" s="55">
        <v>73.053150119478417</v>
      </c>
      <c r="N32" s="55">
        <v>72.090772017868503</v>
      </c>
      <c r="O32" s="55">
        <v>72.544085224074323</v>
      </c>
      <c r="P32" s="55">
        <v>73.947973930662343</v>
      </c>
      <c r="Q32" s="55">
        <v>75.618068326438731</v>
      </c>
      <c r="R32" s="55">
        <v>74.309195575867292</v>
      </c>
      <c r="S32" s="55">
        <v>74.652985329204483</v>
      </c>
      <c r="T32" s="55">
        <v>73.087232118561573</v>
      </c>
      <c r="U32" s="55">
        <v>73.037663203448048</v>
      </c>
      <c r="V32" s="55">
        <v>71.35135510078851</v>
      </c>
      <c r="W32" s="56">
        <v>67.775180371961227</v>
      </c>
    </row>
    <row r="33" spans="1:23">
      <c r="A33" s="52" t="s">
        <v>85</v>
      </c>
      <c r="B33" s="58" t="s">
        <v>86</v>
      </c>
      <c r="C33" s="55" t="s">
        <v>208</v>
      </c>
      <c r="D33" s="55" t="s">
        <v>208</v>
      </c>
      <c r="E33" s="55" t="s">
        <v>208</v>
      </c>
      <c r="F33" s="55" t="s">
        <v>208</v>
      </c>
      <c r="G33" s="55">
        <v>62.336440218536438</v>
      </c>
      <c r="H33" s="55">
        <v>63.152194606446074</v>
      </c>
      <c r="I33" s="55">
        <v>62.058555066091039</v>
      </c>
      <c r="J33" s="55">
        <v>61.013403207054139</v>
      </c>
      <c r="K33" s="55">
        <v>62.461046637059383</v>
      </c>
      <c r="L33" s="55">
        <v>61.190495174495744</v>
      </c>
      <c r="M33" s="55">
        <v>60.27580566043487</v>
      </c>
      <c r="N33" s="55">
        <v>59.886601806769406</v>
      </c>
      <c r="O33" s="55">
        <v>60.14086828952987</v>
      </c>
      <c r="P33" s="55">
        <v>61.825807927839044</v>
      </c>
      <c r="Q33" s="55">
        <v>63.48875906376923</v>
      </c>
      <c r="R33" s="55">
        <v>62.709019625283432</v>
      </c>
      <c r="S33" s="55">
        <v>63.216783321326353</v>
      </c>
      <c r="T33" s="55">
        <v>62.479032811064329</v>
      </c>
      <c r="U33" s="55">
        <v>62.271348995396131</v>
      </c>
      <c r="V33" s="55">
        <v>60.760586785345645</v>
      </c>
      <c r="W33" s="56">
        <v>57.855710302203356</v>
      </c>
    </row>
    <row r="34" spans="1:23" ht="15.75">
      <c r="A34" s="40">
        <v>924</v>
      </c>
      <c r="B34" s="59" t="s">
        <v>87</v>
      </c>
      <c r="C34" s="50" t="s">
        <v>208</v>
      </c>
      <c r="D34" s="50" t="s">
        <v>208</v>
      </c>
      <c r="E34" s="50" t="s">
        <v>208</v>
      </c>
      <c r="F34" s="50" t="s">
        <v>208</v>
      </c>
      <c r="G34" s="50">
        <v>70.160444446421081</v>
      </c>
      <c r="H34" s="50">
        <v>71.078586230170856</v>
      </c>
      <c r="I34" s="50">
        <v>69.847681225866921</v>
      </c>
      <c r="J34" s="50">
        <v>68.671349714363217</v>
      </c>
      <c r="K34" s="50">
        <v>68.724839753086329</v>
      </c>
      <c r="L34" s="50">
        <v>66.784591454111791</v>
      </c>
      <c r="M34" s="50">
        <v>64.562526876406437</v>
      </c>
      <c r="N34" s="50">
        <v>63.254179033607265</v>
      </c>
      <c r="O34" s="50">
        <v>62.625529997259889</v>
      </c>
      <c r="P34" s="50">
        <v>63.807050321238989</v>
      </c>
      <c r="Q34" s="50">
        <v>66.701695216419935</v>
      </c>
      <c r="R34" s="50">
        <v>65.554702560186215</v>
      </c>
      <c r="S34" s="50">
        <v>65.382730671303264</v>
      </c>
      <c r="T34" s="50">
        <v>63.956123853880413</v>
      </c>
      <c r="U34" s="50">
        <v>63.283732971560148</v>
      </c>
      <c r="V34" s="50">
        <v>61.784265384941293</v>
      </c>
      <c r="W34" s="51">
        <v>57.89346280484753</v>
      </c>
    </row>
    <row r="35" spans="1:23" ht="15.75">
      <c r="A35" s="40">
        <v>923</v>
      </c>
      <c r="B35" s="59" t="s">
        <v>88</v>
      </c>
      <c r="C35" s="50" t="s">
        <v>208</v>
      </c>
      <c r="D35" s="50" t="s">
        <v>208</v>
      </c>
      <c r="E35" s="50" t="s">
        <v>208</v>
      </c>
      <c r="F35" s="50" t="s">
        <v>208</v>
      </c>
      <c r="G35" s="50">
        <v>95.98959814972811</v>
      </c>
      <c r="H35" s="50">
        <v>97.245748414481881</v>
      </c>
      <c r="I35" s="50">
        <v>95.561692994709659</v>
      </c>
      <c r="J35" s="50">
        <v>93.952301977149432</v>
      </c>
      <c r="K35" s="50">
        <v>96.017081187203729</v>
      </c>
      <c r="L35" s="50">
        <v>93.775430387766491</v>
      </c>
      <c r="M35" s="50">
        <v>91.594710123955139</v>
      </c>
      <c r="N35" s="50">
        <v>90.212382107980332</v>
      </c>
      <c r="O35" s="50">
        <v>91.202488236839372</v>
      </c>
      <c r="P35" s="50">
        <v>93.753494581060991</v>
      </c>
      <c r="Q35" s="50">
        <v>98.080104210206784</v>
      </c>
      <c r="R35" s="50">
        <v>96.242698595716178</v>
      </c>
      <c r="S35" s="50">
        <v>95.590476378981364</v>
      </c>
      <c r="T35" s="50">
        <v>93.469170209367803</v>
      </c>
      <c r="U35" s="50">
        <v>92.642868280316563</v>
      </c>
      <c r="V35" s="50">
        <v>90.408997814756148</v>
      </c>
      <c r="W35" s="51">
        <v>85.320655975843124</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1" priority="1" stopIfTrue="1" operator="equal">
      <formula>FALSE</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155</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2165.9230000000002</v>
      </c>
      <c r="D3" s="50">
        <f t="shared" si="0"/>
        <v>3893.4660000000003</v>
      </c>
      <c r="E3" s="50">
        <f t="shared" si="0"/>
        <v>3557.6930000000011</v>
      </c>
      <c r="F3" s="50">
        <f t="shared" si="0"/>
        <v>3255.0860000000002</v>
      </c>
      <c r="G3" s="50">
        <f t="shared" si="0"/>
        <v>2882.2200000000012</v>
      </c>
      <c r="H3" s="50">
        <f t="shared" si="0"/>
        <v>2605.570901407315</v>
      </c>
      <c r="I3" s="50">
        <f t="shared" si="0"/>
        <v>2624.1158686899994</v>
      </c>
      <c r="J3" s="50">
        <f t="shared" si="0"/>
        <v>2559.18840136366</v>
      </c>
      <c r="K3" s="50">
        <f t="shared" si="0"/>
        <v>2204.4830000000015</v>
      </c>
      <c r="L3" s="50">
        <f t="shared" si="0"/>
        <v>2311.2043118300007</v>
      </c>
      <c r="M3" s="50">
        <f t="shared" si="0"/>
        <v>2439.7983671900015</v>
      </c>
      <c r="N3" s="50">
        <f t="shared" si="0"/>
        <v>2241.4881393452129</v>
      </c>
      <c r="O3" s="50">
        <f t="shared" si="0"/>
        <v>2856.8277160100001</v>
      </c>
      <c r="P3" s="50">
        <f t="shared" si="0"/>
        <v>4684.0175697100012</v>
      </c>
      <c r="Q3" s="50">
        <f t="shared" si="0"/>
        <v>4473.4852258236251</v>
      </c>
      <c r="R3" s="50">
        <f t="shared" si="0"/>
        <v>4933.9849943699946</v>
      </c>
      <c r="S3" s="50">
        <f t="shared" si="0"/>
        <v>5169.8070100499936</v>
      </c>
      <c r="T3" s="50">
        <f t="shared" si="0"/>
        <v>4338.0295486261939</v>
      </c>
      <c r="U3" s="50">
        <f t="shared" si="0"/>
        <v>3065.0410876799974</v>
      </c>
      <c r="V3" s="50">
        <f t="shared" si="0"/>
        <v>2313.5160157900004</v>
      </c>
      <c r="W3" s="77">
        <f t="shared" si="0"/>
        <v>1875.4784224599991</v>
      </c>
    </row>
    <row r="4" spans="1:23" s="42" customFormat="1">
      <c r="A4" s="52"/>
      <c r="B4" s="78" t="s">
        <v>66</v>
      </c>
      <c r="C4" s="132">
        <v>0</v>
      </c>
      <c r="D4" s="132">
        <v>0</v>
      </c>
      <c r="E4" s="132">
        <v>0</v>
      </c>
      <c r="F4" s="132">
        <v>0</v>
      </c>
      <c r="G4" s="55">
        <v>0.21779253501254769</v>
      </c>
      <c r="H4" s="55">
        <v>0.19822207179713897</v>
      </c>
      <c r="I4" s="55">
        <v>0.21398560299188518</v>
      </c>
      <c r="J4" s="55">
        <v>0.19950958704932828</v>
      </c>
      <c r="K4" s="55">
        <v>0.29138156200034199</v>
      </c>
      <c r="L4" s="55">
        <v>0.21529537268885268</v>
      </c>
      <c r="M4" s="55">
        <v>0.24684795776013954</v>
      </c>
      <c r="N4" s="55">
        <v>0.27288227866969328</v>
      </c>
      <c r="O4" s="55">
        <v>0.3760514424728868</v>
      </c>
      <c r="P4" s="55">
        <v>0.65590480413381513</v>
      </c>
      <c r="Q4" s="55">
        <v>0.68699688010140469</v>
      </c>
      <c r="R4" s="55">
        <v>0.83376723338020331</v>
      </c>
      <c r="S4" s="55">
        <v>0.91257658500359262</v>
      </c>
      <c r="T4" s="55">
        <v>0.7934663253900005</v>
      </c>
      <c r="U4" s="55">
        <v>0.57433755446178814</v>
      </c>
      <c r="V4" s="55">
        <v>0.87733482038647603</v>
      </c>
      <c r="W4" s="56">
        <v>0.31884735577592582</v>
      </c>
    </row>
    <row r="5" spans="1:23" s="42" customFormat="1" ht="25.5" customHeight="1">
      <c r="A5" s="47">
        <v>941</v>
      </c>
      <c r="B5" s="48" t="s">
        <v>67</v>
      </c>
      <c r="C5" s="50">
        <f t="shared" ref="C5:W5" si="1">SUM(C6,C16)</f>
        <v>1963.7330170159169</v>
      </c>
      <c r="D5" s="50">
        <f t="shared" si="1"/>
        <v>3511.0253071968073</v>
      </c>
      <c r="E5" s="50">
        <f t="shared" si="1"/>
        <v>3196.4648761680855</v>
      </c>
      <c r="F5" s="50">
        <f t="shared" si="1"/>
        <v>2918.8324071454713</v>
      </c>
      <c r="G5" s="50">
        <f t="shared" si="1"/>
        <v>2575.4290371801894</v>
      </c>
      <c r="H5" s="50">
        <f t="shared" si="1"/>
        <v>2322.1415583933695</v>
      </c>
      <c r="I5" s="50">
        <f t="shared" si="1"/>
        <v>2341.3846914091391</v>
      </c>
      <c r="J5" s="50">
        <f t="shared" si="1"/>
        <v>2283.2817089457872</v>
      </c>
      <c r="K5" s="50">
        <f t="shared" si="1"/>
        <v>1962.2244262698487</v>
      </c>
      <c r="L5" s="50">
        <f t="shared" si="1"/>
        <v>2081.9527649185288</v>
      </c>
      <c r="M5" s="50">
        <f t="shared" si="1"/>
        <v>2211.5479094553452</v>
      </c>
      <c r="N5" s="50">
        <f t="shared" si="1"/>
        <v>2037.3333327489686</v>
      </c>
      <c r="O5" s="50">
        <f t="shared" si="1"/>
        <v>2605.2267441236504</v>
      </c>
      <c r="P5" s="50">
        <f t="shared" si="1"/>
        <v>4276.2337982784702</v>
      </c>
      <c r="Q5" s="50">
        <f t="shared" si="1"/>
        <v>4045.0668011374837</v>
      </c>
      <c r="R5" s="50">
        <f t="shared" si="1"/>
        <v>4471.7167819090546</v>
      </c>
      <c r="S5" s="50">
        <f t="shared" si="1"/>
        <v>4691.0311921237426</v>
      </c>
      <c r="T5" s="50">
        <f t="shared" si="1"/>
        <v>3928.519147559708</v>
      </c>
      <c r="U5" s="50">
        <f t="shared" si="1"/>
        <v>2753.8777392156412</v>
      </c>
      <c r="V5" s="50">
        <f t="shared" si="1"/>
        <v>2072.526947614952</v>
      </c>
      <c r="W5" s="51">
        <f t="shared" si="1"/>
        <v>1679.5154592622177</v>
      </c>
    </row>
    <row r="6" spans="1:23" s="42" customFormat="1" ht="25.5" customHeight="1">
      <c r="A6" s="47">
        <v>921</v>
      </c>
      <c r="B6" s="57" t="s">
        <v>68</v>
      </c>
      <c r="C6" s="50">
        <f t="shared" ref="C6:I6" si="2">SUM(C7:C15)</f>
        <v>1855.9493805130483</v>
      </c>
      <c r="D6" s="50">
        <f t="shared" si="2"/>
        <v>3312.2132141514071</v>
      </c>
      <c r="E6" s="50">
        <f t="shared" si="2"/>
        <v>3011.7372951512621</v>
      </c>
      <c r="F6" s="50">
        <f t="shared" si="2"/>
        <v>2754.2848747264788</v>
      </c>
      <c r="G6" s="50">
        <f t="shared" si="2"/>
        <v>2421.542188047019</v>
      </c>
      <c r="H6" s="50">
        <f t="shared" si="2"/>
        <v>2186.9852099544155</v>
      </c>
      <c r="I6" s="50">
        <f t="shared" si="2"/>
        <v>2210.3537736985281</v>
      </c>
      <c r="J6" s="50">
        <f t="shared" ref="J6:W6" si="3">SUM(J7:J15)</f>
        <v>2160.6765271632098</v>
      </c>
      <c r="K6" s="50">
        <f t="shared" si="3"/>
        <v>1857.0591059116509</v>
      </c>
      <c r="L6" s="50">
        <f t="shared" si="3"/>
        <v>1970.6871657855061</v>
      </c>
      <c r="M6" s="50">
        <f t="shared" si="3"/>
        <v>2097.7112189862819</v>
      </c>
      <c r="N6" s="50">
        <f t="shared" si="3"/>
        <v>1927.6856748576931</v>
      </c>
      <c r="O6" s="50">
        <f t="shared" si="3"/>
        <v>2456.5848224810002</v>
      </c>
      <c r="P6" s="50">
        <f t="shared" si="3"/>
        <v>4036.8830452297743</v>
      </c>
      <c r="Q6" s="50">
        <f t="shared" si="3"/>
        <v>3821.0001763987771</v>
      </c>
      <c r="R6" s="50">
        <f t="shared" si="3"/>
        <v>4221.0941452280877</v>
      </c>
      <c r="S6" s="50">
        <f t="shared" si="3"/>
        <v>4420.0315069718436</v>
      </c>
      <c r="T6" s="50">
        <f t="shared" si="3"/>
        <v>3692.1280281639038</v>
      </c>
      <c r="U6" s="50">
        <f t="shared" si="3"/>
        <v>2570.784635292383</v>
      </c>
      <c r="V6" s="50">
        <f t="shared" si="3"/>
        <v>1928.1982951222581</v>
      </c>
      <c r="W6" s="51">
        <f t="shared" si="3"/>
        <v>1568.4625819826788</v>
      </c>
    </row>
    <row r="7" spans="1:23" s="42" customFormat="1">
      <c r="A7" s="52" t="s">
        <v>69</v>
      </c>
      <c r="B7" s="58" t="s">
        <v>70</v>
      </c>
      <c r="C7" s="55">
        <v>126.46449093858502</v>
      </c>
      <c r="D7" s="55">
        <v>249.89350712304423</v>
      </c>
      <c r="E7" s="55">
        <v>227.48073324615933</v>
      </c>
      <c r="F7" s="55">
        <v>216.67992454119366</v>
      </c>
      <c r="G7" s="55">
        <v>195.49963064400748</v>
      </c>
      <c r="H7" s="55">
        <v>172.37845105435133</v>
      </c>
      <c r="I7" s="55">
        <v>162.87660716110116</v>
      </c>
      <c r="J7" s="55">
        <v>147.15095103568729</v>
      </c>
      <c r="K7" s="55">
        <v>123.14797576565689</v>
      </c>
      <c r="L7" s="55">
        <v>128.10883183043259</v>
      </c>
      <c r="M7" s="55">
        <v>136.97037132038895</v>
      </c>
      <c r="N7" s="55">
        <v>135.24177664284343</v>
      </c>
      <c r="O7" s="55">
        <v>170.24719346708341</v>
      </c>
      <c r="P7" s="55">
        <v>259.79544137389814</v>
      </c>
      <c r="Q7" s="55">
        <v>252.57725330384528</v>
      </c>
      <c r="R7" s="55">
        <v>286.91121289811315</v>
      </c>
      <c r="S7" s="55">
        <v>320.30743874288817</v>
      </c>
      <c r="T7" s="55">
        <v>270.93955996209354</v>
      </c>
      <c r="U7" s="55">
        <v>196.49042233393823</v>
      </c>
      <c r="V7" s="55">
        <v>161.8005438908894</v>
      </c>
      <c r="W7" s="56">
        <v>137.58966178140284</v>
      </c>
    </row>
    <row r="8" spans="1:23" s="42" customFormat="1">
      <c r="A8" s="52" t="s">
        <v>71</v>
      </c>
      <c r="B8" s="58" t="s">
        <v>72</v>
      </c>
      <c r="C8" s="55">
        <v>256.97650675007242</v>
      </c>
      <c r="D8" s="55">
        <v>466.40543640072917</v>
      </c>
      <c r="E8" s="55">
        <v>440.67388659216272</v>
      </c>
      <c r="F8" s="55">
        <v>406.24072677184694</v>
      </c>
      <c r="G8" s="55">
        <v>363.58454951708444</v>
      </c>
      <c r="H8" s="55">
        <v>332.57263768531038</v>
      </c>
      <c r="I8" s="55">
        <v>324.88911212016296</v>
      </c>
      <c r="J8" s="55">
        <v>303.33043616177866</v>
      </c>
      <c r="K8" s="55">
        <v>258.12245232718647</v>
      </c>
      <c r="L8" s="55">
        <v>281.65869938252456</v>
      </c>
      <c r="M8" s="55">
        <v>307.09422007137937</v>
      </c>
      <c r="N8" s="55">
        <v>296.59374122864784</v>
      </c>
      <c r="O8" s="55">
        <v>380.5722922175936</v>
      </c>
      <c r="P8" s="55">
        <v>602.50843602692999</v>
      </c>
      <c r="Q8" s="55">
        <v>566.3475305033553</v>
      </c>
      <c r="R8" s="55">
        <v>636.99105738360652</v>
      </c>
      <c r="S8" s="55">
        <v>674.18878200617792</v>
      </c>
      <c r="T8" s="55">
        <v>563.86591657988743</v>
      </c>
      <c r="U8" s="55">
        <v>365.98800226312125</v>
      </c>
      <c r="V8" s="55">
        <v>236.09043138063279</v>
      </c>
      <c r="W8" s="56">
        <v>193.69847286175067</v>
      </c>
    </row>
    <row r="9" spans="1:23" s="42" customFormat="1">
      <c r="A9" s="52" t="s">
        <v>73</v>
      </c>
      <c r="B9" s="58" t="s">
        <v>74</v>
      </c>
      <c r="C9" s="55">
        <v>212.46724135416616</v>
      </c>
      <c r="D9" s="55">
        <v>403.13654763252492</v>
      </c>
      <c r="E9" s="55">
        <v>370.8330651667257</v>
      </c>
      <c r="F9" s="55">
        <v>332.36285518815077</v>
      </c>
      <c r="G9" s="55">
        <v>296.80313810193582</v>
      </c>
      <c r="H9" s="55">
        <v>265.58141735701366</v>
      </c>
      <c r="I9" s="55">
        <v>254.07064972192705</v>
      </c>
      <c r="J9" s="55">
        <v>237.69880117212125</v>
      </c>
      <c r="K9" s="55">
        <v>197.90628826640079</v>
      </c>
      <c r="L9" s="55">
        <v>216.64117346610016</v>
      </c>
      <c r="M9" s="55">
        <v>236.87483481675491</v>
      </c>
      <c r="N9" s="55">
        <v>221.61445686148096</v>
      </c>
      <c r="O9" s="55">
        <v>292.45824736510122</v>
      </c>
      <c r="P9" s="55">
        <v>477.63964415401921</v>
      </c>
      <c r="Q9" s="55">
        <v>462.27236786329649</v>
      </c>
      <c r="R9" s="55">
        <v>522.2195756196819</v>
      </c>
      <c r="S9" s="55">
        <v>569.67407732069466</v>
      </c>
      <c r="T9" s="55">
        <v>490.00613815460684</v>
      </c>
      <c r="U9" s="55">
        <v>357.62764232215625</v>
      </c>
      <c r="V9" s="55">
        <v>271.43776018899314</v>
      </c>
      <c r="W9" s="56">
        <v>208.84999544361364</v>
      </c>
    </row>
    <row r="10" spans="1:23" s="42" customFormat="1">
      <c r="A10" s="52" t="s">
        <v>75</v>
      </c>
      <c r="B10" s="58" t="s">
        <v>76</v>
      </c>
      <c r="C10" s="55">
        <v>131.74586330628702</v>
      </c>
      <c r="D10" s="55">
        <v>225.79599259152872</v>
      </c>
      <c r="E10" s="55">
        <v>215.48854435555168</v>
      </c>
      <c r="F10" s="55">
        <v>207.3448742712026</v>
      </c>
      <c r="G10" s="55">
        <v>194.11322232274549</v>
      </c>
      <c r="H10" s="55">
        <v>175.7727038487694</v>
      </c>
      <c r="I10" s="55">
        <v>169.14788045296831</v>
      </c>
      <c r="J10" s="55">
        <v>167.95746147153605</v>
      </c>
      <c r="K10" s="55">
        <v>144.16200399984635</v>
      </c>
      <c r="L10" s="55">
        <v>155.80892705936299</v>
      </c>
      <c r="M10" s="55">
        <v>167.70107537338748</v>
      </c>
      <c r="N10" s="55">
        <v>154.61819435562597</v>
      </c>
      <c r="O10" s="55">
        <v>206.72124199362457</v>
      </c>
      <c r="P10" s="55">
        <v>342.89599787541101</v>
      </c>
      <c r="Q10" s="55">
        <v>313.15341229873155</v>
      </c>
      <c r="R10" s="55">
        <v>348.83019902857211</v>
      </c>
      <c r="S10" s="55">
        <v>368.27814169173979</v>
      </c>
      <c r="T10" s="55">
        <v>301.61147208026057</v>
      </c>
      <c r="U10" s="55">
        <v>211.67046321960365</v>
      </c>
      <c r="V10" s="55">
        <v>157.06300555048563</v>
      </c>
      <c r="W10" s="56">
        <v>120.09207435213628</v>
      </c>
    </row>
    <row r="11" spans="1:23" s="42" customFormat="1">
      <c r="A11" s="52" t="s">
        <v>77</v>
      </c>
      <c r="B11" s="58" t="s">
        <v>78</v>
      </c>
      <c r="C11" s="55">
        <v>202.5290937538806</v>
      </c>
      <c r="D11" s="55">
        <v>369.61503273348029</v>
      </c>
      <c r="E11" s="55">
        <v>348.55861595405554</v>
      </c>
      <c r="F11" s="55">
        <v>337.33164983157138</v>
      </c>
      <c r="G11" s="55">
        <v>314.88367972344565</v>
      </c>
      <c r="H11" s="55">
        <v>284.5093545703013</v>
      </c>
      <c r="I11" s="55">
        <v>282.40022587306612</v>
      </c>
      <c r="J11" s="55">
        <v>284.3523439041083</v>
      </c>
      <c r="K11" s="55">
        <v>244.59925885995213</v>
      </c>
      <c r="L11" s="55">
        <v>274.93386755927389</v>
      </c>
      <c r="M11" s="55">
        <v>296.90586708504435</v>
      </c>
      <c r="N11" s="55">
        <v>278.61963860307617</v>
      </c>
      <c r="O11" s="55">
        <v>345.76485002594728</v>
      </c>
      <c r="P11" s="55">
        <v>554.74853297171819</v>
      </c>
      <c r="Q11" s="55">
        <v>511.94772891453607</v>
      </c>
      <c r="R11" s="55">
        <v>550.54636326473235</v>
      </c>
      <c r="S11" s="55">
        <v>566.22332758173172</v>
      </c>
      <c r="T11" s="55">
        <v>488.31146832754609</v>
      </c>
      <c r="U11" s="55">
        <v>347.3305893404895</v>
      </c>
      <c r="V11" s="55">
        <v>258.83919449954465</v>
      </c>
      <c r="W11" s="56">
        <v>227.17966525637632</v>
      </c>
    </row>
    <row r="12" spans="1:23" s="42" customFormat="1">
      <c r="A12" s="52" t="s">
        <v>79</v>
      </c>
      <c r="B12" s="58" t="s">
        <v>80</v>
      </c>
      <c r="C12" s="55">
        <v>160.90684016097671</v>
      </c>
      <c r="D12" s="55">
        <v>275.34928947999992</v>
      </c>
      <c r="E12" s="55">
        <v>238.55092015354438</v>
      </c>
      <c r="F12" s="55">
        <v>209.62756270804147</v>
      </c>
      <c r="G12" s="55">
        <v>181.05894225670716</v>
      </c>
      <c r="H12" s="55">
        <v>160.54828066597383</v>
      </c>
      <c r="I12" s="55">
        <v>169.6607666227446</v>
      </c>
      <c r="J12" s="55">
        <v>169.08385491375668</v>
      </c>
      <c r="K12" s="55">
        <v>150.24827086325445</v>
      </c>
      <c r="L12" s="55">
        <v>161.42890027523688</v>
      </c>
      <c r="M12" s="55">
        <v>174.35728775307027</v>
      </c>
      <c r="N12" s="55">
        <v>160.69592180258067</v>
      </c>
      <c r="O12" s="55">
        <v>215.84748673387944</v>
      </c>
      <c r="P12" s="55">
        <v>367.91042272665374</v>
      </c>
      <c r="Q12" s="55">
        <v>344.71978782714916</v>
      </c>
      <c r="R12" s="55">
        <v>374.68273224889447</v>
      </c>
      <c r="S12" s="55">
        <v>388.47362390069139</v>
      </c>
      <c r="T12" s="55">
        <v>318.40663068709858</v>
      </c>
      <c r="U12" s="55">
        <v>209.16561916776629</v>
      </c>
      <c r="V12" s="55">
        <v>155.9339329415161</v>
      </c>
      <c r="W12" s="56">
        <v>122.26324981289449</v>
      </c>
    </row>
    <row r="13" spans="1:23" s="42" customFormat="1">
      <c r="A13" s="52" t="s">
        <v>81</v>
      </c>
      <c r="B13" s="58" t="s">
        <v>82</v>
      </c>
      <c r="C13" s="55">
        <v>394.6589298549826</v>
      </c>
      <c r="D13" s="55">
        <v>715.83695541260033</v>
      </c>
      <c r="E13" s="55">
        <v>647.72852990689967</v>
      </c>
      <c r="F13" s="55">
        <v>583.7616460963502</v>
      </c>
      <c r="G13" s="55">
        <v>490.86351397559793</v>
      </c>
      <c r="H13" s="55">
        <v>454.11189870395089</v>
      </c>
      <c r="I13" s="55">
        <v>490.14295222424323</v>
      </c>
      <c r="J13" s="55">
        <v>493.74897276984609</v>
      </c>
      <c r="K13" s="55">
        <v>435.0743575961842</v>
      </c>
      <c r="L13" s="55">
        <v>429.07023864929613</v>
      </c>
      <c r="M13" s="55">
        <v>437.4083455635041</v>
      </c>
      <c r="N13" s="55">
        <v>380.71217479316999</v>
      </c>
      <c r="O13" s="55">
        <v>417.42031612742733</v>
      </c>
      <c r="P13" s="55">
        <v>677.10209099149574</v>
      </c>
      <c r="Q13" s="55">
        <v>685.34254883579297</v>
      </c>
      <c r="R13" s="55">
        <v>760.97410257077536</v>
      </c>
      <c r="S13" s="55">
        <v>766.46435626317134</v>
      </c>
      <c r="T13" s="55">
        <v>642.06881877887281</v>
      </c>
      <c r="U13" s="55">
        <v>470.06844493235212</v>
      </c>
      <c r="V13" s="55">
        <v>373.41122145994518</v>
      </c>
      <c r="W13" s="56">
        <v>293.54560665100894</v>
      </c>
    </row>
    <row r="14" spans="1:23" s="42" customFormat="1">
      <c r="A14" s="52" t="s">
        <v>83</v>
      </c>
      <c r="B14" s="58" t="s">
        <v>84</v>
      </c>
      <c r="C14" s="55">
        <v>212.90749392679609</v>
      </c>
      <c r="D14" s="55">
        <v>349.50769133443407</v>
      </c>
      <c r="E14" s="55">
        <v>297.20122508485701</v>
      </c>
      <c r="F14" s="55">
        <v>262.93106188312606</v>
      </c>
      <c r="G14" s="55">
        <v>220.85268160437212</v>
      </c>
      <c r="H14" s="55">
        <v>196.9123237276832</v>
      </c>
      <c r="I14" s="55">
        <v>215.5862492000314</v>
      </c>
      <c r="J14" s="55">
        <v>222.07693476112922</v>
      </c>
      <c r="K14" s="55">
        <v>191.32255005674043</v>
      </c>
      <c r="L14" s="55">
        <v>203.76588899102055</v>
      </c>
      <c r="M14" s="55">
        <v>214.21455817039526</v>
      </c>
      <c r="N14" s="55">
        <v>188.97290136098937</v>
      </c>
      <c r="O14" s="55">
        <v>264.06068679210654</v>
      </c>
      <c r="P14" s="55">
        <v>471.26637460224123</v>
      </c>
      <c r="Q14" s="55">
        <v>426.44334657407859</v>
      </c>
      <c r="R14" s="55">
        <v>455.3283911445626</v>
      </c>
      <c r="S14" s="55">
        <v>470.654416054725</v>
      </c>
      <c r="T14" s="55">
        <v>375.89486621350261</v>
      </c>
      <c r="U14" s="55">
        <v>254.29873943076723</v>
      </c>
      <c r="V14" s="55">
        <v>194.7312728310782</v>
      </c>
      <c r="W14" s="56">
        <v>164.89381847532934</v>
      </c>
    </row>
    <row r="15" spans="1:23" s="42" customFormat="1">
      <c r="A15" s="52" t="s">
        <v>85</v>
      </c>
      <c r="B15" s="58" t="s">
        <v>86</v>
      </c>
      <c r="C15" s="55">
        <v>157.29292046730154</v>
      </c>
      <c r="D15" s="55">
        <v>256.67276144306504</v>
      </c>
      <c r="E15" s="55">
        <v>225.22177469130546</v>
      </c>
      <c r="F15" s="55">
        <v>198.00457343499619</v>
      </c>
      <c r="G15" s="55">
        <v>163.88282990112239</v>
      </c>
      <c r="H15" s="55">
        <v>144.59814234106156</v>
      </c>
      <c r="I15" s="55">
        <v>141.57933032228334</v>
      </c>
      <c r="J15" s="55">
        <v>135.27677097324641</v>
      </c>
      <c r="K15" s="55">
        <v>112.47594817642906</v>
      </c>
      <c r="L15" s="55">
        <v>119.27063857225812</v>
      </c>
      <c r="M15" s="55">
        <v>126.18465883235726</v>
      </c>
      <c r="N15" s="55">
        <v>110.61686920927858</v>
      </c>
      <c r="O15" s="55">
        <v>163.49250775823697</v>
      </c>
      <c r="P15" s="55">
        <v>283.01610450740674</v>
      </c>
      <c r="Q15" s="55">
        <v>258.19620027799198</v>
      </c>
      <c r="R15" s="55">
        <v>284.61051106914891</v>
      </c>
      <c r="S15" s="55">
        <v>295.76734341002373</v>
      </c>
      <c r="T15" s="55">
        <v>241.0231573800354</v>
      </c>
      <c r="U15" s="55">
        <v>158.14471228218892</v>
      </c>
      <c r="V15" s="55">
        <v>118.89093237917294</v>
      </c>
      <c r="W15" s="56">
        <v>100.35003734816604</v>
      </c>
    </row>
    <row r="16" spans="1:23" s="42" customFormat="1" ht="15.75">
      <c r="A16" s="40">
        <v>924</v>
      </c>
      <c r="B16" s="59" t="s">
        <v>87</v>
      </c>
      <c r="C16" s="50">
        <v>107.78363650286869</v>
      </c>
      <c r="D16" s="50">
        <v>198.81209304540039</v>
      </c>
      <c r="E16" s="50">
        <v>184.72758101682356</v>
      </c>
      <c r="F16" s="50">
        <v>164.54753241899238</v>
      </c>
      <c r="G16" s="50">
        <v>153.88684913317039</v>
      </c>
      <c r="H16" s="50">
        <v>135.15634843895415</v>
      </c>
      <c r="I16" s="50">
        <v>131.03091771061094</v>
      </c>
      <c r="J16" s="50">
        <v>122.6051817825774</v>
      </c>
      <c r="K16" s="50">
        <v>105.1653203581977</v>
      </c>
      <c r="L16" s="50">
        <v>111.26559913302277</v>
      </c>
      <c r="M16" s="50">
        <v>113.83669046906338</v>
      </c>
      <c r="N16" s="50">
        <v>109.64765789127556</v>
      </c>
      <c r="O16" s="50">
        <v>148.64192164265006</v>
      </c>
      <c r="P16" s="50">
        <v>239.35075304869594</v>
      </c>
      <c r="Q16" s="50">
        <v>224.06662473870642</v>
      </c>
      <c r="R16" s="50">
        <v>250.62263668096736</v>
      </c>
      <c r="S16" s="50">
        <v>270.99968515189948</v>
      </c>
      <c r="T16" s="50">
        <v>236.39111939580414</v>
      </c>
      <c r="U16" s="50">
        <v>183.09310392325821</v>
      </c>
      <c r="V16" s="50">
        <v>144.32865249269409</v>
      </c>
      <c r="W16" s="51">
        <v>111.0528772795389</v>
      </c>
    </row>
    <row r="17" spans="1:23" s="42" customFormat="1" ht="15.75">
      <c r="A17" s="40">
        <v>923</v>
      </c>
      <c r="B17" s="79" t="s">
        <v>88</v>
      </c>
      <c r="C17" s="80">
        <v>202.18998298408343</v>
      </c>
      <c r="D17" s="80">
        <v>382.44069280319292</v>
      </c>
      <c r="E17" s="80">
        <v>361.22812383191547</v>
      </c>
      <c r="F17" s="80">
        <v>336.25359285452873</v>
      </c>
      <c r="G17" s="80">
        <v>306.57317028479923</v>
      </c>
      <c r="H17" s="80">
        <v>283.2311209421481</v>
      </c>
      <c r="I17" s="80">
        <v>282.51719167786848</v>
      </c>
      <c r="J17" s="80">
        <v>275.70718283082351</v>
      </c>
      <c r="K17" s="80">
        <v>241.96719216815242</v>
      </c>
      <c r="L17" s="80">
        <v>229.03625153878303</v>
      </c>
      <c r="M17" s="80">
        <v>228.00360977689624</v>
      </c>
      <c r="N17" s="80">
        <v>203.88192431757452</v>
      </c>
      <c r="O17" s="80">
        <v>251.22492044387664</v>
      </c>
      <c r="P17" s="80">
        <v>407.12786662739722</v>
      </c>
      <c r="Q17" s="80">
        <v>427.7314278060403</v>
      </c>
      <c r="R17" s="80">
        <v>461.43444522756005</v>
      </c>
      <c r="S17" s="80">
        <v>477.86324134124743</v>
      </c>
      <c r="T17" s="80">
        <v>408.71693474109554</v>
      </c>
      <c r="U17" s="80">
        <v>310.58901090989474</v>
      </c>
      <c r="V17" s="80">
        <v>240.11173335466211</v>
      </c>
      <c r="W17" s="51">
        <v>195.64411584200559</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156</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3183.1068939594288</v>
      </c>
      <c r="D21" s="50">
        <v>5632.8417032939642</v>
      </c>
      <c r="E21" s="50">
        <v>5077.9533427376464</v>
      </c>
      <c r="F21" s="50">
        <v>4621.3308816161352</v>
      </c>
      <c r="G21" s="50">
        <v>4009.6876685967554</v>
      </c>
      <c r="H21" s="50">
        <v>3578.9860872431982</v>
      </c>
      <c r="I21" s="50">
        <v>3524.7414104610571</v>
      </c>
      <c r="J21" s="50">
        <v>3362.0430816020703</v>
      </c>
      <c r="K21" s="50">
        <v>2821.2251260721068</v>
      </c>
      <c r="L21" s="50">
        <v>2880.9092632959578</v>
      </c>
      <c r="M21" s="50">
        <v>2951.7115482990876</v>
      </c>
      <c r="N21" s="50">
        <v>2647.6693709127094</v>
      </c>
      <c r="O21" s="50">
        <v>3285.2487918118873</v>
      </c>
      <c r="P21" s="50">
        <v>5314.5551555565644</v>
      </c>
      <c r="Q21" s="50">
        <v>4985.1874711794026</v>
      </c>
      <c r="R21" s="50">
        <v>5423.0027976641541</v>
      </c>
      <c r="S21" s="50">
        <v>5564.2082209516193</v>
      </c>
      <c r="T21" s="50">
        <v>4592.2247245907611</v>
      </c>
      <c r="U21" s="50">
        <v>3198.4389594710287</v>
      </c>
      <c r="V21" s="50">
        <v>2397.7224922091323</v>
      </c>
      <c r="W21" s="51">
        <v>1906.0292884055725</v>
      </c>
    </row>
    <row r="22" spans="1:23">
      <c r="A22" s="52"/>
      <c r="B22" s="78" t="s">
        <v>66</v>
      </c>
      <c r="C22" s="132">
        <v>0</v>
      </c>
      <c r="D22" s="132">
        <v>0</v>
      </c>
      <c r="E22" s="132">
        <v>0</v>
      </c>
      <c r="F22" s="132">
        <v>0</v>
      </c>
      <c r="G22" s="55">
        <v>0.30298868301248316</v>
      </c>
      <c r="H22" s="55">
        <v>0.27227585200744481</v>
      </c>
      <c r="I22" s="55">
        <v>0.28742782477989731</v>
      </c>
      <c r="J22" s="55">
        <v>0.26209865068748622</v>
      </c>
      <c r="K22" s="55">
        <v>0.37290057759098238</v>
      </c>
      <c r="L22" s="55">
        <v>0.26836503823972319</v>
      </c>
      <c r="M22" s="55">
        <v>0.29864105878299696</v>
      </c>
      <c r="N22" s="55">
        <v>0.32233141831822137</v>
      </c>
      <c r="O22" s="55">
        <v>0.43244558995269988</v>
      </c>
      <c r="P22" s="55">
        <v>0.74419922779655645</v>
      </c>
      <c r="Q22" s="55">
        <v>0.76557942332095452</v>
      </c>
      <c r="R22" s="55">
        <v>0.91640368675237194</v>
      </c>
      <c r="S22" s="55">
        <v>0.98219645852424975</v>
      </c>
      <c r="T22" s="55">
        <v>0.83996100919600281</v>
      </c>
      <c r="U22" s="55">
        <v>0.5993340896674092</v>
      </c>
      <c r="V22" s="55">
        <v>0.90926771964472042</v>
      </c>
      <c r="W22" s="56">
        <v>0.32404126401115563</v>
      </c>
    </row>
    <row r="23" spans="1:23" ht="25.5" customHeight="1">
      <c r="A23" s="47">
        <v>941</v>
      </c>
      <c r="B23" s="48" t="s">
        <v>67</v>
      </c>
      <c r="C23" s="50">
        <v>2885.9622915307295</v>
      </c>
      <c r="D23" s="50">
        <v>5079.5486005781677</v>
      </c>
      <c r="E23" s="50">
        <v>4562.3665400250111</v>
      </c>
      <c r="F23" s="50">
        <v>4143.942845566392</v>
      </c>
      <c r="G23" s="50">
        <v>3582.886126571676</v>
      </c>
      <c r="H23" s="50">
        <v>3189.6703811092752</v>
      </c>
      <c r="I23" s="50">
        <v>3144.9737712036681</v>
      </c>
      <c r="J23" s="50">
        <v>2999.5804407441547</v>
      </c>
      <c r="K23" s="50">
        <v>2511.1905396344255</v>
      </c>
      <c r="L23" s="50">
        <v>2595.1478956221308</v>
      </c>
      <c r="M23" s="50">
        <v>2675.5700765036559</v>
      </c>
      <c r="N23" s="50">
        <v>2406.5195656287137</v>
      </c>
      <c r="O23" s="50">
        <v>2995.9167525446533</v>
      </c>
      <c r="P23" s="50">
        <v>4851.8776970371428</v>
      </c>
      <c r="Q23" s="50">
        <v>4507.7641523677148</v>
      </c>
      <c r="R23" s="50">
        <v>4914.9181941829102</v>
      </c>
      <c r="S23" s="50">
        <v>5048.9069075913121</v>
      </c>
      <c r="T23" s="50">
        <v>4158.7182747902643</v>
      </c>
      <c r="U23" s="50">
        <v>2873.7330426439316</v>
      </c>
      <c r="V23" s="50">
        <v>2147.9619955468588</v>
      </c>
      <c r="W23" s="51">
        <v>1706.8741593330699</v>
      </c>
    </row>
    <row r="24" spans="1:23" ht="25.5" customHeight="1">
      <c r="A24" s="47">
        <v>921</v>
      </c>
      <c r="B24" s="57" t="s">
        <v>68</v>
      </c>
      <c r="C24" s="50">
        <v>2727.5601523926816</v>
      </c>
      <c r="D24" s="50">
        <v>4791.9187487121717</v>
      </c>
      <c r="E24" s="50">
        <v>4298.701845651377</v>
      </c>
      <c r="F24" s="50">
        <v>3910.3304024353592</v>
      </c>
      <c r="G24" s="50">
        <v>3368.8017744651461</v>
      </c>
      <c r="H24" s="50">
        <v>3004.020974906457</v>
      </c>
      <c r="I24" s="50">
        <v>2968.9715956839304</v>
      </c>
      <c r="J24" s="50">
        <v>2838.5122274930177</v>
      </c>
      <c r="K24" s="50">
        <v>2376.6034077826625</v>
      </c>
      <c r="L24" s="50">
        <v>2456.4556590302509</v>
      </c>
      <c r="M24" s="50">
        <v>2537.8484195026799</v>
      </c>
      <c r="N24" s="50">
        <v>2277.0025986213168</v>
      </c>
      <c r="O24" s="50">
        <v>2824.9839060336512</v>
      </c>
      <c r="P24" s="50">
        <v>4580.3068159142422</v>
      </c>
      <c r="Q24" s="50">
        <v>4258.0675346369162</v>
      </c>
      <c r="R24" s="50">
        <v>4639.4558120658776</v>
      </c>
      <c r="S24" s="50">
        <v>4757.2328328983549</v>
      </c>
      <c r="T24" s="50">
        <v>3908.4753635802922</v>
      </c>
      <c r="U24" s="50">
        <v>2682.6712917419591</v>
      </c>
      <c r="V24" s="50">
        <v>1998.3801236297986</v>
      </c>
      <c r="W24" s="51">
        <v>1594.0122708028509</v>
      </c>
    </row>
    <row r="25" spans="1:23">
      <c r="A25" s="52" t="s">
        <v>69</v>
      </c>
      <c r="B25" s="58" t="s">
        <v>70</v>
      </c>
      <c r="C25" s="55">
        <v>185.85609596817599</v>
      </c>
      <c r="D25" s="55">
        <v>361.53149104296034</v>
      </c>
      <c r="E25" s="55">
        <v>324.68696703052939</v>
      </c>
      <c r="F25" s="55">
        <v>307.62616616226791</v>
      </c>
      <c r="G25" s="55">
        <v>271.97523374638189</v>
      </c>
      <c r="H25" s="55">
        <v>236.77731345972424</v>
      </c>
      <c r="I25" s="55">
        <v>218.7776572315498</v>
      </c>
      <c r="J25" s="55">
        <v>193.31434786789532</v>
      </c>
      <c r="K25" s="55">
        <v>157.6007451429609</v>
      </c>
      <c r="L25" s="55">
        <v>159.68727578138234</v>
      </c>
      <c r="M25" s="55">
        <v>165.70919639840926</v>
      </c>
      <c r="N25" s="55">
        <v>159.74900932988029</v>
      </c>
      <c r="O25" s="55">
        <v>195.77812953602083</v>
      </c>
      <c r="P25" s="55">
        <v>294.76772488477792</v>
      </c>
      <c r="Q25" s="55">
        <v>281.46845135571255</v>
      </c>
      <c r="R25" s="55">
        <v>315.34759672011404</v>
      </c>
      <c r="S25" s="55">
        <v>344.74348470271048</v>
      </c>
      <c r="T25" s="55">
        <v>286.81578402841825</v>
      </c>
      <c r="U25" s="55">
        <v>205.04215244679892</v>
      </c>
      <c r="V25" s="55">
        <v>167.68969857612223</v>
      </c>
      <c r="W25" s="56">
        <v>139.83094766464262</v>
      </c>
    </row>
    <row r="26" spans="1:23">
      <c r="A26" s="52" t="s">
        <v>71</v>
      </c>
      <c r="B26" s="58" t="s">
        <v>72</v>
      </c>
      <c r="C26" s="55">
        <v>377.66055867256921</v>
      </c>
      <c r="D26" s="55">
        <v>674.7684435413197</v>
      </c>
      <c r="E26" s="55">
        <v>628.98103784611612</v>
      </c>
      <c r="F26" s="55">
        <v>576.75060382457445</v>
      </c>
      <c r="G26" s="55">
        <v>505.81166069590779</v>
      </c>
      <c r="H26" s="55">
        <v>456.81844337093702</v>
      </c>
      <c r="I26" s="55">
        <v>436.39464284385468</v>
      </c>
      <c r="J26" s="55">
        <v>398.48961248559976</v>
      </c>
      <c r="K26" s="55">
        <v>330.33665857654944</v>
      </c>
      <c r="L26" s="55">
        <v>351.08672651121765</v>
      </c>
      <c r="M26" s="55">
        <v>371.52806067518816</v>
      </c>
      <c r="N26" s="55">
        <v>350.33964734022589</v>
      </c>
      <c r="O26" s="55">
        <v>437.64440403537213</v>
      </c>
      <c r="P26" s="55">
        <v>683.61492400454233</v>
      </c>
      <c r="Q26" s="55">
        <v>631.12952672799031</v>
      </c>
      <c r="R26" s="55">
        <v>700.12460317979298</v>
      </c>
      <c r="S26" s="55">
        <v>725.62220524279451</v>
      </c>
      <c r="T26" s="55">
        <v>596.90672330533687</v>
      </c>
      <c r="U26" s="55">
        <v>381.91666984255204</v>
      </c>
      <c r="V26" s="55">
        <v>244.68356114811672</v>
      </c>
      <c r="W26" s="56">
        <v>196.85375100699301</v>
      </c>
    </row>
    <row r="27" spans="1:23">
      <c r="A27" s="52" t="s">
        <v>73</v>
      </c>
      <c r="B27" s="58" t="s">
        <v>74</v>
      </c>
      <c r="C27" s="55">
        <v>312.24837664819484</v>
      </c>
      <c r="D27" s="55">
        <v>583.23466998978279</v>
      </c>
      <c r="E27" s="55">
        <v>529.29609240061518</v>
      </c>
      <c r="F27" s="55">
        <v>471.86425384248298</v>
      </c>
      <c r="G27" s="55">
        <v>412.90667709201637</v>
      </c>
      <c r="H27" s="55">
        <v>364.79997425427678</v>
      </c>
      <c r="I27" s="55">
        <v>341.27050216905513</v>
      </c>
      <c r="J27" s="55">
        <v>312.2683775684543</v>
      </c>
      <c r="K27" s="55">
        <v>253.27398445115651</v>
      </c>
      <c r="L27" s="55">
        <v>270.04257488409422</v>
      </c>
      <c r="M27" s="55">
        <v>286.57539689860954</v>
      </c>
      <c r="N27" s="55">
        <v>261.77332785486203</v>
      </c>
      <c r="O27" s="55">
        <v>336.31643183353151</v>
      </c>
      <c r="P27" s="55">
        <v>541.93695808320945</v>
      </c>
      <c r="Q27" s="55">
        <v>515.14966524121053</v>
      </c>
      <c r="R27" s="55">
        <v>573.97787443861716</v>
      </c>
      <c r="S27" s="55">
        <v>613.13414178301889</v>
      </c>
      <c r="T27" s="55">
        <v>518.71898925802418</v>
      </c>
      <c r="U27" s="55">
        <v>373.19244716969263</v>
      </c>
      <c r="V27" s="55">
        <v>281.31744859253826</v>
      </c>
      <c r="W27" s="56">
        <v>212.2520864179061</v>
      </c>
    </row>
    <row r="28" spans="1:23">
      <c r="A28" s="52" t="s">
        <v>75</v>
      </c>
      <c r="B28" s="58" t="s">
        <v>76</v>
      </c>
      <c r="C28" s="55">
        <v>193.61776283869682</v>
      </c>
      <c r="D28" s="55">
        <v>326.66859900824039</v>
      </c>
      <c r="E28" s="55">
        <v>307.57031990448388</v>
      </c>
      <c r="F28" s="55">
        <v>294.37295070370595</v>
      </c>
      <c r="G28" s="55">
        <v>270.04648980962338</v>
      </c>
      <c r="H28" s="55">
        <v>241.43962509409477</v>
      </c>
      <c r="I28" s="55">
        <v>227.20130076494209</v>
      </c>
      <c r="J28" s="55">
        <v>220.64816370804706</v>
      </c>
      <c r="K28" s="55">
        <v>184.49381007214561</v>
      </c>
      <c r="L28" s="55">
        <v>194.21536165018176</v>
      </c>
      <c r="M28" s="55">
        <v>202.8877498643127</v>
      </c>
      <c r="N28" s="55">
        <v>182.63663777440615</v>
      </c>
      <c r="O28" s="55">
        <v>237.7219692652375</v>
      </c>
      <c r="P28" s="55">
        <v>389.05483726469112</v>
      </c>
      <c r="Q28" s="55">
        <v>348.97365001608802</v>
      </c>
      <c r="R28" s="55">
        <v>383.40350596936429</v>
      </c>
      <c r="S28" s="55">
        <v>396.37384134734799</v>
      </c>
      <c r="T28" s="55">
        <v>319.28497576643394</v>
      </c>
      <c r="U28" s="55">
        <v>220.88286478512057</v>
      </c>
      <c r="V28" s="55">
        <v>162.77972511626251</v>
      </c>
      <c r="W28" s="56">
        <v>122.04833085752733</v>
      </c>
    </row>
    <row r="29" spans="1:23">
      <c r="A29" s="52" t="s">
        <v>77</v>
      </c>
      <c r="B29" s="58" t="s">
        <v>78</v>
      </c>
      <c r="C29" s="55">
        <v>297.64297002032515</v>
      </c>
      <c r="D29" s="55">
        <v>534.73767859935367</v>
      </c>
      <c r="E29" s="55">
        <v>497.50340713038008</v>
      </c>
      <c r="F29" s="55">
        <v>478.91858178652149</v>
      </c>
      <c r="G29" s="55">
        <v>438.05997031089566</v>
      </c>
      <c r="H29" s="55">
        <v>390.79919918804467</v>
      </c>
      <c r="I29" s="55">
        <v>379.323101672056</v>
      </c>
      <c r="J29" s="55">
        <v>373.55781623999786</v>
      </c>
      <c r="K29" s="55">
        <v>313.0301185875835</v>
      </c>
      <c r="L29" s="55">
        <v>342.70424375339934</v>
      </c>
      <c r="M29" s="55">
        <v>359.20200964886965</v>
      </c>
      <c r="N29" s="55">
        <v>329.10844822923269</v>
      </c>
      <c r="O29" s="55">
        <v>397.61710145589524</v>
      </c>
      <c r="P29" s="55">
        <v>629.42583627516547</v>
      </c>
      <c r="Q29" s="55">
        <v>570.50717175747695</v>
      </c>
      <c r="R29" s="55">
        <v>605.11219057926883</v>
      </c>
      <c r="S29" s="55">
        <v>609.42013659314262</v>
      </c>
      <c r="T29" s="55">
        <v>516.92501699651405</v>
      </c>
      <c r="U29" s="55">
        <v>362.44724197271137</v>
      </c>
      <c r="V29" s="55">
        <v>268.26032509869037</v>
      </c>
      <c r="W29" s="56">
        <v>230.88033992993726</v>
      </c>
    </row>
    <row r="30" spans="1:23">
      <c r="A30" s="52" t="s">
        <v>79</v>
      </c>
      <c r="B30" s="58" t="s">
        <v>80</v>
      </c>
      <c r="C30" s="55">
        <v>236.47362911868649</v>
      </c>
      <c r="D30" s="55">
        <v>398.35944650738065</v>
      </c>
      <c r="E30" s="55">
        <v>340.48762566270659</v>
      </c>
      <c r="F30" s="55">
        <v>297.61374328684246</v>
      </c>
      <c r="G30" s="55">
        <v>251.885632622038</v>
      </c>
      <c r="H30" s="55">
        <v>220.5275099303515</v>
      </c>
      <c r="I30" s="55">
        <v>227.89021513150385</v>
      </c>
      <c r="J30" s="55">
        <v>222.12792318084004</v>
      </c>
      <c r="K30" s="55">
        <v>192.28281502207128</v>
      </c>
      <c r="L30" s="55">
        <v>201.22064145786203</v>
      </c>
      <c r="M30" s="55">
        <v>210.94055423259718</v>
      </c>
      <c r="N30" s="55">
        <v>189.81571337315467</v>
      </c>
      <c r="O30" s="55">
        <v>248.21682141844201</v>
      </c>
      <c r="P30" s="55">
        <v>417.43657123087792</v>
      </c>
      <c r="Q30" s="55">
        <v>384.15076402250321</v>
      </c>
      <c r="R30" s="55">
        <v>411.8183390384736</v>
      </c>
      <c r="S30" s="55">
        <v>418.11002374539152</v>
      </c>
      <c r="T30" s="55">
        <v>337.06427896001645</v>
      </c>
      <c r="U30" s="55">
        <v>218.26900396772447</v>
      </c>
      <c r="V30" s="55">
        <v>161.60955695170844</v>
      </c>
      <c r="W30" s="56">
        <v>124.25487398215817</v>
      </c>
    </row>
    <row r="31" spans="1:23">
      <c r="A31" s="52" t="s">
        <v>81</v>
      </c>
      <c r="B31" s="58" t="s">
        <v>82</v>
      </c>
      <c r="C31" s="55">
        <v>580.00287193221811</v>
      </c>
      <c r="D31" s="55">
        <v>1035.6315568717118</v>
      </c>
      <c r="E31" s="55">
        <v>924.51351300611987</v>
      </c>
      <c r="F31" s="55">
        <v>828.78170426468978</v>
      </c>
      <c r="G31" s="55">
        <v>682.87964796303731</v>
      </c>
      <c r="H31" s="55">
        <v>623.76355471087004</v>
      </c>
      <c r="I31" s="55">
        <v>658.36542561395538</v>
      </c>
      <c r="J31" s="55">
        <v>648.64521778250423</v>
      </c>
      <c r="K31" s="55">
        <v>556.79391011862413</v>
      </c>
      <c r="L31" s="55">
        <v>534.834769389391</v>
      </c>
      <c r="M31" s="55">
        <v>529.18441223862294</v>
      </c>
      <c r="N31" s="55">
        <v>449.70122600242729</v>
      </c>
      <c r="O31" s="55">
        <v>480.0183019613936</v>
      </c>
      <c r="P31" s="55">
        <v>768.24998091110388</v>
      </c>
      <c r="Q31" s="55">
        <v>763.73586039804582</v>
      </c>
      <c r="R31" s="55">
        <v>836.39587309247941</v>
      </c>
      <c r="S31" s="55">
        <v>824.93742298219502</v>
      </c>
      <c r="T31" s="55">
        <v>679.69207480822479</v>
      </c>
      <c r="U31" s="55">
        <v>490.52694070982938</v>
      </c>
      <c r="V31" s="55">
        <v>387.00250113983486</v>
      </c>
      <c r="W31" s="56">
        <v>298.32735853378659</v>
      </c>
    </row>
    <row r="32" spans="1:23">
      <c r="A32" s="52" t="s">
        <v>83</v>
      </c>
      <c r="B32" s="58" t="s">
        <v>84</v>
      </c>
      <c r="C32" s="55">
        <v>312.89538533641769</v>
      </c>
      <c r="D32" s="55">
        <v>505.64753856091062</v>
      </c>
      <c r="E32" s="55">
        <v>424.20016409099179</v>
      </c>
      <c r="F32" s="55">
        <v>373.29011768555836</v>
      </c>
      <c r="G32" s="55">
        <v>307.24589864950491</v>
      </c>
      <c r="H32" s="55">
        <v>270.47679518045771</v>
      </c>
      <c r="I32" s="55">
        <v>289.57783044110579</v>
      </c>
      <c r="J32" s="55">
        <v>291.74570410650773</v>
      </c>
      <c r="K32" s="55">
        <v>244.84833196911208</v>
      </c>
      <c r="L32" s="55">
        <v>253.99357128801759</v>
      </c>
      <c r="M32" s="55">
        <v>259.16059034566172</v>
      </c>
      <c r="N32" s="55">
        <v>223.21677910468875</v>
      </c>
      <c r="O32" s="55">
        <v>303.66026183069573</v>
      </c>
      <c r="P32" s="55">
        <v>534.70575280909043</v>
      </c>
      <c r="Q32" s="55">
        <v>475.22232022516789</v>
      </c>
      <c r="R32" s="55">
        <v>500.45696163455227</v>
      </c>
      <c r="S32" s="55">
        <v>506.56033502758544</v>
      </c>
      <c r="T32" s="55">
        <v>397.92114809799983</v>
      </c>
      <c r="U32" s="55">
        <v>265.36642487732138</v>
      </c>
      <c r="V32" s="55">
        <v>201.81902766908323</v>
      </c>
      <c r="W32" s="56">
        <v>167.57987920690832</v>
      </c>
    </row>
    <row r="33" spans="1:23">
      <c r="A33" s="52" t="s">
        <v>85</v>
      </c>
      <c r="B33" s="58" t="s">
        <v>86</v>
      </c>
      <c r="C33" s="55">
        <v>231.16250185739733</v>
      </c>
      <c r="D33" s="55">
        <v>371.3393245905113</v>
      </c>
      <c r="E33" s="55">
        <v>321.46271857943316</v>
      </c>
      <c r="F33" s="55">
        <v>281.11228087871643</v>
      </c>
      <c r="G33" s="55">
        <v>227.99056357574017</v>
      </c>
      <c r="H33" s="55">
        <v>198.61855971770029</v>
      </c>
      <c r="I33" s="55">
        <v>190.17091981590772</v>
      </c>
      <c r="J33" s="55">
        <v>177.7150645531716</v>
      </c>
      <c r="K33" s="55">
        <v>143.94303384245902</v>
      </c>
      <c r="L33" s="55">
        <v>148.67049431470448</v>
      </c>
      <c r="M33" s="55">
        <v>152.66044920040872</v>
      </c>
      <c r="N33" s="55">
        <v>130.66180961243887</v>
      </c>
      <c r="O33" s="55">
        <v>188.01048469706299</v>
      </c>
      <c r="P33" s="55">
        <v>321.114230450783</v>
      </c>
      <c r="Q33" s="55">
        <v>287.73012489272088</v>
      </c>
      <c r="R33" s="55">
        <v>312.81886741321489</v>
      </c>
      <c r="S33" s="55">
        <v>318.33124147416873</v>
      </c>
      <c r="T33" s="55">
        <v>255.14637235932392</v>
      </c>
      <c r="U33" s="55">
        <v>165.02754597020882</v>
      </c>
      <c r="V33" s="55">
        <v>123.2182793374419</v>
      </c>
      <c r="W33" s="56">
        <v>101.9847032029914</v>
      </c>
    </row>
    <row r="34" spans="1:23" ht="15.75">
      <c r="A34" s="40">
        <v>924</v>
      </c>
      <c r="B34" s="59" t="s">
        <v>87</v>
      </c>
      <c r="C34" s="50">
        <v>158.40213913804803</v>
      </c>
      <c r="D34" s="50">
        <v>287.62985186599576</v>
      </c>
      <c r="E34" s="50">
        <v>263.66469437363435</v>
      </c>
      <c r="F34" s="50">
        <v>233.61244313103296</v>
      </c>
      <c r="G34" s="50">
        <v>214.08435210652982</v>
      </c>
      <c r="H34" s="50">
        <v>185.64940620281862</v>
      </c>
      <c r="I34" s="50">
        <v>176.00217551973742</v>
      </c>
      <c r="J34" s="50">
        <v>161.06821325113708</v>
      </c>
      <c r="K34" s="50">
        <v>134.58713185176279</v>
      </c>
      <c r="L34" s="50">
        <v>138.69223659188015</v>
      </c>
      <c r="M34" s="50">
        <v>137.72165700097617</v>
      </c>
      <c r="N34" s="50">
        <v>129.51696700739697</v>
      </c>
      <c r="O34" s="50">
        <v>170.93284651100183</v>
      </c>
      <c r="P34" s="50">
        <v>271.57088112290074</v>
      </c>
      <c r="Q34" s="50">
        <v>249.69661773079838</v>
      </c>
      <c r="R34" s="50">
        <v>275.46238211703269</v>
      </c>
      <c r="S34" s="50">
        <v>291.67407469295796</v>
      </c>
      <c r="T34" s="50">
        <v>250.24291120997174</v>
      </c>
      <c r="U34" s="50">
        <v>191.06175090197263</v>
      </c>
      <c r="V34" s="50">
        <v>149.58187191706062</v>
      </c>
      <c r="W34" s="51">
        <v>112.86188853021874</v>
      </c>
    </row>
    <row r="35" spans="1:23" ht="15.75">
      <c r="A35" s="40">
        <v>923</v>
      </c>
      <c r="B35" s="59" t="s">
        <v>88</v>
      </c>
      <c r="C35" s="50">
        <v>297.14460242869922</v>
      </c>
      <c r="D35" s="50">
        <v>553.29310271579629</v>
      </c>
      <c r="E35" s="50">
        <v>515.58680271263518</v>
      </c>
      <c r="F35" s="50">
        <v>477.38803604974248</v>
      </c>
      <c r="G35" s="50">
        <v>426.49855334206694</v>
      </c>
      <c r="H35" s="50">
        <v>389.04343028191522</v>
      </c>
      <c r="I35" s="50">
        <v>379.48021143260962</v>
      </c>
      <c r="J35" s="50">
        <v>362.20054220722824</v>
      </c>
      <c r="K35" s="50">
        <v>309.66168586009013</v>
      </c>
      <c r="L35" s="50">
        <v>285.49300263558729</v>
      </c>
      <c r="M35" s="50">
        <v>275.84283073664864</v>
      </c>
      <c r="N35" s="50">
        <v>240.8274738656774</v>
      </c>
      <c r="O35" s="50">
        <v>288.89959367728079</v>
      </c>
      <c r="P35" s="50">
        <v>461.93325929162546</v>
      </c>
      <c r="Q35" s="50">
        <v>476.65773938836736</v>
      </c>
      <c r="R35" s="50">
        <v>507.16819979449161</v>
      </c>
      <c r="S35" s="50">
        <v>514.31911690178231</v>
      </c>
      <c r="T35" s="50">
        <v>432.66648879130099</v>
      </c>
      <c r="U35" s="50">
        <v>324.10658273743007</v>
      </c>
      <c r="V35" s="50">
        <v>248.85122894262844</v>
      </c>
      <c r="W35" s="51">
        <v>198.83108780849153</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0" priority="1" stopIfTrue="1" operator="equal">
      <formula>FALSE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P35" sqref="AP35"/>
    </sheetView>
  </sheetViews>
  <sheetFormatPr defaultRowHeight="15"/>
  <cols>
    <col min="1" max="1" width="13.33203125" style="68" customWidth="1"/>
    <col min="2" max="2" width="39.33203125" style="68" bestFit="1" customWidth="1"/>
    <col min="3" max="6" width="12.77734375" style="68" customWidth="1"/>
    <col min="7" max="8" width="12.77734375" style="68" hidden="1" customWidth="1"/>
    <col min="9" max="13" width="12.77734375" style="68" customWidth="1"/>
    <col min="14" max="14" width="12.77734375" style="68" hidden="1" customWidth="1"/>
    <col min="15" max="20" width="12.77734375" style="68" customWidth="1"/>
    <col min="21" max="21" width="10" style="68" customWidth="1"/>
    <col min="22" max="22" width="10.33203125" style="68" customWidth="1"/>
    <col min="23" max="25" width="12.77734375" style="68" customWidth="1"/>
    <col min="26" max="27" width="12.77734375" style="68" hidden="1" customWidth="1"/>
    <col min="28" max="28" width="13.44140625" style="68" hidden="1" customWidth="1"/>
    <col min="29" max="30" width="12.77734375" style="68" customWidth="1"/>
    <col min="31" max="31" width="11.77734375" style="68" customWidth="1"/>
    <col min="32" max="32" width="11.109375" style="68" customWidth="1"/>
    <col min="33" max="38" width="12.77734375" style="68" hidden="1" customWidth="1"/>
    <col min="39" max="39" width="3.109375" style="68" hidden="1" customWidth="1"/>
    <col min="40" max="40" width="11.88671875" style="68" customWidth="1"/>
    <col min="41" max="16384" width="8.88671875" style="68"/>
  </cols>
  <sheetData>
    <row r="1" spans="1:40" s="41" customFormat="1" ht="60" customHeight="1">
      <c r="A1" s="140" t="s">
        <v>90</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c r="O2" s="46" t="s">
        <v>51</v>
      </c>
      <c r="P2" s="46" t="s">
        <v>52</v>
      </c>
      <c r="Q2" s="46" t="s">
        <v>53</v>
      </c>
      <c r="R2" s="123" t="s">
        <v>54</v>
      </c>
      <c r="S2" s="123" t="s">
        <v>55</v>
      </c>
      <c r="T2" s="123" t="s">
        <v>56</v>
      </c>
      <c r="U2" s="123" t="s">
        <v>57</v>
      </c>
      <c r="V2" s="123" t="s">
        <v>58</v>
      </c>
      <c r="W2" s="46" t="s">
        <v>59</v>
      </c>
      <c r="X2" s="46" t="s">
        <v>60</v>
      </c>
      <c r="Y2" s="46" t="s">
        <v>61</v>
      </c>
      <c r="Z2" s="46"/>
      <c r="AA2" s="46"/>
      <c r="AB2" s="46"/>
      <c r="AC2" s="46" t="s">
        <v>62</v>
      </c>
      <c r="AD2" s="123" t="s">
        <v>49</v>
      </c>
      <c r="AE2" s="123" t="s">
        <v>50</v>
      </c>
      <c r="AF2" s="46" t="s">
        <v>63</v>
      </c>
      <c r="AG2" s="46"/>
      <c r="AH2" s="46"/>
      <c r="AI2" s="46"/>
      <c r="AJ2" s="46"/>
      <c r="AK2" s="46"/>
      <c r="AL2" s="46"/>
      <c r="AM2" s="46"/>
      <c r="AN2" s="76" t="s">
        <v>64</v>
      </c>
    </row>
    <row r="3" spans="1:40" s="42" customFormat="1" ht="30" customHeight="1">
      <c r="A3" s="47">
        <v>925</v>
      </c>
      <c r="B3" s="48" t="s">
        <v>65</v>
      </c>
      <c r="C3" s="49">
        <f>SUM(D3:I3,M3:Q3,W3:AC3,AF3,AL3:AN3)</f>
        <v>99386.716844796028</v>
      </c>
      <c r="D3" s="50">
        <f t="shared" ref="D3:W3" si="0">SUM(D6,D16:D17,D4)</f>
        <v>3250.6787885787198</v>
      </c>
      <c r="E3" s="50">
        <f t="shared" si="0"/>
        <v>1087.4146320899997</v>
      </c>
      <c r="F3" s="50">
        <f t="shared" si="0"/>
        <v>993.10800000000006</v>
      </c>
      <c r="G3" s="50"/>
      <c r="H3" s="50">
        <f t="shared" si="0"/>
        <v>2836.9688480000004</v>
      </c>
      <c r="I3" s="50">
        <f t="shared" si="0"/>
        <v>7051.9688886240438</v>
      </c>
      <c r="J3" s="50">
        <f t="shared" si="0"/>
        <v>762.22999999999956</v>
      </c>
      <c r="K3" s="50">
        <f t="shared" si="0"/>
        <v>4105.243888624047</v>
      </c>
      <c r="L3" s="50">
        <f t="shared" si="0"/>
        <v>2184.4950000000008</v>
      </c>
      <c r="M3" s="50">
        <f t="shared" si="0"/>
        <v>13.107519600000002</v>
      </c>
      <c r="N3" s="50"/>
      <c r="O3" s="50">
        <f t="shared" si="0"/>
        <v>12672.020415999999</v>
      </c>
      <c r="P3" s="50">
        <f t="shared" si="0"/>
        <v>6757.9545089520034</v>
      </c>
      <c r="Q3" s="50">
        <f t="shared" si="0"/>
        <v>14267.583351310546</v>
      </c>
      <c r="R3" s="50">
        <f t="shared" si="0"/>
        <v>4326.6696378971765</v>
      </c>
      <c r="S3" s="50">
        <f t="shared" si="0"/>
        <v>4550.8799907039584</v>
      </c>
      <c r="T3" s="50">
        <f t="shared" si="0"/>
        <v>4788.8082001820831</v>
      </c>
      <c r="U3" s="50">
        <f t="shared" si="0"/>
        <v>292.00557556425974</v>
      </c>
      <c r="V3" s="50">
        <f t="shared" si="0"/>
        <v>309.21994696306729</v>
      </c>
      <c r="W3" s="50">
        <f t="shared" si="0"/>
        <v>732.72112135258749</v>
      </c>
      <c r="X3" s="50">
        <f>SUM(X6,X16:X17,X4)</f>
        <v>2624.1158686899994</v>
      </c>
      <c r="Y3" s="50">
        <f>SUM(Y6,Y16:Y17,Y4)</f>
        <v>68.73589613</v>
      </c>
      <c r="Z3" s="50"/>
      <c r="AA3" s="50"/>
      <c r="AB3" s="50"/>
      <c r="AC3" s="50">
        <f t="shared" ref="AC3:AF3" si="1">SUM(AC6,AC16:AC17,AC4)</f>
        <v>957.6444399398614</v>
      </c>
      <c r="AD3" s="50">
        <f t="shared" si="1"/>
        <v>794.99319101826723</v>
      </c>
      <c r="AE3" s="50">
        <f t="shared" si="1"/>
        <v>162.65124892159437</v>
      </c>
      <c r="AF3" s="50">
        <f t="shared" si="1"/>
        <v>44367.258565528267</v>
      </c>
      <c r="AG3" s="50"/>
      <c r="AH3" s="50"/>
      <c r="AI3" s="50"/>
      <c r="AJ3" s="50"/>
      <c r="AK3" s="50"/>
      <c r="AL3" s="50"/>
      <c r="AM3" s="50"/>
      <c r="AN3" s="51">
        <f t="shared" ref="AN3" si="2">SUM(AN6,AN16:AN17,AN4)</f>
        <v>1705.4359999999999</v>
      </c>
    </row>
    <row r="4" spans="1:40" s="42" customFormat="1">
      <c r="A4" s="52"/>
      <c r="B4" s="53" t="s">
        <v>66</v>
      </c>
      <c r="C4" s="54">
        <f t="shared" ref="C4:C18" si="3">SUM(D4:I4,M4:Q4,W4:AC4,AF4,AL4:AN4)</f>
        <v>1712.6304336619862</v>
      </c>
      <c r="D4" s="55">
        <f>AA!$I$4</f>
        <v>0.98254334974108304</v>
      </c>
      <c r="E4" s="55">
        <f>BBWB!$I$4</f>
        <v>28.406946050688902</v>
      </c>
      <c r="F4" s="55">
        <f>CA!$I$4</f>
        <v>2.1977966900388161E-2</v>
      </c>
      <c r="G4" s="55"/>
      <c r="H4" s="55">
        <f>CTB!I4</f>
        <v>0</v>
      </c>
      <c r="I4" s="55">
        <f>DLA!$I$4</f>
        <v>5.5881599372124686</v>
      </c>
      <c r="J4" s="55">
        <f>'DLA (children)'!$I$4</f>
        <v>0.69452173888675151</v>
      </c>
      <c r="K4" s="55">
        <f>'DLA (working age)'!$I$4</f>
        <v>2.761271823772447</v>
      </c>
      <c r="L4" s="55">
        <f>'DLA (pensioners)'!$I$4</f>
        <v>2.135172758270679</v>
      </c>
      <c r="M4" s="132">
        <f>DHP!$I$4</f>
        <v>0</v>
      </c>
      <c r="N4" s="55"/>
      <c r="O4" s="132">
        <f>HB!$I$4</f>
        <v>0</v>
      </c>
      <c r="P4" s="55">
        <f>IB!$I$4</f>
        <v>37.47354571146986</v>
      </c>
      <c r="Q4" s="55">
        <f>IS!$I$4</f>
        <v>1.5319591366554866</v>
      </c>
      <c r="R4" s="55">
        <f>'IS MIG'!$I$4</f>
        <v>0.44103717985199203</v>
      </c>
      <c r="S4" s="55">
        <f>'IS (incapacity)'!$I$4</f>
        <v>0.42366642954147526</v>
      </c>
      <c r="T4" s="55">
        <f>'IS (lone parent)'!$I$4</f>
        <v>0.55248746414918004</v>
      </c>
      <c r="U4" s="132">
        <f>'IS (carer)'!$I$4</f>
        <v>0</v>
      </c>
      <c r="V4" s="55">
        <f>'IS (others)'!$I$4</f>
        <v>0.11476806311283926</v>
      </c>
      <c r="W4" s="55">
        <f>IIDB!$I$4</f>
        <v>13.048991239095871</v>
      </c>
      <c r="X4" s="55">
        <f>JSA!$I$4</f>
        <v>0.21398560299188518</v>
      </c>
      <c r="Y4" s="132">
        <f>MA!$I$4</f>
        <v>0</v>
      </c>
      <c r="Z4" s="55"/>
      <c r="AA4" s="55"/>
      <c r="AB4" s="55"/>
      <c r="AC4" s="55">
        <f>SDA!$I$4</f>
        <v>1.6765802442811377</v>
      </c>
      <c r="AD4" s="55">
        <f>'SDA (working age)'!$I$4</f>
        <v>1.3986277963601608</v>
      </c>
      <c r="AE4" s="55">
        <f>'SDA (pensioners)'!$I$4</f>
        <v>0.2779524479209769</v>
      </c>
      <c r="AF4" s="55">
        <f>SP!$I$4</f>
        <v>1622.685744422949</v>
      </c>
      <c r="AG4" s="55"/>
      <c r="AH4" s="55"/>
      <c r="AI4" s="55"/>
      <c r="AJ4" s="55"/>
      <c r="AK4" s="55"/>
      <c r="AL4" s="55"/>
      <c r="AM4" s="55"/>
      <c r="AN4" s="56">
        <f>WFP!$I$4</f>
        <v>1</v>
      </c>
    </row>
    <row r="5" spans="1:40" s="42" customFormat="1" ht="25.5" customHeight="1">
      <c r="A5" s="47">
        <v>941</v>
      </c>
      <c r="B5" s="48" t="s">
        <v>67</v>
      </c>
      <c r="C5" s="49">
        <f t="shared" si="3"/>
        <v>88078.566011983072</v>
      </c>
      <c r="D5" s="50">
        <f t="shared" ref="D5:W5" si="4">SUM(D6,D16)</f>
        <v>2930.3035509796432</v>
      </c>
      <c r="E5" s="50">
        <f t="shared" si="4"/>
        <v>945.95779320722522</v>
      </c>
      <c r="F5" s="50">
        <f t="shared" si="4"/>
        <v>896.81089847856219</v>
      </c>
      <c r="G5" s="50"/>
      <c r="H5" s="50">
        <f t="shared" si="4"/>
        <v>2515.3811400000004</v>
      </c>
      <c r="I5" s="50">
        <f t="shared" si="4"/>
        <v>6250.8740247687765</v>
      </c>
      <c r="J5" s="50">
        <f t="shared" si="4"/>
        <v>689.74818959005916</v>
      </c>
      <c r="K5" s="50">
        <f t="shared" si="4"/>
        <v>3638.7766381164274</v>
      </c>
      <c r="L5" s="50">
        <f t="shared" si="4"/>
        <v>1922.2116638951654</v>
      </c>
      <c r="M5" s="50">
        <f t="shared" si="4"/>
        <v>11.478285840000002</v>
      </c>
      <c r="N5" s="50"/>
      <c r="O5" s="50">
        <f t="shared" si="4"/>
        <v>11428.753189999999</v>
      </c>
      <c r="P5" s="50">
        <f t="shared" si="4"/>
        <v>5884.9945106774594</v>
      </c>
      <c r="Q5" s="50">
        <f t="shared" si="4"/>
        <v>12862.462118198724</v>
      </c>
      <c r="R5" s="50">
        <f t="shared" si="4"/>
        <v>3905.398243512142</v>
      </c>
      <c r="S5" s="50">
        <f t="shared" si="4"/>
        <v>4041.0591761770274</v>
      </c>
      <c r="T5" s="50">
        <f t="shared" si="4"/>
        <v>4375.5376313273073</v>
      </c>
      <c r="U5" s="50">
        <f t="shared" si="4"/>
        <v>262.53960898902744</v>
      </c>
      <c r="V5" s="50">
        <f t="shared" si="4"/>
        <v>277.92745819321851</v>
      </c>
      <c r="W5" s="50">
        <f t="shared" si="4"/>
        <v>648.52791673033221</v>
      </c>
      <c r="X5" s="50">
        <f>SUM(X6,X16)</f>
        <v>2341.3846914091391</v>
      </c>
      <c r="Y5" s="50">
        <f>SUM(Y6,Y16)</f>
        <v>63.361025794559922</v>
      </c>
      <c r="Z5" s="50"/>
      <c r="AA5" s="50"/>
      <c r="AB5" s="50"/>
      <c r="AC5" s="50">
        <f t="shared" ref="AC5:AF5" si="5">SUM(AC6,AC16)</f>
        <v>850.05445345153612</v>
      </c>
      <c r="AD5" s="50">
        <f t="shared" si="5"/>
        <v>706.10802073673494</v>
      </c>
      <c r="AE5" s="50">
        <f t="shared" si="5"/>
        <v>143.94643271480132</v>
      </c>
      <c r="AF5" s="50">
        <f t="shared" si="5"/>
        <v>38897.736316177754</v>
      </c>
      <c r="AG5" s="50"/>
      <c r="AH5" s="50"/>
      <c r="AI5" s="50"/>
      <c r="AJ5" s="50"/>
      <c r="AK5" s="50"/>
      <c r="AL5" s="50"/>
      <c r="AM5" s="50"/>
      <c r="AN5" s="51">
        <f t="shared" ref="AN5" si="6">SUM(AN6,AN16)</f>
        <v>1550.4860962693547</v>
      </c>
    </row>
    <row r="6" spans="1:40" s="42" customFormat="1" ht="25.5" customHeight="1">
      <c r="A6" s="47">
        <v>921</v>
      </c>
      <c r="B6" s="57" t="s">
        <v>68</v>
      </c>
      <c r="C6" s="49">
        <f t="shared" si="3"/>
        <v>82296.456915208604</v>
      </c>
      <c r="D6" s="50">
        <f t="shared" ref="D6:L6" si="7">SUM(D7:D15)</f>
        <v>2675.81410670592</v>
      </c>
      <c r="E6" s="50">
        <f t="shared" si="7"/>
        <v>888.04867959888088</v>
      </c>
      <c r="F6" s="50">
        <f t="shared" si="7"/>
        <v>825.82781204798971</v>
      </c>
      <c r="G6" s="50"/>
      <c r="H6" s="50">
        <f t="shared" si="7"/>
        <v>2384.3854340000003</v>
      </c>
      <c r="I6" s="50">
        <f t="shared" si="7"/>
        <v>5664.0799414130706</v>
      </c>
      <c r="J6" s="50">
        <f t="shared" si="7"/>
        <v>642.44281342707563</v>
      </c>
      <c r="K6" s="50">
        <f t="shared" si="7"/>
        <v>3310.596366223529</v>
      </c>
      <c r="L6" s="50">
        <f t="shared" si="7"/>
        <v>1710.7295815648833</v>
      </c>
      <c r="M6" s="50">
        <f t="shared" ref="M6:W6" si="8">SUM(M7:M15)</f>
        <v>10.912430840000001</v>
      </c>
      <c r="N6" s="50"/>
      <c r="O6" s="50">
        <f t="shared" si="8"/>
        <v>10855.421602</v>
      </c>
      <c r="P6" s="50">
        <f t="shared" si="8"/>
        <v>5258.3374096908092</v>
      </c>
      <c r="Q6" s="50">
        <f t="shared" si="8"/>
        <v>12033.427781494209</v>
      </c>
      <c r="R6" s="50">
        <f t="shared" si="8"/>
        <v>3664.2228956734421</v>
      </c>
      <c r="S6" s="50">
        <f t="shared" si="8"/>
        <v>3740.8624659098978</v>
      </c>
      <c r="T6" s="50">
        <f t="shared" si="8"/>
        <v>4121.8577182172176</v>
      </c>
      <c r="U6" s="50">
        <f t="shared" si="8"/>
        <v>242.59171234201025</v>
      </c>
      <c r="V6" s="50">
        <f t="shared" si="8"/>
        <v>263.89298935164044</v>
      </c>
      <c r="W6" s="50">
        <f t="shared" si="8"/>
        <v>596.52739035071829</v>
      </c>
      <c r="X6" s="50">
        <f>SUM(X7:X15)</f>
        <v>2210.3537736985281</v>
      </c>
      <c r="Y6" s="50">
        <f>SUM(Y7:Y15)</f>
        <v>60.632070624812521</v>
      </c>
      <c r="Z6" s="50"/>
      <c r="AA6" s="50"/>
      <c r="AB6" s="50"/>
      <c r="AC6" s="50">
        <f t="shared" ref="AC6:AF6" si="9">SUM(AC7:AC15)</f>
        <v>785.48683497452373</v>
      </c>
      <c r="AD6" s="50">
        <f t="shared" si="9"/>
        <v>655.40992581735566</v>
      </c>
      <c r="AE6" s="50">
        <f t="shared" si="9"/>
        <v>130.07690915716825</v>
      </c>
      <c r="AF6" s="50">
        <f t="shared" si="9"/>
        <v>36590.959812653455</v>
      </c>
      <c r="AG6" s="50"/>
      <c r="AH6" s="50"/>
      <c r="AI6" s="50"/>
      <c r="AJ6" s="50"/>
      <c r="AK6" s="50"/>
      <c r="AL6" s="50"/>
      <c r="AM6" s="50"/>
      <c r="AN6" s="51">
        <f t="shared" ref="AN6" si="10">SUM(AN7:AN15)</f>
        <v>1456.2418351156805</v>
      </c>
    </row>
    <row r="7" spans="1:40" s="42" customFormat="1">
      <c r="A7" s="52" t="s">
        <v>69</v>
      </c>
      <c r="B7" s="58" t="s">
        <v>70</v>
      </c>
      <c r="C7" s="54">
        <f t="shared" si="3"/>
        <v>5098.8377750132113</v>
      </c>
      <c r="D7" s="55">
        <f>AA!$I7</f>
        <v>158.49535348679075</v>
      </c>
      <c r="E7" s="55">
        <f>BBWB!$I7</f>
        <v>50.357496838144471</v>
      </c>
      <c r="F7" s="55">
        <f>CA!$I7</f>
        <v>62.966104223315938</v>
      </c>
      <c r="G7" s="55"/>
      <c r="H7" s="55">
        <f>CTB!I7</f>
        <v>170.87311800000001</v>
      </c>
      <c r="I7" s="55">
        <f>DLA!$I7</f>
        <v>428.23889072478642</v>
      </c>
      <c r="J7" s="55">
        <f>'DLA (children)'!$I7</f>
        <v>40.353537957677034</v>
      </c>
      <c r="K7" s="55">
        <f>'DLA (working age)'!$I7</f>
        <v>242.51614920040532</v>
      </c>
      <c r="L7" s="55">
        <f>'DLA (pensioners)'!$I7</f>
        <v>145.42762612307592</v>
      </c>
      <c r="M7" s="55">
        <f>DHP!$I7</f>
        <v>0.276642</v>
      </c>
      <c r="N7" s="55"/>
      <c r="O7" s="55">
        <f>HB!$I7</f>
        <v>620.62848799999995</v>
      </c>
      <c r="P7" s="55">
        <f>IB!$I7</f>
        <v>510.41450566826279</v>
      </c>
      <c r="Q7" s="55">
        <f>IS!$I7</f>
        <v>775.49074718975453</v>
      </c>
      <c r="R7" s="55">
        <f>'IS MIG'!$I7</f>
        <v>225.31265128278312</v>
      </c>
      <c r="S7" s="55">
        <f>'IS (incapacity)'!$I7</f>
        <v>272.6702952137897</v>
      </c>
      <c r="T7" s="55">
        <f>'IS (lone parent)'!$I7</f>
        <v>242.34513123890414</v>
      </c>
      <c r="U7" s="55">
        <f>'IS (carer)'!$I7</f>
        <v>20.607515023043149</v>
      </c>
      <c r="V7" s="55">
        <f>'IS (others)'!$I7</f>
        <v>14.555154431234399</v>
      </c>
      <c r="W7" s="55">
        <f>IIDB!$I7</f>
        <v>87.141137102449633</v>
      </c>
      <c r="X7" s="55">
        <f>JSA!$I7</f>
        <v>162.87660716110116</v>
      </c>
      <c r="Y7" s="55">
        <f>MA!$I7</f>
        <v>3.0135591252500533</v>
      </c>
      <c r="Z7" s="55"/>
      <c r="AA7" s="55"/>
      <c r="AB7" s="55"/>
      <c r="AC7" s="55">
        <f>SDA!$I7</f>
        <v>53.423171494069209</v>
      </c>
      <c r="AD7" s="55">
        <f>'SDA (working age)'!$I7</f>
        <v>43.207332423142155</v>
      </c>
      <c r="AE7" s="55">
        <f>'SDA (pensioners)'!$I7</f>
        <v>10.215839070927061</v>
      </c>
      <c r="AF7" s="55">
        <f>SP!$I7</f>
        <v>1936.2461539278418</v>
      </c>
      <c r="AG7" s="55"/>
      <c r="AH7" s="55"/>
      <c r="AI7" s="55"/>
      <c r="AJ7" s="55"/>
      <c r="AK7" s="55"/>
      <c r="AL7" s="55"/>
      <c r="AM7" s="55"/>
      <c r="AN7" s="56">
        <f>WFP!$I7</f>
        <v>78.395800071444569</v>
      </c>
    </row>
    <row r="8" spans="1:40" s="42" customFormat="1">
      <c r="A8" s="52" t="s">
        <v>71</v>
      </c>
      <c r="B8" s="58" t="s">
        <v>72</v>
      </c>
      <c r="C8" s="54">
        <f t="shared" si="3"/>
        <v>12865.925832146082</v>
      </c>
      <c r="D8" s="55">
        <f>AA!$I8</f>
        <v>441.61348383438877</v>
      </c>
      <c r="E8" s="55">
        <f>BBWB!$I8</f>
        <v>135.02051602432235</v>
      </c>
      <c r="F8" s="55">
        <f>CA!$I8</f>
        <v>147.4257353758351</v>
      </c>
      <c r="G8" s="55"/>
      <c r="H8" s="55">
        <f>CTB!I8</f>
        <v>401.19034899999997</v>
      </c>
      <c r="I8" s="55">
        <f>DLA!$I8</f>
        <v>1128.2917300180877</v>
      </c>
      <c r="J8" s="55">
        <f>'DLA (children)'!$I8</f>
        <v>95.958561644278461</v>
      </c>
      <c r="K8" s="55">
        <f>'DLA (working age)'!$I8</f>
        <v>650.05503175670015</v>
      </c>
      <c r="L8" s="55">
        <f>'DLA (pensioners)'!$I8</f>
        <v>382.60540187206158</v>
      </c>
      <c r="M8" s="55">
        <f>DHP!$I8</f>
        <v>1.221015</v>
      </c>
      <c r="N8" s="55"/>
      <c r="O8" s="55">
        <f>HB!$I8</f>
        <v>1582.7320299999999</v>
      </c>
      <c r="P8" s="55">
        <f>IB!$I8</f>
        <v>1108.7740633960454</v>
      </c>
      <c r="Q8" s="55">
        <f>IS!$I8</f>
        <v>2056.2442122715665</v>
      </c>
      <c r="R8" s="55">
        <f>'IS MIG'!$I8</f>
        <v>583.6861480567577</v>
      </c>
      <c r="S8" s="55">
        <f>'IS (incapacity)'!$I8</f>
        <v>736.76482033621039</v>
      </c>
      <c r="T8" s="55">
        <f>'IS (lone parent)'!$I8</f>
        <v>651.78460200052189</v>
      </c>
      <c r="U8" s="55">
        <f>'IS (carer)'!$I8</f>
        <v>44.584445866724153</v>
      </c>
      <c r="V8" s="55">
        <f>'IS (others)'!$I8</f>
        <v>39.42419601135245</v>
      </c>
      <c r="W8" s="55">
        <f>IIDB!$I8</f>
        <v>107.10571887580072</v>
      </c>
      <c r="X8" s="55">
        <f>JSA!$I8</f>
        <v>324.88911212016296</v>
      </c>
      <c r="Y8" s="55">
        <f>MA!$I8</f>
        <v>6.5964145556703109</v>
      </c>
      <c r="Z8" s="55"/>
      <c r="AA8" s="55"/>
      <c r="AB8" s="55"/>
      <c r="AC8" s="55">
        <f>SDA!$I8</f>
        <v>132.83294180624736</v>
      </c>
      <c r="AD8" s="55">
        <f>'SDA (working age)'!$I8</f>
        <v>108.80317792832241</v>
      </c>
      <c r="AE8" s="55">
        <f>'SDA (pensioners)'!$I8</f>
        <v>24.02976387792496</v>
      </c>
      <c r="AF8" s="55">
        <f>SP!$I8</f>
        <v>5087.669036931622</v>
      </c>
      <c r="AG8" s="55"/>
      <c r="AH8" s="55"/>
      <c r="AI8" s="55"/>
      <c r="AJ8" s="55"/>
      <c r="AK8" s="55"/>
      <c r="AL8" s="55"/>
      <c r="AM8" s="55"/>
      <c r="AN8" s="56">
        <f>WFP!$I8</f>
        <v>204.3194729363336</v>
      </c>
    </row>
    <row r="9" spans="1:40" s="42" customFormat="1">
      <c r="A9" s="52" t="s">
        <v>73</v>
      </c>
      <c r="B9" s="58" t="s">
        <v>74</v>
      </c>
      <c r="C9" s="54">
        <f t="shared" si="3"/>
        <v>8530.2867527132858</v>
      </c>
      <c r="D9" s="55">
        <f>AA!$I9</f>
        <v>269.6518706334387</v>
      </c>
      <c r="E9" s="55">
        <f>BBWB!$I9</f>
        <v>91.307455474087078</v>
      </c>
      <c r="F9" s="55">
        <f>CA!$I9</f>
        <v>100.1437407921153</v>
      </c>
      <c r="G9" s="55"/>
      <c r="H9" s="55">
        <f>CTB!I9</f>
        <v>241.71538800000002</v>
      </c>
      <c r="I9" s="55">
        <f>DLA!$I9</f>
        <v>684.71188666287253</v>
      </c>
      <c r="J9" s="55">
        <f>'DLA (children)'!$I9</f>
        <v>67.608823974749754</v>
      </c>
      <c r="K9" s="55">
        <f>'DLA (working age)'!$I9</f>
        <v>394.50878124311868</v>
      </c>
      <c r="L9" s="55">
        <f>'DLA (pensioners)'!$I9</f>
        <v>222.63028302692055</v>
      </c>
      <c r="M9" s="55">
        <f>DHP!$I9</f>
        <v>0.77248596999999997</v>
      </c>
      <c r="N9" s="55"/>
      <c r="O9" s="55">
        <f>HB!$I9</f>
        <v>956.81748300000004</v>
      </c>
      <c r="P9" s="55">
        <f>IB!$I9</f>
        <v>643.29056750124562</v>
      </c>
      <c r="Q9" s="55">
        <f>IS!$I9</f>
        <v>1263.4057935831183</v>
      </c>
      <c r="R9" s="55">
        <f>'IS MIG'!$I9</f>
        <v>398.00665152865554</v>
      </c>
      <c r="S9" s="55">
        <f>'IS (incapacity)'!$I9</f>
        <v>389.94296833444423</v>
      </c>
      <c r="T9" s="55">
        <f>'IS (lone parent)'!$I9</f>
        <v>416.88114005398052</v>
      </c>
      <c r="U9" s="55">
        <f>'IS (carer)'!$I9</f>
        <v>33.086341638368324</v>
      </c>
      <c r="V9" s="55">
        <f>'IS (others)'!$I9</f>
        <v>25.488692027669778</v>
      </c>
      <c r="W9" s="55">
        <f>IIDB!$I9</f>
        <v>77.848187336572451</v>
      </c>
      <c r="X9" s="55">
        <f>JSA!$I9</f>
        <v>254.07064972192705</v>
      </c>
      <c r="Y9" s="55">
        <f>MA!$I9</f>
        <v>6.0669587633943687</v>
      </c>
      <c r="Z9" s="55"/>
      <c r="AA9" s="55"/>
      <c r="AB9" s="55"/>
      <c r="AC9" s="55">
        <f>SDA!$I9</f>
        <v>87.632008421180217</v>
      </c>
      <c r="AD9" s="55">
        <f>'SDA (working age)'!$I9</f>
        <v>71.973623740849732</v>
      </c>
      <c r="AE9" s="55">
        <f>'SDA (pensioners)'!$I9</f>
        <v>15.658384680330485</v>
      </c>
      <c r="AF9" s="55">
        <f>SP!$I9</f>
        <v>3703.8798445320926</v>
      </c>
      <c r="AG9" s="55"/>
      <c r="AH9" s="55"/>
      <c r="AI9" s="55"/>
      <c r="AJ9" s="55"/>
      <c r="AK9" s="55"/>
      <c r="AL9" s="55"/>
      <c r="AM9" s="55"/>
      <c r="AN9" s="56">
        <f>WFP!$I9</f>
        <v>148.97243232124109</v>
      </c>
    </row>
    <row r="10" spans="1:40" s="42" customFormat="1">
      <c r="A10" s="52" t="s">
        <v>75</v>
      </c>
      <c r="B10" s="58" t="s">
        <v>76</v>
      </c>
      <c r="C10" s="54">
        <f t="shared" si="3"/>
        <v>6744.4487311207722</v>
      </c>
      <c r="D10" s="55">
        <f>AA!$I10</f>
        <v>246.5083892433862</v>
      </c>
      <c r="E10" s="55">
        <f>BBWB!$I10</f>
        <v>77.779281331725372</v>
      </c>
      <c r="F10" s="55">
        <f>CA!$I10</f>
        <v>73.785493118952843</v>
      </c>
      <c r="G10" s="55"/>
      <c r="H10" s="55">
        <f>CTB!I10</f>
        <v>182.80324200000001</v>
      </c>
      <c r="I10" s="55">
        <f>DLA!$I10</f>
        <v>499.62527782678012</v>
      </c>
      <c r="J10" s="55">
        <f>'DLA (children)'!$I10</f>
        <v>53.905192477496456</v>
      </c>
      <c r="K10" s="55">
        <f>'DLA (working age)'!$I10</f>
        <v>293.09121473285768</v>
      </c>
      <c r="L10" s="55">
        <f>'DLA (pensioners)'!$I10</f>
        <v>152.60223717811743</v>
      </c>
      <c r="M10" s="55">
        <f>DHP!$I10</f>
        <v>0.50610525000000006</v>
      </c>
      <c r="N10" s="55"/>
      <c r="O10" s="55">
        <f>HB!$I10</f>
        <v>663.96152699999993</v>
      </c>
      <c r="P10" s="55">
        <f>IB!$I10</f>
        <v>479.96888152836641</v>
      </c>
      <c r="Q10" s="55">
        <f>IS!$I10</f>
        <v>888.47332661737096</v>
      </c>
      <c r="R10" s="55">
        <f>'IS MIG'!$I10</f>
        <v>292.50794502188677</v>
      </c>
      <c r="S10" s="55">
        <f>'IS (incapacity)'!$I10</f>
        <v>262.74077216580497</v>
      </c>
      <c r="T10" s="55">
        <f>'IS (lone parent)'!$I10</f>
        <v>295.16597131951153</v>
      </c>
      <c r="U10" s="55">
        <f>'IS (carer)'!$I10</f>
        <v>21.283491057889165</v>
      </c>
      <c r="V10" s="55">
        <f>'IS (others)'!$I10</f>
        <v>16.775147052278495</v>
      </c>
      <c r="W10" s="55">
        <f>IIDB!$I10</f>
        <v>75.427600194837751</v>
      </c>
      <c r="X10" s="55">
        <f>JSA!$I10</f>
        <v>169.14788045296831</v>
      </c>
      <c r="Y10" s="55">
        <f>MA!$I10</f>
        <v>5.245511788977697</v>
      </c>
      <c r="Z10" s="55"/>
      <c r="AA10" s="55"/>
      <c r="AB10" s="55"/>
      <c r="AC10" s="55">
        <f>SDA!$I10</f>
        <v>77.205636871505291</v>
      </c>
      <c r="AD10" s="55">
        <f>'SDA (working age)'!$I10</f>
        <v>65.628485494055937</v>
      </c>
      <c r="AE10" s="55">
        <f>'SDA (pensioners)'!$I10</f>
        <v>11.577151377449351</v>
      </c>
      <c r="AF10" s="55">
        <f>SP!$I10</f>
        <v>3178.6627487934225</v>
      </c>
      <c r="AG10" s="55"/>
      <c r="AH10" s="55"/>
      <c r="AI10" s="55"/>
      <c r="AJ10" s="55"/>
      <c r="AK10" s="55"/>
      <c r="AL10" s="55"/>
      <c r="AM10" s="55"/>
      <c r="AN10" s="56">
        <f>WFP!$I10</f>
        <v>125.34782910247834</v>
      </c>
    </row>
    <row r="11" spans="1:40" s="42" customFormat="1">
      <c r="A11" s="52" t="s">
        <v>77</v>
      </c>
      <c r="B11" s="58" t="s">
        <v>78</v>
      </c>
      <c r="C11" s="54">
        <f t="shared" si="3"/>
        <v>9119.3538398016008</v>
      </c>
      <c r="D11" s="55">
        <f>AA!$I11</f>
        <v>345.88760250671959</v>
      </c>
      <c r="E11" s="55">
        <f>BBWB!$I11</f>
        <v>105.34963126460073</v>
      </c>
      <c r="F11" s="55">
        <f>CA!$I11</f>
        <v>104.80614701749786</v>
      </c>
      <c r="G11" s="55"/>
      <c r="H11" s="55">
        <f>CTB!I11</f>
        <v>281.92298399999999</v>
      </c>
      <c r="I11" s="55">
        <f>DLA!$I11</f>
        <v>680.10464239307828</v>
      </c>
      <c r="J11" s="55">
        <f>'DLA (children)'!$I11</f>
        <v>75.848688701010374</v>
      </c>
      <c r="K11" s="55">
        <f>'DLA (working age)'!$I11</f>
        <v>387.48966890957416</v>
      </c>
      <c r="L11" s="55">
        <f>'DLA (pensioners)'!$I11</f>
        <v>216.75348942276065</v>
      </c>
      <c r="M11" s="55">
        <f>DHP!$I11</f>
        <v>0.77111682999999998</v>
      </c>
      <c r="N11" s="55"/>
      <c r="O11" s="55">
        <f>HB!$I11</f>
        <v>1023.275753</v>
      </c>
      <c r="P11" s="55">
        <f>IB!$I11</f>
        <v>633.33259562204</v>
      </c>
      <c r="Q11" s="55">
        <f>IS!$I11</f>
        <v>1363.2005139389789</v>
      </c>
      <c r="R11" s="55">
        <f>'IS MIG'!$I11</f>
        <v>445.6412233159399</v>
      </c>
      <c r="S11" s="55">
        <f>'IS (incapacity)'!$I11</f>
        <v>406.93276430596387</v>
      </c>
      <c r="T11" s="55">
        <f>'IS (lone parent)'!$I11</f>
        <v>451.01861457667877</v>
      </c>
      <c r="U11" s="55">
        <f>'IS (carer)'!$I11</f>
        <v>32.642256241244816</v>
      </c>
      <c r="V11" s="55">
        <f>'IS (others)'!$I11</f>
        <v>26.965655499151541</v>
      </c>
      <c r="W11" s="55">
        <f>IIDB!$I11</f>
        <v>66.976593782607424</v>
      </c>
      <c r="X11" s="55">
        <f>JSA!$I11</f>
        <v>282.40022587306612</v>
      </c>
      <c r="Y11" s="55">
        <f>MA!$I11</f>
        <v>5.2367228834390573</v>
      </c>
      <c r="Z11" s="55"/>
      <c r="AA11" s="55"/>
      <c r="AB11" s="55"/>
      <c r="AC11" s="55">
        <f>SDA!$I11</f>
        <v>86.649092558226442</v>
      </c>
      <c r="AD11" s="55">
        <f>'SDA (working age)'!$I11</f>
        <v>73.617089369463159</v>
      </c>
      <c r="AE11" s="55">
        <f>'SDA (pensioners)'!$I11</f>
        <v>13.032003188763296</v>
      </c>
      <c r="AF11" s="55">
        <f>SP!$I11</f>
        <v>3980.2486852966367</v>
      </c>
      <c r="AG11" s="55"/>
      <c r="AH11" s="55"/>
      <c r="AI11" s="55"/>
      <c r="AJ11" s="55"/>
      <c r="AK11" s="55"/>
      <c r="AL11" s="55"/>
      <c r="AM11" s="55"/>
      <c r="AN11" s="56">
        <f>WFP!$I11</f>
        <v>159.19153283470854</v>
      </c>
    </row>
    <row r="12" spans="1:40" s="42" customFormat="1">
      <c r="A12" s="52" t="s">
        <v>79</v>
      </c>
      <c r="B12" s="58" t="s">
        <v>80</v>
      </c>
      <c r="C12" s="54">
        <f t="shared" si="3"/>
        <v>8105.9429489073409</v>
      </c>
      <c r="D12" s="55">
        <f>AA!$I12</f>
        <v>289.98699239088069</v>
      </c>
      <c r="E12" s="55">
        <f>BBWB!$I12</f>
        <v>95.020328888420963</v>
      </c>
      <c r="F12" s="55">
        <f>CA!$I12</f>
        <v>75.048265531585272</v>
      </c>
      <c r="G12" s="55"/>
      <c r="H12" s="55">
        <f>CTB!I12</f>
        <v>209.011797</v>
      </c>
      <c r="I12" s="55">
        <f>DLA!$I12</f>
        <v>489.17992584165802</v>
      </c>
      <c r="J12" s="55">
        <f>'DLA (children)'!$I12</f>
        <v>70.273962418139391</v>
      </c>
      <c r="K12" s="55">
        <f>'DLA (working age)'!$I12</f>
        <v>285.19423798986253</v>
      </c>
      <c r="L12" s="55">
        <f>'DLA (pensioners)'!$I12</f>
        <v>133.52785470157903</v>
      </c>
      <c r="M12" s="55">
        <f>DHP!$I12</f>
        <v>1.1333129500000001</v>
      </c>
      <c r="N12" s="55"/>
      <c r="O12" s="55">
        <f>HB!$I12</f>
        <v>866.01808600000004</v>
      </c>
      <c r="P12" s="55">
        <f>IB!$I12</f>
        <v>406.14341948932866</v>
      </c>
      <c r="Q12" s="55">
        <f>IS!$I12</f>
        <v>969.1216564452526</v>
      </c>
      <c r="R12" s="55">
        <f>'IS MIG'!$I12</f>
        <v>315.75411623766331</v>
      </c>
      <c r="S12" s="55">
        <f>'IS (incapacity)'!$I12</f>
        <v>272.972839082017</v>
      </c>
      <c r="T12" s="55">
        <f>'IS (lone parent)'!$I12</f>
        <v>341.94847950649063</v>
      </c>
      <c r="U12" s="55">
        <f>'IS (carer)'!$I12</f>
        <v>19.215412336247429</v>
      </c>
      <c r="V12" s="55">
        <f>'IS (others)'!$I12</f>
        <v>19.230809282834347</v>
      </c>
      <c r="W12" s="55">
        <f>IIDB!$I12</f>
        <v>45.180785215074437</v>
      </c>
      <c r="X12" s="55">
        <f>JSA!$I12</f>
        <v>169.6607666227446</v>
      </c>
      <c r="Y12" s="55">
        <f>MA!$I12</f>
        <v>7.0948692515419998</v>
      </c>
      <c r="Z12" s="55"/>
      <c r="AA12" s="55"/>
      <c r="AB12" s="55"/>
      <c r="AC12" s="55">
        <f>SDA!$I12</f>
        <v>74.932651887177741</v>
      </c>
      <c r="AD12" s="55">
        <f>'SDA (working age)'!$I12</f>
        <v>62.729053748527804</v>
      </c>
      <c r="AE12" s="55">
        <f>'SDA (pensioners)'!$I12</f>
        <v>12.203598138649928</v>
      </c>
      <c r="AF12" s="55">
        <f>SP!$I12</f>
        <v>4245.1581346009089</v>
      </c>
      <c r="AG12" s="55"/>
      <c r="AH12" s="55"/>
      <c r="AI12" s="55"/>
      <c r="AJ12" s="55"/>
      <c r="AK12" s="55"/>
      <c r="AL12" s="55"/>
      <c r="AM12" s="55"/>
      <c r="AN12" s="56">
        <f>WFP!$I12</f>
        <v>163.251956792767</v>
      </c>
    </row>
    <row r="13" spans="1:40" s="42" customFormat="1">
      <c r="A13" s="52" t="s">
        <v>81</v>
      </c>
      <c r="B13" s="58" t="s">
        <v>82</v>
      </c>
      <c r="C13" s="54">
        <f t="shared" si="3"/>
        <v>12400.899309599523</v>
      </c>
      <c r="D13" s="55">
        <f>AA!$I13</f>
        <v>284.81367498933918</v>
      </c>
      <c r="E13" s="55">
        <f>BBWB!$I13</f>
        <v>107.89678488915885</v>
      </c>
      <c r="F13" s="55">
        <f>CA!$I13</f>
        <v>99.515622383978609</v>
      </c>
      <c r="G13" s="55"/>
      <c r="H13" s="55">
        <f>CTB!I13</f>
        <v>435.44796900000006</v>
      </c>
      <c r="I13" s="55">
        <f>DLA!$I13</f>
        <v>690.74719972991306</v>
      </c>
      <c r="J13" s="55">
        <f>'DLA (children)'!$I13</f>
        <v>86.593772282583629</v>
      </c>
      <c r="K13" s="55">
        <f>'DLA (working age)'!$I13</f>
        <v>433.76373887512727</v>
      </c>
      <c r="L13" s="55">
        <f>'DLA (pensioners)'!$I13</f>
        <v>170.30195218039981</v>
      </c>
      <c r="M13" s="55">
        <f>DHP!$I13</f>
        <v>3.3239973000000003</v>
      </c>
      <c r="N13" s="55"/>
      <c r="O13" s="55">
        <f>HB!$I13</f>
        <v>2939.0045630000004</v>
      </c>
      <c r="P13" s="55">
        <f>IB!$I13</f>
        <v>526.47523162303912</v>
      </c>
      <c r="Q13" s="55">
        <f>IS!$I13</f>
        <v>2488.8876071840182</v>
      </c>
      <c r="R13" s="55">
        <f>'IS MIG'!$I13</f>
        <v>686.811379220444</v>
      </c>
      <c r="S13" s="55">
        <f>'IS (incapacity)'!$I13</f>
        <v>735.60655398491781</v>
      </c>
      <c r="T13" s="55">
        <f>'IS (lone parent)'!$I13</f>
        <v>955.35394110858988</v>
      </c>
      <c r="U13" s="55">
        <f>'IS (carer)'!$I13</f>
        <v>31.70921047638609</v>
      </c>
      <c r="V13" s="55">
        <f>'IS (others)'!$I13</f>
        <v>79.406522393680689</v>
      </c>
      <c r="W13" s="55">
        <f>IIDB!$I13</f>
        <v>31.562351469836528</v>
      </c>
      <c r="X13" s="55">
        <f>JSA!$I13</f>
        <v>490.14295222424323</v>
      </c>
      <c r="Y13" s="55">
        <f>MA!$I13</f>
        <v>8.4391677113427903</v>
      </c>
      <c r="Z13" s="55"/>
      <c r="AA13" s="55"/>
      <c r="AB13" s="55"/>
      <c r="AC13" s="55">
        <f>SDA!$I13</f>
        <v>84.854478920562798</v>
      </c>
      <c r="AD13" s="55">
        <f>'SDA (working age)'!$I13</f>
        <v>72.217485394654858</v>
      </c>
      <c r="AE13" s="55">
        <f>'SDA (pensioners)'!$I13</f>
        <v>12.636993525907947</v>
      </c>
      <c r="AF13" s="55">
        <f>SP!$I13</f>
        <v>4038.1772625997469</v>
      </c>
      <c r="AG13" s="55"/>
      <c r="AH13" s="55"/>
      <c r="AI13" s="55"/>
      <c r="AJ13" s="55"/>
      <c r="AK13" s="55"/>
      <c r="AL13" s="55"/>
      <c r="AM13" s="55"/>
      <c r="AN13" s="56">
        <f>WFP!$I13</f>
        <v>171.61044657434445</v>
      </c>
    </row>
    <row r="14" spans="1:40" s="42" customFormat="1">
      <c r="A14" s="52" t="s">
        <v>83</v>
      </c>
      <c r="B14" s="58" t="s">
        <v>84</v>
      </c>
      <c r="C14" s="54">
        <f t="shared" si="3"/>
        <v>11414.374749702818</v>
      </c>
      <c r="D14" s="55">
        <f>AA!$I14</f>
        <v>333.38100248586039</v>
      </c>
      <c r="E14" s="55">
        <f>BBWB!$I14</f>
        <v>140.66905576257997</v>
      </c>
      <c r="F14" s="55">
        <f>CA!$I14</f>
        <v>90.256865964020989</v>
      </c>
      <c r="G14" s="55"/>
      <c r="H14" s="55">
        <f>CTB!I14</f>
        <v>268.48639800000001</v>
      </c>
      <c r="I14" s="55">
        <f>DLA!$I14</f>
        <v>597.8910591847507</v>
      </c>
      <c r="J14" s="55">
        <f>'DLA (children)'!$I14</f>
        <v>95.317291628230848</v>
      </c>
      <c r="K14" s="55">
        <f>'DLA (working age)'!$I14</f>
        <v>348.78536117797529</v>
      </c>
      <c r="L14" s="55">
        <f>'DLA (pensioners)'!$I14</f>
        <v>153.45434806505676</v>
      </c>
      <c r="M14" s="55">
        <f>DHP!$I14</f>
        <v>1.8988105399999999</v>
      </c>
      <c r="N14" s="55"/>
      <c r="O14" s="55">
        <f>HB!$I14</f>
        <v>1351.948476</v>
      </c>
      <c r="P14" s="55">
        <f>IB!$I14</f>
        <v>512.54773312108614</v>
      </c>
      <c r="Q14" s="55">
        <f>IS!$I14</f>
        <v>1292.8307152612429</v>
      </c>
      <c r="R14" s="55">
        <f>'IS MIG'!$I14</f>
        <v>401.8696128183646</v>
      </c>
      <c r="S14" s="55">
        <f>'IS (incapacity)'!$I14</f>
        <v>367.14835230891219</v>
      </c>
      <c r="T14" s="55">
        <f>'IS (lone parent)'!$I14</f>
        <v>475.80003332444073</v>
      </c>
      <c r="U14" s="55">
        <f>'IS (carer)'!$I14</f>
        <v>21.71708016284888</v>
      </c>
      <c r="V14" s="55">
        <f>'IS (others)'!$I14</f>
        <v>26.295636646676485</v>
      </c>
      <c r="W14" s="55">
        <f>IIDB!$I14</f>
        <v>59.083374842168141</v>
      </c>
      <c r="X14" s="55">
        <f>JSA!$I14</f>
        <v>215.5862492000314</v>
      </c>
      <c r="Y14" s="55">
        <f>MA!$I14</f>
        <v>11.262363688611549</v>
      </c>
      <c r="Z14" s="55"/>
      <c r="AA14" s="55"/>
      <c r="AB14" s="55"/>
      <c r="AC14" s="55">
        <f>SDA!$I14</f>
        <v>107.75853117488239</v>
      </c>
      <c r="AD14" s="55">
        <f>'SDA (working age)'!$I14</f>
        <v>89.652337007565862</v>
      </c>
      <c r="AE14" s="55">
        <f>'SDA (pensioners)'!$I14</f>
        <v>18.106194167316492</v>
      </c>
      <c r="AF14" s="55">
        <f>SP!$I14</f>
        <v>6191.8009542717973</v>
      </c>
      <c r="AG14" s="55"/>
      <c r="AH14" s="55"/>
      <c r="AI14" s="55"/>
      <c r="AJ14" s="55"/>
      <c r="AK14" s="55"/>
      <c r="AL14" s="55"/>
      <c r="AM14" s="55"/>
      <c r="AN14" s="56">
        <f>WFP!$I14</f>
        <v>238.9731602057862</v>
      </c>
    </row>
    <row r="15" spans="1:40" s="42" customFormat="1">
      <c r="A15" s="52" t="s">
        <v>85</v>
      </c>
      <c r="B15" s="58" t="s">
        <v>86</v>
      </c>
      <c r="C15" s="54">
        <f t="shared" si="3"/>
        <v>8016.3869762039676</v>
      </c>
      <c r="D15" s="55">
        <f>AA!$I15</f>
        <v>305.47573713511582</v>
      </c>
      <c r="E15" s="55">
        <f>BBWB!$I15</f>
        <v>84.648129125841052</v>
      </c>
      <c r="F15" s="55">
        <f>CA!$I15</f>
        <v>71.879837640687754</v>
      </c>
      <c r="G15" s="55"/>
      <c r="H15" s="55">
        <f>CTB!I15</f>
        <v>192.93418899999998</v>
      </c>
      <c r="I15" s="55">
        <f>DLA!$I15</f>
        <v>465.28932903114435</v>
      </c>
      <c r="J15" s="55">
        <f>'DLA (children)'!$I15</f>
        <v>56.582982342909709</v>
      </c>
      <c r="K15" s="55">
        <f>'DLA (working age)'!$I15</f>
        <v>275.19218233790775</v>
      </c>
      <c r="L15" s="55">
        <f>'DLA (pensioners)'!$I15</f>
        <v>133.42638899491141</v>
      </c>
      <c r="M15" s="55">
        <f>DHP!$I15</f>
        <v>1.0089450000000002</v>
      </c>
      <c r="N15" s="55"/>
      <c r="O15" s="55">
        <f>HB!$I15</f>
        <v>851.03519600000004</v>
      </c>
      <c r="P15" s="55">
        <f>IB!$I15</f>
        <v>437.39041174139618</v>
      </c>
      <c r="Q15" s="55">
        <f>IS!$I15</f>
        <v>935.77320900290499</v>
      </c>
      <c r="R15" s="55">
        <f>'IS MIG'!$I15</f>
        <v>314.63316819094678</v>
      </c>
      <c r="S15" s="55">
        <f>'IS (incapacity)'!$I15</f>
        <v>296.08310017783799</v>
      </c>
      <c r="T15" s="55">
        <f>'IS (lone parent)'!$I15</f>
        <v>291.55980508809967</v>
      </c>
      <c r="U15" s="55">
        <f>'IS (carer)'!$I15</f>
        <v>17.745959539258241</v>
      </c>
      <c r="V15" s="55">
        <f>'IS (others)'!$I15</f>
        <v>15.751176006762265</v>
      </c>
      <c r="W15" s="55">
        <f>IIDB!$I15</f>
        <v>46.201641531371244</v>
      </c>
      <c r="X15" s="55">
        <f>JSA!$I15</f>
        <v>141.57933032228334</v>
      </c>
      <c r="Y15" s="55">
        <f>MA!$I15</f>
        <v>7.6765028565846887</v>
      </c>
      <c r="Z15" s="55"/>
      <c r="AA15" s="55"/>
      <c r="AB15" s="55"/>
      <c r="AC15" s="55">
        <f>SDA!$I15</f>
        <v>80.198321840672435</v>
      </c>
      <c r="AD15" s="55">
        <f>'SDA (working age)'!$I15</f>
        <v>67.581340710773688</v>
      </c>
      <c r="AE15" s="55">
        <f>'SDA (pensioners)'!$I15</f>
        <v>12.616981129898747</v>
      </c>
      <c r="AF15" s="55">
        <f>SP!$I15</f>
        <v>4229.1169916993895</v>
      </c>
      <c r="AG15" s="55"/>
      <c r="AH15" s="55"/>
      <c r="AI15" s="55"/>
      <c r="AJ15" s="55"/>
      <c r="AK15" s="55"/>
      <c r="AL15" s="55"/>
      <c r="AM15" s="55"/>
      <c r="AN15" s="56">
        <f>WFP!$I15</f>
        <v>166.17920427657677</v>
      </c>
    </row>
    <row r="16" spans="1:40" s="42" customFormat="1" ht="15.75">
      <c r="A16" s="40">
        <v>924</v>
      </c>
      <c r="B16" s="59" t="s">
        <v>87</v>
      </c>
      <c r="C16" s="49">
        <f t="shared" si="3"/>
        <v>5782.1090967744722</v>
      </c>
      <c r="D16" s="50">
        <f>AA!$I$16</f>
        <v>254.48944427372328</v>
      </c>
      <c r="E16" s="50">
        <f>BBWB!$I$16</f>
        <v>57.909113608344349</v>
      </c>
      <c r="F16" s="50">
        <f>CA!$I$16</f>
        <v>70.983086430572513</v>
      </c>
      <c r="G16" s="50"/>
      <c r="H16" s="50">
        <f>CTB!I16</f>
        <v>130.99570599999998</v>
      </c>
      <c r="I16" s="50">
        <f>DLA!$I$16</f>
        <v>586.79408335570633</v>
      </c>
      <c r="J16" s="50">
        <f>'DLA (children)'!$I$16</f>
        <v>47.305376162983578</v>
      </c>
      <c r="K16" s="50">
        <f>'DLA (working age)'!$I$16</f>
        <v>328.1802718928983</v>
      </c>
      <c r="L16" s="50">
        <f>'DLA (pensioners)'!$I$16</f>
        <v>211.48208233028208</v>
      </c>
      <c r="M16" s="50">
        <f>DHP!$I$16</f>
        <v>0.565855</v>
      </c>
      <c r="N16" s="50"/>
      <c r="O16" s="50">
        <f>HB!$I$16</f>
        <v>573.33158800000001</v>
      </c>
      <c r="P16" s="50">
        <f>IB!$I$16</f>
        <v>626.65710098665045</v>
      </c>
      <c r="Q16" s="50">
        <f>IS!$I$16</f>
        <v>829.03433670451432</v>
      </c>
      <c r="R16" s="50">
        <f>'IS MIG'!$I$16</f>
        <v>241.17534783870008</v>
      </c>
      <c r="S16" s="50">
        <f>'IS (incapacity)'!$I$16</f>
        <v>300.19671026712945</v>
      </c>
      <c r="T16" s="50">
        <f>'IS (lone parent)'!$I$16</f>
        <v>253.67991311008947</v>
      </c>
      <c r="U16" s="50">
        <f>'IS (carer)'!$I$16</f>
        <v>19.94789664701716</v>
      </c>
      <c r="V16" s="50">
        <f>'IS (others)'!$I$16</f>
        <v>14.034468841578102</v>
      </c>
      <c r="W16" s="50">
        <f>IIDB!$I$16</f>
        <v>52.000526379613966</v>
      </c>
      <c r="X16" s="50">
        <f>JSA!$I$16</f>
        <v>131.03091771061094</v>
      </c>
      <c r="Y16" s="50">
        <f>MA!$I$16</f>
        <v>2.7289551697474024</v>
      </c>
      <c r="Z16" s="50"/>
      <c r="AA16" s="50"/>
      <c r="AB16" s="50"/>
      <c r="AC16" s="50">
        <f>SDA!$I$16</f>
        <v>64.567618477012346</v>
      </c>
      <c r="AD16" s="50">
        <f>'SDA (working age)'!$I$16</f>
        <v>50.698094919379265</v>
      </c>
      <c r="AE16" s="50">
        <f>'SDA (pensioners)'!$I$16</f>
        <v>13.869523557633078</v>
      </c>
      <c r="AF16" s="50">
        <f>SP!$I$16</f>
        <v>2306.7765035243019</v>
      </c>
      <c r="AG16" s="50"/>
      <c r="AH16" s="50"/>
      <c r="AI16" s="50"/>
      <c r="AJ16" s="50"/>
      <c r="AK16" s="50"/>
      <c r="AL16" s="50"/>
      <c r="AM16" s="50"/>
      <c r="AN16" s="51">
        <f>WFP!$I$16</f>
        <v>94.244261153674188</v>
      </c>
    </row>
    <row r="17" spans="1:40" s="42" customFormat="1" ht="15.75">
      <c r="A17" s="40">
        <v>923</v>
      </c>
      <c r="B17" s="59" t="s">
        <v>88</v>
      </c>
      <c r="C17" s="49">
        <f t="shared" si="3"/>
        <v>9595.520399150977</v>
      </c>
      <c r="D17" s="50">
        <f>AA!$I$17</f>
        <v>319.39269424933536</v>
      </c>
      <c r="E17" s="50">
        <f>BBWB!$I$17</f>
        <v>113.04989283208553</v>
      </c>
      <c r="F17" s="50">
        <f>CA!$I$17</f>
        <v>96.27512355453743</v>
      </c>
      <c r="G17" s="50"/>
      <c r="H17" s="50">
        <f>CTB!I17</f>
        <v>321.58770800000008</v>
      </c>
      <c r="I17" s="50">
        <f>DLA!$I$17</f>
        <v>795.50670391805477</v>
      </c>
      <c r="J17" s="50">
        <f>'DLA (children)'!$I$17</f>
        <v>71.787288671053574</v>
      </c>
      <c r="K17" s="50">
        <f>'DLA (working age)'!$I$17</f>
        <v>463.70597868384721</v>
      </c>
      <c r="L17" s="50">
        <f>'DLA (pensioners)'!$I$17</f>
        <v>260.14816334656496</v>
      </c>
      <c r="M17" s="50">
        <f>DHP!$I$17</f>
        <v>1.6292337600000002</v>
      </c>
      <c r="N17" s="50"/>
      <c r="O17" s="50">
        <f>HB!$I$17</f>
        <v>1243.2672259999997</v>
      </c>
      <c r="P17" s="50">
        <f>IB!$I$17</f>
        <v>835.4864525630735</v>
      </c>
      <c r="Q17" s="50">
        <f>IS!$I$17</f>
        <v>1403.5892739751671</v>
      </c>
      <c r="R17" s="50">
        <f>'IS MIG'!$I$17</f>
        <v>420.830357205182</v>
      </c>
      <c r="S17" s="50">
        <f>'IS (incapacity)'!$I$17</f>
        <v>509.39714809738996</v>
      </c>
      <c r="T17" s="50">
        <f>'IS (lone parent)'!$I$17</f>
        <v>412.71808139062722</v>
      </c>
      <c r="U17" s="50">
        <f>'IS (carer)'!$I$17</f>
        <v>29.465966575232304</v>
      </c>
      <c r="V17" s="50">
        <f>'IS (others)'!$I$17</f>
        <v>31.177720706735965</v>
      </c>
      <c r="W17" s="50">
        <f>IIDB!$I$17</f>
        <v>71.144213383159368</v>
      </c>
      <c r="X17" s="50">
        <f>JSA!$I$17</f>
        <v>282.51719167786848</v>
      </c>
      <c r="Y17" s="50">
        <f>MA!$I$17</f>
        <v>5.374870335440078</v>
      </c>
      <c r="Z17" s="50"/>
      <c r="AA17" s="50"/>
      <c r="AB17" s="50"/>
      <c r="AC17" s="50">
        <f>SDA!$I$17</f>
        <v>105.91340624404414</v>
      </c>
      <c r="AD17" s="50">
        <f>'SDA (working age)'!$I$17</f>
        <v>87.486542485172095</v>
      </c>
      <c r="AE17" s="50">
        <f>'SDA (pensioners)'!$I$17</f>
        <v>18.426863758872081</v>
      </c>
      <c r="AF17" s="50">
        <f>SP!$I$17</f>
        <v>3846.8365049275671</v>
      </c>
      <c r="AG17" s="50"/>
      <c r="AH17" s="50"/>
      <c r="AI17" s="50"/>
      <c r="AJ17" s="50"/>
      <c r="AK17" s="50"/>
      <c r="AL17" s="50"/>
      <c r="AM17" s="50"/>
      <c r="AN17" s="51">
        <f>WFP!$I$17</f>
        <v>153.94990373064516</v>
      </c>
    </row>
    <row r="18" spans="1:40" s="65" customFormat="1" ht="30" customHeight="1">
      <c r="A18" s="60">
        <v>922</v>
      </c>
      <c r="B18" s="61" t="s">
        <v>89</v>
      </c>
      <c r="C18" s="62">
        <f t="shared" si="3"/>
        <v>0</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157</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C6+C16+C17+C4</f>
        <v>32.725000000000001</v>
      </c>
      <c r="D3" s="50">
        <f t="shared" si="0"/>
        <v>35.762999999999998</v>
      </c>
      <c r="E3" s="50">
        <f t="shared" si="0"/>
        <v>38.264000000000003</v>
      </c>
      <c r="F3" s="50">
        <f t="shared" si="0"/>
        <v>38.268000000000001</v>
      </c>
      <c r="G3" s="50">
        <f t="shared" si="0"/>
        <v>44.713000000000001</v>
      </c>
      <c r="H3" s="50">
        <f t="shared" si="0"/>
        <v>55.794706500000004</v>
      </c>
      <c r="I3" s="50">
        <f t="shared" si="0"/>
        <v>68.73589613</v>
      </c>
      <c r="J3" s="50">
        <f t="shared" si="0"/>
        <v>127.61983736719999</v>
      </c>
      <c r="K3" s="50">
        <f t="shared" si="0"/>
        <v>149.76499999999999</v>
      </c>
      <c r="L3" s="50">
        <f t="shared" si="0"/>
        <v>163.62538309999999</v>
      </c>
      <c r="M3" s="50">
        <f t="shared" si="0"/>
        <v>175.38975154999997</v>
      </c>
      <c r="N3" s="50">
        <f t="shared" si="0"/>
        <v>246.68661228606564</v>
      </c>
      <c r="O3" s="50">
        <f t="shared" si="0"/>
        <v>320.89652102000002</v>
      </c>
      <c r="P3" s="50">
        <f t="shared" si="0"/>
        <v>344.51753750999995</v>
      </c>
      <c r="Q3" s="50">
        <f t="shared" si="0"/>
        <v>343.25488572749998</v>
      </c>
      <c r="R3" s="50">
        <f t="shared" si="0"/>
        <v>365.53661895000005</v>
      </c>
      <c r="S3" s="50">
        <f t="shared" si="0"/>
        <v>395.7725847000001</v>
      </c>
      <c r="T3" s="50">
        <f t="shared" si="0"/>
        <v>399.99203899000003</v>
      </c>
      <c r="U3" s="50">
        <f t="shared" si="0"/>
        <v>416.55604172000005</v>
      </c>
      <c r="V3" s="50">
        <f t="shared" si="0"/>
        <v>440.94097081999985</v>
      </c>
      <c r="W3" s="77">
        <f t="shared" si="0"/>
        <v>436.45777384000013</v>
      </c>
    </row>
    <row r="4" spans="1:23" s="42" customFormat="1">
      <c r="A4" s="52"/>
      <c r="B4" s="78" t="s">
        <v>66</v>
      </c>
      <c r="C4" s="132">
        <v>0</v>
      </c>
      <c r="D4" s="132">
        <v>0</v>
      </c>
      <c r="E4" s="132">
        <v>0</v>
      </c>
      <c r="F4" s="132">
        <v>0</v>
      </c>
      <c r="G4" s="132">
        <v>0</v>
      </c>
      <c r="H4" s="55">
        <v>7.8656467714862011E-2</v>
      </c>
      <c r="I4" s="132">
        <v>0</v>
      </c>
      <c r="J4" s="55">
        <v>0.20169514325981064</v>
      </c>
      <c r="K4" s="55">
        <v>0.396859609744526</v>
      </c>
      <c r="L4" s="55">
        <v>0.15751713584208893</v>
      </c>
      <c r="M4" s="55">
        <v>0.34111181341117669</v>
      </c>
      <c r="N4" s="55">
        <v>0.23839552359959709</v>
      </c>
      <c r="O4" s="55">
        <v>0.52250275119254741</v>
      </c>
      <c r="P4" s="55">
        <v>0.66284090081898506</v>
      </c>
      <c r="Q4" s="55">
        <v>0.6652748678981012</v>
      </c>
      <c r="R4" s="55">
        <v>0.75069662602879517</v>
      </c>
      <c r="S4" s="55">
        <v>1.1475476103870772</v>
      </c>
      <c r="T4" s="55">
        <v>1.3909613635294471</v>
      </c>
      <c r="U4" s="55">
        <v>0.86749760745730098</v>
      </c>
      <c r="V4" s="55">
        <v>1.2576817032195093</v>
      </c>
      <c r="W4" s="56">
        <v>1.20553982147301</v>
      </c>
    </row>
    <row r="5" spans="1:23" s="42" customFormat="1" ht="25.5" customHeight="1">
      <c r="A5" s="47">
        <v>941</v>
      </c>
      <c r="B5" s="48" t="s">
        <v>67</v>
      </c>
      <c r="C5" s="50">
        <f t="shared" ref="C5:W5" si="1">C6+C16</f>
        <v>30.119376869390056</v>
      </c>
      <c r="D5" s="50">
        <f t="shared" si="1"/>
        <v>32.850720956641808</v>
      </c>
      <c r="E5" s="50">
        <f t="shared" si="1"/>
        <v>34.982976075335131</v>
      </c>
      <c r="F5" s="50">
        <f t="shared" si="1"/>
        <v>34.848011661270114</v>
      </c>
      <c r="G5" s="50">
        <f t="shared" si="1"/>
        <v>40.836629842273567</v>
      </c>
      <c r="H5" s="50">
        <f t="shared" si="1"/>
        <v>51.857836479261927</v>
      </c>
      <c r="I5" s="50">
        <f t="shared" si="1"/>
        <v>63.361025794559922</v>
      </c>
      <c r="J5" s="50">
        <f t="shared" si="1"/>
        <v>117.79070087184813</v>
      </c>
      <c r="K5" s="50">
        <f t="shared" si="1"/>
        <v>137.79613279935879</v>
      </c>
      <c r="L5" s="50">
        <f t="shared" si="1"/>
        <v>150.60319292627909</v>
      </c>
      <c r="M5" s="50">
        <f t="shared" si="1"/>
        <v>160.85873073071716</v>
      </c>
      <c r="N5" s="50">
        <f t="shared" si="1"/>
        <v>225.51803345602977</v>
      </c>
      <c r="O5" s="50">
        <f t="shared" si="1"/>
        <v>296.86211137864842</v>
      </c>
      <c r="P5" s="50">
        <f t="shared" si="1"/>
        <v>316.32190047178705</v>
      </c>
      <c r="Q5" s="50">
        <f t="shared" si="1"/>
        <v>317.05712361326675</v>
      </c>
      <c r="R5" s="50">
        <f t="shared" si="1"/>
        <v>340.82529953470123</v>
      </c>
      <c r="S5" s="50">
        <f t="shared" si="1"/>
        <v>367.90738583050359</v>
      </c>
      <c r="T5" s="50">
        <f t="shared" si="1"/>
        <v>371.54398184192695</v>
      </c>
      <c r="U5" s="50">
        <f t="shared" si="1"/>
        <v>385.62245067012157</v>
      </c>
      <c r="V5" s="50">
        <f t="shared" si="1"/>
        <v>410.66654544952928</v>
      </c>
      <c r="W5" s="51">
        <f t="shared" si="1"/>
        <v>408.16439366385629</v>
      </c>
    </row>
    <row r="6" spans="1:23" s="42" customFormat="1" ht="25.5" customHeight="1">
      <c r="A6" s="47">
        <v>921</v>
      </c>
      <c r="B6" s="57" t="s">
        <v>68</v>
      </c>
      <c r="C6" s="50">
        <v>28.576989977569976</v>
      </c>
      <c r="D6" s="50">
        <v>31.103222044058228</v>
      </c>
      <c r="E6" s="50">
        <v>32.948719703454017</v>
      </c>
      <c r="F6" s="50">
        <v>33.650447231085742</v>
      </c>
      <c r="G6" s="50">
        <f t="shared" ref="G6:U6" si="2">SUM(G7:G15)</f>
        <v>38.652744189127453</v>
      </c>
      <c r="H6" s="50">
        <f t="shared" si="2"/>
        <v>49.281394307982936</v>
      </c>
      <c r="I6" s="50">
        <f t="shared" si="2"/>
        <v>60.632070624812521</v>
      </c>
      <c r="J6" s="50">
        <f t="shared" si="2"/>
        <v>112.01957332242188</v>
      </c>
      <c r="K6" s="50">
        <f t="shared" si="2"/>
        <v>130.78774157974755</v>
      </c>
      <c r="L6" s="50">
        <f t="shared" si="2"/>
        <v>144.58228757261239</v>
      </c>
      <c r="M6" s="50">
        <f t="shared" si="2"/>
        <v>154.01050263346011</v>
      </c>
      <c r="N6" s="50">
        <f t="shared" si="2"/>
        <v>215.05534095266336</v>
      </c>
      <c r="O6" s="50">
        <f t="shared" si="2"/>
        <v>284.24659213075813</v>
      </c>
      <c r="P6" s="50">
        <f t="shared" si="2"/>
        <v>301.66483430009072</v>
      </c>
      <c r="Q6" s="50">
        <f t="shared" si="2"/>
        <v>302.42019968416741</v>
      </c>
      <c r="R6" s="50">
        <f t="shared" si="2"/>
        <v>323.14859388871884</v>
      </c>
      <c r="S6" s="50">
        <f t="shared" si="2"/>
        <v>351.28910382812984</v>
      </c>
      <c r="T6" s="50">
        <f t="shared" si="2"/>
        <v>354.28729557729571</v>
      </c>
      <c r="U6" s="50">
        <f t="shared" si="2"/>
        <v>368.86303210624885</v>
      </c>
      <c r="V6" s="50">
        <f t="shared" ref="V6:W6" si="3">SUM(V7:V15)</f>
        <v>392.77468877768632</v>
      </c>
      <c r="W6" s="51">
        <f t="shared" si="3"/>
        <v>390.91739425485514</v>
      </c>
    </row>
    <row r="7" spans="1:23" s="42" customFormat="1">
      <c r="A7" s="52" t="s">
        <v>69</v>
      </c>
      <c r="B7" s="58" t="s">
        <v>70</v>
      </c>
      <c r="C7" s="55"/>
      <c r="D7" s="55"/>
      <c r="E7" s="55"/>
      <c r="F7" s="55"/>
      <c r="G7" s="55">
        <v>1.9543809227957973</v>
      </c>
      <c r="H7" s="55">
        <v>2.2700104833696866</v>
      </c>
      <c r="I7" s="55">
        <v>3.0135591252500533</v>
      </c>
      <c r="J7" s="55">
        <v>4.567482231223317</v>
      </c>
      <c r="K7" s="55">
        <v>4.2380906019523552</v>
      </c>
      <c r="L7" s="55">
        <v>5.53675727107297</v>
      </c>
      <c r="M7" s="55">
        <v>6.0925466107614188</v>
      </c>
      <c r="N7" s="55">
        <v>9.0676081903656272</v>
      </c>
      <c r="O7" s="55">
        <v>12.645737537585328</v>
      </c>
      <c r="P7" s="55">
        <v>11.41499588217922</v>
      </c>
      <c r="Q7" s="55">
        <v>12.60729695458631</v>
      </c>
      <c r="R7" s="55">
        <v>13.634024685976469</v>
      </c>
      <c r="S7" s="55">
        <v>12.880950336832358</v>
      </c>
      <c r="T7" s="55">
        <v>12.64427375095222</v>
      </c>
      <c r="U7" s="55">
        <v>13.168449801476045</v>
      </c>
      <c r="V7" s="55">
        <v>14.745035187483904</v>
      </c>
      <c r="W7" s="56">
        <v>14.373404886597047</v>
      </c>
    </row>
    <row r="8" spans="1:23" s="42" customFormat="1">
      <c r="A8" s="52" t="s">
        <v>71</v>
      </c>
      <c r="B8" s="58" t="s">
        <v>72</v>
      </c>
      <c r="C8" s="55"/>
      <c r="D8" s="55"/>
      <c r="E8" s="55"/>
      <c r="F8" s="55"/>
      <c r="G8" s="55">
        <v>3.8044376042893897</v>
      </c>
      <c r="H8" s="55">
        <v>5.7624461700500751</v>
      </c>
      <c r="I8" s="55">
        <v>6.5964145556703109</v>
      </c>
      <c r="J8" s="55">
        <v>11.850707973744811</v>
      </c>
      <c r="K8" s="55">
        <v>15.710085480253603</v>
      </c>
      <c r="L8" s="55">
        <v>18.642216662636255</v>
      </c>
      <c r="M8" s="55">
        <v>17.301085558623893</v>
      </c>
      <c r="N8" s="55">
        <v>26.24298869275167</v>
      </c>
      <c r="O8" s="55">
        <v>32.563506490282485</v>
      </c>
      <c r="P8" s="55">
        <v>36.182507598177054</v>
      </c>
      <c r="Q8" s="55">
        <v>33.643332045607679</v>
      </c>
      <c r="R8" s="55">
        <v>34.052540914654287</v>
      </c>
      <c r="S8" s="55">
        <v>39.949259113222681</v>
      </c>
      <c r="T8" s="55">
        <v>40.364547389915664</v>
      </c>
      <c r="U8" s="55">
        <v>45.735501787242754</v>
      </c>
      <c r="V8" s="55">
        <v>42.829111835925978</v>
      </c>
      <c r="W8" s="56">
        <v>44.104838045384916</v>
      </c>
    </row>
    <row r="9" spans="1:23" s="42" customFormat="1">
      <c r="A9" s="52" t="s">
        <v>73</v>
      </c>
      <c r="B9" s="58" t="s">
        <v>74</v>
      </c>
      <c r="C9" s="55"/>
      <c r="D9" s="55"/>
      <c r="E9" s="55"/>
      <c r="F9" s="55"/>
      <c r="G9" s="55">
        <v>4.3889500733331728</v>
      </c>
      <c r="H9" s="55">
        <v>3.4472904150176782</v>
      </c>
      <c r="I9" s="55">
        <v>6.0669587633943687</v>
      </c>
      <c r="J9" s="55">
        <v>10.747779029116757</v>
      </c>
      <c r="K9" s="55">
        <v>12.679060502537485</v>
      </c>
      <c r="L9" s="55">
        <v>15.408499916169694</v>
      </c>
      <c r="M9" s="55">
        <v>16.429657919186194</v>
      </c>
      <c r="N9" s="55">
        <v>19.983084248081664</v>
      </c>
      <c r="O9" s="55">
        <v>27.214811398654785</v>
      </c>
      <c r="P9" s="55">
        <v>25.934624543589113</v>
      </c>
      <c r="Q9" s="55">
        <v>23.802616380478774</v>
      </c>
      <c r="R9" s="55">
        <v>24.513159876005801</v>
      </c>
      <c r="S9" s="55">
        <v>28.751945950581181</v>
      </c>
      <c r="T9" s="55">
        <v>29.050749750382451</v>
      </c>
      <c r="U9" s="55">
        <v>34.284708223451368</v>
      </c>
      <c r="V9" s="55">
        <v>36.779482486538534</v>
      </c>
      <c r="W9" s="56">
        <v>33.207856638391249</v>
      </c>
    </row>
    <row r="10" spans="1:23" s="42" customFormat="1">
      <c r="A10" s="52" t="s">
        <v>75</v>
      </c>
      <c r="B10" s="58" t="s">
        <v>76</v>
      </c>
      <c r="C10" s="55"/>
      <c r="D10" s="55"/>
      <c r="E10" s="55"/>
      <c r="F10" s="55"/>
      <c r="G10" s="55">
        <v>3.4134904654853213</v>
      </c>
      <c r="H10" s="55">
        <v>4.4422947316106836</v>
      </c>
      <c r="I10" s="55">
        <v>5.245511788977697</v>
      </c>
      <c r="J10" s="55">
        <v>9.2135958300921548</v>
      </c>
      <c r="K10" s="55">
        <v>13.076077751879753</v>
      </c>
      <c r="L10" s="55">
        <v>14.025512190621161</v>
      </c>
      <c r="M10" s="55">
        <v>12.250613259123018</v>
      </c>
      <c r="N10" s="55">
        <v>20.475757667299263</v>
      </c>
      <c r="O10" s="55">
        <v>25.527085229823534</v>
      </c>
      <c r="P10" s="55">
        <v>25.052735957551633</v>
      </c>
      <c r="Q10" s="55">
        <v>28.649909513525269</v>
      </c>
      <c r="R10" s="55">
        <v>30.311388563973775</v>
      </c>
      <c r="S10" s="55">
        <v>28.94506653412007</v>
      </c>
      <c r="T10" s="55">
        <v>31.052674624777868</v>
      </c>
      <c r="U10" s="55">
        <v>28.51272151440584</v>
      </c>
      <c r="V10" s="55">
        <v>35.926608582204814</v>
      </c>
      <c r="W10" s="56">
        <v>34.340785056357049</v>
      </c>
    </row>
    <row r="11" spans="1:23" s="42" customFormat="1">
      <c r="A11" s="52" t="s">
        <v>77</v>
      </c>
      <c r="B11" s="58" t="s">
        <v>78</v>
      </c>
      <c r="C11" s="55"/>
      <c r="D11" s="55"/>
      <c r="E11" s="55"/>
      <c r="F11" s="55"/>
      <c r="G11" s="55">
        <v>5.159298160178885</v>
      </c>
      <c r="H11" s="55">
        <v>5.5168786545267787</v>
      </c>
      <c r="I11" s="55">
        <v>5.2367228834390573</v>
      </c>
      <c r="J11" s="55">
        <v>11.038948122141013</v>
      </c>
      <c r="K11" s="55">
        <v>11.974784452858804</v>
      </c>
      <c r="L11" s="55">
        <v>13.659430837628079</v>
      </c>
      <c r="M11" s="55">
        <v>13.510428961002837</v>
      </c>
      <c r="N11" s="55">
        <v>20.183008070947839</v>
      </c>
      <c r="O11" s="55">
        <v>23.150501541529572</v>
      </c>
      <c r="P11" s="55">
        <v>30.10503222404844</v>
      </c>
      <c r="Q11" s="55">
        <v>28.748115071731746</v>
      </c>
      <c r="R11" s="55">
        <v>30.454013556678866</v>
      </c>
      <c r="S11" s="55">
        <v>30.604660299760436</v>
      </c>
      <c r="T11" s="55">
        <v>30.968689907728422</v>
      </c>
      <c r="U11" s="55">
        <v>32.902882188300879</v>
      </c>
      <c r="V11" s="55">
        <v>36.907039031529379</v>
      </c>
      <c r="W11" s="56">
        <v>38.696807946406615</v>
      </c>
    </row>
    <row r="12" spans="1:23" s="42" customFormat="1">
      <c r="A12" s="52" t="s">
        <v>79</v>
      </c>
      <c r="B12" s="58" t="s">
        <v>80</v>
      </c>
      <c r="C12" s="55"/>
      <c r="D12" s="55"/>
      <c r="E12" s="55"/>
      <c r="F12" s="55"/>
      <c r="G12" s="55">
        <v>4.7805530013704889</v>
      </c>
      <c r="H12" s="55">
        <v>6.8694264294489447</v>
      </c>
      <c r="I12" s="55">
        <v>7.0948692515419998</v>
      </c>
      <c r="J12" s="55">
        <v>14.071912911675733</v>
      </c>
      <c r="K12" s="55">
        <v>15.829484018502813</v>
      </c>
      <c r="L12" s="55">
        <v>15.568715955408699</v>
      </c>
      <c r="M12" s="55">
        <v>17.519532441745504</v>
      </c>
      <c r="N12" s="55">
        <v>22.137392860270651</v>
      </c>
      <c r="O12" s="55">
        <v>33.425271213280851</v>
      </c>
      <c r="P12" s="55">
        <v>34.031814623716997</v>
      </c>
      <c r="Q12" s="55">
        <v>32.667878517876176</v>
      </c>
      <c r="R12" s="55">
        <v>35.912094585514609</v>
      </c>
      <c r="S12" s="55">
        <v>42.178012818274759</v>
      </c>
      <c r="T12" s="55">
        <v>41.308684019302888</v>
      </c>
      <c r="U12" s="55">
        <v>40.869476832227789</v>
      </c>
      <c r="V12" s="55">
        <v>43.742979648625344</v>
      </c>
      <c r="W12" s="56">
        <v>43.307037668055933</v>
      </c>
    </row>
    <row r="13" spans="1:23" s="42" customFormat="1">
      <c r="A13" s="52" t="s">
        <v>81</v>
      </c>
      <c r="B13" s="58" t="s">
        <v>82</v>
      </c>
      <c r="C13" s="55"/>
      <c r="D13" s="55"/>
      <c r="E13" s="55"/>
      <c r="F13" s="55"/>
      <c r="G13" s="55">
        <v>3.3072418590560462</v>
      </c>
      <c r="H13" s="55">
        <v>6.6525145153602203</v>
      </c>
      <c r="I13" s="55">
        <v>8.4391677113427903</v>
      </c>
      <c r="J13" s="55">
        <v>16.132412727252795</v>
      </c>
      <c r="K13" s="55">
        <v>17.879221724628717</v>
      </c>
      <c r="L13" s="55">
        <v>18.555192937017033</v>
      </c>
      <c r="M13" s="55">
        <v>22.215216274939003</v>
      </c>
      <c r="N13" s="55">
        <v>33.464045882463296</v>
      </c>
      <c r="O13" s="55">
        <v>43.762342981286025</v>
      </c>
      <c r="P13" s="55">
        <v>54.390233435481115</v>
      </c>
      <c r="Q13" s="55">
        <v>60.030777959729058</v>
      </c>
      <c r="R13" s="55">
        <v>68.479517035442996</v>
      </c>
      <c r="S13" s="55">
        <v>70.084056111203424</v>
      </c>
      <c r="T13" s="55">
        <v>71.298362511246197</v>
      </c>
      <c r="U13" s="55">
        <v>74.582946711483103</v>
      </c>
      <c r="V13" s="55">
        <v>80.61016390737197</v>
      </c>
      <c r="W13" s="56">
        <v>84.101628662280319</v>
      </c>
    </row>
    <row r="14" spans="1:23" s="42" customFormat="1">
      <c r="A14" s="52" t="s">
        <v>83</v>
      </c>
      <c r="B14" s="58" t="s">
        <v>84</v>
      </c>
      <c r="C14" s="55"/>
      <c r="D14" s="55"/>
      <c r="E14" s="55"/>
      <c r="F14" s="55"/>
      <c r="G14" s="55">
        <v>6.1177394998918038</v>
      </c>
      <c r="H14" s="55">
        <v>7.958103184223706</v>
      </c>
      <c r="I14" s="55">
        <v>11.262363688611549</v>
      </c>
      <c r="J14" s="55">
        <v>20.266835168941345</v>
      </c>
      <c r="K14" s="55">
        <v>24.689794473417482</v>
      </c>
      <c r="L14" s="55">
        <v>25.196965856868154</v>
      </c>
      <c r="M14" s="55">
        <v>28.899992898759614</v>
      </c>
      <c r="N14" s="55">
        <v>37.58114697134436</v>
      </c>
      <c r="O14" s="55">
        <v>52.392154614621383</v>
      </c>
      <c r="P14" s="55">
        <v>49.387132053793685</v>
      </c>
      <c r="Q14" s="55">
        <v>51.743280312675793</v>
      </c>
      <c r="R14" s="55">
        <v>55.167170695488252</v>
      </c>
      <c r="S14" s="55">
        <v>59.293164666376057</v>
      </c>
      <c r="T14" s="55">
        <v>57.641515818841775</v>
      </c>
      <c r="U14" s="55">
        <v>56.553338587597999</v>
      </c>
      <c r="V14" s="55">
        <v>58.202087609946275</v>
      </c>
      <c r="W14" s="56">
        <v>59.513921825734073</v>
      </c>
    </row>
    <row r="15" spans="1:23" s="42" customFormat="1">
      <c r="A15" s="52" t="s">
        <v>85</v>
      </c>
      <c r="B15" s="58" t="s">
        <v>86</v>
      </c>
      <c r="C15" s="55"/>
      <c r="D15" s="55"/>
      <c r="E15" s="55"/>
      <c r="F15" s="55"/>
      <c r="G15" s="55">
        <v>5.726652602726551</v>
      </c>
      <c r="H15" s="55">
        <v>6.362429724375164</v>
      </c>
      <c r="I15" s="55">
        <v>7.6765028565846887</v>
      </c>
      <c r="J15" s="55">
        <v>14.129899328233964</v>
      </c>
      <c r="K15" s="55">
        <v>14.711142573716522</v>
      </c>
      <c r="L15" s="55">
        <v>17.988995945190347</v>
      </c>
      <c r="M15" s="55">
        <v>19.79142870931863</v>
      </c>
      <c r="N15" s="55">
        <v>25.920308369138969</v>
      </c>
      <c r="O15" s="55">
        <v>33.565181123694153</v>
      </c>
      <c r="P15" s="55">
        <v>35.165757981553426</v>
      </c>
      <c r="Q15" s="55">
        <v>30.526992927956574</v>
      </c>
      <c r="R15" s="55">
        <v>30.624683974983807</v>
      </c>
      <c r="S15" s="55">
        <v>38.601987997758819</v>
      </c>
      <c r="T15" s="55">
        <v>39.957797804148214</v>
      </c>
      <c r="U15" s="55">
        <v>42.253006460063069</v>
      </c>
      <c r="V15" s="55">
        <v>43.03218048806017</v>
      </c>
      <c r="W15" s="56">
        <v>39.271113525647912</v>
      </c>
    </row>
    <row r="16" spans="1:23" s="42" customFormat="1" ht="15.75">
      <c r="A16" s="40">
        <v>924</v>
      </c>
      <c r="B16" s="59" t="s">
        <v>87</v>
      </c>
      <c r="C16" s="50">
        <v>1.5423868918200792</v>
      </c>
      <c r="D16" s="50">
        <v>1.7474989125835798</v>
      </c>
      <c r="E16" s="50">
        <v>2.0342563718811104</v>
      </c>
      <c r="F16" s="50">
        <v>1.197564430184372</v>
      </c>
      <c r="G16" s="50">
        <v>2.1838856531461133</v>
      </c>
      <c r="H16" s="50">
        <v>2.5764421712789938</v>
      </c>
      <c r="I16" s="50">
        <v>2.7289551697474024</v>
      </c>
      <c r="J16" s="50">
        <v>5.7711275494262502</v>
      </c>
      <c r="K16" s="50">
        <v>7.0083912196112541</v>
      </c>
      <c r="L16" s="50">
        <v>6.0209053536666977</v>
      </c>
      <c r="M16" s="50">
        <v>6.8482280972570422</v>
      </c>
      <c r="N16" s="50">
        <v>10.462692503366416</v>
      </c>
      <c r="O16" s="50">
        <v>12.615519247890285</v>
      </c>
      <c r="P16" s="50">
        <v>14.65706617169632</v>
      </c>
      <c r="Q16" s="50">
        <v>14.636923929099357</v>
      </c>
      <c r="R16" s="50">
        <v>17.676705645982377</v>
      </c>
      <c r="S16" s="50">
        <v>16.618282002373746</v>
      </c>
      <c r="T16" s="50">
        <v>17.256686264631266</v>
      </c>
      <c r="U16" s="50">
        <v>16.759418563872714</v>
      </c>
      <c r="V16" s="50">
        <v>17.891856671842941</v>
      </c>
      <c r="W16" s="51">
        <v>17.246999409001138</v>
      </c>
    </row>
    <row r="17" spans="1:23" s="42" customFormat="1" ht="15.75">
      <c r="A17" s="40">
        <v>923</v>
      </c>
      <c r="B17" s="79" t="s">
        <v>88</v>
      </c>
      <c r="C17" s="80">
        <v>2.6056231306099424</v>
      </c>
      <c r="D17" s="80">
        <v>2.9122790433581911</v>
      </c>
      <c r="E17" s="80">
        <v>3.2810239246648711</v>
      </c>
      <c r="F17" s="80">
        <v>3.4199883387298904</v>
      </c>
      <c r="G17" s="80">
        <v>3.8763701577264311</v>
      </c>
      <c r="H17" s="80">
        <v>3.8582135530232153</v>
      </c>
      <c r="I17" s="80">
        <v>5.374870335440078</v>
      </c>
      <c r="J17" s="80">
        <v>9.6274413520920525</v>
      </c>
      <c r="K17" s="80">
        <v>11.572007590896671</v>
      </c>
      <c r="L17" s="80">
        <v>12.864673037878816</v>
      </c>
      <c r="M17" s="80">
        <v>14.189909005871653</v>
      </c>
      <c r="N17" s="80">
        <v>20.93018330643628</v>
      </c>
      <c r="O17" s="80">
        <v>23.511906890159111</v>
      </c>
      <c r="P17" s="80">
        <v>27.532796137393937</v>
      </c>
      <c r="Q17" s="80">
        <v>25.532487246335123</v>
      </c>
      <c r="R17" s="80">
        <v>23.96062278927003</v>
      </c>
      <c r="S17" s="80">
        <v>26.717651259109463</v>
      </c>
      <c r="T17" s="80">
        <v>27.057095784543634</v>
      </c>
      <c r="U17" s="80">
        <v>30.066093442421188</v>
      </c>
      <c r="V17" s="80">
        <v>29.016743667251006</v>
      </c>
      <c r="W17" s="51">
        <v>27.087840354670838</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158</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48.093664042914867</v>
      </c>
      <c r="D21" s="50">
        <v>51.739842555425426</v>
      </c>
      <c r="E21" s="50">
        <v>54.614832338403922</v>
      </c>
      <c r="F21" s="50">
        <v>54.330082270541006</v>
      </c>
      <c r="G21" s="50">
        <v>62.203844510816893</v>
      </c>
      <c r="H21" s="50">
        <v>76.639049890165097</v>
      </c>
      <c r="I21" s="50">
        <v>92.326814667489941</v>
      </c>
      <c r="J21" s="50">
        <v>167.65603933924922</v>
      </c>
      <c r="K21" s="50">
        <v>191.66434080289517</v>
      </c>
      <c r="L21" s="50">
        <v>203.95855073059099</v>
      </c>
      <c r="M21" s="50">
        <v>212.18964733536373</v>
      </c>
      <c r="N21" s="50">
        <v>291.38882160439738</v>
      </c>
      <c r="O21" s="50">
        <v>369.01942041152569</v>
      </c>
      <c r="P21" s="50">
        <v>390.89465995892527</v>
      </c>
      <c r="Q21" s="50">
        <v>382.51829823240308</v>
      </c>
      <c r="R21" s="50">
        <v>401.76573489309135</v>
      </c>
      <c r="S21" s="50">
        <v>425.96581751196084</v>
      </c>
      <c r="T21" s="50">
        <v>423.43034101071561</v>
      </c>
      <c r="U21" s="50">
        <v>434.68555054469402</v>
      </c>
      <c r="V21" s="50">
        <v>456.99017264448105</v>
      </c>
      <c r="W21" s="51">
        <v>443.56751329623938</v>
      </c>
    </row>
    <row r="22" spans="1:23">
      <c r="A22" s="52"/>
      <c r="B22" s="78" t="s">
        <v>66</v>
      </c>
      <c r="C22" s="132">
        <v>0</v>
      </c>
      <c r="D22" s="132">
        <v>0</v>
      </c>
      <c r="E22" s="132">
        <v>0</v>
      </c>
      <c r="F22" s="132">
        <v>0</v>
      </c>
      <c r="G22" s="132">
        <v>0</v>
      </c>
      <c r="H22" s="132">
        <v>0.1080417360629627</v>
      </c>
      <c r="I22" s="132">
        <v>0</v>
      </c>
      <c r="J22" s="55">
        <v>0.26496984771736853</v>
      </c>
      <c r="K22" s="55">
        <v>0.50788792770659907</v>
      </c>
      <c r="L22" s="55">
        <v>0.19634463878964076</v>
      </c>
      <c r="M22" s="55">
        <v>0.41268315138133843</v>
      </c>
      <c r="N22" s="55">
        <v>0.28159530042471526</v>
      </c>
      <c r="O22" s="55">
        <v>0.60085931064514175</v>
      </c>
      <c r="P22" s="55">
        <v>0.75206902500568407</v>
      </c>
      <c r="Q22" s="55">
        <v>0.74137272594334613</v>
      </c>
      <c r="R22" s="55">
        <v>0.82509977387375788</v>
      </c>
      <c r="S22" s="55">
        <v>1.2350932704521622</v>
      </c>
      <c r="T22" s="55">
        <v>1.4724674170495888</v>
      </c>
      <c r="U22" s="55">
        <v>0.90525316482446461</v>
      </c>
      <c r="V22" s="55">
        <v>1.3034583237235879</v>
      </c>
      <c r="W22" s="56">
        <v>1.2251776296380132</v>
      </c>
    </row>
    <row r="23" spans="1:23" ht="25.5" customHeight="1">
      <c r="A23" s="47">
        <v>941</v>
      </c>
      <c r="B23" s="48" t="s">
        <v>67</v>
      </c>
      <c r="C23" s="50">
        <v>44.264360346474753</v>
      </c>
      <c r="D23" s="50">
        <v>47.526525462876762</v>
      </c>
      <c r="E23" s="50">
        <v>49.931773286975314</v>
      </c>
      <c r="F23" s="50">
        <v>49.474635217977884</v>
      </c>
      <c r="G23" s="50">
        <v>56.811114732953946</v>
      </c>
      <c r="H23" s="50">
        <v>71.231404669727553</v>
      </c>
      <c r="I23" s="50">
        <v>85.107229483302916</v>
      </c>
      <c r="J23" s="50">
        <v>154.74335954798741</v>
      </c>
      <c r="K23" s="50">
        <v>176.34697665126902</v>
      </c>
      <c r="L23" s="50">
        <v>187.72642962046319</v>
      </c>
      <c r="M23" s="50">
        <v>194.60975936689567</v>
      </c>
      <c r="N23" s="50">
        <v>266.38427359442676</v>
      </c>
      <c r="O23" s="50">
        <v>341.38071654651253</v>
      </c>
      <c r="P23" s="50">
        <v>358.90347590473874</v>
      </c>
      <c r="Q23" s="50">
        <v>353.32388965116792</v>
      </c>
      <c r="R23" s="50">
        <v>374.60522376951639</v>
      </c>
      <c r="S23" s="50">
        <v>395.97480076284529</v>
      </c>
      <c r="T23" s="50">
        <v>393.31531529741119</v>
      </c>
      <c r="U23" s="50">
        <v>402.40565610283352</v>
      </c>
      <c r="V23" s="50">
        <v>425.61383024872862</v>
      </c>
      <c r="W23" s="51">
        <v>414.81324417860895</v>
      </c>
    </row>
    <row r="24" spans="1:23" ht="25.5" customHeight="1">
      <c r="A24" s="47">
        <v>921</v>
      </c>
      <c r="B24" s="57" t="s">
        <v>68</v>
      </c>
      <c r="C24" s="50">
        <v>41.997621247944863</v>
      </c>
      <c r="D24" s="50">
        <v>44.998344980175325</v>
      </c>
      <c r="E24" s="50">
        <v>47.028245932709773</v>
      </c>
      <c r="F24" s="50">
        <v>47.774421618725498</v>
      </c>
      <c r="G24" s="50">
        <v>53.772936046717177</v>
      </c>
      <c r="H24" s="50">
        <v>67.692429514373416</v>
      </c>
      <c r="I24" s="50">
        <v>81.441666766020035</v>
      </c>
      <c r="J24" s="50">
        <v>147.16174522047135</v>
      </c>
      <c r="K24" s="50">
        <v>167.37786715842631</v>
      </c>
      <c r="L24" s="50">
        <v>180.22138910196728</v>
      </c>
      <c r="M24" s="50">
        <v>186.32465096126086</v>
      </c>
      <c r="N24" s="50">
        <v>254.02563114069795</v>
      </c>
      <c r="O24" s="50">
        <v>326.87332461141335</v>
      </c>
      <c r="P24" s="50">
        <v>342.27335327414727</v>
      </c>
      <c r="Q24" s="50">
        <v>337.01271254774565</v>
      </c>
      <c r="R24" s="50">
        <v>355.17654202828049</v>
      </c>
      <c r="S24" s="50">
        <v>378.08872084613944</v>
      </c>
      <c r="T24" s="50">
        <v>375.04744034620393</v>
      </c>
      <c r="U24" s="50">
        <v>384.91682781657175</v>
      </c>
      <c r="V24" s="50">
        <v>407.07075257964624</v>
      </c>
      <c r="W24" s="51">
        <v>397.28529738007899</v>
      </c>
    </row>
    <row r="25" spans="1:23">
      <c r="A25" s="52" t="s">
        <v>69</v>
      </c>
      <c r="B25" s="58" t="s">
        <v>70</v>
      </c>
      <c r="C25" s="55" t="s">
        <v>208</v>
      </c>
      <c r="D25" s="55" t="s">
        <v>208</v>
      </c>
      <c r="E25" s="55" t="s">
        <v>208</v>
      </c>
      <c r="F25" s="55" t="s">
        <v>208</v>
      </c>
      <c r="G25" s="55">
        <v>2.7188962278643034</v>
      </c>
      <c r="H25" s="55">
        <v>3.1180636587122685</v>
      </c>
      <c r="I25" s="55">
        <v>4.0478458929271071</v>
      </c>
      <c r="J25" s="55">
        <v>6.0003679399462264</v>
      </c>
      <c r="K25" s="55">
        <v>5.4237695154818777</v>
      </c>
      <c r="L25" s="55">
        <v>6.9015513813339693</v>
      </c>
      <c r="M25" s="55">
        <v>7.3708714750256528</v>
      </c>
      <c r="N25" s="55">
        <v>10.710754186761637</v>
      </c>
      <c r="O25" s="55">
        <v>14.542141877895798</v>
      </c>
      <c r="P25" s="55">
        <v>12.951622045270954</v>
      </c>
      <c r="Q25" s="55">
        <v>14.049390050655745</v>
      </c>
      <c r="R25" s="55">
        <v>14.985322026686333</v>
      </c>
      <c r="S25" s="55">
        <v>13.863629651656773</v>
      </c>
      <c r="T25" s="55">
        <v>13.385189264560314</v>
      </c>
      <c r="U25" s="55">
        <v>13.741572029874485</v>
      </c>
      <c r="V25" s="55">
        <v>15.281719372654823</v>
      </c>
      <c r="W25" s="56">
        <v>14.60754245950279</v>
      </c>
    </row>
    <row r="26" spans="1:23">
      <c r="A26" s="52" t="s">
        <v>71</v>
      </c>
      <c r="B26" s="58" t="s">
        <v>72</v>
      </c>
      <c r="C26" s="55" t="s">
        <v>208</v>
      </c>
      <c r="D26" s="55" t="s">
        <v>208</v>
      </c>
      <c r="E26" s="55" t="s">
        <v>208</v>
      </c>
      <c r="F26" s="55" t="s">
        <v>208</v>
      </c>
      <c r="G26" s="55">
        <v>5.2926586269836937</v>
      </c>
      <c r="H26" s="55">
        <v>7.9152383302860185</v>
      </c>
      <c r="I26" s="55">
        <v>8.8603768691610103</v>
      </c>
      <c r="J26" s="55">
        <v>15.568447689894642</v>
      </c>
      <c r="K26" s="55">
        <v>20.10525274616861</v>
      </c>
      <c r="L26" s="55">
        <v>23.237467322494936</v>
      </c>
      <c r="M26" s="55">
        <v>20.931161660017523</v>
      </c>
      <c r="N26" s="55">
        <v>30.998494323197523</v>
      </c>
      <c r="O26" s="55">
        <v>37.44685748980762</v>
      </c>
      <c r="P26" s="55">
        <v>41.053204740383116</v>
      </c>
      <c r="Q26" s="55">
        <v>37.491644419505789</v>
      </c>
      <c r="R26" s="55">
        <v>37.42756106037222</v>
      </c>
      <c r="S26" s="55">
        <v>42.996962081292558</v>
      </c>
      <c r="T26" s="55">
        <v>42.729785595764014</v>
      </c>
      <c r="U26" s="55">
        <v>47.726019509251863</v>
      </c>
      <c r="V26" s="55">
        <v>44.387989566293768</v>
      </c>
      <c r="W26" s="56">
        <v>44.823289923337413</v>
      </c>
    </row>
    <row r="27" spans="1:23">
      <c r="A27" s="52" t="s">
        <v>73</v>
      </c>
      <c r="B27" s="58" t="s">
        <v>74</v>
      </c>
      <c r="C27" s="55" t="s">
        <v>208</v>
      </c>
      <c r="D27" s="55" t="s">
        <v>208</v>
      </c>
      <c r="E27" s="55" t="s">
        <v>208</v>
      </c>
      <c r="F27" s="55" t="s">
        <v>208</v>
      </c>
      <c r="G27" s="55">
        <v>6.1058208558440512</v>
      </c>
      <c r="H27" s="55">
        <v>4.7351635786887378</v>
      </c>
      <c r="I27" s="55">
        <v>8.1492060026949975</v>
      </c>
      <c r="J27" s="55">
        <v>14.119513869387495</v>
      </c>
      <c r="K27" s="55">
        <v>16.22624627395501</v>
      </c>
      <c r="L27" s="55">
        <v>19.206649068095619</v>
      </c>
      <c r="M27" s="55">
        <v>19.876892970675886</v>
      </c>
      <c r="N27" s="55">
        <v>23.60422933822429</v>
      </c>
      <c r="O27" s="55">
        <v>31.296051128939006</v>
      </c>
      <c r="P27" s="55">
        <v>29.42580605736045</v>
      </c>
      <c r="Q27" s="55">
        <v>26.525292690422489</v>
      </c>
      <c r="R27" s="55">
        <v>26.942711568611529</v>
      </c>
      <c r="S27" s="55">
        <v>30.945413187683645</v>
      </c>
      <c r="T27" s="55">
        <v>30.753034246586424</v>
      </c>
      <c r="U27" s="55">
        <v>35.776860198303581</v>
      </c>
      <c r="V27" s="55">
        <v>38.118168107719768</v>
      </c>
      <c r="W27" s="56">
        <v>33.748800625989134</v>
      </c>
    </row>
    <row r="28" spans="1:23">
      <c r="A28" s="52" t="s">
        <v>75</v>
      </c>
      <c r="B28" s="58" t="s">
        <v>76</v>
      </c>
      <c r="C28" s="55" t="s">
        <v>208</v>
      </c>
      <c r="D28" s="55" t="s">
        <v>208</v>
      </c>
      <c r="E28" s="55" t="s">
        <v>208</v>
      </c>
      <c r="F28" s="55" t="s">
        <v>208</v>
      </c>
      <c r="G28" s="55">
        <v>4.7487806712634999</v>
      </c>
      <c r="H28" s="55">
        <v>6.1018915398852167</v>
      </c>
      <c r="I28" s="55">
        <v>7.0458293561943179</v>
      </c>
      <c r="J28" s="55">
        <v>12.1040350529618</v>
      </c>
      <c r="K28" s="55">
        <v>16.734335943654635</v>
      </c>
      <c r="L28" s="55">
        <v>17.482759003870765</v>
      </c>
      <c r="M28" s="55">
        <v>14.821010259280708</v>
      </c>
      <c r="N28" s="55">
        <v>24.186180363986278</v>
      </c>
      <c r="O28" s="55">
        <v>29.355226932229638</v>
      </c>
      <c r="P28" s="55">
        <v>28.425202310299326</v>
      </c>
      <c r="Q28" s="55">
        <v>31.927046306709066</v>
      </c>
      <c r="R28" s="55">
        <v>33.315615100386829</v>
      </c>
      <c r="S28" s="55">
        <v>31.153266814806113</v>
      </c>
      <c r="T28" s="55">
        <v>32.872265755252215</v>
      </c>
      <c r="U28" s="55">
        <v>29.753662911335393</v>
      </c>
      <c r="V28" s="55">
        <v>37.234251623251048</v>
      </c>
      <c r="W28" s="56">
        <v>34.900184038589217</v>
      </c>
    </row>
    <row r="29" spans="1:23">
      <c r="A29" s="52" t="s">
        <v>77</v>
      </c>
      <c r="B29" s="58" t="s">
        <v>78</v>
      </c>
      <c r="C29" s="55" t="s">
        <v>208</v>
      </c>
      <c r="D29" s="55" t="s">
        <v>208</v>
      </c>
      <c r="E29" s="55" t="s">
        <v>208</v>
      </c>
      <c r="F29" s="55" t="s">
        <v>208</v>
      </c>
      <c r="G29" s="55">
        <v>7.1775139342184824</v>
      </c>
      <c r="H29" s="55">
        <v>7.577929251088805</v>
      </c>
      <c r="I29" s="55">
        <v>7.0340240012272224</v>
      </c>
      <c r="J29" s="55">
        <v>14.502026948243641</v>
      </c>
      <c r="K29" s="55">
        <v>15.324936857169169</v>
      </c>
      <c r="L29" s="55">
        <v>17.02643969209057</v>
      </c>
      <c r="M29" s="55">
        <v>16.345157748669365</v>
      </c>
      <c r="N29" s="55">
        <v>23.840381461015884</v>
      </c>
      <c r="O29" s="55">
        <v>26.622241443866972</v>
      </c>
      <c r="P29" s="55">
        <v>34.157611886246364</v>
      </c>
      <c r="Q29" s="55">
        <v>32.036485165598101</v>
      </c>
      <c r="R29" s="55">
        <v>33.472375961098628</v>
      </c>
      <c r="S29" s="55">
        <v>32.939469908319055</v>
      </c>
      <c r="T29" s="55">
        <v>32.783359792349231</v>
      </c>
      <c r="U29" s="55">
        <v>34.334893810380841</v>
      </c>
      <c r="V29" s="55">
        <v>38.250367407342338</v>
      </c>
      <c r="W29" s="56">
        <v>39.327164967812166</v>
      </c>
    </row>
    <row r="30" spans="1:23">
      <c r="A30" s="52" t="s">
        <v>79</v>
      </c>
      <c r="B30" s="58" t="s">
        <v>80</v>
      </c>
      <c r="C30" s="55" t="s">
        <v>208</v>
      </c>
      <c r="D30" s="55" t="s">
        <v>208</v>
      </c>
      <c r="E30" s="55" t="s">
        <v>208</v>
      </c>
      <c r="F30" s="55" t="s">
        <v>208</v>
      </c>
      <c r="G30" s="55">
        <v>6.6506111326229256</v>
      </c>
      <c r="H30" s="55">
        <v>9.4357753247318605</v>
      </c>
      <c r="I30" s="55">
        <v>9.5299067206209607</v>
      </c>
      <c r="J30" s="55">
        <v>18.486476972307695</v>
      </c>
      <c r="K30" s="55">
        <v>20.258055084006983</v>
      </c>
      <c r="L30" s="55">
        <v>19.406357881898746</v>
      </c>
      <c r="M30" s="55">
        <v>21.195442592520411</v>
      </c>
      <c r="N30" s="55">
        <v>26.148921334521216</v>
      </c>
      <c r="O30" s="55">
        <v>38.437855826595872</v>
      </c>
      <c r="P30" s="55">
        <v>38.612996892028775</v>
      </c>
      <c r="Q30" s="55">
        <v>36.404613064826499</v>
      </c>
      <c r="R30" s="55">
        <v>39.471419071896193</v>
      </c>
      <c r="S30" s="55">
        <v>45.395745955433192</v>
      </c>
      <c r="T30" s="55">
        <v>43.72924572489957</v>
      </c>
      <c r="U30" s="55">
        <v>42.6482135847451</v>
      </c>
      <c r="V30" s="55">
        <v>45.335119992216931</v>
      </c>
      <c r="W30" s="56">
        <v>44.012493666084026</v>
      </c>
    </row>
    <row r="31" spans="1:23">
      <c r="A31" s="52" t="s">
        <v>81</v>
      </c>
      <c r="B31" s="58" t="s">
        <v>82</v>
      </c>
      <c r="C31" s="55" t="s">
        <v>208</v>
      </c>
      <c r="D31" s="55" t="s">
        <v>208</v>
      </c>
      <c r="E31" s="55" t="s">
        <v>208</v>
      </c>
      <c r="F31" s="55" t="s">
        <v>208</v>
      </c>
      <c r="G31" s="55">
        <v>4.6009697036742621</v>
      </c>
      <c r="H31" s="55">
        <v>9.137827292589833</v>
      </c>
      <c r="I31" s="55">
        <v>11.335583255645423</v>
      </c>
      <c r="J31" s="55">
        <v>21.193385594553678</v>
      </c>
      <c r="K31" s="55">
        <v>22.881242252327084</v>
      </c>
      <c r="L31" s="55">
        <v>23.128992508745377</v>
      </c>
      <c r="M31" s="55">
        <v>26.876364583447867</v>
      </c>
      <c r="N31" s="55">
        <v>39.528083042053538</v>
      </c>
      <c r="O31" s="55">
        <v>50.325115371998891</v>
      </c>
      <c r="P31" s="55">
        <v>61.711957996425191</v>
      </c>
      <c r="Q31" s="55">
        <v>66.897433893926745</v>
      </c>
      <c r="R31" s="55">
        <v>75.266668400825949</v>
      </c>
      <c r="S31" s="55">
        <v>75.430723122452022</v>
      </c>
      <c r="T31" s="55">
        <v>75.47622704660219</v>
      </c>
      <c r="U31" s="55">
        <v>77.828973788642628</v>
      </c>
      <c r="V31" s="55">
        <v>83.544182007908262</v>
      </c>
      <c r="W31" s="56">
        <v>85.471613809694361</v>
      </c>
    </row>
    <row r="32" spans="1:23">
      <c r="A32" s="52" t="s">
        <v>83</v>
      </c>
      <c r="B32" s="58" t="s">
        <v>84</v>
      </c>
      <c r="C32" s="55" t="s">
        <v>208</v>
      </c>
      <c r="D32" s="55" t="s">
        <v>208</v>
      </c>
      <c r="E32" s="55" t="s">
        <v>208</v>
      </c>
      <c r="F32" s="55" t="s">
        <v>208</v>
      </c>
      <c r="G32" s="55">
        <v>8.510878639522117</v>
      </c>
      <c r="H32" s="55">
        <v>10.931170808592789</v>
      </c>
      <c r="I32" s="55">
        <v>15.12773126620335</v>
      </c>
      <c r="J32" s="55">
        <v>26.624836580769728</v>
      </c>
      <c r="K32" s="55">
        <v>31.597190146606525</v>
      </c>
      <c r="L32" s="55">
        <v>31.407942591854582</v>
      </c>
      <c r="M32" s="55">
        <v>34.963726483380832</v>
      </c>
      <c r="N32" s="55">
        <v>44.391246160626224</v>
      </c>
      <c r="O32" s="55">
        <v>60.249087364813285</v>
      </c>
      <c r="P32" s="55">
        <v>56.035365659589594</v>
      </c>
      <c r="Q32" s="55">
        <v>57.66196594177493</v>
      </c>
      <c r="R32" s="55">
        <v>60.634906948890922</v>
      </c>
      <c r="S32" s="55">
        <v>63.816601594901179</v>
      </c>
      <c r="T32" s="55">
        <v>61.019131183650686</v>
      </c>
      <c r="U32" s="55">
        <v>59.014674274283195</v>
      </c>
      <c r="V32" s="55">
        <v>60.320505068231135</v>
      </c>
      <c r="W32" s="56">
        <v>60.483382111610602</v>
      </c>
    </row>
    <row r="33" spans="1:23">
      <c r="A33" s="52" t="s">
        <v>85</v>
      </c>
      <c r="B33" s="58" t="s">
        <v>86</v>
      </c>
      <c r="C33" s="55" t="s">
        <v>208</v>
      </c>
      <c r="D33" s="55" t="s">
        <v>208</v>
      </c>
      <c r="E33" s="55" t="s">
        <v>208</v>
      </c>
      <c r="F33" s="55" t="s">
        <v>208</v>
      </c>
      <c r="G33" s="55">
        <v>7.9668062547238438</v>
      </c>
      <c r="H33" s="55">
        <v>8.7393697297978896</v>
      </c>
      <c r="I33" s="55">
        <v>10.311163401345643</v>
      </c>
      <c r="J33" s="55">
        <v>18.562654572406469</v>
      </c>
      <c r="K33" s="55">
        <v>18.826838339056415</v>
      </c>
      <c r="L33" s="55">
        <v>22.423229651582716</v>
      </c>
      <c r="M33" s="55">
        <v>23.944023188242632</v>
      </c>
      <c r="N33" s="55">
        <v>30.617340930311347</v>
      </c>
      <c r="O33" s="55">
        <v>38.598747175266269</v>
      </c>
      <c r="P33" s="55">
        <v>39.899585686543446</v>
      </c>
      <c r="Q33" s="55">
        <v>34.018841014326263</v>
      </c>
      <c r="R33" s="55">
        <v>33.659961889511933</v>
      </c>
      <c r="S33" s="55">
        <v>41.546908529594852</v>
      </c>
      <c r="T33" s="55">
        <v>42.299201736539295</v>
      </c>
      <c r="U33" s="55">
        <v>44.091957709754631</v>
      </c>
      <c r="V33" s="55">
        <v>44.59844943402824</v>
      </c>
      <c r="W33" s="56">
        <v>39.910825777459252</v>
      </c>
    </row>
    <row r="34" spans="1:23" ht="15.75">
      <c r="A34" s="40">
        <v>924</v>
      </c>
      <c r="B34" s="59" t="s">
        <v>87</v>
      </c>
      <c r="C34" s="50">
        <v>2.2667390985298872</v>
      </c>
      <c r="D34" s="50">
        <v>2.5281804827014391</v>
      </c>
      <c r="E34" s="50">
        <v>2.9035273542655418</v>
      </c>
      <c r="F34" s="50">
        <v>1.7002135992523908</v>
      </c>
      <c r="G34" s="50">
        <v>3.0381786862367681</v>
      </c>
      <c r="H34" s="50">
        <v>3.5389751553541391</v>
      </c>
      <c r="I34" s="50">
        <v>3.6655627172828851</v>
      </c>
      <c r="J34" s="50">
        <v>7.5816143275160561</v>
      </c>
      <c r="K34" s="50">
        <v>8.9691094928427173</v>
      </c>
      <c r="L34" s="50">
        <v>7.5050405184959113</v>
      </c>
      <c r="M34" s="50">
        <v>8.2851084056347819</v>
      </c>
      <c r="N34" s="50">
        <v>12.35864245372878</v>
      </c>
      <c r="O34" s="50">
        <v>14.507391935099138</v>
      </c>
      <c r="P34" s="50">
        <v>16.63012263059148</v>
      </c>
      <c r="Q34" s="50">
        <v>16.311177103422267</v>
      </c>
      <c r="R34" s="50">
        <v>19.428681741235888</v>
      </c>
      <c r="S34" s="50">
        <v>17.886079916705853</v>
      </c>
      <c r="T34" s="50">
        <v>18.267874951207286</v>
      </c>
      <c r="U34" s="50">
        <v>17.488828286261771</v>
      </c>
      <c r="V34" s="50">
        <v>18.543077669082315</v>
      </c>
      <c r="W34" s="51">
        <v>17.527946798529964</v>
      </c>
    </row>
    <row r="35" spans="1:23" ht="15.75">
      <c r="A35" s="40">
        <v>923</v>
      </c>
      <c r="B35" s="59" t="s">
        <v>88</v>
      </c>
      <c r="C35" s="50">
        <v>3.8293036964401117</v>
      </c>
      <c r="D35" s="50">
        <v>4.213317092548662</v>
      </c>
      <c r="E35" s="50">
        <v>4.6830590514285992</v>
      </c>
      <c r="F35" s="50">
        <v>4.8554470525631288</v>
      </c>
      <c r="G35" s="50">
        <v>5.3927297778629404</v>
      </c>
      <c r="H35" s="50">
        <v>5.2996034843745852</v>
      </c>
      <c r="I35" s="50">
        <v>7.2195851841870144</v>
      </c>
      <c r="J35" s="50">
        <v>12.647709943544442</v>
      </c>
      <c r="K35" s="50">
        <v>14.809476223919537</v>
      </c>
      <c r="L35" s="50">
        <v>16.03577647133816</v>
      </c>
      <c r="M35" s="50">
        <v>17.167204817086752</v>
      </c>
      <c r="N35" s="50">
        <v>24.72295270954595</v>
      </c>
      <c r="O35" s="50">
        <v>27.037844554368089</v>
      </c>
      <c r="P35" s="50">
        <v>31.239115029180841</v>
      </c>
      <c r="Q35" s="50">
        <v>28.453035855291798</v>
      </c>
      <c r="R35" s="50">
        <v>26.335411349701175</v>
      </c>
      <c r="S35" s="50">
        <v>28.755923478663401</v>
      </c>
      <c r="T35" s="50">
        <v>28.642558296254819</v>
      </c>
      <c r="U35" s="50">
        <v>31.374641277036062</v>
      </c>
      <c r="V35" s="50">
        <v>30.072884072028799</v>
      </c>
      <c r="W35" s="51">
        <v>27.529091487992417</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1" t="s">
        <v>159</v>
      </c>
      <c r="B1" s="141"/>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95">
        <v>925</v>
      </c>
      <c r="B3" s="48" t="s">
        <v>65</v>
      </c>
      <c r="C3" s="80"/>
      <c r="D3" s="80"/>
      <c r="E3" s="80"/>
      <c r="F3" s="80"/>
      <c r="G3" s="80">
        <v>305.50299999999999</v>
      </c>
      <c r="H3" s="80">
        <v>364.963506</v>
      </c>
      <c r="I3" s="80">
        <v>374.49799999999999</v>
      </c>
      <c r="J3" s="80">
        <v>411.85500000000002</v>
      </c>
      <c r="K3" s="87">
        <f>SUM(K4,K6,K16,K17,K18)</f>
        <v>435.49299999999988</v>
      </c>
      <c r="L3" s="87">
        <f t="shared" ref="L3:W3" si="0">SUM(L4,L6,L16,L17,L18)</f>
        <v>460.57299999999998</v>
      </c>
      <c r="M3" s="87">
        <f t="shared" si="0"/>
        <v>487.84199999999998</v>
      </c>
      <c r="N3" s="87">
        <f t="shared" si="0"/>
        <v>509.73661300000015</v>
      </c>
      <c r="O3" s="87">
        <f t="shared" si="0"/>
        <v>527.65851588422947</v>
      </c>
      <c r="P3" s="87">
        <f t="shared" si="0"/>
        <v>548.84926471978326</v>
      </c>
      <c r="Q3" s="87">
        <f t="shared" si="0"/>
        <v>578.13293398888891</v>
      </c>
      <c r="R3" s="87">
        <f t="shared" si="0"/>
        <v>587.18538852998779</v>
      </c>
      <c r="S3" s="87">
        <f t="shared" si="0"/>
        <v>595.99799999999982</v>
      </c>
      <c r="T3" s="87">
        <f t="shared" si="0"/>
        <v>606.39532681999992</v>
      </c>
      <c r="U3" s="87">
        <f t="shared" si="0"/>
        <v>611.93929700000001</v>
      </c>
      <c r="V3" s="87">
        <f t="shared" si="0"/>
        <v>621.74978109999938</v>
      </c>
      <c r="W3" s="77">
        <f t="shared" si="0"/>
        <v>628.83100000000036</v>
      </c>
    </row>
    <row r="4" spans="1:23" s="42" customFormat="1">
      <c r="A4" s="96"/>
      <c r="B4" s="78" t="s">
        <v>66</v>
      </c>
      <c r="C4" s="89"/>
      <c r="D4" s="89"/>
      <c r="E4" s="89"/>
      <c r="F4" s="89"/>
      <c r="G4" s="137">
        <v>0</v>
      </c>
      <c r="H4" s="137">
        <v>0</v>
      </c>
      <c r="I4" s="137">
        <v>0</v>
      </c>
      <c r="J4" s="137">
        <v>0</v>
      </c>
      <c r="K4" s="137">
        <v>0</v>
      </c>
      <c r="L4" s="137">
        <v>0</v>
      </c>
      <c r="M4" s="137">
        <v>0</v>
      </c>
      <c r="N4" s="137">
        <v>0</v>
      </c>
      <c r="O4" s="137">
        <v>0</v>
      </c>
      <c r="P4" s="137">
        <v>0</v>
      </c>
      <c r="Q4" s="137">
        <v>0</v>
      </c>
      <c r="R4" s="137">
        <v>0</v>
      </c>
      <c r="S4" s="137">
        <v>0</v>
      </c>
      <c r="T4" s="137">
        <v>0</v>
      </c>
      <c r="U4" s="137">
        <v>0</v>
      </c>
      <c r="V4" s="137">
        <v>0</v>
      </c>
      <c r="W4" s="134">
        <v>0</v>
      </c>
    </row>
    <row r="5" spans="1:23" s="42" customFormat="1" ht="25.5" customHeight="1">
      <c r="A5" s="95">
        <v>941</v>
      </c>
      <c r="B5" s="41" t="s">
        <v>67</v>
      </c>
      <c r="C5" s="80"/>
      <c r="D5" s="80"/>
      <c r="E5" s="80"/>
      <c r="F5" s="80"/>
      <c r="G5" s="80"/>
      <c r="H5" s="80"/>
      <c r="I5" s="80"/>
      <c r="J5" s="80"/>
      <c r="K5" s="80">
        <f>SUM(K6,K16)</f>
        <v>389.76098884631182</v>
      </c>
      <c r="L5" s="80">
        <f t="shared" ref="L5:W5" si="1">SUM(L6,L16)</f>
        <v>411.88043913723175</v>
      </c>
      <c r="M5" s="80">
        <f t="shared" si="1"/>
        <v>436.19425732570448</v>
      </c>
      <c r="N5" s="80">
        <f t="shared" si="1"/>
        <v>455.6925556727943</v>
      </c>
      <c r="O5" s="80">
        <f t="shared" si="1"/>
        <v>471.54981668843971</v>
      </c>
      <c r="P5" s="80">
        <f t="shared" si="1"/>
        <v>490.73709429357643</v>
      </c>
      <c r="Q5" s="80">
        <f t="shared" si="1"/>
        <v>517.01568235785351</v>
      </c>
      <c r="R5" s="80">
        <f t="shared" si="1"/>
        <v>524.81089027917528</v>
      </c>
      <c r="S5" s="80">
        <f t="shared" si="1"/>
        <v>532.54476174522154</v>
      </c>
      <c r="T5" s="80">
        <f t="shared" si="1"/>
        <v>543.02261796632706</v>
      </c>
      <c r="U5" s="80">
        <f t="shared" si="1"/>
        <v>548.09061171001554</v>
      </c>
      <c r="V5" s="80">
        <f t="shared" si="1"/>
        <v>556.84641213132636</v>
      </c>
      <c r="W5" s="51">
        <f t="shared" si="1"/>
        <v>562.86563587455726</v>
      </c>
    </row>
    <row r="6" spans="1:23" s="42" customFormat="1" ht="25.5" customHeight="1">
      <c r="A6" s="95">
        <v>921</v>
      </c>
      <c r="B6" s="39" t="s">
        <v>68</v>
      </c>
      <c r="C6" s="80"/>
      <c r="D6" s="80"/>
      <c r="E6" s="80"/>
      <c r="F6" s="80"/>
      <c r="G6" s="80"/>
      <c r="H6" s="80"/>
      <c r="I6" s="80"/>
      <c r="J6" s="80"/>
      <c r="K6" s="80">
        <f>SUM(K7:K15)</f>
        <v>366.12824337950042</v>
      </c>
      <c r="L6" s="80">
        <f t="shared" ref="L6:W6" si="2">SUM(L7:L15)</f>
        <v>386.96937539827422</v>
      </c>
      <c r="M6" s="80">
        <f t="shared" si="2"/>
        <v>409.8744911225607</v>
      </c>
      <c r="N6" s="80">
        <f t="shared" si="2"/>
        <v>428.28494812580959</v>
      </c>
      <c r="O6" s="80">
        <f t="shared" si="2"/>
        <v>443.2436482032918</v>
      </c>
      <c r="P6" s="80">
        <f t="shared" si="2"/>
        <v>461.30363708038686</v>
      </c>
      <c r="Q6" s="80">
        <f t="shared" si="2"/>
        <v>486.04627468441788</v>
      </c>
      <c r="R6" s="80">
        <f t="shared" si="2"/>
        <v>493.44965822012233</v>
      </c>
      <c r="S6" s="80">
        <f t="shared" si="2"/>
        <v>500.80418004114836</v>
      </c>
      <c r="T6" s="80">
        <f t="shared" si="2"/>
        <v>510.88696315357186</v>
      </c>
      <c r="U6" s="80">
        <f t="shared" si="2"/>
        <v>515.69761926304056</v>
      </c>
      <c r="V6" s="80">
        <f t="shared" si="2"/>
        <v>523.98112960461435</v>
      </c>
      <c r="W6" s="51">
        <f t="shared" si="2"/>
        <v>529.59760434433133</v>
      </c>
    </row>
    <row r="7" spans="1:23" s="42" customFormat="1">
      <c r="A7" s="96" t="s">
        <v>69</v>
      </c>
      <c r="B7" s="97" t="s">
        <v>70</v>
      </c>
      <c r="C7" s="89"/>
      <c r="D7" s="89"/>
      <c r="E7" s="89"/>
      <c r="F7" s="89"/>
      <c r="G7" s="89"/>
      <c r="H7" s="89"/>
      <c r="I7" s="89"/>
      <c r="J7" s="89"/>
      <c r="K7" s="89">
        <v>18.676874343267677</v>
      </c>
      <c r="L7" s="89">
        <v>19.800944333637112</v>
      </c>
      <c r="M7" s="89">
        <v>21.053082168637857</v>
      </c>
      <c r="N7" s="89">
        <v>22.043292347848933</v>
      </c>
      <c r="O7" s="89">
        <v>22.845853981217836</v>
      </c>
      <c r="P7" s="89">
        <v>23.784241676239635</v>
      </c>
      <c r="Q7" s="89">
        <v>25.091563884798724</v>
      </c>
      <c r="R7" s="89">
        <v>25.467129652833453</v>
      </c>
      <c r="S7" s="89">
        <v>25.847436906706182</v>
      </c>
      <c r="T7" s="89">
        <v>26.277478889256145</v>
      </c>
      <c r="U7" s="89">
        <v>26.545119912469332</v>
      </c>
      <c r="V7" s="89">
        <v>26.850619016671303</v>
      </c>
      <c r="W7" s="56">
        <v>27.034086814757977</v>
      </c>
    </row>
    <row r="8" spans="1:23" s="42" customFormat="1">
      <c r="A8" s="96" t="s">
        <v>71</v>
      </c>
      <c r="B8" s="97" t="s">
        <v>72</v>
      </c>
      <c r="C8" s="89"/>
      <c r="D8" s="89"/>
      <c r="E8" s="89"/>
      <c r="F8" s="89"/>
      <c r="G8" s="89"/>
      <c r="H8" s="89"/>
      <c r="I8" s="89"/>
      <c r="J8" s="89"/>
      <c r="K8" s="89">
        <v>49.146295116462468</v>
      </c>
      <c r="L8" s="89">
        <v>51.849322500625156</v>
      </c>
      <c r="M8" s="89">
        <v>54.774102953619654</v>
      </c>
      <c r="N8" s="89">
        <v>57.024294443119238</v>
      </c>
      <c r="O8" s="89">
        <v>58.822787771809018</v>
      </c>
      <c r="P8" s="89">
        <v>61.150918360065972</v>
      </c>
      <c r="Q8" s="89">
        <v>64.384625493751088</v>
      </c>
      <c r="R8" s="89">
        <v>65.380058024109289</v>
      </c>
      <c r="S8" s="89">
        <v>66.31685862354017</v>
      </c>
      <c r="T8" s="89">
        <v>67.843672768624955</v>
      </c>
      <c r="U8" s="89">
        <v>68.338474339672715</v>
      </c>
      <c r="V8" s="89">
        <v>69.497923048556032</v>
      </c>
      <c r="W8" s="56">
        <v>70.368367674851513</v>
      </c>
    </row>
    <row r="9" spans="1:23" s="42" customFormat="1">
      <c r="A9" s="96" t="s">
        <v>73</v>
      </c>
      <c r="B9" s="97" t="s">
        <v>74</v>
      </c>
      <c r="C9" s="89"/>
      <c r="D9" s="89"/>
      <c r="E9" s="89"/>
      <c r="F9" s="89"/>
      <c r="G9" s="89"/>
      <c r="H9" s="89"/>
      <c r="I9" s="89"/>
      <c r="J9" s="89"/>
      <c r="K9" s="89">
        <v>37.024847445733165</v>
      </c>
      <c r="L9" s="89">
        <v>39.070438298086174</v>
      </c>
      <c r="M9" s="89">
        <v>41.331100780957357</v>
      </c>
      <c r="N9" s="89">
        <v>43.043768890923538</v>
      </c>
      <c r="O9" s="89">
        <v>44.535389416631915</v>
      </c>
      <c r="P9" s="89">
        <v>46.355797106995297</v>
      </c>
      <c r="Q9" s="89">
        <v>48.823640842541089</v>
      </c>
      <c r="R9" s="89">
        <v>49.537345908203285</v>
      </c>
      <c r="S9" s="89">
        <v>50.213710682916734</v>
      </c>
      <c r="T9" s="89">
        <v>50.782828334703275</v>
      </c>
      <c r="U9" s="89">
        <v>51.224756070566109</v>
      </c>
      <c r="V9" s="89">
        <v>51.961136888118048</v>
      </c>
      <c r="W9" s="56">
        <v>52.451444551062529</v>
      </c>
    </row>
    <row r="10" spans="1:23" s="42" customFormat="1">
      <c r="A10" s="96" t="s">
        <v>75</v>
      </c>
      <c r="B10" s="97" t="s">
        <v>76</v>
      </c>
      <c r="C10" s="89"/>
      <c r="D10" s="89"/>
      <c r="E10" s="89"/>
      <c r="F10" s="89"/>
      <c r="G10" s="89"/>
      <c r="H10" s="89"/>
      <c r="I10" s="89"/>
      <c r="J10" s="89"/>
      <c r="K10" s="89">
        <v>31.733443017532416</v>
      </c>
      <c r="L10" s="89">
        <v>33.627618155621043</v>
      </c>
      <c r="M10" s="89">
        <v>35.658813538222638</v>
      </c>
      <c r="N10" s="89">
        <v>37.373734121902935</v>
      </c>
      <c r="O10" s="89">
        <v>38.752664429551182</v>
      </c>
      <c r="P10" s="89">
        <v>40.377885130276347</v>
      </c>
      <c r="Q10" s="89">
        <v>42.62047294782883</v>
      </c>
      <c r="R10" s="89">
        <v>43.292285927206642</v>
      </c>
      <c r="S10" s="89">
        <v>44.020792391350945</v>
      </c>
      <c r="T10" s="89">
        <v>44.529631486725208</v>
      </c>
      <c r="U10" s="89">
        <v>45.030791292112823</v>
      </c>
      <c r="V10" s="89">
        <v>45.791971123927311</v>
      </c>
      <c r="W10" s="56">
        <v>46.442653595069764</v>
      </c>
    </row>
    <row r="11" spans="1:23" s="42" customFormat="1">
      <c r="A11" s="96" t="s">
        <v>77</v>
      </c>
      <c r="B11" s="97" t="s">
        <v>78</v>
      </c>
      <c r="C11" s="89"/>
      <c r="D11" s="89"/>
      <c r="E11" s="89"/>
      <c r="F11" s="89"/>
      <c r="G11" s="89"/>
      <c r="H11" s="89"/>
      <c r="I11" s="89"/>
      <c r="J11" s="89"/>
      <c r="K11" s="89">
        <v>39.12696605572954</v>
      </c>
      <c r="L11" s="89">
        <v>41.44314009093344</v>
      </c>
      <c r="M11" s="89">
        <v>43.985593064514006</v>
      </c>
      <c r="N11" s="89">
        <v>46.056225140520567</v>
      </c>
      <c r="O11" s="89">
        <v>47.706561183740703</v>
      </c>
      <c r="P11" s="89">
        <v>49.681448784764143</v>
      </c>
      <c r="Q11" s="89">
        <v>52.412457186021214</v>
      </c>
      <c r="R11" s="89">
        <v>53.34795724496572</v>
      </c>
      <c r="S11" s="89">
        <v>54.281207893992139</v>
      </c>
      <c r="T11" s="89">
        <v>55.665162053461685</v>
      </c>
      <c r="U11" s="89">
        <v>56.242317616228725</v>
      </c>
      <c r="V11" s="89">
        <v>57.147106489536178</v>
      </c>
      <c r="W11" s="56">
        <v>57.825426990757336</v>
      </c>
    </row>
    <row r="12" spans="1:23" s="42" customFormat="1">
      <c r="A12" s="96" t="s">
        <v>79</v>
      </c>
      <c r="B12" s="97" t="s">
        <v>80</v>
      </c>
      <c r="C12" s="89"/>
      <c r="D12" s="89"/>
      <c r="E12" s="89"/>
      <c r="F12" s="89"/>
      <c r="G12" s="89"/>
      <c r="H12" s="89"/>
      <c r="I12" s="89"/>
      <c r="J12" s="89"/>
      <c r="K12" s="89">
        <v>42.721544665064329</v>
      </c>
      <c r="L12" s="89">
        <v>45.365627996530989</v>
      </c>
      <c r="M12" s="89">
        <v>48.226623045736488</v>
      </c>
      <c r="N12" s="89">
        <v>50.688691324123496</v>
      </c>
      <c r="O12" s="89">
        <v>52.711141817721206</v>
      </c>
      <c r="P12" s="89">
        <v>55.087196250840961</v>
      </c>
      <c r="Q12" s="89">
        <v>58.232411977098828</v>
      </c>
      <c r="R12" s="89">
        <v>59.267922848640907</v>
      </c>
      <c r="S12" s="89">
        <v>60.296482633440142</v>
      </c>
      <c r="T12" s="89">
        <v>60.716121305199266</v>
      </c>
      <c r="U12" s="89">
        <v>61.391797730212197</v>
      </c>
      <c r="V12" s="89">
        <v>62.476653943295695</v>
      </c>
      <c r="W12" s="56">
        <v>63.143120990583355</v>
      </c>
    </row>
    <row r="13" spans="1:23" s="42" customFormat="1">
      <c r="A13" s="96" t="s">
        <v>81</v>
      </c>
      <c r="B13" s="97" t="s">
        <v>82</v>
      </c>
      <c r="C13" s="89"/>
      <c r="D13" s="89"/>
      <c r="E13" s="89"/>
      <c r="F13" s="89"/>
      <c r="G13" s="89"/>
      <c r="H13" s="89"/>
      <c r="I13" s="89"/>
      <c r="J13" s="89"/>
      <c r="K13" s="89">
        <v>38.816978478513434</v>
      </c>
      <c r="L13" s="89">
        <v>40.671960784126114</v>
      </c>
      <c r="M13" s="89">
        <v>42.705600365806568</v>
      </c>
      <c r="N13" s="89">
        <v>44.26940886486117</v>
      </c>
      <c r="O13" s="89">
        <v>45.502054737052923</v>
      </c>
      <c r="P13" s="89">
        <v>47.13506946287238</v>
      </c>
      <c r="Q13" s="89">
        <v>49.456500248150164</v>
      </c>
      <c r="R13" s="89">
        <v>50.0825781987526</v>
      </c>
      <c r="S13" s="89">
        <v>50.722635453848788</v>
      </c>
      <c r="T13" s="89">
        <v>55.735422692203009</v>
      </c>
      <c r="U13" s="89">
        <v>56.153854576295913</v>
      </c>
      <c r="V13" s="89">
        <v>56.914572793896291</v>
      </c>
      <c r="W13" s="56">
        <v>57.165601390073242</v>
      </c>
    </row>
    <row r="14" spans="1:23" s="42" customFormat="1">
      <c r="A14" s="96" t="s">
        <v>83</v>
      </c>
      <c r="B14" s="97" t="s">
        <v>84</v>
      </c>
      <c r="C14" s="89"/>
      <c r="D14" s="89"/>
      <c r="E14" s="89"/>
      <c r="F14" s="89"/>
      <c r="G14" s="89"/>
      <c r="H14" s="89"/>
      <c r="I14" s="89"/>
      <c r="J14" s="89"/>
      <c r="K14" s="89">
        <v>63.34554382972032</v>
      </c>
      <c r="L14" s="89">
        <v>67.002445219970483</v>
      </c>
      <c r="M14" s="89">
        <v>71.116030234335526</v>
      </c>
      <c r="N14" s="89">
        <v>74.531227572423916</v>
      </c>
      <c r="O14" s="89">
        <v>77.269253053178176</v>
      </c>
      <c r="P14" s="89">
        <v>80.520155998417422</v>
      </c>
      <c r="Q14" s="89">
        <v>84.916224799973534</v>
      </c>
      <c r="R14" s="89">
        <v>86.208653286742774</v>
      </c>
      <c r="S14" s="89">
        <v>87.486748755901559</v>
      </c>
      <c r="T14" s="89">
        <v>88.188031053057969</v>
      </c>
      <c r="U14" s="89">
        <v>89.054345515516985</v>
      </c>
      <c r="V14" s="89">
        <v>90.652246836465338</v>
      </c>
      <c r="W14" s="56">
        <v>91.695432114024385</v>
      </c>
    </row>
    <row r="15" spans="1:23" s="42" customFormat="1">
      <c r="A15" s="96" t="s">
        <v>85</v>
      </c>
      <c r="B15" s="97" t="s">
        <v>86</v>
      </c>
      <c r="C15" s="89"/>
      <c r="D15" s="89"/>
      <c r="E15" s="89"/>
      <c r="F15" s="89"/>
      <c r="G15" s="89"/>
      <c r="H15" s="89"/>
      <c r="I15" s="89"/>
      <c r="J15" s="89"/>
      <c r="K15" s="89">
        <v>45.535750427477097</v>
      </c>
      <c r="L15" s="89">
        <v>48.13787801874372</v>
      </c>
      <c r="M15" s="89">
        <v>51.023544970730569</v>
      </c>
      <c r="N15" s="89">
        <v>53.254305420085771</v>
      </c>
      <c r="O15" s="89">
        <v>55.097941812388811</v>
      </c>
      <c r="P15" s="89">
        <v>57.210924309914731</v>
      </c>
      <c r="Q15" s="89">
        <v>60.108377304254432</v>
      </c>
      <c r="R15" s="89">
        <v>60.865727128667643</v>
      </c>
      <c r="S15" s="89">
        <v>61.618306699451729</v>
      </c>
      <c r="T15" s="89">
        <v>61.148614570340328</v>
      </c>
      <c r="U15" s="89">
        <v>61.716162209965823</v>
      </c>
      <c r="V15" s="89">
        <v>62.688899464148186</v>
      </c>
      <c r="W15" s="56">
        <v>63.471470223151272</v>
      </c>
    </row>
    <row r="16" spans="1:23" s="42" customFormat="1" ht="15.75">
      <c r="A16" s="95">
        <v>924</v>
      </c>
      <c r="B16" s="79" t="s">
        <v>87</v>
      </c>
      <c r="C16" s="80"/>
      <c r="D16" s="80"/>
      <c r="E16" s="80"/>
      <c r="F16" s="80"/>
      <c r="G16" s="80"/>
      <c r="H16" s="80"/>
      <c r="I16" s="80"/>
      <c r="J16" s="80"/>
      <c r="K16" s="80">
        <v>23.632745466811379</v>
      </c>
      <c r="L16" s="80">
        <v>24.911063738957544</v>
      </c>
      <c r="M16" s="80">
        <v>26.319766203143804</v>
      </c>
      <c r="N16" s="80">
        <v>27.407607546984693</v>
      </c>
      <c r="O16" s="80">
        <v>28.306168485147904</v>
      </c>
      <c r="P16" s="80">
        <v>29.433457213189588</v>
      </c>
      <c r="Q16" s="80">
        <v>30.969407673435619</v>
      </c>
      <c r="R16" s="80">
        <v>31.36123205905292</v>
      </c>
      <c r="S16" s="80">
        <v>31.740581704073193</v>
      </c>
      <c r="T16" s="80">
        <v>32.135654812755199</v>
      </c>
      <c r="U16" s="80">
        <v>32.392992446974972</v>
      </c>
      <c r="V16" s="80">
        <v>32.865282526712058</v>
      </c>
      <c r="W16" s="51">
        <v>33.268031530225883</v>
      </c>
    </row>
    <row r="17" spans="1:23" s="42" customFormat="1" ht="15.75">
      <c r="A17" s="95">
        <v>923</v>
      </c>
      <c r="B17" s="79" t="s">
        <v>88</v>
      </c>
      <c r="C17" s="80"/>
      <c r="D17" s="80"/>
      <c r="E17" s="80"/>
      <c r="F17" s="80"/>
      <c r="G17" s="80"/>
      <c r="H17" s="80"/>
      <c r="I17" s="80"/>
      <c r="J17" s="80"/>
      <c r="K17" s="80">
        <v>35.596006133002504</v>
      </c>
      <c r="L17" s="80">
        <v>37.726829316514866</v>
      </c>
      <c r="M17" s="80">
        <v>40.077880571241906</v>
      </c>
      <c r="N17" s="80">
        <v>41.95455662025882</v>
      </c>
      <c r="O17" s="80">
        <v>43.587689418749193</v>
      </c>
      <c r="P17" s="80">
        <v>45.508749290528669</v>
      </c>
      <c r="Q17" s="80">
        <v>48.032792714426463</v>
      </c>
      <c r="R17" s="80">
        <v>48.768667621030637</v>
      </c>
      <c r="S17" s="80">
        <v>49.422416684716374</v>
      </c>
      <c r="T17" s="80">
        <v>48.718726903235861</v>
      </c>
      <c r="U17" s="80">
        <v>48.938684880723535</v>
      </c>
      <c r="V17" s="80">
        <v>49.779377784060713</v>
      </c>
      <c r="W17" s="51">
        <v>50.476658452332664</v>
      </c>
    </row>
    <row r="18" spans="1:23" s="65" customFormat="1" ht="30.75" customHeight="1">
      <c r="A18" s="98"/>
      <c r="B18" s="61" t="s">
        <v>89</v>
      </c>
      <c r="C18" s="81"/>
      <c r="D18" s="81"/>
      <c r="E18" s="81"/>
      <c r="F18" s="81"/>
      <c r="G18" s="63"/>
      <c r="H18" s="63"/>
      <c r="I18" s="63"/>
      <c r="J18" s="63"/>
      <c r="K18" s="71">
        <v>10.136005020685571</v>
      </c>
      <c r="L18" s="71">
        <v>10.965731546253361</v>
      </c>
      <c r="M18" s="71">
        <v>11.569862103053612</v>
      </c>
      <c r="N18" s="71">
        <v>12.089500706947012</v>
      </c>
      <c r="O18" s="71">
        <v>12.521009777040559</v>
      </c>
      <c r="P18" s="71">
        <v>12.603421135678099</v>
      </c>
      <c r="Q18" s="71">
        <v>13.084458916608931</v>
      </c>
      <c r="R18" s="71">
        <v>13.605830629781845</v>
      </c>
      <c r="S18" s="71">
        <v>14.030821570061887</v>
      </c>
      <c r="T18" s="71">
        <v>14.653981950436991</v>
      </c>
      <c r="U18" s="71">
        <v>14.910000409260947</v>
      </c>
      <c r="V18" s="71">
        <v>15.123991184612304</v>
      </c>
      <c r="W18" s="72">
        <v>15.488705673110452</v>
      </c>
    </row>
    <row r="19" spans="1:23" ht="60" customHeight="1">
      <c r="A19" s="142" t="s">
        <v>160</v>
      </c>
      <c r="B19" s="141"/>
      <c r="C19" s="41"/>
      <c r="D19" s="40"/>
      <c r="E19" s="40"/>
      <c r="F19" s="41"/>
      <c r="G19" s="41"/>
      <c r="H19" s="41"/>
      <c r="I19" s="41"/>
      <c r="J19" s="41"/>
      <c r="K19" s="41"/>
      <c r="L19" s="41"/>
      <c r="M19" s="41"/>
      <c r="N19" s="41"/>
      <c r="O19" s="41"/>
      <c r="P19" s="41"/>
      <c r="Q19" s="41"/>
      <c r="R19" s="41"/>
      <c r="S19" s="41"/>
      <c r="T19" s="41"/>
      <c r="U19" s="41"/>
      <c r="V19" s="41"/>
      <c r="W19" s="9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425.00975353002684</v>
      </c>
      <c r="H21" s="50">
        <v>501.31021559229043</v>
      </c>
      <c r="I21" s="50">
        <v>503.02984882821289</v>
      </c>
      <c r="J21" s="50">
        <v>541.05991283619414</v>
      </c>
      <c r="K21" s="50">
        <v>557.32967495259379</v>
      </c>
      <c r="L21" s="50">
        <v>574.10286720752981</v>
      </c>
      <c r="M21" s="50">
        <v>590.19994623727223</v>
      </c>
      <c r="N21" s="50">
        <v>602.10624976455915</v>
      </c>
      <c r="O21" s="50">
        <v>606.78825400749167</v>
      </c>
      <c r="P21" s="50">
        <v>622.73243984021724</v>
      </c>
      <c r="Q21" s="50">
        <v>644.26301054050452</v>
      </c>
      <c r="R21" s="50">
        <v>645.38258798499476</v>
      </c>
      <c r="S21" s="50">
        <v>641.46629938486865</v>
      </c>
      <c r="T21" s="50">
        <v>641.92822604930939</v>
      </c>
      <c r="U21" s="50">
        <v>638.57234939633463</v>
      </c>
      <c r="V21" s="80">
        <v>644.37999326341912</v>
      </c>
      <c r="W21" s="51">
        <v>639.07442981148381</v>
      </c>
    </row>
    <row r="22" spans="1:23">
      <c r="A22" s="52"/>
      <c r="B22" s="78" t="s">
        <v>66</v>
      </c>
      <c r="C22" s="55" t="s">
        <v>208</v>
      </c>
      <c r="D22" s="55" t="s">
        <v>208</v>
      </c>
      <c r="E22" s="55" t="s">
        <v>208</v>
      </c>
      <c r="F22" s="55" t="s">
        <v>208</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4">
        <v>0</v>
      </c>
    </row>
    <row r="23" spans="1:23" ht="25.5" customHeight="1">
      <c r="A23" s="47">
        <v>941</v>
      </c>
      <c r="B23" s="48" t="s">
        <v>67</v>
      </c>
      <c r="C23" s="50" t="s">
        <v>208</v>
      </c>
      <c r="D23" s="50" t="s">
        <v>208</v>
      </c>
      <c r="E23" s="50" t="s">
        <v>208</v>
      </c>
      <c r="F23" s="50" t="s">
        <v>208</v>
      </c>
      <c r="G23" s="50" t="s">
        <v>208</v>
      </c>
      <c r="H23" s="50" t="s">
        <v>208</v>
      </c>
      <c r="I23" s="50" t="s">
        <v>208</v>
      </c>
      <c r="J23" s="50" t="s">
        <v>208</v>
      </c>
      <c r="K23" s="50">
        <v>498.80334522694176</v>
      </c>
      <c r="L23" s="50">
        <v>513.40773570179147</v>
      </c>
      <c r="M23" s="50">
        <v>527.71558665026316</v>
      </c>
      <c r="N23" s="50">
        <v>538.26884069984135</v>
      </c>
      <c r="O23" s="50">
        <v>542.2652744767023</v>
      </c>
      <c r="P23" s="50">
        <v>556.79751744873261</v>
      </c>
      <c r="Q23" s="50">
        <v>576.15482604373756</v>
      </c>
      <c r="R23" s="50">
        <v>576.82601983510619</v>
      </c>
      <c r="S23" s="50">
        <v>573.17225489599616</v>
      </c>
      <c r="T23" s="50">
        <v>574.84207156373384</v>
      </c>
      <c r="U23" s="50">
        <v>571.94481759477333</v>
      </c>
      <c r="V23" s="80">
        <v>577.11429614517567</v>
      </c>
      <c r="W23" s="51">
        <v>572.03451373582209</v>
      </c>
    </row>
    <row r="24" spans="1:23" ht="25.5" customHeight="1">
      <c r="A24" s="47">
        <v>921</v>
      </c>
      <c r="B24" s="57" t="s">
        <v>68</v>
      </c>
      <c r="C24" s="50" t="s">
        <v>208</v>
      </c>
      <c r="D24" s="50" t="s">
        <v>208</v>
      </c>
      <c r="E24" s="50" t="s">
        <v>208</v>
      </c>
      <c r="F24" s="50" t="s">
        <v>208</v>
      </c>
      <c r="G24" s="50" t="s">
        <v>208</v>
      </c>
      <c r="H24" s="50" t="s">
        <v>208</v>
      </c>
      <c r="I24" s="50" t="s">
        <v>208</v>
      </c>
      <c r="J24" s="50" t="s">
        <v>208</v>
      </c>
      <c r="K24" s="50">
        <v>468.55893177080037</v>
      </c>
      <c r="L24" s="50">
        <v>482.35616924495395</v>
      </c>
      <c r="M24" s="50">
        <v>495.87346440971589</v>
      </c>
      <c r="N24" s="50">
        <v>505.89468633409678</v>
      </c>
      <c r="O24" s="50">
        <v>509.71420207723173</v>
      </c>
      <c r="P24" s="50">
        <v>523.40188443707109</v>
      </c>
      <c r="Q24" s="50">
        <v>541.64296441239992</v>
      </c>
      <c r="R24" s="50">
        <v>542.35650900592805</v>
      </c>
      <c r="S24" s="50">
        <v>539.01020487899132</v>
      </c>
      <c r="T24" s="50">
        <v>540.82336631568319</v>
      </c>
      <c r="U24" s="50">
        <v>538.14200513894491</v>
      </c>
      <c r="V24" s="80">
        <v>543.05279555936863</v>
      </c>
      <c r="W24" s="51">
        <v>538.22455799074976</v>
      </c>
    </row>
    <row r="25" spans="1:23">
      <c r="A25" s="52" t="s">
        <v>69</v>
      </c>
      <c r="B25" s="58" t="s">
        <v>70</v>
      </c>
      <c r="C25" s="55" t="s">
        <v>208</v>
      </c>
      <c r="D25" s="55" t="s">
        <v>208</v>
      </c>
      <c r="E25" s="55" t="s">
        <v>208</v>
      </c>
      <c r="F25" s="55" t="s">
        <v>208</v>
      </c>
      <c r="G25" s="55" t="s">
        <v>208</v>
      </c>
      <c r="H25" s="55" t="s">
        <v>208</v>
      </c>
      <c r="I25" s="55" t="s">
        <v>208</v>
      </c>
      <c r="J25" s="55" t="s">
        <v>208</v>
      </c>
      <c r="K25" s="55">
        <v>23.902051943116916</v>
      </c>
      <c r="L25" s="55">
        <v>24.681817899350932</v>
      </c>
      <c r="M25" s="55">
        <v>25.470394029335189</v>
      </c>
      <c r="N25" s="55">
        <v>26.037768819300254</v>
      </c>
      <c r="O25" s="55">
        <v>26.271907741966182</v>
      </c>
      <c r="P25" s="55">
        <v>26.98595006109009</v>
      </c>
      <c r="Q25" s="55">
        <v>27.961677215054674</v>
      </c>
      <c r="R25" s="55">
        <v>27.991231329925473</v>
      </c>
      <c r="S25" s="55">
        <v>27.819321039883853</v>
      </c>
      <c r="T25" s="55">
        <v>27.817258251126795</v>
      </c>
      <c r="U25" s="55">
        <v>27.700426611943776</v>
      </c>
      <c r="V25" s="89">
        <v>27.827917639907483</v>
      </c>
      <c r="W25" s="56">
        <v>27.474462322333977</v>
      </c>
    </row>
    <row r="26" spans="1:23">
      <c r="A26" s="52" t="s">
        <v>71</v>
      </c>
      <c r="B26" s="58" t="s">
        <v>72</v>
      </c>
      <c r="C26" s="55" t="s">
        <v>208</v>
      </c>
      <c r="D26" s="55" t="s">
        <v>208</v>
      </c>
      <c r="E26" s="55" t="s">
        <v>208</v>
      </c>
      <c r="F26" s="55" t="s">
        <v>208</v>
      </c>
      <c r="G26" s="55" t="s">
        <v>208</v>
      </c>
      <c r="H26" s="55" t="s">
        <v>208</v>
      </c>
      <c r="I26" s="55" t="s">
        <v>208</v>
      </c>
      <c r="J26" s="55" t="s">
        <v>208</v>
      </c>
      <c r="K26" s="55">
        <v>62.895818491645748</v>
      </c>
      <c r="L26" s="55">
        <v>64.630025447381399</v>
      </c>
      <c r="M26" s="55">
        <v>66.266685972960786</v>
      </c>
      <c r="N26" s="55">
        <v>67.357696498478717</v>
      </c>
      <c r="O26" s="55">
        <v>67.64408346200257</v>
      </c>
      <c r="P26" s="55">
        <v>69.382730444716955</v>
      </c>
      <c r="Q26" s="55">
        <v>71.749298845383208</v>
      </c>
      <c r="R26" s="55">
        <v>71.860015379203958</v>
      </c>
      <c r="S26" s="55">
        <v>71.376128591156075</v>
      </c>
      <c r="T26" s="55">
        <v>71.819103121091004</v>
      </c>
      <c r="U26" s="55">
        <v>71.312727140067835</v>
      </c>
      <c r="V26" s="89">
        <v>72.027482030825922</v>
      </c>
      <c r="W26" s="56">
        <v>71.514642962211724</v>
      </c>
    </row>
    <row r="27" spans="1:23">
      <c r="A27" s="52" t="s">
        <v>73</v>
      </c>
      <c r="B27" s="58" t="s">
        <v>74</v>
      </c>
      <c r="C27" s="55" t="s">
        <v>208</v>
      </c>
      <c r="D27" s="55" t="s">
        <v>208</v>
      </c>
      <c r="E27" s="55" t="s">
        <v>208</v>
      </c>
      <c r="F27" s="55" t="s">
        <v>208</v>
      </c>
      <c r="G27" s="55" t="s">
        <v>208</v>
      </c>
      <c r="H27" s="55" t="s">
        <v>208</v>
      </c>
      <c r="I27" s="55" t="s">
        <v>208</v>
      </c>
      <c r="J27" s="55" t="s">
        <v>208</v>
      </c>
      <c r="K27" s="55">
        <v>47.383186852830796</v>
      </c>
      <c r="L27" s="55">
        <v>48.701184502752341</v>
      </c>
      <c r="M27" s="55">
        <v>50.00310235454986</v>
      </c>
      <c r="N27" s="55">
        <v>50.84375263945649</v>
      </c>
      <c r="O27" s="55">
        <v>51.214090879167934</v>
      </c>
      <c r="P27" s="55">
        <v>52.595968490393325</v>
      </c>
      <c r="Q27" s="55">
        <v>54.408361789277329</v>
      </c>
      <c r="R27" s="55">
        <v>54.447098188498913</v>
      </c>
      <c r="S27" s="55">
        <v>54.044481978384248</v>
      </c>
      <c r="T27" s="55">
        <v>53.758545728930429</v>
      </c>
      <c r="U27" s="55">
        <v>53.454179183455111</v>
      </c>
      <c r="V27" s="89">
        <v>53.852398594636419</v>
      </c>
      <c r="W27" s="56">
        <v>53.305859633604143</v>
      </c>
    </row>
    <row r="28" spans="1:23">
      <c r="A28" s="52" t="s">
        <v>75</v>
      </c>
      <c r="B28" s="58" t="s">
        <v>76</v>
      </c>
      <c r="C28" s="55" t="s">
        <v>208</v>
      </c>
      <c r="D28" s="55" t="s">
        <v>208</v>
      </c>
      <c r="E28" s="55" t="s">
        <v>208</v>
      </c>
      <c r="F28" s="55" t="s">
        <v>208</v>
      </c>
      <c r="G28" s="55" t="s">
        <v>208</v>
      </c>
      <c r="H28" s="55" t="s">
        <v>208</v>
      </c>
      <c r="I28" s="55" t="s">
        <v>208</v>
      </c>
      <c r="J28" s="55" t="s">
        <v>208</v>
      </c>
      <c r="K28" s="55">
        <v>40.611420808343652</v>
      </c>
      <c r="L28" s="55">
        <v>41.916725471319481</v>
      </c>
      <c r="M28" s="55">
        <v>43.140668153098574</v>
      </c>
      <c r="N28" s="55">
        <v>44.146247920858507</v>
      </c>
      <c r="O28" s="55">
        <v>44.564165799429283</v>
      </c>
      <c r="P28" s="55">
        <v>45.813341729814802</v>
      </c>
      <c r="Q28" s="55">
        <v>47.495640877217454</v>
      </c>
      <c r="R28" s="55">
        <v>47.583076958768842</v>
      </c>
      <c r="S28" s="55">
        <v>47.379109982364845</v>
      </c>
      <c r="T28" s="55">
        <v>47.13893079751255</v>
      </c>
      <c r="U28" s="55">
        <v>46.990638338724786</v>
      </c>
      <c r="V28" s="89">
        <v>47.458689880276978</v>
      </c>
      <c r="W28" s="56">
        <v>47.199187643741247</v>
      </c>
    </row>
    <row r="29" spans="1:23">
      <c r="A29" s="52" t="s">
        <v>77</v>
      </c>
      <c r="B29" s="58" t="s">
        <v>78</v>
      </c>
      <c r="C29" s="55" t="s">
        <v>208</v>
      </c>
      <c r="D29" s="55" t="s">
        <v>208</v>
      </c>
      <c r="E29" s="55" t="s">
        <v>208</v>
      </c>
      <c r="F29" s="55" t="s">
        <v>208</v>
      </c>
      <c r="G29" s="55" t="s">
        <v>208</v>
      </c>
      <c r="H29" s="55" t="s">
        <v>208</v>
      </c>
      <c r="I29" s="55" t="s">
        <v>208</v>
      </c>
      <c r="J29" s="55" t="s">
        <v>208</v>
      </c>
      <c r="K29" s="55">
        <v>50.073409385962393</v>
      </c>
      <c r="L29" s="55">
        <v>51.658750192234926</v>
      </c>
      <c r="M29" s="55">
        <v>53.214554429283865</v>
      </c>
      <c r="N29" s="55">
        <v>54.402097652873593</v>
      </c>
      <c r="O29" s="55">
        <v>54.860823987411706</v>
      </c>
      <c r="P29" s="55">
        <v>56.369301746862305</v>
      </c>
      <c r="Q29" s="55">
        <v>58.407687006359509</v>
      </c>
      <c r="R29" s="55">
        <v>58.635387363203236</v>
      </c>
      <c r="S29" s="55">
        <v>58.422285903475967</v>
      </c>
      <c r="T29" s="55">
        <v>58.92696917226219</v>
      </c>
      <c r="U29" s="55">
        <v>58.6901169311407</v>
      </c>
      <c r="V29" s="89">
        <v>59.227125146069888</v>
      </c>
      <c r="W29" s="56">
        <v>58.767382305776614</v>
      </c>
    </row>
    <row r="30" spans="1:23">
      <c r="A30" s="52" t="s">
        <v>79</v>
      </c>
      <c r="B30" s="58" t="s">
        <v>80</v>
      </c>
      <c r="C30" s="55" t="s">
        <v>208</v>
      </c>
      <c r="D30" s="55" t="s">
        <v>208</v>
      </c>
      <c r="E30" s="55" t="s">
        <v>208</v>
      </c>
      <c r="F30" s="55" t="s">
        <v>208</v>
      </c>
      <c r="G30" s="55" t="s">
        <v>208</v>
      </c>
      <c r="H30" s="55" t="s">
        <v>208</v>
      </c>
      <c r="I30" s="55" t="s">
        <v>208</v>
      </c>
      <c r="J30" s="55" t="s">
        <v>208</v>
      </c>
      <c r="K30" s="55">
        <v>54.673633334297051</v>
      </c>
      <c r="L30" s="55">
        <v>56.548119636797267</v>
      </c>
      <c r="M30" s="55">
        <v>58.345428086960261</v>
      </c>
      <c r="N30" s="55">
        <v>59.874015443032995</v>
      </c>
      <c r="O30" s="55">
        <v>60.615911138509645</v>
      </c>
      <c r="P30" s="55">
        <v>62.502742247012705</v>
      </c>
      <c r="Q30" s="55">
        <v>64.89336075796308</v>
      </c>
      <c r="R30" s="55">
        <v>65.142093416715539</v>
      </c>
      <c r="S30" s="55">
        <v>64.896462036444518</v>
      </c>
      <c r="T30" s="55">
        <v>64.273899085654648</v>
      </c>
      <c r="U30" s="55">
        <v>64.063714656727086</v>
      </c>
      <c r="V30" s="89">
        <v>64.750655441930633</v>
      </c>
      <c r="W30" s="56">
        <v>64.171699619730219</v>
      </c>
    </row>
    <row r="31" spans="1:23">
      <c r="A31" s="52" t="s">
        <v>81</v>
      </c>
      <c r="B31" s="58" t="s">
        <v>82</v>
      </c>
      <c r="C31" s="55" t="s">
        <v>208</v>
      </c>
      <c r="D31" s="55" t="s">
        <v>208</v>
      </c>
      <c r="E31" s="55" t="s">
        <v>208</v>
      </c>
      <c r="F31" s="55" t="s">
        <v>208</v>
      </c>
      <c r="G31" s="55" t="s">
        <v>208</v>
      </c>
      <c r="H31" s="55" t="s">
        <v>208</v>
      </c>
      <c r="I31" s="55" t="s">
        <v>208</v>
      </c>
      <c r="J31" s="55" t="s">
        <v>208</v>
      </c>
      <c r="K31" s="55">
        <v>49.67669743961838</v>
      </c>
      <c r="L31" s="55">
        <v>50.697477492425769</v>
      </c>
      <c r="M31" s="55">
        <v>51.665996449525601</v>
      </c>
      <c r="N31" s="55">
        <v>52.291491470547903</v>
      </c>
      <c r="O31" s="55">
        <v>52.325721117912245</v>
      </c>
      <c r="P31" s="55">
        <v>53.480142355002819</v>
      </c>
      <c r="Q31" s="55">
        <v>55.113611191163876</v>
      </c>
      <c r="R31" s="55">
        <v>55.04636961725268</v>
      </c>
      <c r="S31" s="55">
        <v>54.592232288746153</v>
      </c>
      <c r="T31" s="55">
        <v>59.001346868120812</v>
      </c>
      <c r="U31" s="55">
        <v>58.597803769489573</v>
      </c>
      <c r="V31" s="89">
        <v>58.986127777377853</v>
      </c>
      <c r="W31" s="56">
        <v>58.096808384433345</v>
      </c>
    </row>
    <row r="32" spans="1:23">
      <c r="A32" s="52" t="s">
        <v>83</v>
      </c>
      <c r="B32" s="58" t="s">
        <v>84</v>
      </c>
      <c r="C32" s="55" t="s">
        <v>208</v>
      </c>
      <c r="D32" s="55" t="s">
        <v>208</v>
      </c>
      <c r="E32" s="55" t="s">
        <v>208</v>
      </c>
      <c r="F32" s="55" t="s">
        <v>208</v>
      </c>
      <c r="G32" s="55" t="s">
        <v>208</v>
      </c>
      <c r="H32" s="55" t="s">
        <v>208</v>
      </c>
      <c r="I32" s="55" t="s">
        <v>208</v>
      </c>
      <c r="J32" s="55" t="s">
        <v>208</v>
      </c>
      <c r="K32" s="55">
        <v>81.067551837373543</v>
      </c>
      <c r="L32" s="55">
        <v>83.51834760331262</v>
      </c>
      <c r="M32" s="55">
        <v>86.037440853622797</v>
      </c>
      <c r="N32" s="55">
        <v>88.037070085803421</v>
      </c>
      <c r="O32" s="55">
        <v>88.856852940260396</v>
      </c>
      <c r="P32" s="55">
        <v>91.359352055996297</v>
      </c>
      <c r="Q32" s="55">
        <v>94.629417244748481</v>
      </c>
      <c r="R32" s="55">
        <v>94.752977256786323</v>
      </c>
      <c r="S32" s="55">
        <v>94.161055858680655</v>
      </c>
      <c r="T32" s="55">
        <v>93.355578166378123</v>
      </c>
      <c r="U32" s="55">
        <v>92.930202257948181</v>
      </c>
      <c r="V32" s="89">
        <v>93.951772853781236</v>
      </c>
      <c r="W32" s="56">
        <v>93.18911757624501</v>
      </c>
    </row>
    <row r="33" spans="1:23">
      <c r="A33" s="52" t="s">
        <v>85</v>
      </c>
      <c r="B33" s="58" t="s">
        <v>86</v>
      </c>
      <c r="C33" s="55" t="s">
        <v>208</v>
      </c>
      <c r="D33" s="55" t="s">
        <v>208</v>
      </c>
      <c r="E33" s="55" t="s">
        <v>208</v>
      </c>
      <c r="F33" s="55" t="s">
        <v>208</v>
      </c>
      <c r="G33" s="55" t="s">
        <v>208</v>
      </c>
      <c r="H33" s="55" t="s">
        <v>208</v>
      </c>
      <c r="I33" s="55" t="s">
        <v>208</v>
      </c>
      <c r="J33" s="55" t="s">
        <v>208</v>
      </c>
      <c r="K33" s="55">
        <v>58.275161677611926</v>
      </c>
      <c r="L33" s="55">
        <v>60.00372099937924</v>
      </c>
      <c r="M33" s="55">
        <v>61.729194080378939</v>
      </c>
      <c r="N33" s="55">
        <v>62.90454580374486</v>
      </c>
      <c r="O33" s="55">
        <v>63.360645010571716</v>
      </c>
      <c r="P33" s="55">
        <v>64.912355306181794</v>
      </c>
      <c r="Q33" s="55">
        <v>66.983909485232275</v>
      </c>
      <c r="R33" s="55">
        <v>66.898259495573086</v>
      </c>
      <c r="S33" s="55">
        <v>66.319127199854989</v>
      </c>
      <c r="T33" s="55">
        <v>64.731735124606658</v>
      </c>
      <c r="U33" s="55">
        <v>64.402196249447854</v>
      </c>
      <c r="V33" s="89">
        <v>64.970626194562257</v>
      </c>
      <c r="W33" s="56">
        <v>64.505397542673549</v>
      </c>
    </row>
    <row r="34" spans="1:23" ht="15.75">
      <c r="A34" s="40">
        <v>924</v>
      </c>
      <c r="B34" s="59" t="s">
        <v>87</v>
      </c>
      <c r="C34" s="50" t="s">
        <v>208</v>
      </c>
      <c r="D34" s="50" t="s">
        <v>208</v>
      </c>
      <c r="E34" s="50" t="s">
        <v>208</v>
      </c>
      <c r="F34" s="50" t="s">
        <v>208</v>
      </c>
      <c r="G34" s="50" t="s">
        <v>208</v>
      </c>
      <c r="H34" s="50" t="s">
        <v>208</v>
      </c>
      <c r="I34" s="50" t="s">
        <v>208</v>
      </c>
      <c r="J34" s="50" t="s">
        <v>208</v>
      </c>
      <c r="K34" s="50">
        <v>30.24441345614137</v>
      </c>
      <c r="L34" s="50">
        <v>31.051566456837577</v>
      </c>
      <c r="M34" s="50">
        <v>31.842122240547241</v>
      </c>
      <c r="N34" s="50">
        <v>32.374154365744523</v>
      </c>
      <c r="O34" s="50">
        <v>32.551072399470641</v>
      </c>
      <c r="P34" s="50">
        <v>33.395633011661602</v>
      </c>
      <c r="Q34" s="50">
        <v>34.511861631337716</v>
      </c>
      <c r="R34" s="50">
        <v>34.469510829178091</v>
      </c>
      <c r="S34" s="50">
        <v>34.162050017004937</v>
      </c>
      <c r="T34" s="50">
        <v>34.018705248050608</v>
      </c>
      <c r="U34" s="50">
        <v>33.802812455828494</v>
      </c>
      <c r="V34" s="80">
        <v>34.061500585807131</v>
      </c>
      <c r="W34" s="51">
        <v>33.809955745072301</v>
      </c>
    </row>
    <row r="35" spans="1:23" ht="15.75">
      <c r="A35" s="40">
        <v>923</v>
      </c>
      <c r="B35" s="79" t="s">
        <v>88</v>
      </c>
      <c r="C35" s="80" t="s">
        <v>208</v>
      </c>
      <c r="D35" s="80" t="s">
        <v>208</v>
      </c>
      <c r="E35" s="80" t="s">
        <v>208</v>
      </c>
      <c r="F35" s="80" t="s">
        <v>208</v>
      </c>
      <c r="G35" s="80" t="s">
        <v>208</v>
      </c>
      <c r="H35" s="80" t="s">
        <v>208</v>
      </c>
      <c r="I35" s="80" t="s">
        <v>208</v>
      </c>
      <c r="J35" s="80" t="s">
        <v>208</v>
      </c>
      <c r="K35" s="80">
        <v>45.554602548644468</v>
      </c>
      <c r="L35" s="80">
        <v>47.026379925137334</v>
      </c>
      <c r="M35" s="80">
        <v>48.486934209130801</v>
      </c>
      <c r="N35" s="80">
        <v>49.557163646706478</v>
      </c>
      <c r="O35" s="80">
        <v>50.124270077025642</v>
      </c>
      <c r="P35" s="80">
        <v>51.634895592392994</v>
      </c>
      <c r="Q35" s="80">
        <v>53.527052031703057</v>
      </c>
      <c r="R35" s="80">
        <v>53.602234552594552</v>
      </c>
      <c r="S35" s="80">
        <v>53.192820676247258</v>
      </c>
      <c r="T35" s="80">
        <v>51.573494308372517</v>
      </c>
      <c r="U35" s="80">
        <v>51.068612742891901</v>
      </c>
      <c r="V35" s="80">
        <v>51.591228652143506</v>
      </c>
      <c r="W35" s="51">
        <v>51.298904982759275</v>
      </c>
    </row>
    <row r="36" spans="1:23" s="99" customFormat="1" ht="30" customHeight="1">
      <c r="A36" s="60"/>
      <c r="B36" s="127" t="s">
        <v>89</v>
      </c>
      <c r="C36" s="71"/>
      <c r="D36" s="71"/>
      <c r="E36" s="71"/>
      <c r="F36" s="71"/>
      <c r="G36" s="71"/>
      <c r="H36" s="71"/>
      <c r="I36" s="71"/>
      <c r="J36" s="71"/>
      <c r="K36" s="71">
        <v>12.971727177007551</v>
      </c>
      <c r="L36" s="71">
        <v>13.668751580600933</v>
      </c>
      <c r="M36" s="71">
        <v>13.99742537787828</v>
      </c>
      <c r="N36" s="71">
        <v>14.280245418011301</v>
      </c>
      <c r="O36" s="71">
        <v>14.398709453763692</v>
      </c>
      <c r="P36" s="71">
        <v>14.300026799091533</v>
      </c>
      <c r="Q36" s="71">
        <v>14.581132465063874</v>
      </c>
      <c r="R36" s="71">
        <v>14.954333597293985</v>
      </c>
      <c r="S36" s="71">
        <v>15.1012238126252</v>
      </c>
      <c r="T36" s="71">
        <v>15.512660177203008</v>
      </c>
      <c r="U36" s="71">
        <v>15.558919058669433</v>
      </c>
      <c r="V36" s="71">
        <v>15.674468466099951</v>
      </c>
      <c r="W36" s="72">
        <v>15.741011092902468</v>
      </c>
    </row>
    <row r="49" spans="1:1">
      <c r="A49" s="68"/>
    </row>
    <row r="50" spans="1:1">
      <c r="A50" s="68"/>
    </row>
  </sheetData>
  <mergeCells count="2">
    <mergeCell ref="A1:B1"/>
    <mergeCell ref="A19:B19"/>
  </mergeCells>
  <conditionalFormatting sqref="C1:V1">
    <cfRule type="cellIs" dxfId="9" priority="1" stopIfTrue="1" operator="equal">
      <formula>FALSE</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161</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c r="J3" s="50"/>
      <c r="K3" s="50">
        <f t="shared" ref="K3:W3" si="0">SUM(K6,K16:K17,K4)</f>
        <v>5970.6159999999963</v>
      </c>
      <c r="L3" s="50">
        <f t="shared" si="0"/>
        <v>6426.2752196000029</v>
      </c>
      <c r="M3" s="50">
        <f t="shared" si="0"/>
        <v>6868.5436596000027</v>
      </c>
      <c r="N3" s="50">
        <f t="shared" si="0"/>
        <v>7367.1248207140288</v>
      </c>
      <c r="O3" s="50">
        <f t="shared" si="0"/>
        <v>7703.3184823000001</v>
      </c>
      <c r="P3" s="50">
        <f t="shared" si="0"/>
        <v>8128.8851483600038</v>
      </c>
      <c r="Q3" s="50">
        <f t="shared" si="0"/>
        <v>8242.1568431600008</v>
      </c>
      <c r="R3" s="50">
        <f t="shared" si="0"/>
        <v>8052.153109309992</v>
      </c>
      <c r="S3" s="50">
        <f t="shared" si="0"/>
        <v>7510.8751163199995</v>
      </c>
      <c r="T3" s="50">
        <f t="shared" si="0"/>
        <v>7041.52347619997</v>
      </c>
      <c r="U3" s="50">
        <f t="shared" si="0"/>
        <v>6576.0799377400026</v>
      </c>
      <c r="V3" s="50">
        <f t="shared" si="0"/>
        <v>6078.7060508699933</v>
      </c>
      <c r="W3" s="77">
        <f t="shared" si="0"/>
        <v>5665.5855551099949</v>
      </c>
    </row>
    <row r="4" spans="1:23" s="42" customFormat="1">
      <c r="A4" s="52"/>
      <c r="B4" s="78" t="s">
        <v>66</v>
      </c>
      <c r="C4" s="55"/>
      <c r="D4" s="55"/>
      <c r="E4" s="55"/>
      <c r="F4" s="55"/>
      <c r="G4" s="55"/>
      <c r="H4" s="55"/>
      <c r="I4" s="55"/>
      <c r="J4" s="55"/>
      <c r="K4" s="55">
        <v>1.0186092878088882</v>
      </c>
      <c r="L4" s="55">
        <v>0.7379654177635161</v>
      </c>
      <c r="M4" s="55">
        <v>1.495170372135487</v>
      </c>
      <c r="N4" s="55">
        <v>1.8328597452074644</v>
      </c>
      <c r="O4" s="55">
        <v>1.0380135494604708</v>
      </c>
      <c r="P4" s="55">
        <v>0.83167317841445898</v>
      </c>
      <c r="Q4" s="55">
        <v>0.8754284291654032</v>
      </c>
      <c r="R4" s="55">
        <v>0.73516138825005029</v>
      </c>
      <c r="S4" s="55">
        <v>0.55545629158340659</v>
      </c>
      <c r="T4" s="55">
        <v>0.60212096177961016</v>
      </c>
      <c r="U4" s="55">
        <v>0.57142212529021907</v>
      </c>
      <c r="V4" s="55">
        <v>1.3857914781533613</v>
      </c>
      <c r="W4" s="56">
        <v>0.82522409834107002</v>
      </c>
    </row>
    <row r="5" spans="1:23" s="42" customFormat="1" ht="25.5" customHeight="1">
      <c r="A5" s="47">
        <v>941</v>
      </c>
      <c r="B5" s="48" t="s">
        <v>67</v>
      </c>
      <c r="C5" s="50"/>
      <c r="D5" s="50"/>
      <c r="E5" s="50"/>
      <c r="F5" s="50"/>
      <c r="G5" s="50"/>
      <c r="H5" s="50"/>
      <c r="I5" s="50"/>
      <c r="J5" s="50"/>
      <c r="K5" s="50">
        <f t="shared" ref="K5:W5" si="1">SUM(K6,K16)</f>
        <v>5367.7178036465539</v>
      </c>
      <c r="L5" s="50">
        <f t="shared" si="1"/>
        <v>5781.2146192077489</v>
      </c>
      <c r="M5" s="50">
        <f t="shared" si="1"/>
        <v>6181.4965233923012</v>
      </c>
      <c r="N5" s="50">
        <f t="shared" si="1"/>
        <v>6630.6342209493741</v>
      </c>
      <c r="O5" s="50">
        <f t="shared" si="1"/>
        <v>6943.4633690705887</v>
      </c>
      <c r="P5" s="50">
        <f t="shared" si="1"/>
        <v>7341.0492811350832</v>
      </c>
      <c r="Q5" s="50">
        <f t="shared" si="1"/>
        <v>7456.3094367920676</v>
      </c>
      <c r="R5" s="50">
        <f t="shared" si="1"/>
        <v>7300.2339298590814</v>
      </c>
      <c r="S5" s="50">
        <f t="shared" si="1"/>
        <v>6822.4722708747513</v>
      </c>
      <c r="T5" s="50">
        <f t="shared" si="1"/>
        <v>6403.9591414766082</v>
      </c>
      <c r="U5" s="50">
        <f t="shared" si="1"/>
        <v>5988.1758918200339</v>
      </c>
      <c r="V5" s="50">
        <f t="shared" si="1"/>
        <v>5544.2018952113167</v>
      </c>
      <c r="W5" s="51">
        <f t="shared" si="1"/>
        <v>5176.4130973762103</v>
      </c>
    </row>
    <row r="6" spans="1:23" s="42" customFormat="1" ht="25.5" customHeight="1">
      <c r="A6" s="47">
        <v>921</v>
      </c>
      <c r="B6" s="57" t="s">
        <v>68</v>
      </c>
      <c r="C6" s="50"/>
      <c r="D6" s="50"/>
      <c r="E6" s="50"/>
      <c r="F6" s="50"/>
      <c r="G6" s="50"/>
      <c r="H6" s="50"/>
      <c r="I6" s="50"/>
      <c r="J6" s="50"/>
      <c r="K6" s="50">
        <f t="shared" ref="K6:W6" si="2">SUM(K7:K15)</f>
        <v>5015.7714208942007</v>
      </c>
      <c r="L6" s="50">
        <f t="shared" si="2"/>
        <v>5400.3004782364633</v>
      </c>
      <c r="M6" s="50">
        <f t="shared" si="2"/>
        <v>5771.6614791584088</v>
      </c>
      <c r="N6" s="50">
        <f t="shared" si="2"/>
        <v>6188.7721525979323</v>
      </c>
      <c r="O6" s="50">
        <f t="shared" si="2"/>
        <v>6479.7504063155457</v>
      </c>
      <c r="P6" s="50">
        <f t="shared" si="2"/>
        <v>6851.2629202444141</v>
      </c>
      <c r="Q6" s="50">
        <f t="shared" si="2"/>
        <v>6963.3275611732606</v>
      </c>
      <c r="R6" s="50">
        <f t="shared" si="2"/>
        <v>6821.183794046311</v>
      </c>
      <c r="S6" s="50">
        <f t="shared" si="2"/>
        <v>6376.3129657485269</v>
      </c>
      <c r="T6" s="50">
        <f t="shared" si="2"/>
        <v>5987.0997305369747</v>
      </c>
      <c r="U6" s="50">
        <f t="shared" si="2"/>
        <v>5601.7379195878584</v>
      </c>
      <c r="V6" s="50">
        <f t="shared" si="2"/>
        <v>5190.7482056244389</v>
      </c>
      <c r="W6" s="51">
        <f t="shared" si="2"/>
        <v>4850.9083122762822</v>
      </c>
    </row>
    <row r="7" spans="1:23" s="42" customFormat="1">
      <c r="A7" s="52" t="s">
        <v>69</v>
      </c>
      <c r="B7" s="58" t="s">
        <v>70</v>
      </c>
      <c r="C7" s="55"/>
      <c r="D7" s="55"/>
      <c r="E7" s="55"/>
      <c r="F7" s="55"/>
      <c r="G7" s="55"/>
      <c r="H7" s="55"/>
      <c r="I7" s="55"/>
      <c r="J7" s="55"/>
      <c r="K7" s="55">
        <v>312.86278086904633</v>
      </c>
      <c r="L7" s="55">
        <v>332.7875166305231</v>
      </c>
      <c r="M7" s="55">
        <v>355.6210336577235</v>
      </c>
      <c r="N7" s="55">
        <v>380.15695568711158</v>
      </c>
      <c r="O7" s="55">
        <v>397.21234341773049</v>
      </c>
      <c r="P7" s="55">
        <v>418.35203326844464</v>
      </c>
      <c r="Q7" s="55">
        <v>424.70668707336017</v>
      </c>
      <c r="R7" s="55">
        <v>410.7802780866898</v>
      </c>
      <c r="S7" s="55">
        <v>378.23707064035244</v>
      </c>
      <c r="T7" s="55">
        <v>352.70640250396275</v>
      </c>
      <c r="U7" s="55">
        <v>326.25495039845316</v>
      </c>
      <c r="V7" s="55">
        <v>298.01918943067739</v>
      </c>
      <c r="W7" s="56">
        <v>274.16083222481711</v>
      </c>
    </row>
    <row r="8" spans="1:23" s="42" customFormat="1">
      <c r="A8" s="52" t="s">
        <v>71</v>
      </c>
      <c r="B8" s="58" t="s">
        <v>72</v>
      </c>
      <c r="C8" s="55"/>
      <c r="D8" s="55"/>
      <c r="E8" s="55"/>
      <c r="F8" s="55"/>
      <c r="G8" s="55"/>
      <c r="H8" s="55"/>
      <c r="I8" s="55"/>
      <c r="J8" s="55"/>
      <c r="K8" s="55">
        <v>787.84993547047759</v>
      </c>
      <c r="L8" s="55">
        <v>844.51592000405003</v>
      </c>
      <c r="M8" s="55">
        <v>899.70121778593727</v>
      </c>
      <c r="N8" s="55">
        <v>965.74318671298101</v>
      </c>
      <c r="O8" s="55">
        <v>1012.3419425952418</v>
      </c>
      <c r="P8" s="55">
        <v>1067.9386964715595</v>
      </c>
      <c r="Q8" s="55">
        <v>1081.1540024081517</v>
      </c>
      <c r="R8" s="55">
        <v>1055.775096960605</v>
      </c>
      <c r="S8" s="55">
        <v>980.67173952940004</v>
      </c>
      <c r="T8" s="55">
        <v>917.19546104579638</v>
      </c>
      <c r="U8" s="55">
        <v>854.17924716198047</v>
      </c>
      <c r="V8" s="55">
        <v>783.97753843222245</v>
      </c>
      <c r="W8" s="56">
        <v>723.88345675722428</v>
      </c>
    </row>
    <row r="9" spans="1:23" s="42" customFormat="1">
      <c r="A9" s="52" t="s">
        <v>73</v>
      </c>
      <c r="B9" s="58" t="s">
        <v>74</v>
      </c>
      <c r="C9" s="55"/>
      <c r="D9" s="55"/>
      <c r="E9" s="55"/>
      <c r="F9" s="55"/>
      <c r="G9" s="55"/>
      <c r="H9" s="55"/>
      <c r="I9" s="55"/>
      <c r="J9" s="55"/>
      <c r="K9" s="55">
        <v>528.41200978327788</v>
      </c>
      <c r="L9" s="55">
        <v>562.55822029250339</v>
      </c>
      <c r="M9" s="55">
        <v>599.71967118470025</v>
      </c>
      <c r="N9" s="55">
        <v>642.06758331125297</v>
      </c>
      <c r="O9" s="55">
        <v>669.25747485621787</v>
      </c>
      <c r="P9" s="55">
        <v>702.95754403216893</v>
      </c>
      <c r="Q9" s="55">
        <v>712.03065160264828</v>
      </c>
      <c r="R9" s="55">
        <v>688.52866217394694</v>
      </c>
      <c r="S9" s="55">
        <v>633.81891003359192</v>
      </c>
      <c r="T9" s="55">
        <v>592.36586842943166</v>
      </c>
      <c r="U9" s="55">
        <v>549.20039006048739</v>
      </c>
      <c r="V9" s="55">
        <v>502.25460769127437</v>
      </c>
      <c r="W9" s="56">
        <v>462.05177197412968</v>
      </c>
    </row>
    <row r="10" spans="1:23" s="42" customFormat="1">
      <c r="A10" s="52" t="s">
        <v>75</v>
      </c>
      <c r="B10" s="58" t="s">
        <v>76</v>
      </c>
      <c r="C10" s="55"/>
      <c r="D10" s="55"/>
      <c r="E10" s="55"/>
      <c r="F10" s="55"/>
      <c r="G10" s="55"/>
      <c r="H10" s="55"/>
      <c r="I10" s="55"/>
      <c r="J10" s="55"/>
      <c r="K10" s="55">
        <v>406.1706248093077</v>
      </c>
      <c r="L10" s="55">
        <v>436.33840070896491</v>
      </c>
      <c r="M10" s="55">
        <v>467.23375150481473</v>
      </c>
      <c r="N10" s="55">
        <v>499.0419617591167</v>
      </c>
      <c r="O10" s="55">
        <v>518.71226389465664</v>
      </c>
      <c r="P10" s="55">
        <v>550.82516544056011</v>
      </c>
      <c r="Q10" s="55">
        <v>562.55111579795164</v>
      </c>
      <c r="R10" s="55">
        <v>552.06244790197513</v>
      </c>
      <c r="S10" s="55">
        <v>512.84873479414625</v>
      </c>
      <c r="T10" s="55">
        <v>481.39600740315518</v>
      </c>
      <c r="U10" s="55">
        <v>445.21551422817674</v>
      </c>
      <c r="V10" s="55">
        <v>408.35046083064259</v>
      </c>
      <c r="W10" s="56">
        <v>379.34066272033749</v>
      </c>
    </row>
    <row r="11" spans="1:23" s="42" customFormat="1">
      <c r="A11" s="52" t="s">
        <v>77</v>
      </c>
      <c r="B11" s="58" t="s">
        <v>78</v>
      </c>
      <c r="C11" s="55"/>
      <c r="D11" s="55"/>
      <c r="E11" s="55"/>
      <c r="F11" s="55"/>
      <c r="G11" s="55"/>
      <c r="H11" s="55"/>
      <c r="I11" s="55"/>
      <c r="J11" s="55"/>
      <c r="K11" s="55">
        <v>616.75351219765798</v>
      </c>
      <c r="L11" s="55">
        <v>659.02897910187482</v>
      </c>
      <c r="M11" s="55">
        <v>702.05087717606898</v>
      </c>
      <c r="N11" s="55">
        <v>748.04978646168092</v>
      </c>
      <c r="O11" s="55">
        <v>777.31980734070328</v>
      </c>
      <c r="P11" s="55">
        <v>819.449590021071</v>
      </c>
      <c r="Q11" s="55">
        <v>826.54041109092429</v>
      </c>
      <c r="R11" s="55">
        <v>806.40957140797354</v>
      </c>
      <c r="S11" s="55">
        <v>749.89092775082963</v>
      </c>
      <c r="T11" s="55">
        <v>698.98341370754781</v>
      </c>
      <c r="U11" s="55">
        <v>646.0246300962807</v>
      </c>
      <c r="V11" s="55">
        <v>592.3185401164103</v>
      </c>
      <c r="W11" s="56">
        <v>547.82418144864118</v>
      </c>
    </row>
    <row r="12" spans="1:23" s="42" customFormat="1">
      <c r="A12" s="52" t="s">
        <v>79</v>
      </c>
      <c r="B12" s="58" t="s">
        <v>80</v>
      </c>
      <c r="C12" s="55"/>
      <c r="D12" s="55"/>
      <c r="E12" s="55"/>
      <c r="F12" s="55"/>
      <c r="G12" s="55"/>
      <c r="H12" s="55"/>
      <c r="I12" s="55"/>
      <c r="J12" s="55"/>
      <c r="K12" s="55">
        <v>457.45459350865093</v>
      </c>
      <c r="L12" s="55">
        <v>499.26226885045145</v>
      </c>
      <c r="M12" s="55">
        <v>538.50505793570824</v>
      </c>
      <c r="N12" s="55">
        <v>579.24305711710747</v>
      </c>
      <c r="O12" s="55">
        <v>606.7137383676361</v>
      </c>
      <c r="P12" s="55">
        <v>640.89711025988299</v>
      </c>
      <c r="Q12" s="55">
        <v>652.08987000977299</v>
      </c>
      <c r="R12" s="55">
        <v>633.86377441202683</v>
      </c>
      <c r="S12" s="55">
        <v>587.59119927998995</v>
      </c>
      <c r="T12" s="55">
        <v>549.21729824544286</v>
      </c>
      <c r="U12" s="55">
        <v>510.12550575575563</v>
      </c>
      <c r="V12" s="55">
        <v>468.95318966594755</v>
      </c>
      <c r="W12" s="56">
        <v>435.19038071493509</v>
      </c>
    </row>
    <row r="13" spans="1:23" s="42" customFormat="1">
      <c r="A13" s="52" t="s">
        <v>81</v>
      </c>
      <c r="B13" s="58" t="s">
        <v>82</v>
      </c>
      <c r="C13" s="55"/>
      <c r="D13" s="55"/>
      <c r="E13" s="55"/>
      <c r="F13" s="55"/>
      <c r="G13" s="55"/>
      <c r="H13" s="55"/>
      <c r="I13" s="55"/>
      <c r="J13" s="55"/>
      <c r="K13" s="55">
        <v>880.96569131027934</v>
      </c>
      <c r="L13" s="55">
        <v>948.17997636220025</v>
      </c>
      <c r="M13" s="55">
        <v>1004.5247175012427</v>
      </c>
      <c r="N13" s="55">
        <v>1076.4061590686313</v>
      </c>
      <c r="O13" s="55">
        <v>1133.2764984937596</v>
      </c>
      <c r="P13" s="55">
        <v>1196.1267803251017</v>
      </c>
      <c r="Q13" s="55">
        <v>1217.1941659449021</v>
      </c>
      <c r="R13" s="55">
        <v>1208.3705987713772</v>
      </c>
      <c r="S13" s="55">
        <v>1164.7658502377792</v>
      </c>
      <c r="T13" s="55">
        <v>1113.4247770354409</v>
      </c>
      <c r="U13" s="55">
        <v>1077.5038952871798</v>
      </c>
      <c r="V13" s="55">
        <v>1036.6532817431189</v>
      </c>
      <c r="W13" s="56">
        <v>1000.6996983014033</v>
      </c>
    </row>
    <row r="14" spans="1:23" s="42" customFormat="1">
      <c r="A14" s="52" t="s">
        <v>83</v>
      </c>
      <c r="B14" s="58" t="s">
        <v>84</v>
      </c>
      <c r="C14" s="55"/>
      <c r="D14" s="55"/>
      <c r="E14" s="55"/>
      <c r="F14" s="55"/>
      <c r="G14" s="55"/>
      <c r="H14" s="55"/>
      <c r="I14" s="55"/>
      <c r="J14" s="55"/>
      <c r="K14" s="55">
        <v>568.09030557298672</v>
      </c>
      <c r="L14" s="55">
        <v>620.66848475374695</v>
      </c>
      <c r="M14" s="55">
        <v>669.89260735588823</v>
      </c>
      <c r="N14" s="55">
        <v>725.79548870013184</v>
      </c>
      <c r="O14" s="55">
        <v>765.20743462531664</v>
      </c>
      <c r="P14" s="55">
        <v>817.9087523832618</v>
      </c>
      <c r="Q14" s="55">
        <v>839.30374505228656</v>
      </c>
      <c r="R14" s="55">
        <v>829.15370835174406</v>
      </c>
      <c r="S14" s="55">
        <v>777.39129393248595</v>
      </c>
      <c r="T14" s="55">
        <v>732.22500289278366</v>
      </c>
      <c r="U14" s="55">
        <v>685.37690798555241</v>
      </c>
      <c r="V14" s="55">
        <v>637.28914598468918</v>
      </c>
      <c r="W14" s="56">
        <v>599.53173927381624</v>
      </c>
    </row>
    <row r="15" spans="1:23" s="42" customFormat="1">
      <c r="A15" s="52" t="s">
        <v>85</v>
      </c>
      <c r="B15" s="58" t="s">
        <v>86</v>
      </c>
      <c r="C15" s="55"/>
      <c r="D15" s="55"/>
      <c r="E15" s="55"/>
      <c r="F15" s="55"/>
      <c r="G15" s="55"/>
      <c r="H15" s="55"/>
      <c r="I15" s="55"/>
      <c r="J15" s="55"/>
      <c r="K15" s="55">
        <v>457.21196737251631</v>
      </c>
      <c r="L15" s="55">
        <v>496.96071153214797</v>
      </c>
      <c r="M15" s="55">
        <v>534.41254505632446</v>
      </c>
      <c r="N15" s="55">
        <v>572.26797377991852</v>
      </c>
      <c r="O15" s="55">
        <v>599.70890272428346</v>
      </c>
      <c r="P15" s="55">
        <v>636.80724804236274</v>
      </c>
      <c r="Q15" s="55">
        <v>647.75691219326268</v>
      </c>
      <c r="R15" s="55">
        <v>636.23965597997244</v>
      </c>
      <c r="S15" s="55">
        <v>591.09723954995127</v>
      </c>
      <c r="T15" s="55">
        <v>549.58549927341403</v>
      </c>
      <c r="U15" s="55">
        <v>507.85687861399128</v>
      </c>
      <c r="V15" s="55">
        <v>462.93225172945671</v>
      </c>
      <c r="W15" s="56">
        <v>428.22558886097744</v>
      </c>
    </row>
    <row r="16" spans="1:23" s="42" customFormat="1" ht="15.75">
      <c r="A16" s="40">
        <v>924</v>
      </c>
      <c r="B16" s="59" t="s">
        <v>87</v>
      </c>
      <c r="C16" s="50"/>
      <c r="D16" s="50"/>
      <c r="E16" s="50"/>
      <c r="F16" s="50"/>
      <c r="G16" s="50"/>
      <c r="H16" s="50"/>
      <c r="I16" s="50"/>
      <c r="J16" s="50"/>
      <c r="K16" s="50">
        <v>351.9463827523536</v>
      </c>
      <c r="L16" s="50">
        <v>380.91414097128597</v>
      </c>
      <c r="M16" s="50">
        <v>409.83504423389223</v>
      </c>
      <c r="N16" s="50">
        <v>441.86206835144168</v>
      </c>
      <c r="O16" s="50">
        <v>463.71296275504318</v>
      </c>
      <c r="P16" s="50">
        <v>489.78636089066924</v>
      </c>
      <c r="Q16" s="50">
        <v>492.98187561880735</v>
      </c>
      <c r="R16" s="50">
        <v>479.05013581276989</v>
      </c>
      <c r="S16" s="50">
        <v>446.15930512622441</v>
      </c>
      <c r="T16" s="50">
        <v>416.85941093963316</v>
      </c>
      <c r="U16" s="50">
        <v>386.43797223217581</v>
      </c>
      <c r="V16" s="50">
        <v>353.45368958687817</v>
      </c>
      <c r="W16" s="51">
        <v>325.50478509992769</v>
      </c>
    </row>
    <row r="17" spans="1:23" s="42" customFormat="1" ht="15.75">
      <c r="A17" s="40">
        <v>923</v>
      </c>
      <c r="B17" s="79" t="s">
        <v>88</v>
      </c>
      <c r="C17" s="80"/>
      <c r="D17" s="80"/>
      <c r="E17" s="80"/>
      <c r="F17" s="80"/>
      <c r="G17" s="80"/>
      <c r="H17" s="80"/>
      <c r="I17" s="80"/>
      <c r="J17" s="80"/>
      <c r="K17" s="80">
        <v>601.87958706563325</v>
      </c>
      <c r="L17" s="80">
        <v>644.32263497448969</v>
      </c>
      <c r="M17" s="80">
        <v>685.55196583556574</v>
      </c>
      <c r="N17" s="80">
        <v>734.65774001944692</v>
      </c>
      <c r="O17" s="80">
        <v>758.8170996799513</v>
      </c>
      <c r="P17" s="80">
        <v>787.00419404650609</v>
      </c>
      <c r="Q17" s="80">
        <v>784.97197793876671</v>
      </c>
      <c r="R17" s="80">
        <v>751.1840180626607</v>
      </c>
      <c r="S17" s="80">
        <v>687.84738915366529</v>
      </c>
      <c r="T17" s="80">
        <v>636.96221376158235</v>
      </c>
      <c r="U17" s="80">
        <v>587.33262379467828</v>
      </c>
      <c r="V17" s="80">
        <v>533.11836418052314</v>
      </c>
      <c r="W17" s="51">
        <v>488.34723363544373</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162</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c r="D21" s="50"/>
      <c r="E21" s="50"/>
      <c r="F21" s="50"/>
      <c r="G21" s="50"/>
      <c r="H21" s="50"/>
      <c r="I21" s="50"/>
      <c r="J21" s="50"/>
      <c r="K21" s="50">
        <v>7640.9987635777261</v>
      </c>
      <c r="L21" s="50">
        <v>8010.3328441681551</v>
      </c>
      <c r="M21" s="50">
        <v>8309.6865350344542</v>
      </c>
      <c r="N21" s="50">
        <v>8702.1253412446604</v>
      </c>
      <c r="O21" s="50">
        <v>8858.5382993496787</v>
      </c>
      <c r="P21" s="50">
        <v>9223.1525247712834</v>
      </c>
      <c r="Q21" s="50">
        <v>9184.9408136699203</v>
      </c>
      <c r="R21" s="50">
        <v>8850.2192221571368</v>
      </c>
      <c r="S21" s="50">
        <v>8083.8748888548062</v>
      </c>
      <c r="T21" s="50">
        <v>7454.1350730154254</v>
      </c>
      <c r="U21" s="50">
        <v>6862.2865637941468</v>
      </c>
      <c r="V21" s="50">
        <v>6299.9564827830955</v>
      </c>
      <c r="W21" s="51">
        <v>5757.8758969899654</v>
      </c>
    </row>
    <row r="22" spans="1:23">
      <c r="A22" s="52"/>
      <c r="B22" s="78" t="s">
        <v>66</v>
      </c>
      <c r="C22" s="55"/>
      <c r="D22" s="55"/>
      <c r="E22" s="55"/>
      <c r="F22" s="55"/>
      <c r="G22" s="55"/>
      <c r="H22" s="55"/>
      <c r="I22" s="55"/>
      <c r="J22" s="55"/>
      <c r="K22" s="55">
        <v>1.3035827976068981</v>
      </c>
      <c r="L22" s="55">
        <v>0.91987168643849537</v>
      </c>
      <c r="M22" s="55">
        <v>1.8088837641079012</v>
      </c>
      <c r="N22" s="55">
        <v>2.1649932129385641</v>
      </c>
      <c r="O22" s="55">
        <v>1.1936781277143851</v>
      </c>
      <c r="P22" s="55">
        <v>0.94362860777106961</v>
      </c>
      <c r="Q22" s="55">
        <v>0.97556482623369645</v>
      </c>
      <c r="R22" s="55">
        <v>0.80802480545925248</v>
      </c>
      <c r="S22" s="55">
        <v>0.59783169042857609</v>
      </c>
      <c r="T22" s="55">
        <v>0.63740339637713239</v>
      </c>
      <c r="U22" s="55">
        <v>0.59629177409017076</v>
      </c>
      <c r="V22" s="55">
        <v>1.43623098954231</v>
      </c>
      <c r="W22" s="56">
        <v>0.83866670077336347</v>
      </c>
    </row>
    <row r="23" spans="1:23" ht="25.5" customHeight="1">
      <c r="A23" s="47">
        <v>941</v>
      </c>
      <c r="B23" s="48" t="s">
        <v>67</v>
      </c>
      <c r="C23" s="50"/>
      <c r="D23" s="50"/>
      <c r="E23" s="50"/>
      <c r="F23" s="50"/>
      <c r="G23" s="50"/>
      <c r="H23" s="50"/>
      <c r="I23" s="50"/>
      <c r="J23" s="50"/>
      <c r="K23" s="50">
        <v>6869.4294024096489</v>
      </c>
      <c r="L23" s="50">
        <v>7206.2667347613869</v>
      </c>
      <c r="M23" s="50">
        <v>7478.4846646496635</v>
      </c>
      <c r="N23" s="50">
        <v>7832.174896835153</v>
      </c>
      <c r="O23" s="50">
        <v>7984.7323366381816</v>
      </c>
      <c r="P23" s="50">
        <v>8329.2623743652493</v>
      </c>
      <c r="Q23" s="50">
        <v>8309.2037883480189</v>
      </c>
      <c r="R23" s="50">
        <v>8023.7757249773722</v>
      </c>
      <c r="S23" s="50">
        <v>7342.9542385274945</v>
      </c>
      <c r="T23" s="50">
        <v>6779.2114311603127</v>
      </c>
      <c r="U23" s="50">
        <v>6248.7955367213663</v>
      </c>
      <c r="V23" s="50">
        <v>5745.9976480678615</v>
      </c>
      <c r="W23" s="51">
        <v>5260.7349966436086</v>
      </c>
    </row>
    <row r="24" spans="1:23" ht="25.5" customHeight="1">
      <c r="A24" s="47">
        <v>921</v>
      </c>
      <c r="B24" s="57" t="s">
        <v>68</v>
      </c>
      <c r="C24" s="50"/>
      <c r="D24" s="50"/>
      <c r="E24" s="50"/>
      <c r="F24" s="50"/>
      <c r="G24" s="50"/>
      <c r="H24" s="50"/>
      <c r="I24" s="50"/>
      <c r="J24" s="50"/>
      <c r="K24" s="50">
        <v>6419.0199512815934</v>
      </c>
      <c r="L24" s="50">
        <v>6731.4583971221673</v>
      </c>
      <c r="M24" s="50">
        <v>6982.6589237889066</v>
      </c>
      <c r="N24" s="50">
        <v>7310.2427732576425</v>
      </c>
      <c r="O24" s="50">
        <v>7451.4791614112919</v>
      </c>
      <c r="P24" s="50">
        <v>7773.5435730043155</v>
      </c>
      <c r="Q24" s="50">
        <v>7759.8318901987586</v>
      </c>
      <c r="R24" s="50">
        <v>7497.2459058355607</v>
      </c>
      <c r="S24" s="50">
        <v>6862.7577304931656</v>
      </c>
      <c r="T24" s="50">
        <v>6337.9253421336562</v>
      </c>
      <c r="U24" s="50">
        <v>5845.5388656201221</v>
      </c>
      <c r="V24" s="50">
        <v>5379.6790854590045</v>
      </c>
      <c r="W24" s="51">
        <v>4929.9278561899</v>
      </c>
    </row>
    <row r="25" spans="1:23">
      <c r="A25" s="52" t="s">
        <v>69</v>
      </c>
      <c r="B25" s="58" t="s">
        <v>70</v>
      </c>
      <c r="C25" s="55"/>
      <c r="D25" s="55"/>
      <c r="E25" s="55"/>
      <c r="F25" s="55"/>
      <c r="G25" s="55"/>
      <c r="H25" s="55"/>
      <c r="I25" s="55"/>
      <c r="J25" s="55"/>
      <c r="K25" s="55">
        <v>400.39153778937941</v>
      </c>
      <c r="L25" s="55">
        <v>414.818644315791</v>
      </c>
      <c r="M25" s="55">
        <v>430.23666462836655</v>
      </c>
      <c r="N25" s="55">
        <v>449.04539535338097</v>
      </c>
      <c r="O25" s="55">
        <v>456.77986250022076</v>
      </c>
      <c r="P25" s="55">
        <v>474.66836367610745</v>
      </c>
      <c r="Q25" s="55">
        <v>473.28701190343492</v>
      </c>
      <c r="R25" s="55">
        <v>451.49358983282059</v>
      </c>
      <c r="S25" s="55">
        <v>407.09253050151193</v>
      </c>
      <c r="T25" s="55">
        <v>373.37391180590322</v>
      </c>
      <c r="U25" s="55">
        <v>340.45434114051488</v>
      </c>
      <c r="V25" s="55">
        <v>308.86637859036591</v>
      </c>
      <c r="W25" s="56">
        <v>278.62681313535239</v>
      </c>
    </row>
    <row r="26" spans="1:23">
      <c r="A26" s="52" t="s">
        <v>71</v>
      </c>
      <c r="B26" s="58" t="s">
        <v>72</v>
      </c>
      <c r="C26" s="55"/>
      <c r="D26" s="55"/>
      <c r="E26" s="55"/>
      <c r="F26" s="55"/>
      <c r="G26" s="55"/>
      <c r="H26" s="55"/>
      <c r="I26" s="55"/>
      <c r="J26" s="55"/>
      <c r="K26" s="55">
        <v>1008.2645379998837</v>
      </c>
      <c r="L26" s="55">
        <v>1052.6865688538624</v>
      </c>
      <c r="M26" s="55">
        <v>1088.4745683374299</v>
      </c>
      <c r="N26" s="55">
        <v>1140.7460118769754</v>
      </c>
      <c r="O26" s="55">
        <v>1164.156706116147</v>
      </c>
      <c r="P26" s="55">
        <v>1211.698935942009</v>
      </c>
      <c r="Q26" s="55">
        <v>1204.8224404783323</v>
      </c>
      <c r="R26" s="55">
        <v>1160.4152244189327</v>
      </c>
      <c r="S26" s="55">
        <v>1055.4865480542658</v>
      </c>
      <c r="T26" s="55">
        <v>970.94029127367571</v>
      </c>
      <c r="U26" s="55">
        <v>891.35515783981145</v>
      </c>
      <c r="V26" s="55">
        <v>812.51245483330001</v>
      </c>
      <c r="W26" s="56">
        <v>735.67525674956983</v>
      </c>
    </row>
    <row r="27" spans="1:23">
      <c r="A27" s="52" t="s">
        <v>73</v>
      </c>
      <c r="B27" s="58" t="s">
        <v>74</v>
      </c>
      <c r="C27" s="55"/>
      <c r="D27" s="55"/>
      <c r="E27" s="55"/>
      <c r="F27" s="55"/>
      <c r="G27" s="55"/>
      <c r="H27" s="55"/>
      <c r="I27" s="55"/>
      <c r="J27" s="55"/>
      <c r="K27" s="55">
        <v>676.2443797111805</v>
      </c>
      <c r="L27" s="55">
        <v>701.22713932664612</v>
      </c>
      <c r="M27" s="55">
        <v>725.55154679311056</v>
      </c>
      <c r="N27" s="55">
        <v>758.41698403354053</v>
      </c>
      <c r="O27" s="55">
        <v>769.62194757521308</v>
      </c>
      <c r="P27" s="55">
        <v>797.58595781801114</v>
      </c>
      <c r="Q27" s="55">
        <v>793.47669753658363</v>
      </c>
      <c r="R27" s="55">
        <v>756.7702101854569</v>
      </c>
      <c r="S27" s="55">
        <v>682.17254202094523</v>
      </c>
      <c r="T27" s="55">
        <v>627.07668458984926</v>
      </c>
      <c r="U27" s="55">
        <v>573.10289613629573</v>
      </c>
      <c r="V27" s="55">
        <v>520.53547996114435</v>
      </c>
      <c r="W27" s="56">
        <v>469.57842841360002</v>
      </c>
    </row>
    <row r="28" spans="1:23">
      <c r="A28" s="52" t="s">
        <v>75</v>
      </c>
      <c r="B28" s="58" t="s">
        <v>76</v>
      </c>
      <c r="C28" s="55"/>
      <c r="D28" s="55"/>
      <c r="E28" s="55"/>
      <c r="F28" s="55"/>
      <c r="G28" s="55"/>
      <c r="H28" s="55"/>
      <c r="I28" s="55"/>
      <c r="J28" s="55"/>
      <c r="K28" s="55">
        <v>519.80385976413731</v>
      </c>
      <c r="L28" s="55">
        <v>543.89451166213564</v>
      </c>
      <c r="M28" s="55">
        <v>565.26771991419491</v>
      </c>
      <c r="N28" s="55">
        <v>589.47361520984214</v>
      </c>
      <c r="O28" s="55">
        <v>596.50038702297593</v>
      </c>
      <c r="P28" s="55">
        <v>624.97432582936881</v>
      </c>
      <c r="Q28" s="55">
        <v>626.89885688794516</v>
      </c>
      <c r="R28" s="55">
        <v>606.77853760680239</v>
      </c>
      <c r="S28" s="55">
        <v>551.97363087227313</v>
      </c>
      <c r="T28" s="55">
        <v>509.60433135273223</v>
      </c>
      <c r="U28" s="55">
        <v>464.59235140178305</v>
      </c>
      <c r="V28" s="55">
        <v>423.21344566238378</v>
      </c>
      <c r="W28" s="56">
        <v>385.51998507120345</v>
      </c>
    </row>
    <row r="29" spans="1:23">
      <c r="A29" s="52" t="s">
        <v>77</v>
      </c>
      <c r="B29" s="58" t="s">
        <v>78</v>
      </c>
      <c r="C29" s="55"/>
      <c r="D29" s="55"/>
      <c r="E29" s="55"/>
      <c r="F29" s="55"/>
      <c r="G29" s="55"/>
      <c r="H29" s="55"/>
      <c r="I29" s="55"/>
      <c r="J29" s="55"/>
      <c r="K29" s="55">
        <v>789.30094049500542</v>
      </c>
      <c r="L29" s="55">
        <v>821.47765169742377</v>
      </c>
      <c r="M29" s="55">
        <v>849.35366361474757</v>
      </c>
      <c r="N29" s="55">
        <v>883.60427734003451</v>
      </c>
      <c r="O29" s="55">
        <v>893.88973076896434</v>
      </c>
      <c r="P29" s="55">
        <v>929.75954478215704</v>
      </c>
      <c r="Q29" s="55">
        <v>921.08472338484592</v>
      </c>
      <c r="R29" s="55">
        <v>886.3345484022874</v>
      </c>
      <c r="S29" s="55">
        <v>807.09961839907305</v>
      </c>
      <c r="T29" s="55">
        <v>739.94168977553193</v>
      </c>
      <c r="U29" s="55">
        <v>674.14115718814514</v>
      </c>
      <c r="V29" s="55">
        <v>613.87752515931061</v>
      </c>
      <c r="W29" s="56">
        <v>556.74803945135181</v>
      </c>
    </row>
    <row r="30" spans="1:23">
      <c r="A30" s="52" t="s">
        <v>79</v>
      </c>
      <c r="B30" s="58" t="s">
        <v>80</v>
      </c>
      <c r="C30" s="55"/>
      <c r="D30" s="55"/>
      <c r="E30" s="55"/>
      <c r="F30" s="55"/>
      <c r="G30" s="55"/>
      <c r="H30" s="55"/>
      <c r="I30" s="55"/>
      <c r="J30" s="55"/>
      <c r="K30" s="55">
        <v>585.43540287845587</v>
      </c>
      <c r="L30" s="55">
        <v>622.32892513365039</v>
      </c>
      <c r="M30" s="55">
        <v>651.49301667784687</v>
      </c>
      <c r="N30" s="55">
        <v>684.20799277163121</v>
      </c>
      <c r="O30" s="55">
        <v>697.69890735020181</v>
      </c>
      <c r="P30" s="55">
        <v>727.17127782333318</v>
      </c>
      <c r="Q30" s="55">
        <v>726.67955429699987</v>
      </c>
      <c r="R30" s="55">
        <v>696.68736850572816</v>
      </c>
      <c r="S30" s="55">
        <v>632.41814931132683</v>
      </c>
      <c r="T30" s="55">
        <v>581.39974103551037</v>
      </c>
      <c r="U30" s="55">
        <v>532.32738001044947</v>
      </c>
      <c r="V30" s="55">
        <v>486.02196958264841</v>
      </c>
      <c r="W30" s="56">
        <v>442.27947479503962</v>
      </c>
    </row>
    <row r="31" spans="1:23">
      <c r="A31" s="52" t="s">
        <v>81</v>
      </c>
      <c r="B31" s="58" t="s">
        <v>82</v>
      </c>
      <c r="C31" s="55"/>
      <c r="D31" s="55"/>
      <c r="E31" s="55"/>
      <c r="F31" s="55"/>
      <c r="G31" s="55"/>
      <c r="H31" s="55"/>
      <c r="I31" s="55"/>
      <c r="J31" s="55"/>
      <c r="K31" s="55">
        <v>1127.4310319163458</v>
      </c>
      <c r="L31" s="55">
        <v>1181.9035051084345</v>
      </c>
      <c r="M31" s="55">
        <v>1215.2919065255646</v>
      </c>
      <c r="N31" s="55">
        <v>1271.462279010919</v>
      </c>
      <c r="O31" s="55">
        <v>1303.2270817735225</v>
      </c>
      <c r="P31" s="55">
        <v>1357.1430193139975</v>
      </c>
      <c r="Q31" s="55">
        <v>1356.4236383376015</v>
      </c>
      <c r="R31" s="55">
        <v>1328.1347927141435</v>
      </c>
      <c r="S31" s="55">
        <v>1253.6250786108319</v>
      </c>
      <c r="T31" s="55">
        <v>1178.6680410448953</v>
      </c>
      <c r="U31" s="55">
        <v>1124.3994253522119</v>
      </c>
      <c r="V31" s="55">
        <v>1074.3849937901216</v>
      </c>
      <c r="W31" s="56">
        <v>1017.0007348627737</v>
      </c>
    </row>
    <row r="32" spans="1:23">
      <c r="A32" s="52" t="s">
        <v>83</v>
      </c>
      <c r="B32" s="58" t="s">
        <v>84</v>
      </c>
      <c r="C32" s="55"/>
      <c r="D32" s="55"/>
      <c r="E32" s="55"/>
      <c r="F32" s="55"/>
      <c r="G32" s="55"/>
      <c r="H32" s="55"/>
      <c r="I32" s="55"/>
      <c r="J32" s="55"/>
      <c r="K32" s="55">
        <v>727.02336282951148</v>
      </c>
      <c r="L32" s="55">
        <v>773.66141020528585</v>
      </c>
      <c r="M32" s="55">
        <v>810.44801564070201</v>
      </c>
      <c r="N32" s="55">
        <v>857.31726670626995</v>
      </c>
      <c r="O32" s="55">
        <v>879.96093919143959</v>
      </c>
      <c r="P32" s="55">
        <v>928.01128775920108</v>
      </c>
      <c r="Q32" s="55">
        <v>935.30799882730525</v>
      </c>
      <c r="R32" s="55">
        <v>911.33290539308996</v>
      </c>
      <c r="S32" s="55">
        <v>836.69796961212387</v>
      </c>
      <c r="T32" s="55">
        <v>775.13113374542661</v>
      </c>
      <c r="U32" s="55">
        <v>715.20613972651881</v>
      </c>
      <c r="V32" s="55">
        <v>660.48495404362052</v>
      </c>
      <c r="W32" s="56">
        <v>609.29789471304866</v>
      </c>
    </row>
    <row r="33" spans="1:23">
      <c r="A33" s="52" t="s">
        <v>85</v>
      </c>
      <c r="B33" s="58" t="s">
        <v>86</v>
      </c>
      <c r="C33" s="55"/>
      <c r="D33" s="55"/>
      <c r="E33" s="55"/>
      <c r="F33" s="55"/>
      <c r="G33" s="55"/>
      <c r="H33" s="55"/>
      <c r="I33" s="55"/>
      <c r="J33" s="55"/>
      <c r="K33" s="55">
        <v>585.12489789769404</v>
      </c>
      <c r="L33" s="55">
        <v>619.46004081893705</v>
      </c>
      <c r="M33" s="55">
        <v>646.54182165694328</v>
      </c>
      <c r="N33" s="55">
        <v>675.96895095504874</v>
      </c>
      <c r="O33" s="55">
        <v>689.64359911260681</v>
      </c>
      <c r="P33" s="55">
        <v>722.53086006012995</v>
      </c>
      <c r="Q33" s="55">
        <v>721.85096854571032</v>
      </c>
      <c r="R33" s="55">
        <v>699.2987287762985</v>
      </c>
      <c r="S33" s="55">
        <v>636.19166311081347</v>
      </c>
      <c r="T33" s="55">
        <v>581.78951751013221</v>
      </c>
      <c r="U33" s="55">
        <v>529.96001682439032</v>
      </c>
      <c r="V33" s="55">
        <v>479.78188383611007</v>
      </c>
      <c r="W33" s="56">
        <v>435.20122899795956</v>
      </c>
    </row>
    <row r="34" spans="1:23" ht="15.75">
      <c r="A34" s="40">
        <v>924</v>
      </c>
      <c r="B34" s="59" t="s">
        <v>87</v>
      </c>
      <c r="C34" s="50"/>
      <c r="D34" s="50"/>
      <c r="E34" s="50"/>
      <c r="F34" s="50"/>
      <c r="G34" s="50"/>
      <c r="H34" s="50"/>
      <c r="I34" s="50"/>
      <c r="J34" s="50"/>
      <c r="K34" s="50">
        <v>450.40945112805588</v>
      </c>
      <c r="L34" s="50">
        <v>474.80833763921999</v>
      </c>
      <c r="M34" s="50">
        <v>495.8257408607567</v>
      </c>
      <c r="N34" s="50">
        <v>521.93212357751077</v>
      </c>
      <c r="O34" s="50">
        <v>533.25317522688988</v>
      </c>
      <c r="P34" s="50">
        <v>555.71880136093341</v>
      </c>
      <c r="Q34" s="50">
        <v>549.37189814926114</v>
      </c>
      <c r="R34" s="50">
        <v>526.52981914181123</v>
      </c>
      <c r="S34" s="50">
        <v>480.19650803432853</v>
      </c>
      <c r="T34" s="50">
        <v>441.28608902665621</v>
      </c>
      <c r="U34" s="50">
        <v>403.25667110124493</v>
      </c>
      <c r="V34" s="50">
        <v>366.31856260885689</v>
      </c>
      <c r="W34" s="51">
        <v>330.80714045370814</v>
      </c>
    </row>
    <row r="35" spans="1:23" ht="15.75">
      <c r="A35" s="40">
        <v>923</v>
      </c>
      <c r="B35" s="59" t="s">
        <v>88</v>
      </c>
      <c r="C35" s="50"/>
      <c r="D35" s="50"/>
      <c r="E35" s="50"/>
      <c r="F35" s="50"/>
      <c r="G35" s="50"/>
      <c r="H35" s="50"/>
      <c r="I35" s="50"/>
      <c r="J35" s="50"/>
      <c r="K35" s="50">
        <v>770.26577837046943</v>
      </c>
      <c r="L35" s="50">
        <v>803.14623772032917</v>
      </c>
      <c r="M35" s="50">
        <v>829.3929866206829</v>
      </c>
      <c r="N35" s="50">
        <v>867.78545119656826</v>
      </c>
      <c r="O35" s="50">
        <v>872.61228458378412</v>
      </c>
      <c r="P35" s="50">
        <v>892.94652179826289</v>
      </c>
      <c r="Q35" s="50">
        <v>874.76146049566501</v>
      </c>
      <c r="R35" s="50">
        <v>825.63547237430623</v>
      </c>
      <c r="S35" s="50">
        <v>740.32281863688377</v>
      </c>
      <c r="T35" s="50">
        <v>674.28623845873585</v>
      </c>
      <c r="U35" s="50">
        <v>612.89473529868974</v>
      </c>
      <c r="V35" s="50">
        <v>552.52260372569174</v>
      </c>
      <c r="W35" s="51">
        <v>496.30223364558447</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8" priority="1" stopIfTrue="1" operator="equal">
      <formula>FALSE</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163</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c r="J3" s="50"/>
      <c r="K3" s="50"/>
      <c r="L3" s="50"/>
      <c r="M3" s="50"/>
      <c r="N3" s="50"/>
      <c r="O3" s="50"/>
      <c r="P3" s="50"/>
      <c r="Q3" s="50"/>
      <c r="R3" s="50"/>
      <c r="S3" s="50"/>
      <c r="T3" s="50">
        <f t="shared" ref="T3:W3" si="0">SUM(T6,T16:T17,T4)</f>
        <v>160.53506744000018</v>
      </c>
      <c r="U3" s="50">
        <f t="shared" si="0"/>
        <v>1564.5904814799992</v>
      </c>
      <c r="V3" s="50">
        <f t="shared" si="0"/>
        <v>3004.5842815999968</v>
      </c>
      <c r="W3" s="77">
        <f t="shared" si="0"/>
        <v>5160.3790036200035</v>
      </c>
    </row>
    <row r="4" spans="1:23" s="42" customFormat="1">
      <c r="A4" s="52"/>
      <c r="B4" s="78" t="s">
        <v>66</v>
      </c>
      <c r="C4" s="55"/>
      <c r="D4" s="55"/>
      <c r="E4" s="55"/>
      <c r="F4" s="55"/>
      <c r="G4" s="55"/>
      <c r="H4" s="55"/>
      <c r="I4" s="55"/>
      <c r="J4" s="55"/>
      <c r="K4" s="55"/>
      <c r="L4" s="55"/>
      <c r="M4" s="55"/>
      <c r="N4" s="55"/>
      <c r="O4" s="55"/>
      <c r="P4" s="55"/>
      <c r="Q4" s="55"/>
      <c r="R4" s="55"/>
      <c r="S4" s="55"/>
      <c r="T4" s="55">
        <v>0.34647768620927749</v>
      </c>
      <c r="U4" s="55">
        <v>5.6146152102526869</v>
      </c>
      <c r="V4" s="55">
        <v>11.308480768204046</v>
      </c>
      <c r="W4" s="56">
        <v>18.514200409908543</v>
      </c>
    </row>
    <row r="5" spans="1:23" s="42" customFormat="1" ht="25.5" customHeight="1">
      <c r="A5" s="47">
        <v>941</v>
      </c>
      <c r="B5" s="48" t="s">
        <v>67</v>
      </c>
      <c r="C5" s="50"/>
      <c r="D5" s="50"/>
      <c r="E5" s="50"/>
      <c r="F5" s="50"/>
      <c r="G5" s="50"/>
      <c r="H5" s="50"/>
      <c r="I5" s="50"/>
      <c r="J5" s="50"/>
      <c r="K5" s="50"/>
      <c r="L5" s="50"/>
      <c r="M5" s="50"/>
      <c r="N5" s="50"/>
      <c r="O5" s="50"/>
      <c r="P5" s="50"/>
      <c r="Q5" s="50"/>
      <c r="R5" s="50"/>
      <c r="S5" s="50"/>
      <c r="T5" s="50">
        <f t="shared" ref="T5:W5" si="1">SUM(T6,T16)</f>
        <v>140.15488618415395</v>
      </c>
      <c r="U5" s="50">
        <f t="shared" si="1"/>
        <v>1396.4607373380991</v>
      </c>
      <c r="V5" s="50">
        <f t="shared" si="1"/>
        <v>2675.8152088100733</v>
      </c>
      <c r="W5" s="51">
        <f t="shared" si="1"/>
        <v>4591.6318560124218</v>
      </c>
    </row>
    <row r="6" spans="1:23" s="42" customFormat="1" ht="25.5" customHeight="1">
      <c r="A6" s="47">
        <v>921</v>
      </c>
      <c r="B6" s="57" t="s">
        <v>68</v>
      </c>
      <c r="C6" s="50"/>
      <c r="D6" s="50"/>
      <c r="E6" s="50"/>
      <c r="F6" s="50"/>
      <c r="G6" s="50"/>
      <c r="H6" s="50"/>
      <c r="I6" s="50"/>
      <c r="J6" s="50"/>
      <c r="K6" s="50"/>
      <c r="L6" s="50"/>
      <c r="M6" s="50"/>
      <c r="N6" s="50"/>
      <c r="O6" s="50"/>
      <c r="P6" s="50"/>
      <c r="Q6" s="50"/>
      <c r="R6" s="50"/>
      <c r="S6" s="50"/>
      <c r="T6" s="50">
        <f t="shared" ref="T6:W6" si="2">SUM(T7:T15)</f>
        <v>131.73513574786543</v>
      </c>
      <c r="U6" s="50">
        <f t="shared" si="2"/>
        <v>1242.6073278999727</v>
      </c>
      <c r="V6" s="50">
        <f t="shared" si="2"/>
        <v>2402.8286965609523</v>
      </c>
      <c r="W6" s="51">
        <f t="shared" si="2"/>
        <v>4147.0101348167236</v>
      </c>
    </row>
    <row r="7" spans="1:23" s="42" customFormat="1">
      <c r="A7" s="52" t="s">
        <v>69</v>
      </c>
      <c r="B7" s="58" t="s">
        <v>70</v>
      </c>
      <c r="C7" s="55"/>
      <c r="D7" s="55"/>
      <c r="E7" s="55"/>
      <c r="F7" s="55"/>
      <c r="G7" s="55"/>
      <c r="H7" s="55"/>
      <c r="I7" s="55"/>
      <c r="J7" s="55"/>
      <c r="K7" s="55"/>
      <c r="L7" s="55"/>
      <c r="M7" s="55"/>
      <c r="N7" s="55"/>
      <c r="O7" s="55"/>
      <c r="P7" s="55"/>
      <c r="Q7" s="55"/>
      <c r="R7" s="55"/>
      <c r="S7" s="55"/>
      <c r="T7" s="55">
        <v>15.056220419427895</v>
      </c>
      <c r="U7" s="55">
        <v>96.607864577535793</v>
      </c>
      <c r="V7" s="55">
        <v>163.47259478958813</v>
      </c>
      <c r="W7" s="56">
        <v>291.40625102677598</v>
      </c>
    </row>
    <row r="8" spans="1:23" s="42" customFormat="1">
      <c r="A8" s="52" t="s">
        <v>71</v>
      </c>
      <c r="B8" s="58" t="s">
        <v>72</v>
      </c>
      <c r="C8" s="55"/>
      <c r="D8" s="55"/>
      <c r="E8" s="55"/>
      <c r="F8" s="55"/>
      <c r="G8" s="55"/>
      <c r="H8" s="55"/>
      <c r="I8" s="55"/>
      <c r="J8" s="55"/>
      <c r="K8" s="55"/>
      <c r="L8" s="55"/>
      <c r="M8" s="55"/>
      <c r="N8" s="55"/>
      <c r="O8" s="55"/>
      <c r="P8" s="55"/>
      <c r="Q8" s="55"/>
      <c r="R8" s="55"/>
      <c r="S8" s="55"/>
      <c r="T8" s="55">
        <v>34.430494076393771</v>
      </c>
      <c r="U8" s="55">
        <v>218.78052900549113</v>
      </c>
      <c r="V8" s="55">
        <v>422.76600838845741</v>
      </c>
      <c r="W8" s="56">
        <v>769.40242975844001</v>
      </c>
    </row>
    <row r="9" spans="1:23" s="42" customFormat="1">
      <c r="A9" s="52" t="s">
        <v>73</v>
      </c>
      <c r="B9" s="58" t="s">
        <v>74</v>
      </c>
      <c r="C9" s="55"/>
      <c r="D9" s="55"/>
      <c r="E9" s="55"/>
      <c r="F9" s="55"/>
      <c r="G9" s="55"/>
      <c r="H9" s="55"/>
      <c r="I9" s="55"/>
      <c r="J9" s="55"/>
      <c r="K9" s="55"/>
      <c r="L9" s="55"/>
      <c r="M9" s="55"/>
      <c r="N9" s="55"/>
      <c r="O9" s="55"/>
      <c r="P9" s="55"/>
      <c r="Q9" s="55"/>
      <c r="R9" s="55"/>
      <c r="S9" s="55"/>
      <c r="T9" s="55">
        <v>15.464211703451634</v>
      </c>
      <c r="U9" s="55">
        <v>119.43157472588972</v>
      </c>
      <c r="V9" s="55">
        <v>236.5192741276706</v>
      </c>
      <c r="W9" s="56">
        <v>440.69427482289257</v>
      </c>
    </row>
    <row r="10" spans="1:23" s="42" customFormat="1">
      <c r="A10" s="52" t="s">
        <v>75</v>
      </c>
      <c r="B10" s="58" t="s">
        <v>76</v>
      </c>
      <c r="C10" s="55"/>
      <c r="D10" s="55"/>
      <c r="E10" s="55"/>
      <c r="F10" s="55"/>
      <c r="G10" s="55"/>
      <c r="H10" s="55"/>
      <c r="I10" s="55"/>
      <c r="J10" s="55"/>
      <c r="K10" s="55"/>
      <c r="L10" s="55"/>
      <c r="M10" s="55"/>
      <c r="N10" s="55"/>
      <c r="O10" s="55"/>
      <c r="P10" s="55"/>
      <c r="Q10" s="55"/>
      <c r="R10" s="55"/>
      <c r="S10" s="55"/>
      <c r="T10" s="55">
        <v>8.6669073437033735</v>
      </c>
      <c r="U10" s="55">
        <v>163.57513225745487</v>
      </c>
      <c r="V10" s="55">
        <v>295.50829010399417</v>
      </c>
      <c r="W10" s="56">
        <v>427.06591997278974</v>
      </c>
    </row>
    <row r="11" spans="1:23" s="42" customFormat="1">
      <c r="A11" s="52" t="s">
        <v>77</v>
      </c>
      <c r="B11" s="58" t="s">
        <v>78</v>
      </c>
      <c r="C11" s="55"/>
      <c r="D11" s="55"/>
      <c r="E11" s="55"/>
      <c r="F11" s="55"/>
      <c r="G11" s="55"/>
      <c r="H11" s="55"/>
      <c r="I11" s="55"/>
      <c r="J11" s="55"/>
      <c r="K11" s="55"/>
      <c r="L11" s="55"/>
      <c r="M11" s="55"/>
      <c r="N11" s="55"/>
      <c r="O11" s="55"/>
      <c r="P11" s="55"/>
      <c r="Q11" s="55"/>
      <c r="R11" s="55"/>
      <c r="S11" s="55"/>
      <c r="T11" s="55">
        <v>10.804335160675723</v>
      </c>
      <c r="U11" s="55">
        <v>213.02049199258087</v>
      </c>
      <c r="V11" s="55">
        <v>381.87759181514525</v>
      </c>
      <c r="W11" s="56">
        <v>512.79524638455223</v>
      </c>
    </row>
    <row r="12" spans="1:23" s="42" customFormat="1">
      <c r="A12" s="52" t="s">
        <v>79</v>
      </c>
      <c r="B12" s="58" t="s">
        <v>80</v>
      </c>
      <c r="C12" s="55"/>
      <c r="D12" s="55"/>
      <c r="E12" s="55"/>
      <c r="F12" s="55"/>
      <c r="G12" s="55"/>
      <c r="H12" s="55"/>
      <c r="I12" s="55"/>
      <c r="J12" s="55"/>
      <c r="K12" s="55"/>
      <c r="L12" s="55"/>
      <c r="M12" s="55"/>
      <c r="N12" s="55"/>
      <c r="O12" s="55"/>
      <c r="P12" s="55"/>
      <c r="Q12" s="55"/>
      <c r="R12" s="55"/>
      <c r="S12" s="55"/>
      <c r="T12" s="55">
        <v>11.546809435495181</v>
      </c>
      <c r="U12" s="55">
        <v>119.57577161588058</v>
      </c>
      <c r="V12" s="55">
        <v>242.21330284835136</v>
      </c>
      <c r="W12" s="56">
        <v>404.22545396842395</v>
      </c>
    </row>
    <row r="13" spans="1:23" s="42" customFormat="1">
      <c r="A13" s="52" t="s">
        <v>81</v>
      </c>
      <c r="B13" s="58" t="s">
        <v>82</v>
      </c>
      <c r="C13" s="55"/>
      <c r="D13" s="55"/>
      <c r="E13" s="55"/>
      <c r="F13" s="55"/>
      <c r="G13" s="55"/>
      <c r="H13" s="55"/>
      <c r="I13" s="55"/>
      <c r="J13" s="55"/>
      <c r="K13" s="55"/>
      <c r="L13" s="55"/>
      <c r="M13" s="55"/>
      <c r="N13" s="55"/>
      <c r="O13" s="55"/>
      <c r="P13" s="55"/>
      <c r="Q13" s="55"/>
      <c r="R13" s="55"/>
      <c r="S13" s="55"/>
      <c r="T13" s="55">
        <v>10.16069612457593</v>
      </c>
      <c r="U13" s="55">
        <v>100.9708838884154</v>
      </c>
      <c r="V13" s="55">
        <v>238.68775768048368</v>
      </c>
      <c r="W13" s="56">
        <v>471.53129562923851</v>
      </c>
    </row>
    <row r="14" spans="1:23" s="42" customFormat="1">
      <c r="A14" s="52" t="s">
        <v>83</v>
      </c>
      <c r="B14" s="58" t="s">
        <v>84</v>
      </c>
      <c r="C14" s="55"/>
      <c r="D14" s="55"/>
      <c r="E14" s="55"/>
      <c r="F14" s="55"/>
      <c r="G14" s="55"/>
      <c r="H14" s="55"/>
      <c r="I14" s="55"/>
      <c r="J14" s="55"/>
      <c r="K14" s="55"/>
      <c r="L14" s="55"/>
      <c r="M14" s="55"/>
      <c r="N14" s="55"/>
      <c r="O14" s="55"/>
      <c r="P14" s="55"/>
      <c r="Q14" s="55"/>
      <c r="R14" s="55"/>
      <c r="S14" s="55"/>
      <c r="T14" s="55">
        <v>13.852912946653074</v>
      </c>
      <c r="U14" s="55">
        <v>116.12380432826993</v>
      </c>
      <c r="V14" s="55">
        <v>242.82814619274478</v>
      </c>
      <c r="W14" s="56">
        <v>476.54256651687933</v>
      </c>
    </row>
    <row r="15" spans="1:23" s="42" customFormat="1">
      <c r="A15" s="52" t="s">
        <v>85</v>
      </c>
      <c r="B15" s="58" t="s">
        <v>86</v>
      </c>
      <c r="C15" s="55"/>
      <c r="D15" s="55"/>
      <c r="E15" s="55"/>
      <c r="F15" s="55"/>
      <c r="G15" s="55"/>
      <c r="H15" s="55"/>
      <c r="I15" s="55"/>
      <c r="J15" s="55"/>
      <c r="K15" s="55"/>
      <c r="L15" s="55"/>
      <c r="M15" s="55"/>
      <c r="N15" s="55"/>
      <c r="O15" s="55"/>
      <c r="P15" s="55"/>
      <c r="Q15" s="55"/>
      <c r="R15" s="55"/>
      <c r="S15" s="55"/>
      <c r="T15" s="55">
        <v>11.752548537488845</v>
      </c>
      <c r="U15" s="55">
        <v>94.521275508454522</v>
      </c>
      <c r="V15" s="55">
        <v>178.95573061451719</v>
      </c>
      <c r="W15" s="56">
        <v>353.34669673673085</v>
      </c>
    </row>
    <row r="16" spans="1:23" s="42" customFormat="1" ht="15.75">
      <c r="A16" s="40">
        <v>924</v>
      </c>
      <c r="B16" s="59" t="s">
        <v>87</v>
      </c>
      <c r="C16" s="50"/>
      <c r="D16" s="50"/>
      <c r="E16" s="50"/>
      <c r="F16" s="50"/>
      <c r="G16" s="50"/>
      <c r="H16" s="50"/>
      <c r="I16" s="50"/>
      <c r="J16" s="50"/>
      <c r="K16" s="50"/>
      <c r="L16" s="50"/>
      <c r="M16" s="50"/>
      <c r="N16" s="50"/>
      <c r="O16" s="50"/>
      <c r="P16" s="50"/>
      <c r="Q16" s="50"/>
      <c r="R16" s="50"/>
      <c r="S16" s="50"/>
      <c r="T16" s="50">
        <v>8.4197504362885169</v>
      </c>
      <c r="U16" s="50">
        <v>153.85340943812648</v>
      </c>
      <c r="V16" s="50">
        <v>272.98651224912089</v>
      </c>
      <c r="W16" s="51">
        <v>444.62172119569823</v>
      </c>
    </row>
    <row r="17" spans="1:23" s="42" customFormat="1" ht="15.75">
      <c r="A17" s="40">
        <v>923</v>
      </c>
      <c r="B17" s="79" t="s">
        <v>88</v>
      </c>
      <c r="C17" s="80"/>
      <c r="D17" s="80"/>
      <c r="E17" s="80"/>
      <c r="F17" s="80"/>
      <c r="G17" s="80"/>
      <c r="H17" s="80"/>
      <c r="I17" s="80"/>
      <c r="J17" s="80"/>
      <c r="K17" s="80"/>
      <c r="L17" s="80"/>
      <c r="M17" s="80"/>
      <c r="N17" s="80"/>
      <c r="O17" s="80"/>
      <c r="P17" s="80"/>
      <c r="Q17" s="80"/>
      <c r="R17" s="80"/>
      <c r="S17" s="80"/>
      <c r="T17" s="80">
        <v>20.033703569636941</v>
      </c>
      <c r="U17" s="80">
        <v>162.51512893164747</v>
      </c>
      <c r="V17" s="80">
        <v>317.46059202171961</v>
      </c>
      <c r="W17" s="51">
        <v>550.23294719767284</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164</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t="s">
        <v>208</v>
      </c>
      <c r="J21" s="50" t="s">
        <v>208</v>
      </c>
      <c r="K21" s="50" t="s">
        <v>208</v>
      </c>
      <c r="L21" s="50" t="s">
        <v>208</v>
      </c>
      <c r="M21" s="50" t="s">
        <v>208</v>
      </c>
      <c r="N21" s="50" t="s">
        <v>208</v>
      </c>
      <c r="O21" s="50" t="s">
        <v>208</v>
      </c>
      <c r="P21" s="50" t="s">
        <v>208</v>
      </c>
      <c r="Q21" s="50" t="s">
        <v>208</v>
      </c>
      <c r="R21" s="50" t="s">
        <v>208</v>
      </c>
      <c r="S21" s="50" t="s">
        <v>208</v>
      </c>
      <c r="T21" s="50">
        <v>169.94192814921729</v>
      </c>
      <c r="U21" s="50">
        <v>1632.6851772714729</v>
      </c>
      <c r="V21" s="50">
        <v>3113.9439980363877</v>
      </c>
      <c r="W21" s="51">
        <v>5244.4397132927688</v>
      </c>
    </row>
    <row r="22" spans="1:23">
      <c r="A22" s="52"/>
      <c r="B22" s="78" t="s">
        <v>66</v>
      </c>
      <c r="C22" s="55" t="s">
        <v>208</v>
      </c>
      <c r="D22" s="55" t="s">
        <v>208</v>
      </c>
      <c r="E22" s="55" t="s">
        <v>208</v>
      </c>
      <c r="F22" s="55" t="s">
        <v>208</v>
      </c>
      <c r="G22" s="55" t="s">
        <v>208</v>
      </c>
      <c r="H22" s="55" t="s">
        <v>208</v>
      </c>
      <c r="I22" s="55" t="s">
        <v>208</v>
      </c>
      <c r="J22" s="55" t="s">
        <v>208</v>
      </c>
      <c r="K22" s="55" t="s">
        <v>208</v>
      </c>
      <c r="L22" s="55" t="s">
        <v>208</v>
      </c>
      <c r="M22" s="55" t="s">
        <v>208</v>
      </c>
      <c r="N22" s="55" t="s">
        <v>208</v>
      </c>
      <c r="O22" s="55" t="s">
        <v>208</v>
      </c>
      <c r="P22" s="55" t="s">
        <v>208</v>
      </c>
      <c r="Q22" s="55" t="s">
        <v>208</v>
      </c>
      <c r="R22" s="55" t="s">
        <v>208</v>
      </c>
      <c r="S22" s="55" t="s">
        <v>208</v>
      </c>
      <c r="T22" s="55">
        <v>0.36678021191283228</v>
      </c>
      <c r="U22" s="55">
        <v>5.8589766065758218</v>
      </c>
      <c r="V22" s="55">
        <v>11.720082552088309</v>
      </c>
      <c r="W22" s="56">
        <v>18.81579004593895</v>
      </c>
    </row>
    <row r="23" spans="1:23" ht="25.5" customHeight="1">
      <c r="A23" s="47">
        <v>941</v>
      </c>
      <c r="B23" s="48" t="s">
        <v>67</v>
      </c>
      <c r="C23" s="50" t="s">
        <v>208</v>
      </c>
      <c r="D23" s="50" t="s">
        <v>208</v>
      </c>
      <c r="E23" s="50" t="s">
        <v>208</v>
      </c>
      <c r="F23" s="50" t="s">
        <v>208</v>
      </c>
      <c r="G23" s="50" t="s">
        <v>208</v>
      </c>
      <c r="H23" s="50" t="s">
        <v>208</v>
      </c>
      <c r="I23" s="50" t="s">
        <v>208</v>
      </c>
      <c r="J23" s="50" t="s">
        <v>208</v>
      </c>
      <c r="K23" s="50" t="s">
        <v>208</v>
      </c>
      <c r="L23" s="50" t="s">
        <v>208</v>
      </c>
      <c r="M23" s="50" t="s">
        <v>208</v>
      </c>
      <c r="N23" s="50" t="s">
        <v>208</v>
      </c>
      <c r="O23" s="50" t="s">
        <v>208</v>
      </c>
      <c r="P23" s="50" t="s">
        <v>208</v>
      </c>
      <c r="Q23" s="50" t="s">
        <v>208</v>
      </c>
      <c r="R23" s="50" t="s">
        <v>208</v>
      </c>
      <c r="S23" s="50" t="s">
        <v>208</v>
      </c>
      <c r="T23" s="50">
        <v>148.36753101668108</v>
      </c>
      <c r="U23" s="50">
        <v>1457.2380271269419</v>
      </c>
      <c r="V23" s="50">
        <v>2773.208513522372</v>
      </c>
      <c r="W23" s="51">
        <v>4666.4278801226119</v>
      </c>
    </row>
    <row r="24" spans="1:23" ht="25.5" customHeight="1">
      <c r="A24" s="47">
        <v>921</v>
      </c>
      <c r="B24" s="57" t="s">
        <v>68</v>
      </c>
      <c r="C24" s="50" t="s">
        <v>208</v>
      </c>
      <c r="D24" s="50" t="s">
        <v>208</v>
      </c>
      <c r="E24" s="50" t="s">
        <v>208</v>
      </c>
      <c r="F24" s="50" t="s">
        <v>208</v>
      </c>
      <c r="G24" s="50" t="s">
        <v>208</v>
      </c>
      <c r="H24" s="50" t="s">
        <v>208</v>
      </c>
      <c r="I24" s="50" t="s">
        <v>208</v>
      </c>
      <c r="J24" s="50" t="s">
        <v>208</v>
      </c>
      <c r="K24" s="50" t="s">
        <v>208</v>
      </c>
      <c r="L24" s="50" t="s">
        <v>208</v>
      </c>
      <c r="M24" s="50" t="s">
        <v>208</v>
      </c>
      <c r="N24" s="50" t="s">
        <v>208</v>
      </c>
      <c r="O24" s="50" t="s">
        <v>208</v>
      </c>
      <c r="P24" s="50" t="s">
        <v>208</v>
      </c>
      <c r="Q24" s="50" t="s">
        <v>208</v>
      </c>
      <c r="R24" s="50" t="s">
        <v>208</v>
      </c>
      <c r="S24" s="50" t="s">
        <v>208</v>
      </c>
      <c r="T24" s="50">
        <v>139.45440912689293</v>
      </c>
      <c r="U24" s="50">
        <v>1296.6885516982695</v>
      </c>
      <c r="V24" s="50">
        <v>2490.2859419810065</v>
      </c>
      <c r="W24" s="51">
        <v>4214.5634317176491</v>
      </c>
    </row>
    <row r="25" spans="1:23">
      <c r="A25" s="52" t="s">
        <v>69</v>
      </c>
      <c r="B25" s="58" t="s">
        <v>70</v>
      </c>
      <c r="C25" s="55" t="s">
        <v>208</v>
      </c>
      <c r="D25" s="55" t="s">
        <v>208</v>
      </c>
      <c r="E25" s="55" t="s">
        <v>208</v>
      </c>
      <c r="F25" s="55" t="s">
        <v>208</v>
      </c>
      <c r="G25" s="55" t="s">
        <v>208</v>
      </c>
      <c r="H25" s="55" t="s">
        <v>208</v>
      </c>
      <c r="I25" s="55" t="s">
        <v>208</v>
      </c>
      <c r="J25" s="55" t="s">
        <v>208</v>
      </c>
      <c r="K25" s="55" t="s">
        <v>208</v>
      </c>
      <c r="L25" s="55" t="s">
        <v>208</v>
      </c>
      <c r="M25" s="55" t="s">
        <v>208</v>
      </c>
      <c r="N25" s="55" t="s">
        <v>208</v>
      </c>
      <c r="O25" s="55" t="s">
        <v>208</v>
      </c>
      <c r="P25" s="55" t="s">
        <v>208</v>
      </c>
      <c r="Q25" s="55" t="s">
        <v>208</v>
      </c>
      <c r="R25" s="55" t="s">
        <v>208</v>
      </c>
      <c r="S25" s="55" t="s">
        <v>208</v>
      </c>
      <c r="T25" s="55">
        <v>15.938468582096549</v>
      </c>
      <c r="U25" s="55">
        <v>100.8124684194615</v>
      </c>
      <c r="V25" s="55">
        <v>169.42260814777239</v>
      </c>
      <c r="W25" s="56">
        <v>296.15315357932241</v>
      </c>
    </row>
    <row r="26" spans="1:23">
      <c r="A26" s="52" t="s">
        <v>71</v>
      </c>
      <c r="B26" s="58" t="s">
        <v>72</v>
      </c>
      <c r="C26" s="55" t="s">
        <v>208</v>
      </c>
      <c r="D26" s="55" t="s">
        <v>208</v>
      </c>
      <c r="E26" s="55" t="s">
        <v>208</v>
      </c>
      <c r="F26" s="55" t="s">
        <v>208</v>
      </c>
      <c r="G26" s="55" t="s">
        <v>208</v>
      </c>
      <c r="H26" s="55" t="s">
        <v>208</v>
      </c>
      <c r="I26" s="55" t="s">
        <v>208</v>
      </c>
      <c r="J26" s="55" t="s">
        <v>208</v>
      </c>
      <c r="K26" s="55" t="s">
        <v>208</v>
      </c>
      <c r="L26" s="55" t="s">
        <v>208</v>
      </c>
      <c r="M26" s="55" t="s">
        <v>208</v>
      </c>
      <c r="N26" s="55" t="s">
        <v>208</v>
      </c>
      <c r="O26" s="55" t="s">
        <v>208</v>
      </c>
      <c r="P26" s="55" t="s">
        <v>208</v>
      </c>
      <c r="Q26" s="55" t="s">
        <v>208</v>
      </c>
      <c r="R26" s="55" t="s">
        <v>208</v>
      </c>
      <c r="S26" s="55" t="s">
        <v>208</v>
      </c>
      <c r="T26" s="55">
        <v>36.448015027367376</v>
      </c>
      <c r="U26" s="55">
        <v>228.30237753011866</v>
      </c>
      <c r="V26" s="55">
        <v>438.15368483988527</v>
      </c>
      <c r="W26" s="56">
        <v>781.93571737628235</v>
      </c>
    </row>
    <row r="27" spans="1:23">
      <c r="A27" s="52" t="s">
        <v>73</v>
      </c>
      <c r="B27" s="58" t="s">
        <v>74</v>
      </c>
      <c r="C27" s="55" t="s">
        <v>208</v>
      </c>
      <c r="D27" s="55" t="s">
        <v>208</v>
      </c>
      <c r="E27" s="55" t="s">
        <v>208</v>
      </c>
      <c r="F27" s="55" t="s">
        <v>208</v>
      </c>
      <c r="G27" s="55" t="s">
        <v>208</v>
      </c>
      <c r="H27" s="55" t="s">
        <v>208</v>
      </c>
      <c r="I27" s="55" t="s">
        <v>208</v>
      </c>
      <c r="J27" s="55" t="s">
        <v>208</v>
      </c>
      <c r="K27" s="55" t="s">
        <v>208</v>
      </c>
      <c r="L27" s="55" t="s">
        <v>208</v>
      </c>
      <c r="M27" s="55" t="s">
        <v>208</v>
      </c>
      <c r="N27" s="55" t="s">
        <v>208</v>
      </c>
      <c r="O27" s="55" t="s">
        <v>208</v>
      </c>
      <c r="P27" s="55" t="s">
        <v>208</v>
      </c>
      <c r="Q27" s="55" t="s">
        <v>208</v>
      </c>
      <c r="R27" s="55" t="s">
        <v>208</v>
      </c>
      <c r="S27" s="55" t="s">
        <v>208</v>
      </c>
      <c r="T27" s="55">
        <v>16.370366899272533</v>
      </c>
      <c r="U27" s="55">
        <v>124.62952067092907</v>
      </c>
      <c r="V27" s="55">
        <v>245.12801275042915</v>
      </c>
      <c r="W27" s="56">
        <v>447.87302534961742</v>
      </c>
    </row>
    <row r="28" spans="1:23">
      <c r="A28" s="52" t="s">
        <v>75</v>
      </c>
      <c r="B28" s="58" t="s">
        <v>76</v>
      </c>
      <c r="C28" s="55" t="s">
        <v>208</v>
      </c>
      <c r="D28" s="55" t="s">
        <v>208</v>
      </c>
      <c r="E28" s="55" t="s">
        <v>208</v>
      </c>
      <c r="F28" s="55" t="s">
        <v>208</v>
      </c>
      <c r="G28" s="55" t="s">
        <v>208</v>
      </c>
      <c r="H28" s="55" t="s">
        <v>208</v>
      </c>
      <c r="I28" s="55" t="s">
        <v>208</v>
      </c>
      <c r="J28" s="55" t="s">
        <v>208</v>
      </c>
      <c r="K28" s="55" t="s">
        <v>208</v>
      </c>
      <c r="L28" s="55" t="s">
        <v>208</v>
      </c>
      <c r="M28" s="55" t="s">
        <v>208</v>
      </c>
      <c r="N28" s="55" t="s">
        <v>208</v>
      </c>
      <c r="O28" s="55" t="s">
        <v>208</v>
      </c>
      <c r="P28" s="55" t="s">
        <v>208</v>
      </c>
      <c r="Q28" s="55" t="s">
        <v>208</v>
      </c>
      <c r="R28" s="55" t="s">
        <v>208</v>
      </c>
      <c r="S28" s="55" t="s">
        <v>208</v>
      </c>
      <c r="T28" s="55">
        <v>9.1747614310502374</v>
      </c>
      <c r="U28" s="55">
        <v>170.69431072745624</v>
      </c>
      <c r="V28" s="55">
        <v>306.26408850455238</v>
      </c>
      <c r="W28" s="56">
        <v>434.02266952253825</v>
      </c>
    </row>
    <row r="29" spans="1:23">
      <c r="A29" s="52" t="s">
        <v>77</v>
      </c>
      <c r="B29" s="58" t="s">
        <v>78</v>
      </c>
      <c r="C29" s="55" t="s">
        <v>208</v>
      </c>
      <c r="D29" s="55" t="s">
        <v>208</v>
      </c>
      <c r="E29" s="55" t="s">
        <v>208</v>
      </c>
      <c r="F29" s="55" t="s">
        <v>208</v>
      </c>
      <c r="G29" s="55" t="s">
        <v>208</v>
      </c>
      <c r="H29" s="55" t="s">
        <v>208</v>
      </c>
      <c r="I29" s="55" t="s">
        <v>208</v>
      </c>
      <c r="J29" s="55" t="s">
        <v>208</v>
      </c>
      <c r="K29" s="55" t="s">
        <v>208</v>
      </c>
      <c r="L29" s="55" t="s">
        <v>208</v>
      </c>
      <c r="M29" s="55" t="s">
        <v>208</v>
      </c>
      <c r="N29" s="55" t="s">
        <v>208</v>
      </c>
      <c r="O29" s="55" t="s">
        <v>208</v>
      </c>
      <c r="P29" s="55" t="s">
        <v>208</v>
      </c>
      <c r="Q29" s="55" t="s">
        <v>208</v>
      </c>
      <c r="R29" s="55" t="s">
        <v>208</v>
      </c>
      <c r="S29" s="55" t="s">
        <v>208</v>
      </c>
      <c r="T29" s="55">
        <v>11.437435937552149</v>
      </c>
      <c r="U29" s="55">
        <v>222.2916500184584</v>
      </c>
      <c r="V29" s="55">
        <v>395.77702722458469</v>
      </c>
      <c r="W29" s="56">
        <v>521.14849569001353</v>
      </c>
    </row>
    <row r="30" spans="1:23">
      <c r="A30" s="52" t="s">
        <v>79</v>
      </c>
      <c r="B30" s="58" t="s">
        <v>80</v>
      </c>
      <c r="C30" s="55" t="s">
        <v>208</v>
      </c>
      <c r="D30" s="55" t="s">
        <v>208</v>
      </c>
      <c r="E30" s="55" t="s">
        <v>208</v>
      </c>
      <c r="F30" s="55" t="s">
        <v>208</v>
      </c>
      <c r="G30" s="55" t="s">
        <v>208</v>
      </c>
      <c r="H30" s="55" t="s">
        <v>208</v>
      </c>
      <c r="I30" s="55" t="s">
        <v>208</v>
      </c>
      <c r="J30" s="55" t="s">
        <v>208</v>
      </c>
      <c r="K30" s="55" t="s">
        <v>208</v>
      </c>
      <c r="L30" s="55" t="s">
        <v>208</v>
      </c>
      <c r="M30" s="55" t="s">
        <v>208</v>
      </c>
      <c r="N30" s="55" t="s">
        <v>208</v>
      </c>
      <c r="O30" s="55" t="s">
        <v>208</v>
      </c>
      <c r="P30" s="55" t="s">
        <v>208</v>
      </c>
      <c r="Q30" s="55" t="s">
        <v>208</v>
      </c>
      <c r="R30" s="55" t="s">
        <v>208</v>
      </c>
      <c r="S30" s="55" t="s">
        <v>208</v>
      </c>
      <c r="T30" s="55">
        <v>12.223416919004498</v>
      </c>
      <c r="U30" s="55">
        <v>124.77999335223672</v>
      </c>
      <c r="V30" s="55">
        <v>251.0292905638006</v>
      </c>
      <c r="W30" s="56">
        <v>410.81014057856339</v>
      </c>
    </row>
    <row r="31" spans="1:23">
      <c r="A31" s="52" t="s">
        <v>81</v>
      </c>
      <c r="B31" s="58" t="s">
        <v>82</v>
      </c>
      <c r="C31" s="55" t="s">
        <v>208</v>
      </c>
      <c r="D31" s="55" t="s">
        <v>208</v>
      </c>
      <c r="E31" s="55" t="s">
        <v>208</v>
      </c>
      <c r="F31" s="55" t="s">
        <v>208</v>
      </c>
      <c r="G31" s="55" t="s">
        <v>208</v>
      </c>
      <c r="H31" s="55" t="s">
        <v>208</v>
      </c>
      <c r="I31" s="55" t="s">
        <v>208</v>
      </c>
      <c r="J31" s="55" t="s">
        <v>208</v>
      </c>
      <c r="K31" s="55" t="s">
        <v>208</v>
      </c>
      <c r="L31" s="55" t="s">
        <v>208</v>
      </c>
      <c r="M31" s="55" t="s">
        <v>208</v>
      </c>
      <c r="N31" s="55" t="s">
        <v>208</v>
      </c>
      <c r="O31" s="55" t="s">
        <v>208</v>
      </c>
      <c r="P31" s="55" t="s">
        <v>208</v>
      </c>
      <c r="Q31" s="55" t="s">
        <v>208</v>
      </c>
      <c r="R31" s="55" t="s">
        <v>208</v>
      </c>
      <c r="S31" s="55" t="s">
        <v>208</v>
      </c>
      <c r="T31" s="55">
        <v>10.756081635522259</v>
      </c>
      <c r="U31" s="55">
        <v>105.36537669887531</v>
      </c>
      <c r="V31" s="55">
        <v>247.37542394321054</v>
      </c>
      <c r="W31" s="56">
        <v>479.21237008437191</v>
      </c>
    </row>
    <row r="32" spans="1:23">
      <c r="A32" s="52" t="s">
        <v>83</v>
      </c>
      <c r="B32" s="58" t="s">
        <v>84</v>
      </c>
      <c r="C32" s="55" t="s">
        <v>208</v>
      </c>
      <c r="D32" s="55" t="s">
        <v>208</v>
      </c>
      <c r="E32" s="55" t="s">
        <v>208</v>
      </c>
      <c r="F32" s="55" t="s">
        <v>208</v>
      </c>
      <c r="G32" s="55" t="s">
        <v>208</v>
      </c>
      <c r="H32" s="55" t="s">
        <v>208</v>
      </c>
      <c r="I32" s="55" t="s">
        <v>208</v>
      </c>
      <c r="J32" s="55" t="s">
        <v>208</v>
      </c>
      <c r="K32" s="55" t="s">
        <v>208</v>
      </c>
      <c r="L32" s="55" t="s">
        <v>208</v>
      </c>
      <c r="M32" s="55" t="s">
        <v>208</v>
      </c>
      <c r="N32" s="55" t="s">
        <v>208</v>
      </c>
      <c r="O32" s="55" t="s">
        <v>208</v>
      </c>
      <c r="P32" s="55" t="s">
        <v>208</v>
      </c>
      <c r="Q32" s="55" t="s">
        <v>208</v>
      </c>
      <c r="R32" s="55" t="s">
        <v>208</v>
      </c>
      <c r="S32" s="55" t="s">
        <v>208</v>
      </c>
      <c r="T32" s="55">
        <v>14.664650996065735</v>
      </c>
      <c r="U32" s="55">
        <v>121.17778824513631</v>
      </c>
      <c r="V32" s="55">
        <v>251.66651274249978</v>
      </c>
      <c r="W32" s="56">
        <v>484.30527276434464</v>
      </c>
    </row>
    <row r="33" spans="1:23">
      <c r="A33" s="52" t="s">
        <v>85</v>
      </c>
      <c r="B33" s="58" t="s">
        <v>86</v>
      </c>
      <c r="C33" s="55" t="s">
        <v>208</v>
      </c>
      <c r="D33" s="55" t="s">
        <v>208</v>
      </c>
      <c r="E33" s="55" t="s">
        <v>208</v>
      </c>
      <c r="F33" s="55" t="s">
        <v>208</v>
      </c>
      <c r="G33" s="55" t="s">
        <v>208</v>
      </c>
      <c r="H33" s="55" t="s">
        <v>208</v>
      </c>
      <c r="I33" s="55" t="s">
        <v>208</v>
      </c>
      <c r="J33" s="55" t="s">
        <v>208</v>
      </c>
      <c r="K33" s="55" t="s">
        <v>208</v>
      </c>
      <c r="L33" s="55" t="s">
        <v>208</v>
      </c>
      <c r="M33" s="55" t="s">
        <v>208</v>
      </c>
      <c r="N33" s="55" t="s">
        <v>208</v>
      </c>
      <c r="O33" s="55" t="s">
        <v>208</v>
      </c>
      <c r="P33" s="55" t="s">
        <v>208</v>
      </c>
      <c r="Q33" s="55" t="s">
        <v>208</v>
      </c>
      <c r="R33" s="55" t="s">
        <v>208</v>
      </c>
      <c r="S33" s="55" t="s">
        <v>208</v>
      </c>
      <c r="T33" s="55">
        <v>12.44121169896159</v>
      </c>
      <c r="U33" s="55">
        <v>98.635066035597376</v>
      </c>
      <c r="V33" s="55">
        <v>185.46929326427224</v>
      </c>
      <c r="W33" s="56">
        <v>359.10258677259463</v>
      </c>
    </row>
    <row r="34" spans="1:23" ht="15.75">
      <c r="A34" s="40">
        <v>924</v>
      </c>
      <c r="B34" s="59" t="s">
        <v>87</v>
      </c>
      <c r="C34" s="50" t="s">
        <v>208</v>
      </c>
      <c r="D34" s="50" t="s">
        <v>208</v>
      </c>
      <c r="E34" s="50" t="s">
        <v>208</v>
      </c>
      <c r="F34" s="50" t="s">
        <v>208</v>
      </c>
      <c r="G34" s="50" t="s">
        <v>208</v>
      </c>
      <c r="H34" s="50" t="s">
        <v>208</v>
      </c>
      <c r="I34" s="50" t="s">
        <v>208</v>
      </c>
      <c r="J34" s="50" t="s">
        <v>208</v>
      </c>
      <c r="K34" s="50" t="s">
        <v>208</v>
      </c>
      <c r="L34" s="50" t="s">
        <v>208</v>
      </c>
      <c r="M34" s="50" t="s">
        <v>208</v>
      </c>
      <c r="N34" s="50" t="s">
        <v>208</v>
      </c>
      <c r="O34" s="50" t="s">
        <v>208</v>
      </c>
      <c r="P34" s="50" t="s">
        <v>208</v>
      </c>
      <c r="Q34" s="50" t="s">
        <v>208</v>
      </c>
      <c r="R34" s="50" t="s">
        <v>208</v>
      </c>
      <c r="S34" s="50" t="s">
        <v>208</v>
      </c>
      <c r="T34" s="50">
        <v>8.9131218897881599</v>
      </c>
      <c r="U34" s="50">
        <v>160.54947542867251</v>
      </c>
      <c r="V34" s="50">
        <v>282.92257154136536</v>
      </c>
      <c r="W34" s="51">
        <v>451.8644484049629</v>
      </c>
    </row>
    <row r="35" spans="1:23" ht="15.75">
      <c r="A35" s="40">
        <v>923</v>
      </c>
      <c r="B35" s="59" t="s">
        <v>88</v>
      </c>
      <c r="C35" s="50" t="s">
        <v>208</v>
      </c>
      <c r="D35" s="50" t="s">
        <v>208</v>
      </c>
      <c r="E35" s="50" t="s">
        <v>208</v>
      </c>
      <c r="F35" s="50" t="s">
        <v>208</v>
      </c>
      <c r="G35" s="50" t="s">
        <v>208</v>
      </c>
      <c r="H35" s="50" t="s">
        <v>208</v>
      </c>
      <c r="I35" s="50" t="s">
        <v>208</v>
      </c>
      <c r="J35" s="50" t="s">
        <v>208</v>
      </c>
      <c r="K35" s="50" t="s">
        <v>208</v>
      </c>
      <c r="L35" s="50" t="s">
        <v>208</v>
      </c>
      <c r="M35" s="50" t="s">
        <v>208</v>
      </c>
      <c r="N35" s="50" t="s">
        <v>208</v>
      </c>
      <c r="O35" s="50" t="s">
        <v>208</v>
      </c>
      <c r="P35" s="50" t="s">
        <v>208</v>
      </c>
      <c r="Q35" s="50" t="s">
        <v>208</v>
      </c>
      <c r="R35" s="50" t="s">
        <v>208</v>
      </c>
      <c r="S35" s="50" t="s">
        <v>208</v>
      </c>
      <c r="T35" s="50">
        <v>21.207616920623352</v>
      </c>
      <c r="U35" s="50">
        <v>169.5881735379553</v>
      </c>
      <c r="V35" s="50">
        <v>329.01540196192752</v>
      </c>
      <c r="W35" s="51">
        <v>559.19604312421757</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7" priority="1" stopIfTrue="1" operator="equal">
      <formula>FALSE</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165</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905.78099999999984</v>
      </c>
      <c r="D3" s="50">
        <f t="shared" si="0"/>
        <v>998.82600000000014</v>
      </c>
      <c r="E3" s="50">
        <f t="shared" si="0"/>
        <v>984.22199999999998</v>
      </c>
      <c r="F3" s="50">
        <f t="shared" si="0"/>
        <v>1006.2390000000001</v>
      </c>
      <c r="G3" s="50">
        <f t="shared" si="0"/>
        <v>1014.208</v>
      </c>
      <c r="H3" s="50">
        <f t="shared" si="0"/>
        <v>1039.6609860351218</v>
      </c>
      <c r="I3" s="50">
        <f t="shared" si="0"/>
        <v>957.6444399398614</v>
      </c>
      <c r="J3" s="50">
        <f t="shared" si="0"/>
        <v>936.04611806509149</v>
      </c>
      <c r="K3" s="50">
        <f t="shared" si="0"/>
        <v>918.40399999999977</v>
      </c>
      <c r="L3" s="50">
        <f t="shared" si="0"/>
        <v>900.21167601000002</v>
      </c>
      <c r="M3" s="50">
        <f t="shared" si="0"/>
        <v>903.50131325999985</v>
      </c>
      <c r="N3" s="50">
        <f t="shared" si="0"/>
        <v>898.33186294287157</v>
      </c>
      <c r="O3" s="50">
        <f t="shared" si="0"/>
        <v>887.43066767999994</v>
      </c>
      <c r="P3" s="50">
        <f t="shared" si="0"/>
        <v>906.54925573999901</v>
      </c>
      <c r="Q3" s="50">
        <f t="shared" si="0"/>
        <v>888.26432449502136</v>
      </c>
      <c r="R3" s="50">
        <f t="shared" si="0"/>
        <v>880.68628874000046</v>
      </c>
      <c r="S3" s="50">
        <f t="shared" si="0"/>
        <v>886.86491194000041</v>
      </c>
      <c r="T3" s="50">
        <f t="shared" si="0"/>
        <v>859.72773397999947</v>
      </c>
      <c r="U3" s="50">
        <f t="shared" si="0"/>
        <v>735.16706013999988</v>
      </c>
      <c r="V3" s="50">
        <f t="shared" si="0"/>
        <v>469.59270565999952</v>
      </c>
      <c r="W3" s="77">
        <f t="shared" si="0"/>
        <v>234.28937808999996</v>
      </c>
    </row>
    <row r="4" spans="1:23" s="42" customFormat="1">
      <c r="A4" s="52"/>
      <c r="B4" s="78" t="s">
        <v>66</v>
      </c>
      <c r="C4" s="55">
        <v>0.67478636681710258</v>
      </c>
      <c r="D4" s="55">
        <v>0.59893208292979916</v>
      </c>
      <c r="E4" s="55">
        <v>0.7927511605905786</v>
      </c>
      <c r="F4" s="55">
        <v>0.83138374719943231</v>
      </c>
      <c r="G4" s="55">
        <v>2.3565033170387002</v>
      </c>
      <c r="H4" s="55">
        <v>2.1444753697632777</v>
      </c>
      <c r="I4" s="55">
        <v>1.6765802442811377</v>
      </c>
      <c r="J4" s="55">
        <v>1.5851513369081287</v>
      </c>
      <c r="K4" s="55">
        <v>1.6491410306555232</v>
      </c>
      <c r="L4" s="55">
        <v>1.6977631672260922</v>
      </c>
      <c r="M4" s="55">
        <v>1.8737188561268603</v>
      </c>
      <c r="N4" s="55">
        <v>1.8995333158472598</v>
      </c>
      <c r="O4" s="55">
        <v>1.9514030119653489</v>
      </c>
      <c r="P4" s="55">
        <v>1.9456993378943301</v>
      </c>
      <c r="Q4" s="55">
        <v>1.8323308035255852</v>
      </c>
      <c r="R4" s="55">
        <v>1.8690611712201983</v>
      </c>
      <c r="S4" s="55">
        <v>1.8918643582465946</v>
      </c>
      <c r="T4" s="55">
        <v>1.4391017182155377</v>
      </c>
      <c r="U4" s="55">
        <v>0.51476615329835518</v>
      </c>
      <c r="V4" s="55">
        <v>0.36156791062123694</v>
      </c>
      <c r="W4" s="56">
        <v>0.31518601218465281</v>
      </c>
    </row>
    <row r="5" spans="1:23" s="42" customFormat="1" ht="25.5" customHeight="1">
      <c r="A5" s="47">
        <v>941</v>
      </c>
      <c r="B5" s="48" t="s">
        <v>67</v>
      </c>
      <c r="C5" s="50">
        <f t="shared" ref="C5:W5" si="1">SUM(C6,C16)</f>
        <v>800.4198702760408</v>
      </c>
      <c r="D5" s="50">
        <f t="shared" si="1"/>
        <v>882.89493925144757</v>
      </c>
      <c r="E5" s="50">
        <f t="shared" si="1"/>
        <v>869.32567561441397</v>
      </c>
      <c r="F5" s="50">
        <f t="shared" si="1"/>
        <v>889.44459626314983</v>
      </c>
      <c r="G5" s="50">
        <f t="shared" si="1"/>
        <v>899.45845504907368</v>
      </c>
      <c r="H5" s="50">
        <f t="shared" si="1"/>
        <v>922.65017816597572</v>
      </c>
      <c r="I5" s="50">
        <f t="shared" si="1"/>
        <v>850.05445345153612</v>
      </c>
      <c r="J5" s="50">
        <f t="shared" si="1"/>
        <v>831.09996489979562</v>
      </c>
      <c r="K5" s="50">
        <f t="shared" si="1"/>
        <v>815.0590538914164</v>
      </c>
      <c r="L5" s="50">
        <f t="shared" si="1"/>
        <v>798.60472426889999</v>
      </c>
      <c r="M5" s="50">
        <f t="shared" si="1"/>
        <v>801.64789945448933</v>
      </c>
      <c r="N5" s="50">
        <f t="shared" si="1"/>
        <v>797.23464917548904</v>
      </c>
      <c r="O5" s="50">
        <f t="shared" si="1"/>
        <v>787.46499713874437</v>
      </c>
      <c r="P5" s="50">
        <f t="shared" si="1"/>
        <v>804.55333229373321</v>
      </c>
      <c r="Q5" s="50">
        <f t="shared" si="1"/>
        <v>788.64694920618649</v>
      </c>
      <c r="R5" s="50">
        <f t="shared" si="1"/>
        <v>782.10184597531497</v>
      </c>
      <c r="S5" s="50">
        <f t="shared" si="1"/>
        <v>788.20925537066216</v>
      </c>
      <c r="T5" s="50">
        <f t="shared" si="1"/>
        <v>767.30847409117541</v>
      </c>
      <c r="U5" s="50">
        <f t="shared" si="1"/>
        <v>657.50612271479326</v>
      </c>
      <c r="V5" s="50">
        <f t="shared" si="1"/>
        <v>418.19722226665533</v>
      </c>
      <c r="W5" s="51">
        <f t="shared" si="1"/>
        <v>212.30751889585517</v>
      </c>
    </row>
    <row r="6" spans="1:23" s="42" customFormat="1" ht="25.5" customHeight="1">
      <c r="A6" s="47">
        <v>921</v>
      </c>
      <c r="B6" s="57" t="s">
        <v>68</v>
      </c>
      <c r="C6" s="50">
        <f t="shared" ref="C6:I6" si="2">SUM(C7:C15)</f>
        <v>736.60748315433852</v>
      </c>
      <c r="D6" s="50">
        <f t="shared" si="2"/>
        <v>813.86454005660994</v>
      </c>
      <c r="E6" s="50">
        <f t="shared" si="2"/>
        <v>801.79074384652074</v>
      </c>
      <c r="F6" s="50">
        <f t="shared" si="2"/>
        <v>820.33387942023319</v>
      </c>
      <c r="G6" s="50">
        <f t="shared" si="2"/>
        <v>831.39331037856482</v>
      </c>
      <c r="H6" s="50">
        <f t="shared" si="2"/>
        <v>852.96431070150265</v>
      </c>
      <c r="I6" s="50">
        <f t="shared" si="2"/>
        <v>785.48683497452373</v>
      </c>
      <c r="J6" s="50">
        <f t="shared" ref="J6:W6" si="3">SUM(J7:J15)</f>
        <v>767.6746425701665</v>
      </c>
      <c r="K6" s="50">
        <f t="shared" si="3"/>
        <v>753.95443897406858</v>
      </c>
      <c r="L6" s="50">
        <f t="shared" si="3"/>
        <v>738.87315924730694</v>
      </c>
      <c r="M6" s="50">
        <f t="shared" si="3"/>
        <v>741.791250751554</v>
      </c>
      <c r="N6" s="50">
        <f t="shared" si="3"/>
        <v>736.73564864699199</v>
      </c>
      <c r="O6" s="50">
        <f t="shared" si="3"/>
        <v>728.1866773314598</v>
      </c>
      <c r="P6" s="50">
        <f t="shared" si="3"/>
        <v>744.20449465681634</v>
      </c>
      <c r="Q6" s="50">
        <f t="shared" si="3"/>
        <v>729.65153099976692</v>
      </c>
      <c r="R6" s="50">
        <f t="shared" si="3"/>
        <v>723.64995690903334</v>
      </c>
      <c r="S6" s="50">
        <f t="shared" si="3"/>
        <v>729.45107105644854</v>
      </c>
      <c r="T6" s="50">
        <f t="shared" si="3"/>
        <v>710.39004628523537</v>
      </c>
      <c r="U6" s="50">
        <f t="shared" si="3"/>
        <v>607.84484160646298</v>
      </c>
      <c r="V6" s="50">
        <f t="shared" si="3"/>
        <v>384.10365925843337</v>
      </c>
      <c r="W6" s="51">
        <f t="shared" si="3"/>
        <v>191.83029513486457</v>
      </c>
    </row>
    <row r="7" spans="1:23" s="42" customFormat="1">
      <c r="A7" s="52" t="s">
        <v>69</v>
      </c>
      <c r="B7" s="58" t="s">
        <v>70</v>
      </c>
      <c r="C7" s="55">
        <v>50.241355529544343</v>
      </c>
      <c r="D7" s="55">
        <v>55.613465097761178</v>
      </c>
      <c r="E7" s="55">
        <v>54.400319211578527</v>
      </c>
      <c r="F7" s="55">
        <v>55.375873750833023</v>
      </c>
      <c r="G7" s="55">
        <v>56.158807197773129</v>
      </c>
      <c r="H7" s="55">
        <v>57.709428499101044</v>
      </c>
      <c r="I7" s="55">
        <v>53.423171494069209</v>
      </c>
      <c r="J7" s="55">
        <v>52.273451415927276</v>
      </c>
      <c r="K7" s="55">
        <v>50.776349962218092</v>
      </c>
      <c r="L7" s="55">
        <v>49.783753407401306</v>
      </c>
      <c r="M7" s="55">
        <v>50.028092813000853</v>
      </c>
      <c r="N7" s="55">
        <v>49.769387760873514</v>
      </c>
      <c r="O7" s="55">
        <v>49.165293851622074</v>
      </c>
      <c r="P7" s="55">
        <v>50.230783401117392</v>
      </c>
      <c r="Q7" s="55">
        <v>49.126499058420684</v>
      </c>
      <c r="R7" s="55">
        <v>48.716344903702577</v>
      </c>
      <c r="S7" s="55">
        <v>48.905472441660393</v>
      </c>
      <c r="T7" s="55">
        <v>47.789555593041044</v>
      </c>
      <c r="U7" s="55">
        <v>39.984829377138887</v>
      </c>
      <c r="V7" s="55">
        <v>23.226592983052516</v>
      </c>
      <c r="W7" s="56">
        <v>11.450506090456917</v>
      </c>
    </row>
    <row r="8" spans="1:23" s="42" customFormat="1">
      <c r="A8" s="52" t="s">
        <v>71</v>
      </c>
      <c r="B8" s="58" t="s">
        <v>72</v>
      </c>
      <c r="C8" s="55">
        <v>129.85215366102642</v>
      </c>
      <c r="D8" s="55">
        <v>141.56532787267381</v>
      </c>
      <c r="E8" s="55">
        <v>137.24200123446926</v>
      </c>
      <c r="F8" s="55">
        <v>138.22242499347917</v>
      </c>
      <c r="G8" s="55">
        <v>139.69560982308366</v>
      </c>
      <c r="H8" s="55">
        <v>142.87935682795757</v>
      </c>
      <c r="I8" s="55">
        <v>132.83294180624736</v>
      </c>
      <c r="J8" s="55">
        <v>129.92226279106893</v>
      </c>
      <c r="K8" s="55">
        <v>127.13556041615846</v>
      </c>
      <c r="L8" s="55">
        <v>124.36606293920639</v>
      </c>
      <c r="M8" s="55">
        <v>124.71101646159616</v>
      </c>
      <c r="N8" s="55">
        <v>124.1579050928532</v>
      </c>
      <c r="O8" s="55">
        <v>122.0049120667346</v>
      </c>
      <c r="P8" s="55">
        <v>124.65934659513957</v>
      </c>
      <c r="Q8" s="55">
        <v>121.99444562818987</v>
      </c>
      <c r="R8" s="55">
        <v>120.94795247894604</v>
      </c>
      <c r="S8" s="55">
        <v>121.92061311280895</v>
      </c>
      <c r="T8" s="55">
        <v>118.69700682791502</v>
      </c>
      <c r="U8" s="55">
        <v>104.84583500510327</v>
      </c>
      <c r="V8" s="55">
        <v>62.795849676472685</v>
      </c>
      <c r="W8" s="56">
        <v>29.152457229220978</v>
      </c>
    </row>
    <row r="9" spans="1:23" s="42" customFormat="1">
      <c r="A9" s="52" t="s">
        <v>73</v>
      </c>
      <c r="B9" s="58" t="s">
        <v>74</v>
      </c>
      <c r="C9" s="55">
        <v>88.956821715662727</v>
      </c>
      <c r="D9" s="55">
        <v>96.918641771100681</v>
      </c>
      <c r="E9" s="55">
        <v>95.287733785076384</v>
      </c>
      <c r="F9" s="55">
        <v>97.591417550947</v>
      </c>
      <c r="G9" s="55">
        <v>93.044778946258788</v>
      </c>
      <c r="H9" s="55">
        <v>95.295514232772533</v>
      </c>
      <c r="I9" s="55">
        <v>87.632008421180217</v>
      </c>
      <c r="J9" s="55">
        <v>85.687637970488481</v>
      </c>
      <c r="K9" s="55">
        <v>83.752637330507639</v>
      </c>
      <c r="L9" s="55">
        <v>82.280840099038357</v>
      </c>
      <c r="M9" s="55">
        <v>82.565185892271515</v>
      </c>
      <c r="N9" s="55">
        <v>82.447537251392703</v>
      </c>
      <c r="O9" s="55">
        <v>81.544314669735002</v>
      </c>
      <c r="P9" s="55">
        <v>83.266718732706579</v>
      </c>
      <c r="Q9" s="55">
        <v>81.474445948240657</v>
      </c>
      <c r="R9" s="55">
        <v>80.527740937020098</v>
      </c>
      <c r="S9" s="55">
        <v>81.09982932353131</v>
      </c>
      <c r="T9" s="55">
        <v>78.222725181053391</v>
      </c>
      <c r="U9" s="55">
        <v>60.948397449370361</v>
      </c>
      <c r="V9" s="55">
        <v>31.720628902484926</v>
      </c>
      <c r="W9" s="56">
        <v>15.253471069247574</v>
      </c>
    </row>
    <row r="10" spans="1:23" s="42" customFormat="1">
      <c r="A10" s="52" t="s">
        <v>75</v>
      </c>
      <c r="B10" s="58" t="s">
        <v>76</v>
      </c>
      <c r="C10" s="55">
        <v>66.998669905100144</v>
      </c>
      <c r="D10" s="55">
        <v>74.393902701383325</v>
      </c>
      <c r="E10" s="55">
        <v>74.340755714785061</v>
      </c>
      <c r="F10" s="55">
        <v>78.10124900990705</v>
      </c>
      <c r="G10" s="55">
        <v>82.279301588668673</v>
      </c>
      <c r="H10" s="55">
        <v>84.262639258011774</v>
      </c>
      <c r="I10" s="55">
        <v>77.205636871505291</v>
      </c>
      <c r="J10" s="55">
        <v>74.825230775852134</v>
      </c>
      <c r="K10" s="55">
        <v>73.48900035426351</v>
      </c>
      <c r="L10" s="55">
        <v>71.893460439162851</v>
      </c>
      <c r="M10" s="55">
        <v>72.031008329993981</v>
      </c>
      <c r="N10" s="55">
        <v>70.955376464797865</v>
      </c>
      <c r="O10" s="55">
        <v>70.251354392748908</v>
      </c>
      <c r="P10" s="55">
        <v>71.669682042108832</v>
      </c>
      <c r="Q10" s="55">
        <v>70.405014114613564</v>
      </c>
      <c r="R10" s="55">
        <v>69.9157065427775</v>
      </c>
      <c r="S10" s="55">
        <v>70.716806834663942</v>
      </c>
      <c r="T10" s="55">
        <v>68.500277610478008</v>
      </c>
      <c r="U10" s="55">
        <v>55.548524822399479</v>
      </c>
      <c r="V10" s="55">
        <v>34.190250615429477</v>
      </c>
      <c r="W10" s="56">
        <v>17.13216597602748</v>
      </c>
    </row>
    <row r="11" spans="1:23" s="42" customFormat="1">
      <c r="A11" s="52" t="s">
        <v>77</v>
      </c>
      <c r="B11" s="58" t="s">
        <v>78</v>
      </c>
      <c r="C11" s="55">
        <v>81.65012349068742</v>
      </c>
      <c r="D11" s="55">
        <v>90.596225719886505</v>
      </c>
      <c r="E11" s="55">
        <v>87.416270996793315</v>
      </c>
      <c r="F11" s="55">
        <v>88.096301840513249</v>
      </c>
      <c r="G11" s="55">
        <v>92.901902235104174</v>
      </c>
      <c r="H11" s="55">
        <v>95.455297324719297</v>
      </c>
      <c r="I11" s="55">
        <v>86.649092558226442</v>
      </c>
      <c r="J11" s="55">
        <v>84.701669078607324</v>
      </c>
      <c r="K11" s="55">
        <v>83.475684147840667</v>
      </c>
      <c r="L11" s="55">
        <v>81.799481440272245</v>
      </c>
      <c r="M11" s="55">
        <v>82.249328444326594</v>
      </c>
      <c r="N11" s="55">
        <v>81.578287589258309</v>
      </c>
      <c r="O11" s="55">
        <v>80.799275389249644</v>
      </c>
      <c r="P11" s="55">
        <v>82.781893414570973</v>
      </c>
      <c r="Q11" s="55">
        <v>81.468486926957539</v>
      </c>
      <c r="R11" s="55">
        <v>81.046143443441665</v>
      </c>
      <c r="S11" s="55">
        <v>81.927325537424309</v>
      </c>
      <c r="T11" s="55">
        <v>80.683684795598822</v>
      </c>
      <c r="U11" s="55">
        <v>73.275121859793202</v>
      </c>
      <c r="V11" s="55">
        <v>52.969695028719379</v>
      </c>
      <c r="W11" s="56">
        <v>30.907405565055768</v>
      </c>
    </row>
    <row r="12" spans="1:23" s="42" customFormat="1">
      <c r="A12" s="52" t="s">
        <v>79</v>
      </c>
      <c r="B12" s="58" t="s">
        <v>80</v>
      </c>
      <c r="C12" s="55">
        <v>65.627039200200201</v>
      </c>
      <c r="D12" s="55">
        <v>73.207642413233287</v>
      </c>
      <c r="E12" s="55">
        <v>72.814216963669779</v>
      </c>
      <c r="F12" s="55">
        <v>74.706521277534534</v>
      </c>
      <c r="G12" s="55">
        <v>78.992256258133253</v>
      </c>
      <c r="H12" s="55">
        <v>81.321395523355989</v>
      </c>
      <c r="I12" s="55">
        <v>74.932651887177741</v>
      </c>
      <c r="J12" s="55">
        <v>73.722563469667421</v>
      </c>
      <c r="K12" s="55">
        <v>72.644136973283736</v>
      </c>
      <c r="L12" s="55">
        <v>71.409188626281747</v>
      </c>
      <c r="M12" s="55">
        <v>71.936673378664366</v>
      </c>
      <c r="N12" s="55">
        <v>71.899936587737528</v>
      </c>
      <c r="O12" s="55">
        <v>71.068880947229417</v>
      </c>
      <c r="P12" s="55">
        <v>72.854718466126826</v>
      </c>
      <c r="Q12" s="55">
        <v>71.224474855140357</v>
      </c>
      <c r="R12" s="55">
        <v>70.795342689574184</v>
      </c>
      <c r="S12" s="55">
        <v>71.374672500993526</v>
      </c>
      <c r="T12" s="55">
        <v>69.290736346974271</v>
      </c>
      <c r="U12" s="55">
        <v>60.001598573578917</v>
      </c>
      <c r="V12" s="55">
        <v>39.324083274690992</v>
      </c>
      <c r="W12" s="56">
        <v>18.985640037012224</v>
      </c>
    </row>
    <row r="13" spans="1:23" s="42" customFormat="1">
      <c r="A13" s="52" t="s">
        <v>81</v>
      </c>
      <c r="B13" s="58" t="s">
        <v>82</v>
      </c>
      <c r="C13" s="55">
        <v>77.482648325570352</v>
      </c>
      <c r="D13" s="55">
        <v>86.561541598802592</v>
      </c>
      <c r="E13" s="55">
        <v>86.311911407349768</v>
      </c>
      <c r="F13" s="55">
        <v>87.594209818960749</v>
      </c>
      <c r="G13" s="55">
        <v>89.750027539634431</v>
      </c>
      <c r="H13" s="55">
        <v>91.697088548469793</v>
      </c>
      <c r="I13" s="55">
        <v>84.854478920562798</v>
      </c>
      <c r="J13" s="55">
        <v>82.623716631029239</v>
      </c>
      <c r="K13" s="55">
        <v>81.360464149970554</v>
      </c>
      <c r="L13" s="55">
        <v>79.20596182931348</v>
      </c>
      <c r="M13" s="55">
        <v>79.059490372158734</v>
      </c>
      <c r="N13" s="55">
        <v>77.752285234740796</v>
      </c>
      <c r="O13" s="55">
        <v>76.795172668245229</v>
      </c>
      <c r="P13" s="55">
        <v>78.089296837190261</v>
      </c>
      <c r="Q13" s="55">
        <v>76.018103790813655</v>
      </c>
      <c r="R13" s="55">
        <v>75.015623803928889</v>
      </c>
      <c r="S13" s="55">
        <v>75.290779969688217</v>
      </c>
      <c r="T13" s="55">
        <v>73.993430579527399</v>
      </c>
      <c r="U13" s="55">
        <v>70.940484359401808</v>
      </c>
      <c r="V13" s="55">
        <v>52.327438521901229</v>
      </c>
      <c r="W13" s="56">
        <v>23.658586380438784</v>
      </c>
    </row>
    <row r="14" spans="1:23" s="42" customFormat="1">
      <c r="A14" s="52" t="s">
        <v>83</v>
      </c>
      <c r="B14" s="58" t="s">
        <v>84</v>
      </c>
      <c r="C14" s="55">
        <v>100.33732143899478</v>
      </c>
      <c r="D14" s="55">
        <v>110.34077526535656</v>
      </c>
      <c r="E14" s="55">
        <v>110.04549977670044</v>
      </c>
      <c r="F14" s="55">
        <v>113.54696470655433</v>
      </c>
      <c r="G14" s="55">
        <v>114.44174288656954</v>
      </c>
      <c r="H14" s="55">
        <v>117.40586397907479</v>
      </c>
      <c r="I14" s="55">
        <v>107.75853117488239</v>
      </c>
      <c r="J14" s="55">
        <v>105.33745908015416</v>
      </c>
      <c r="K14" s="55">
        <v>103.79216076057671</v>
      </c>
      <c r="L14" s="55">
        <v>102.06653809784451</v>
      </c>
      <c r="M14" s="55">
        <v>102.55463183868949</v>
      </c>
      <c r="N14" s="55">
        <v>101.8044243112645</v>
      </c>
      <c r="O14" s="55">
        <v>100.75631626443197</v>
      </c>
      <c r="P14" s="55">
        <v>103.16993493216867</v>
      </c>
      <c r="Q14" s="55">
        <v>101.57338718645582</v>
      </c>
      <c r="R14" s="55">
        <v>100.70721640585158</v>
      </c>
      <c r="S14" s="55">
        <v>101.4230215673998</v>
      </c>
      <c r="T14" s="55">
        <v>97.901020807500203</v>
      </c>
      <c r="U14" s="55">
        <v>79.283640272172406</v>
      </c>
      <c r="V14" s="55">
        <v>49.093742089800003</v>
      </c>
      <c r="W14" s="56">
        <v>26.470675286078034</v>
      </c>
    </row>
    <row r="15" spans="1:23" s="42" customFormat="1">
      <c r="A15" s="52" t="s">
        <v>85</v>
      </c>
      <c r="B15" s="58" t="s">
        <v>86</v>
      </c>
      <c r="C15" s="55">
        <v>75.461349887552217</v>
      </c>
      <c r="D15" s="55">
        <v>84.667017616412025</v>
      </c>
      <c r="E15" s="55">
        <v>83.932034756098219</v>
      </c>
      <c r="F15" s="55">
        <v>87.098916471503998</v>
      </c>
      <c r="G15" s="55">
        <v>84.128883903339258</v>
      </c>
      <c r="H15" s="55">
        <v>86.937726508039916</v>
      </c>
      <c r="I15" s="55">
        <v>80.198321840672435</v>
      </c>
      <c r="J15" s="55">
        <v>78.580651357371664</v>
      </c>
      <c r="K15" s="55">
        <v>77.528444879249307</v>
      </c>
      <c r="L15" s="55">
        <v>76.067872368786055</v>
      </c>
      <c r="M15" s="55">
        <v>76.655823220852355</v>
      </c>
      <c r="N15" s="55">
        <v>76.37050835407355</v>
      </c>
      <c r="O15" s="55">
        <v>75.801157081463117</v>
      </c>
      <c r="P15" s="55">
        <v>77.48212023568729</v>
      </c>
      <c r="Q15" s="55">
        <v>76.366673490934815</v>
      </c>
      <c r="R15" s="55">
        <v>75.977885703790733</v>
      </c>
      <c r="S15" s="55">
        <v>76.792549768278064</v>
      </c>
      <c r="T15" s="55">
        <v>75.311608543147258</v>
      </c>
      <c r="U15" s="55">
        <v>63.016409887504693</v>
      </c>
      <c r="V15" s="55">
        <v>38.45537816588218</v>
      </c>
      <c r="W15" s="56">
        <v>18.819387501326801</v>
      </c>
    </row>
    <row r="16" spans="1:23" s="42" customFormat="1" ht="15.75">
      <c r="A16" s="40">
        <v>924</v>
      </c>
      <c r="B16" s="59" t="s">
        <v>87</v>
      </c>
      <c r="C16" s="50">
        <v>63.812387121702315</v>
      </c>
      <c r="D16" s="50">
        <v>69.030399194837571</v>
      </c>
      <c r="E16" s="50">
        <v>67.53493176789317</v>
      </c>
      <c r="F16" s="50">
        <v>69.110716842916631</v>
      </c>
      <c r="G16" s="50">
        <v>68.065144670508829</v>
      </c>
      <c r="H16" s="50">
        <v>69.68586746447302</v>
      </c>
      <c r="I16" s="50">
        <v>64.567618477012346</v>
      </c>
      <c r="J16" s="50">
        <v>63.425322329629076</v>
      </c>
      <c r="K16" s="50">
        <v>61.10461491734776</v>
      </c>
      <c r="L16" s="50">
        <v>59.731565021593042</v>
      </c>
      <c r="M16" s="50">
        <v>59.856648702935317</v>
      </c>
      <c r="N16" s="50">
        <v>60.499000528497064</v>
      </c>
      <c r="O16" s="50">
        <v>59.278319807284525</v>
      </c>
      <c r="P16" s="50">
        <v>60.348837636916876</v>
      </c>
      <c r="Q16" s="50">
        <v>58.995418206419529</v>
      </c>
      <c r="R16" s="50">
        <v>58.451889066281687</v>
      </c>
      <c r="S16" s="50">
        <v>58.758184314213658</v>
      </c>
      <c r="T16" s="50">
        <v>56.91842780594002</v>
      </c>
      <c r="U16" s="50">
        <v>49.661281108330236</v>
      </c>
      <c r="V16" s="50">
        <v>34.093563008221935</v>
      </c>
      <c r="W16" s="51">
        <v>20.477223760990586</v>
      </c>
    </row>
    <row r="17" spans="1:23" s="42" customFormat="1" ht="15.75">
      <c r="A17" s="40">
        <v>923</v>
      </c>
      <c r="B17" s="79" t="s">
        <v>88</v>
      </c>
      <c r="C17" s="80">
        <v>104.68634335714191</v>
      </c>
      <c r="D17" s="80">
        <v>115.33212866562283</v>
      </c>
      <c r="E17" s="80">
        <v>114.10357322499544</v>
      </c>
      <c r="F17" s="80">
        <v>115.96301998965093</v>
      </c>
      <c r="G17" s="80">
        <v>112.39304163388759</v>
      </c>
      <c r="H17" s="80">
        <v>114.86633249938279</v>
      </c>
      <c r="I17" s="80">
        <v>105.91340624404414</v>
      </c>
      <c r="J17" s="80">
        <v>103.36100182838777</v>
      </c>
      <c r="K17" s="80">
        <v>101.69580507792783</v>
      </c>
      <c r="L17" s="80">
        <v>99.909188573873919</v>
      </c>
      <c r="M17" s="80">
        <v>99.979694949383671</v>
      </c>
      <c r="N17" s="80">
        <v>99.197680451535206</v>
      </c>
      <c r="O17" s="80">
        <v>98.014267529290208</v>
      </c>
      <c r="P17" s="80">
        <v>100.05022410837149</v>
      </c>
      <c r="Q17" s="80">
        <v>97.785044485309342</v>
      </c>
      <c r="R17" s="80">
        <v>96.715381593465295</v>
      </c>
      <c r="S17" s="80">
        <v>96.763792211091612</v>
      </c>
      <c r="T17" s="80">
        <v>90.980158170608561</v>
      </c>
      <c r="U17" s="80">
        <v>77.146171271908187</v>
      </c>
      <c r="V17" s="80">
        <v>51.033915482722904</v>
      </c>
      <c r="W17" s="51">
        <v>21.666673181960149</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166</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1331.1635480658658</v>
      </c>
      <c r="D21" s="50">
        <v>1445.0437597591188</v>
      </c>
      <c r="E21" s="50">
        <v>1404.7961403347422</v>
      </c>
      <c r="F21" s="50">
        <v>1428.583873048681</v>
      </c>
      <c r="G21" s="50">
        <v>1410.946184188638</v>
      </c>
      <c r="H21" s="50">
        <v>1428.0679149661614</v>
      </c>
      <c r="I21" s="50">
        <v>1286.3185860915869</v>
      </c>
      <c r="J21" s="50">
        <v>1229.6974203322923</v>
      </c>
      <c r="K21" s="50">
        <v>1175.343352924529</v>
      </c>
      <c r="L21" s="50">
        <v>1122.1111621632986</v>
      </c>
      <c r="M21" s="50">
        <v>1093.071991569723</v>
      </c>
      <c r="N21" s="50">
        <v>1061.1190470646891</v>
      </c>
      <c r="O21" s="50">
        <v>1020.5132470796607</v>
      </c>
      <c r="P21" s="50">
        <v>1028.5841052379456</v>
      </c>
      <c r="Q21" s="50">
        <v>989.86896301930551</v>
      </c>
      <c r="R21" s="50">
        <v>967.97299001743545</v>
      </c>
      <c r="S21" s="50">
        <v>954.5232586626795</v>
      </c>
      <c r="T21" s="50">
        <v>910.10513232895119</v>
      </c>
      <c r="U21" s="50">
        <v>767.16327762228377</v>
      </c>
      <c r="V21" s="50">
        <v>486.6847624367287</v>
      </c>
      <c r="W21" s="51">
        <v>238.1058674170863</v>
      </c>
    </row>
    <row r="22" spans="1:23">
      <c r="A22" s="52"/>
      <c r="B22" s="78" t="s">
        <v>66</v>
      </c>
      <c r="C22" s="55">
        <v>0.99168674794318856</v>
      </c>
      <c r="D22" s="55">
        <v>0.86650034035681611</v>
      </c>
      <c r="E22" s="55">
        <v>1.1315066830893155</v>
      </c>
      <c r="F22" s="55">
        <v>1.1803372892164687</v>
      </c>
      <c r="G22" s="55">
        <v>3.278320978737717</v>
      </c>
      <c r="H22" s="55">
        <v>2.9456298842887199</v>
      </c>
      <c r="I22" s="55">
        <v>2.2520010970128252</v>
      </c>
      <c r="J22" s="55">
        <v>2.0824364015968935</v>
      </c>
      <c r="K22" s="55">
        <v>2.1105166663212231</v>
      </c>
      <c r="L22" s="55">
        <v>2.1162567109748864</v>
      </c>
      <c r="M22" s="55">
        <v>2.2668584667778422</v>
      </c>
      <c r="N22" s="55">
        <v>2.243748735992074</v>
      </c>
      <c r="O22" s="55">
        <v>2.2440430521834096</v>
      </c>
      <c r="P22" s="55">
        <v>2.2076190563925473</v>
      </c>
      <c r="Q22" s="55">
        <v>2.0419230429245592</v>
      </c>
      <c r="R22" s="55">
        <v>2.0543078205747158</v>
      </c>
      <c r="S22" s="55">
        <v>2.036193458405184</v>
      </c>
      <c r="T22" s="55">
        <v>1.5234286483095383</v>
      </c>
      <c r="U22" s="55">
        <v>0.53716999956197364</v>
      </c>
      <c r="V22" s="55">
        <v>0.37472812197566119</v>
      </c>
      <c r="W22" s="56">
        <v>0.32032027845551869</v>
      </c>
    </row>
    <row r="23" spans="1:23" ht="25.5" customHeight="1">
      <c r="A23" s="47">
        <v>941</v>
      </c>
      <c r="B23" s="48" t="s">
        <v>67</v>
      </c>
      <c r="C23" s="50">
        <v>1176.3215992155663</v>
      </c>
      <c r="D23" s="50">
        <v>1277.3213978092385</v>
      </c>
      <c r="E23" s="50">
        <v>1240.8027394195831</v>
      </c>
      <c r="F23" s="50">
        <v>1262.7677979007281</v>
      </c>
      <c r="G23" s="50">
        <v>1251.308878442783</v>
      </c>
      <c r="H23" s="50">
        <v>1267.343041505773</v>
      </c>
      <c r="I23" s="50">
        <v>1141.8025282257192</v>
      </c>
      <c r="J23" s="50">
        <v>1091.8281302080766</v>
      </c>
      <c r="K23" s="50">
        <v>1043.08587640323</v>
      </c>
      <c r="L23" s="50">
        <v>995.45840066233632</v>
      </c>
      <c r="M23" s="50">
        <v>969.84791625006005</v>
      </c>
      <c r="N23" s="50">
        <v>941.70195460810965</v>
      </c>
      <c r="O23" s="50">
        <v>905.55633297249744</v>
      </c>
      <c r="P23" s="50">
        <v>912.85803189815988</v>
      </c>
      <c r="Q23" s="50">
        <v>878.85679551846306</v>
      </c>
      <c r="R23" s="50">
        <v>859.61763232399051</v>
      </c>
      <c r="S23" s="50">
        <v>848.34122628519174</v>
      </c>
      <c r="T23" s="50">
        <v>812.2703883438063</v>
      </c>
      <c r="U23" s="50">
        <v>686.12235164962817</v>
      </c>
      <c r="V23" s="50">
        <v>433.41860577772587</v>
      </c>
      <c r="W23" s="51">
        <v>215.76593167808107</v>
      </c>
    </row>
    <row r="24" spans="1:23" ht="25.5" customHeight="1">
      <c r="A24" s="47">
        <v>921</v>
      </c>
      <c r="B24" s="57" t="s">
        <v>68</v>
      </c>
      <c r="C24" s="50">
        <v>1082.5409572596434</v>
      </c>
      <c r="D24" s="50">
        <v>1177.4522037852732</v>
      </c>
      <c r="E24" s="50">
        <v>1144.409027954785</v>
      </c>
      <c r="F24" s="50">
        <v>1164.6495024096721</v>
      </c>
      <c r="G24" s="50">
        <v>1156.6179904305586</v>
      </c>
      <c r="H24" s="50">
        <v>1171.6232320781676</v>
      </c>
      <c r="I24" s="50">
        <v>1055.0745901280811</v>
      </c>
      <c r="J24" s="50">
        <v>1008.5053603709333</v>
      </c>
      <c r="K24" s="50">
        <v>964.88619197664013</v>
      </c>
      <c r="L24" s="50">
        <v>921.0031834835404</v>
      </c>
      <c r="M24" s="50">
        <v>897.43227584514261</v>
      </c>
      <c r="N24" s="50">
        <v>870.23989872726702</v>
      </c>
      <c r="O24" s="50">
        <v>837.38840410645082</v>
      </c>
      <c r="P24" s="50">
        <v>844.38535402667628</v>
      </c>
      <c r="Q24" s="50">
        <v>813.11315161373022</v>
      </c>
      <c r="R24" s="50">
        <v>795.3724515427557</v>
      </c>
      <c r="S24" s="50">
        <v>785.10041834521098</v>
      </c>
      <c r="T24" s="50">
        <v>752.01671590442675</v>
      </c>
      <c r="U24" s="50">
        <v>634.299693574152</v>
      </c>
      <c r="V24" s="50">
        <v>398.08411822439513</v>
      </c>
      <c r="W24" s="51">
        <v>194.95514133985469</v>
      </c>
    </row>
    <row r="25" spans="1:23">
      <c r="A25" s="52" t="s">
        <v>69</v>
      </c>
      <c r="B25" s="58" t="s">
        <v>70</v>
      </c>
      <c r="C25" s="55">
        <v>73.836237552285681</v>
      </c>
      <c r="D25" s="55">
        <v>80.458348799592045</v>
      </c>
      <c r="E25" s="55">
        <v>77.646464376333228</v>
      </c>
      <c r="F25" s="55">
        <v>78.618578882770208</v>
      </c>
      <c r="G25" s="55">
        <v>78.127025939731709</v>
      </c>
      <c r="H25" s="55">
        <v>79.269092846209702</v>
      </c>
      <c r="I25" s="55">
        <v>71.758593852531462</v>
      </c>
      <c r="J25" s="55">
        <v>68.672394572722524</v>
      </c>
      <c r="K25" s="55">
        <v>64.981909283782201</v>
      </c>
      <c r="L25" s="55">
        <v>62.055299749533127</v>
      </c>
      <c r="M25" s="55">
        <v>60.524878318362028</v>
      </c>
      <c r="N25" s="55">
        <v>58.788124402940802</v>
      </c>
      <c r="O25" s="55">
        <v>56.538313920695813</v>
      </c>
      <c r="P25" s="55">
        <v>56.992584873796986</v>
      </c>
      <c r="Q25" s="55">
        <v>54.745862620761294</v>
      </c>
      <c r="R25" s="55">
        <v>53.54472601886873</v>
      </c>
      <c r="S25" s="55">
        <v>52.636439093454307</v>
      </c>
      <c r="T25" s="55">
        <v>50.589876420059994</v>
      </c>
      <c r="U25" s="55">
        <v>41.725064170165815</v>
      </c>
      <c r="V25" s="55">
        <v>24.071985684453946</v>
      </c>
      <c r="W25" s="56">
        <v>11.63703069793263</v>
      </c>
    </row>
    <row r="26" spans="1:23">
      <c r="A26" s="52" t="s">
        <v>71</v>
      </c>
      <c r="B26" s="58" t="s">
        <v>72</v>
      </c>
      <c r="C26" s="55">
        <v>190.83470904270015</v>
      </c>
      <c r="D26" s="55">
        <v>204.80853886528874</v>
      </c>
      <c r="E26" s="55">
        <v>195.88775055424318</v>
      </c>
      <c r="F26" s="55">
        <v>196.23799836755009</v>
      </c>
      <c r="G26" s="55">
        <v>194.34177962290252</v>
      </c>
      <c r="H26" s="55">
        <v>196.25765315590539</v>
      </c>
      <c r="I26" s="55">
        <v>178.42267418304883</v>
      </c>
      <c r="J26" s="55">
        <v>170.68076915714718</v>
      </c>
      <c r="K26" s="55">
        <v>162.70392534817657</v>
      </c>
      <c r="L26" s="55">
        <v>155.0219255508041</v>
      </c>
      <c r="M26" s="55">
        <v>150.87761039604959</v>
      </c>
      <c r="N26" s="55">
        <v>146.65662365140304</v>
      </c>
      <c r="O26" s="55">
        <v>140.30124662965582</v>
      </c>
      <c r="P26" s="55">
        <v>141.44032623185254</v>
      </c>
      <c r="Q26" s="55">
        <v>135.948852225651</v>
      </c>
      <c r="R26" s="55">
        <v>132.93536267611319</v>
      </c>
      <c r="S26" s="55">
        <v>131.22185730859479</v>
      </c>
      <c r="T26" s="55">
        <v>125.65228599300151</v>
      </c>
      <c r="U26" s="55">
        <v>109.40897489645816</v>
      </c>
      <c r="V26" s="55">
        <v>65.081469140055944</v>
      </c>
      <c r="W26" s="56">
        <v>29.627340225542405</v>
      </c>
    </row>
    <row r="27" spans="1:23">
      <c r="A27" s="52" t="s">
        <v>73</v>
      </c>
      <c r="B27" s="58" t="s">
        <v>74</v>
      </c>
      <c r="C27" s="55">
        <v>130.7336744971293</v>
      </c>
      <c r="D27" s="55">
        <v>140.21629242296305</v>
      </c>
      <c r="E27" s="55">
        <v>136.00573919554708</v>
      </c>
      <c r="F27" s="55">
        <v>138.55309251702911</v>
      </c>
      <c r="G27" s="55">
        <v>129.4420629820502</v>
      </c>
      <c r="H27" s="55">
        <v>130.89696366794925</v>
      </c>
      <c r="I27" s="55">
        <v>117.7082813489497</v>
      </c>
      <c r="J27" s="55">
        <v>112.56909818128189</v>
      </c>
      <c r="K27" s="55">
        <v>107.18388157750941</v>
      </c>
      <c r="L27" s="55">
        <v>102.5628211317255</v>
      </c>
      <c r="M27" s="55">
        <v>99.888833422889036</v>
      </c>
      <c r="N27" s="55">
        <v>97.387898359107723</v>
      </c>
      <c r="O27" s="55">
        <v>93.773019544220048</v>
      </c>
      <c r="P27" s="55">
        <v>94.475642488800901</v>
      </c>
      <c r="Q27" s="55">
        <v>90.793948489608027</v>
      </c>
      <c r="R27" s="55">
        <v>88.509017536401188</v>
      </c>
      <c r="S27" s="55">
        <v>87.286882501132723</v>
      </c>
      <c r="T27" s="55">
        <v>82.806336050675725</v>
      </c>
      <c r="U27" s="55">
        <v>63.601016541982268</v>
      </c>
      <c r="V27" s="55">
        <v>32.875184294125482</v>
      </c>
      <c r="W27" s="56">
        <v>15.501944602326146</v>
      </c>
    </row>
    <row r="28" spans="1:23">
      <c r="A28" s="52" t="s">
        <v>75</v>
      </c>
      <c r="B28" s="58" t="s">
        <v>76</v>
      </c>
      <c r="C28" s="55">
        <v>98.463300893446515</v>
      </c>
      <c r="D28" s="55">
        <v>107.62880107522332</v>
      </c>
      <c r="E28" s="55">
        <v>106.10777517439966</v>
      </c>
      <c r="F28" s="55">
        <v>110.88238957197291</v>
      </c>
      <c r="G28" s="55">
        <v>114.46534302060151</v>
      </c>
      <c r="H28" s="55">
        <v>115.7423171313169</v>
      </c>
      <c r="I28" s="55">
        <v>103.70346395483877</v>
      </c>
      <c r="J28" s="55">
        <v>98.298995621106116</v>
      </c>
      <c r="K28" s="55">
        <v>94.048815204912003</v>
      </c>
      <c r="L28" s="55">
        <v>89.614983447997403</v>
      </c>
      <c r="M28" s="55">
        <v>87.144397661084852</v>
      </c>
      <c r="N28" s="55">
        <v>83.813237139102441</v>
      </c>
      <c r="O28" s="55">
        <v>80.786522704374093</v>
      </c>
      <c r="P28" s="55">
        <v>81.317474267623467</v>
      </c>
      <c r="Q28" s="55">
        <v>78.458333168577809</v>
      </c>
      <c r="R28" s="55">
        <v>76.845201721283559</v>
      </c>
      <c r="S28" s="55">
        <v>76.111745986641708</v>
      </c>
      <c r="T28" s="55">
        <v>72.514182985173193</v>
      </c>
      <c r="U28" s="55">
        <v>57.966128626219358</v>
      </c>
      <c r="V28" s="55">
        <v>35.434694359307883</v>
      </c>
      <c r="W28" s="56">
        <v>17.411242770419172</v>
      </c>
    </row>
    <row r="29" spans="1:23">
      <c r="A29" s="52" t="s">
        <v>77</v>
      </c>
      <c r="B29" s="58" t="s">
        <v>78</v>
      </c>
      <c r="C29" s="55">
        <v>119.99552660729204</v>
      </c>
      <c r="D29" s="55">
        <v>131.06938609352434</v>
      </c>
      <c r="E29" s="55">
        <v>124.77067175774482</v>
      </c>
      <c r="F29" s="55">
        <v>125.07262795875138</v>
      </c>
      <c r="G29" s="55">
        <v>129.24329571693985</v>
      </c>
      <c r="H29" s="55">
        <v>131.11644012232065</v>
      </c>
      <c r="I29" s="55">
        <v>116.38801790841734</v>
      </c>
      <c r="J29" s="55">
        <v>111.27381648578124</v>
      </c>
      <c r="K29" s="55">
        <v>106.82944596712562</v>
      </c>
      <c r="L29" s="55">
        <v>101.96280900302322</v>
      </c>
      <c r="M29" s="55">
        <v>99.5067034529485</v>
      </c>
      <c r="N29" s="55">
        <v>96.361131513586173</v>
      </c>
      <c r="O29" s="55">
        <v>92.916251254571335</v>
      </c>
      <c r="P29" s="55">
        <v>93.925552559441073</v>
      </c>
      <c r="Q29" s="55">
        <v>90.787307842161695</v>
      </c>
      <c r="R29" s="55">
        <v>89.078800023751313</v>
      </c>
      <c r="S29" s="55">
        <v>88.177507862427447</v>
      </c>
      <c r="T29" s="55">
        <v>85.411500322024182</v>
      </c>
      <c r="U29" s="55">
        <v>76.464229291538473</v>
      </c>
      <c r="V29" s="55">
        <v>54.897665851018338</v>
      </c>
      <c r="W29" s="56">
        <v>31.410876035755692</v>
      </c>
    </row>
    <row r="30" spans="1:23">
      <c r="A30" s="52" t="s">
        <v>79</v>
      </c>
      <c r="B30" s="58" t="s">
        <v>80</v>
      </c>
      <c r="C30" s="55">
        <v>96.447510326222542</v>
      </c>
      <c r="D30" s="55">
        <v>105.91258821448355</v>
      </c>
      <c r="E30" s="55">
        <v>103.92892147509384</v>
      </c>
      <c r="F30" s="55">
        <v>106.06280566411554</v>
      </c>
      <c r="G30" s="55">
        <v>109.89247032942373</v>
      </c>
      <c r="H30" s="55">
        <v>111.70225420313534</v>
      </c>
      <c r="I30" s="55">
        <v>100.65036542546055</v>
      </c>
      <c r="J30" s="55">
        <v>96.850405518833185</v>
      </c>
      <c r="K30" s="55">
        <v>92.967586727070085</v>
      </c>
      <c r="L30" s="55">
        <v>89.011340081402253</v>
      </c>
      <c r="M30" s="55">
        <v>87.030269555667445</v>
      </c>
      <c r="N30" s="55">
        <v>84.928961493202067</v>
      </c>
      <c r="O30" s="55">
        <v>81.726648743592278</v>
      </c>
      <c r="P30" s="55">
        <v>82.66203400572391</v>
      </c>
      <c r="Q30" s="55">
        <v>79.371528409106503</v>
      </c>
      <c r="R30" s="55">
        <v>77.812020487544117</v>
      </c>
      <c r="S30" s="55">
        <v>76.819799796340391</v>
      </c>
      <c r="T30" s="55">
        <v>73.3509601700258</v>
      </c>
      <c r="U30" s="55">
        <v>62.613010729177034</v>
      </c>
      <c r="V30" s="55">
        <v>40.755386307984885</v>
      </c>
      <c r="W30" s="56">
        <v>19.294909254250602</v>
      </c>
    </row>
    <row r="31" spans="1:23">
      <c r="A31" s="52" t="s">
        <v>81</v>
      </c>
      <c r="B31" s="58" t="s">
        <v>82</v>
      </c>
      <c r="C31" s="55">
        <v>113.87087724141483</v>
      </c>
      <c r="D31" s="55">
        <v>125.23223817009072</v>
      </c>
      <c r="E31" s="55">
        <v>123.19440127324847</v>
      </c>
      <c r="F31" s="55">
        <v>124.3597947603002</v>
      </c>
      <c r="G31" s="55">
        <v>124.85846974966908</v>
      </c>
      <c r="H31" s="55">
        <v>125.95420219746228</v>
      </c>
      <c r="I31" s="55">
        <v>113.97747305408168</v>
      </c>
      <c r="J31" s="55">
        <v>108.54398008664963</v>
      </c>
      <c r="K31" s="55">
        <v>104.12245670698556</v>
      </c>
      <c r="L31" s="55">
        <v>98.729994563595852</v>
      </c>
      <c r="M31" s="55">
        <v>95.647580501871971</v>
      </c>
      <c r="N31" s="55">
        <v>91.841817282436551</v>
      </c>
      <c r="O31" s="55">
        <v>88.311677603611841</v>
      </c>
      <c r="P31" s="55">
        <v>88.601263535732357</v>
      </c>
      <c r="Q31" s="55">
        <v>84.713479417160144</v>
      </c>
      <c r="R31" s="55">
        <v>82.450582687508231</v>
      </c>
      <c r="S31" s="55">
        <v>81.034664554170163</v>
      </c>
      <c r="T31" s="55">
        <v>78.329217806320614</v>
      </c>
      <c r="U31" s="55">
        <v>74.027982819180096</v>
      </c>
      <c r="V31" s="55">
        <v>54.232032736030064</v>
      </c>
      <c r="W31" s="56">
        <v>24.043976205410747</v>
      </c>
    </row>
    <row r="32" spans="1:23">
      <c r="A32" s="52" t="s">
        <v>83</v>
      </c>
      <c r="B32" s="58" t="s">
        <v>84</v>
      </c>
      <c r="C32" s="55">
        <v>147.45880605815046</v>
      </c>
      <c r="D32" s="55">
        <v>159.63465983483289</v>
      </c>
      <c r="E32" s="55">
        <v>157.06973970051118</v>
      </c>
      <c r="F32" s="55">
        <v>161.20560086958591</v>
      </c>
      <c r="G32" s="55">
        <v>159.20909757929587</v>
      </c>
      <c r="H32" s="55">
        <v>161.26751857526574</v>
      </c>
      <c r="I32" s="55">
        <v>144.74244894993126</v>
      </c>
      <c r="J32" s="55">
        <v>138.38335440457047</v>
      </c>
      <c r="K32" s="55">
        <v>132.82980718247961</v>
      </c>
      <c r="L32" s="55">
        <v>127.22563452030212</v>
      </c>
      <c r="M32" s="55">
        <v>124.07242139376639</v>
      </c>
      <c r="N32" s="55">
        <v>120.25245699095065</v>
      </c>
      <c r="O32" s="55">
        <v>115.86612816031041</v>
      </c>
      <c r="P32" s="55">
        <v>117.05812402111442</v>
      </c>
      <c r="Q32" s="55">
        <v>113.19191897273927</v>
      </c>
      <c r="R32" s="55">
        <v>110.68852396938367</v>
      </c>
      <c r="S32" s="55">
        <v>109.16051784950905</v>
      </c>
      <c r="T32" s="55">
        <v>103.63771921684008</v>
      </c>
      <c r="U32" s="55">
        <v>82.734252703654988</v>
      </c>
      <c r="V32" s="55">
        <v>50.880637450539496</v>
      </c>
      <c r="W32" s="56">
        <v>26.901873023396185</v>
      </c>
    </row>
    <row r="33" spans="1:23">
      <c r="A33" s="52" t="s">
        <v>85</v>
      </c>
      <c r="B33" s="58" t="s">
        <v>86</v>
      </c>
      <c r="C33" s="55">
        <v>110.90031504100192</v>
      </c>
      <c r="D33" s="55">
        <v>122.49135030927465</v>
      </c>
      <c r="E33" s="55">
        <v>119.79756444766345</v>
      </c>
      <c r="F33" s="55">
        <v>123.65661381759672</v>
      </c>
      <c r="G33" s="55">
        <v>117.03844548994434</v>
      </c>
      <c r="H33" s="55">
        <v>119.41679017860233</v>
      </c>
      <c r="I33" s="55">
        <v>107.72327145082168</v>
      </c>
      <c r="J33" s="55">
        <v>103.23254634284122</v>
      </c>
      <c r="K33" s="55">
        <v>99.218363978599228</v>
      </c>
      <c r="L33" s="55">
        <v>94.818375435156867</v>
      </c>
      <c r="M33" s="55">
        <v>92.7395811425029</v>
      </c>
      <c r="N33" s="55">
        <v>90.20964789453754</v>
      </c>
      <c r="O33" s="55">
        <v>87.168595545419336</v>
      </c>
      <c r="P33" s="55">
        <v>87.912352042590655</v>
      </c>
      <c r="Q33" s="55">
        <v>85.101920467964518</v>
      </c>
      <c r="R33" s="55">
        <v>83.508216421901608</v>
      </c>
      <c r="S33" s="55">
        <v>82.65100339294041</v>
      </c>
      <c r="T33" s="55">
        <v>79.724636940305729</v>
      </c>
      <c r="U33" s="55">
        <v>65.759033795775807</v>
      </c>
      <c r="V33" s="55">
        <v>39.855062400879099</v>
      </c>
      <c r="W33" s="56">
        <v>19.125948524821112</v>
      </c>
    </row>
    <row r="34" spans="1:23" ht="15.75">
      <c r="A34" s="40">
        <v>924</v>
      </c>
      <c r="B34" s="59" t="s">
        <v>87</v>
      </c>
      <c r="C34" s="50">
        <v>93.780641955922945</v>
      </c>
      <c r="D34" s="50">
        <v>99.869194023965051</v>
      </c>
      <c r="E34" s="50">
        <v>96.393711464798074</v>
      </c>
      <c r="F34" s="50">
        <v>98.118295491055832</v>
      </c>
      <c r="G34" s="50">
        <v>94.690888012224363</v>
      </c>
      <c r="H34" s="50">
        <v>95.719809427605469</v>
      </c>
      <c r="I34" s="50">
        <v>86.727938097638031</v>
      </c>
      <c r="J34" s="50">
        <v>83.322769837143227</v>
      </c>
      <c r="K34" s="50">
        <v>78.199684426589741</v>
      </c>
      <c r="L34" s="50">
        <v>74.455217178795891</v>
      </c>
      <c r="M34" s="50">
        <v>72.415640404917397</v>
      </c>
      <c r="N34" s="50">
        <v>71.462055880842598</v>
      </c>
      <c r="O34" s="50">
        <v>68.167928866046623</v>
      </c>
      <c r="P34" s="50">
        <v>68.472677871483654</v>
      </c>
      <c r="Q34" s="50">
        <v>65.743643904732849</v>
      </c>
      <c r="R34" s="50">
        <v>64.245180781234851</v>
      </c>
      <c r="S34" s="50">
        <v>63.240807939980812</v>
      </c>
      <c r="T34" s="50">
        <v>60.253672439379514</v>
      </c>
      <c r="U34" s="50">
        <v>51.822658075476149</v>
      </c>
      <c r="V34" s="50">
        <v>35.334487553330689</v>
      </c>
      <c r="W34" s="51">
        <v>20.810790338226361</v>
      </c>
    </row>
    <row r="35" spans="1:23" ht="15.75">
      <c r="A35" s="40">
        <v>923</v>
      </c>
      <c r="B35" s="59" t="s">
        <v>88</v>
      </c>
      <c r="C35" s="50">
        <v>153.85026210235645</v>
      </c>
      <c r="D35" s="50">
        <v>166.85586160952363</v>
      </c>
      <c r="E35" s="50">
        <v>162.86189423206983</v>
      </c>
      <c r="F35" s="50">
        <v>164.63573785873646</v>
      </c>
      <c r="G35" s="50">
        <v>156.35898476711722</v>
      </c>
      <c r="H35" s="50">
        <v>157.77924357609965</v>
      </c>
      <c r="I35" s="50">
        <v>142.26405676885491</v>
      </c>
      <c r="J35" s="50">
        <v>135.78685372261884</v>
      </c>
      <c r="K35" s="50">
        <v>130.14695985497784</v>
      </c>
      <c r="L35" s="50">
        <v>124.53650478998723</v>
      </c>
      <c r="M35" s="50">
        <v>120.95721685288498</v>
      </c>
      <c r="N35" s="50">
        <v>117.17334372058725</v>
      </c>
      <c r="O35" s="50">
        <v>112.71287105497984</v>
      </c>
      <c r="P35" s="50">
        <v>113.51845428339323</v>
      </c>
      <c r="Q35" s="50">
        <v>108.97024445791794</v>
      </c>
      <c r="R35" s="50">
        <v>106.30104987287031</v>
      </c>
      <c r="S35" s="50">
        <v>104.14583891908251</v>
      </c>
      <c r="T35" s="50">
        <v>96.311315336835335</v>
      </c>
      <c r="U35" s="50">
        <v>80.503755973093575</v>
      </c>
      <c r="V35" s="50">
        <v>52.891428537027146</v>
      </c>
      <c r="W35" s="51">
        <v>22.019615460549723</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6" priority="1" stopIfTrue="1" operator="equal">
      <formula>FALSE</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167</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SUM(G6,G16:G17,G4)</f>
        <v>851.15600000000018</v>
      </c>
      <c r="H3" s="50">
        <f t="shared" si="0"/>
        <v>874.17398603512174</v>
      </c>
      <c r="I3" s="50">
        <f t="shared" si="0"/>
        <v>794.99319101826723</v>
      </c>
      <c r="J3" s="50">
        <f t="shared" si="0"/>
        <v>766.14312936370811</v>
      </c>
      <c r="K3" s="50">
        <f t="shared" si="0"/>
        <v>794.12099999999964</v>
      </c>
      <c r="L3" s="50">
        <f t="shared" si="0"/>
        <v>771.95111937118747</v>
      </c>
      <c r="M3" s="50">
        <f t="shared" si="0"/>
        <v>768.33523924275926</v>
      </c>
      <c r="N3" s="50">
        <f t="shared" si="0"/>
        <v>697.57744277639586</v>
      </c>
      <c r="O3" s="50">
        <f t="shared" si="0"/>
        <v>711.89560463857492</v>
      </c>
      <c r="P3" s="50">
        <f t="shared" si="0"/>
        <v>723.31083959144405</v>
      </c>
      <c r="Q3" s="50">
        <f t="shared" si="0"/>
        <v>718.27939070806281</v>
      </c>
      <c r="R3" s="50">
        <f t="shared" si="0"/>
        <v>711.36393400661393</v>
      </c>
      <c r="S3" s="50">
        <f t="shared" si="0"/>
        <v>727.39818972298974</v>
      </c>
      <c r="T3" s="50">
        <f t="shared" si="0"/>
        <v>715.05321305721384</v>
      </c>
      <c r="U3" s="50">
        <f t="shared" si="0"/>
        <v>596.85802620084485</v>
      </c>
      <c r="V3" s="50">
        <f t="shared" si="0"/>
        <v>341.39509716401886</v>
      </c>
      <c r="W3" s="77">
        <f t="shared" si="0"/>
        <v>110.67527377105041</v>
      </c>
    </row>
    <row r="4" spans="1:23" s="42" customFormat="1">
      <c r="A4" s="52"/>
      <c r="B4" s="78" t="s">
        <v>66</v>
      </c>
      <c r="C4" s="55"/>
      <c r="D4" s="55"/>
      <c r="E4" s="55"/>
      <c r="F4" s="55"/>
      <c r="G4" s="55">
        <v>1.8534243064560885</v>
      </c>
      <c r="H4" s="55">
        <v>1.7267372634817997</v>
      </c>
      <c r="I4" s="55">
        <v>1.3986277963601608</v>
      </c>
      <c r="J4" s="55">
        <v>1.3385434883341667</v>
      </c>
      <c r="K4" s="55">
        <v>1.4525147738727817</v>
      </c>
      <c r="L4" s="55">
        <v>1.5175139653455005</v>
      </c>
      <c r="M4" s="55">
        <v>1.6662175451246011</v>
      </c>
      <c r="N4" s="55">
        <v>1.5671761067374772</v>
      </c>
      <c r="O4" s="55">
        <v>1.6550769875212916</v>
      </c>
      <c r="P4" s="55">
        <v>1.676048674130042</v>
      </c>
      <c r="Q4" s="55">
        <v>1.5834473327265297</v>
      </c>
      <c r="R4" s="55">
        <v>1.5922740358331073</v>
      </c>
      <c r="S4" s="55">
        <v>1.612720499693578</v>
      </c>
      <c r="T4" s="55">
        <v>1.1770424563977351</v>
      </c>
      <c r="U4" s="55">
        <v>0.23338960320588506</v>
      </c>
      <c r="V4" s="55">
        <v>0.1024942495810969</v>
      </c>
      <c r="W4" s="56">
        <v>6.7935126179373265E-2</v>
      </c>
    </row>
    <row r="5" spans="1:23" s="42" customFormat="1" ht="25.5" customHeight="1">
      <c r="A5" s="47">
        <v>941</v>
      </c>
      <c r="B5" s="48" t="s">
        <v>67</v>
      </c>
      <c r="C5" s="50"/>
      <c r="D5" s="50"/>
      <c r="E5" s="50"/>
      <c r="F5" s="50"/>
      <c r="G5" s="50">
        <f t="shared" ref="G5:W5" si="1">SUM(G6,G16)</f>
        <v>755.30853620163487</v>
      </c>
      <c r="H5" s="50">
        <f t="shared" si="1"/>
        <v>776.35496962441243</v>
      </c>
      <c r="I5" s="50">
        <f t="shared" si="1"/>
        <v>706.10802073673494</v>
      </c>
      <c r="J5" s="50">
        <f t="shared" si="1"/>
        <v>680.37830721297121</v>
      </c>
      <c r="K5" s="50">
        <f t="shared" si="1"/>
        <v>704.88061087443918</v>
      </c>
      <c r="L5" s="50">
        <f t="shared" si="1"/>
        <v>684.92483271527919</v>
      </c>
      <c r="M5" s="50">
        <f t="shared" si="1"/>
        <v>681.57722030663251</v>
      </c>
      <c r="N5" s="50">
        <f t="shared" si="1"/>
        <v>618.61006383704614</v>
      </c>
      <c r="O5" s="50">
        <f t="shared" si="1"/>
        <v>631.15585269288624</v>
      </c>
      <c r="P5" s="50">
        <f t="shared" si="1"/>
        <v>641.30905936786542</v>
      </c>
      <c r="Q5" s="50">
        <f t="shared" si="1"/>
        <v>636.97943284745168</v>
      </c>
      <c r="R5" s="50">
        <f t="shared" si="1"/>
        <v>630.81814055312975</v>
      </c>
      <c r="S5" s="50">
        <f t="shared" si="1"/>
        <v>645.66633944421335</v>
      </c>
      <c r="T5" s="50">
        <f t="shared" si="1"/>
        <v>637.98727783971117</v>
      </c>
      <c r="U5" s="50">
        <f t="shared" si="1"/>
        <v>533.77849650440305</v>
      </c>
      <c r="V5" s="50">
        <f t="shared" si="1"/>
        <v>303.44587235294983</v>
      </c>
      <c r="W5" s="51">
        <f t="shared" si="1"/>
        <v>101.34393441027788</v>
      </c>
    </row>
    <row r="6" spans="1:23" s="42" customFormat="1" ht="25.5" customHeight="1">
      <c r="A6" s="47">
        <v>921</v>
      </c>
      <c r="B6" s="57" t="s">
        <v>68</v>
      </c>
      <c r="C6" s="50"/>
      <c r="D6" s="50"/>
      <c r="E6" s="50"/>
      <c r="F6" s="50"/>
      <c r="G6" s="50">
        <f t="shared" ref="G6:I6" si="2">SUM(G7:G15)</f>
        <v>701.200722194832</v>
      </c>
      <c r="H6" s="50">
        <f t="shared" si="2"/>
        <v>720.70572634379005</v>
      </c>
      <c r="I6" s="50">
        <f t="shared" si="2"/>
        <v>655.40992581735566</v>
      </c>
      <c r="J6" s="50">
        <f t="shared" ref="J6:W6" si="3">SUM(J7:J15)</f>
        <v>631.49644928833823</v>
      </c>
      <c r="K6" s="50">
        <f t="shared" si="3"/>
        <v>654.30454965151614</v>
      </c>
      <c r="L6" s="50">
        <f t="shared" si="3"/>
        <v>635.82988184916519</v>
      </c>
      <c r="M6" s="50">
        <f t="shared" si="3"/>
        <v>632.85807905719776</v>
      </c>
      <c r="N6" s="50">
        <f t="shared" si="3"/>
        <v>574.65294028919141</v>
      </c>
      <c r="O6" s="50">
        <f t="shared" si="3"/>
        <v>586.33801070010816</v>
      </c>
      <c r="P6" s="50">
        <f t="shared" si="3"/>
        <v>595.82311280923068</v>
      </c>
      <c r="Q6" s="50">
        <f t="shared" si="3"/>
        <v>591.78208429896767</v>
      </c>
      <c r="R6" s="50">
        <f t="shared" si="3"/>
        <v>586.10279265885367</v>
      </c>
      <c r="S6" s="50">
        <f t="shared" si="3"/>
        <v>599.776668573184</v>
      </c>
      <c r="T6" s="50">
        <f t="shared" si="3"/>
        <v>592.80103850103569</v>
      </c>
      <c r="U6" s="50">
        <f t="shared" si="3"/>
        <v>495.26940915831437</v>
      </c>
      <c r="V6" s="50">
        <f t="shared" si="3"/>
        <v>279.67716724523154</v>
      </c>
      <c r="W6" s="51">
        <f t="shared" si="3"/>
        <v>90.729949250679326</v>
      </c>
    </row>
    <row r="7" spans="1:23" s="42" customFormat="1">
      <c r="A7" s="52" t="s">
        <v>69</v>
      </c>
      <c r="B7" s="58" t="s">
        <v>70</v>
      </c>
      <c r="C7" s="55"/>
      <c r="D7" s="55"/>
      <c r="E7" s="55"/>
      <c r="F7" s="55"/>
      <c r="G7" s="55">
        <v>45.589468790996293</v>
      </c>
      <c r="H7" s="55">
        <v>47.11262415963381</v>
      </c>
      <c r="I7" s="55">
        <v>43.207332423142155</v>
      </c>
      <c r="J7" s="55">
        <v>41.659035717943325</v>
      </c>
      <c r="K7" s="55">
        <v>43.162143861516753</v>
      </c>
      <c r="L7" s="55">
        <v>41.975690969184257</v>
      </c>
      <c r="M7" s="55">
        <v>41.906746972661068</v>
      </c>
      <c r="N7" s="55">
        <v>37.942276650354209</v>
      </c>
      <c r="O7" s="55">
        <v>38.774055567763945</v>
      </c>
      <c r="P7" s="55">
        <v>39.523511854983752</v>
      </c>
      <c r="Q7" s="55">
        <v>39.303610749624575</v>
      </c>
      <c r="R7" s="55">
        <v>39.000053976618879</v>
      </c>
      <c r="S7" s="55">
        <v>39.801852893383753</v>
      </c>
      <c r="T7" s="55">
        <v>39.576253292908952</v>
      </c>
      <c r="U7" s="55">
        <v>32.207749467781547</v>
      </c>
      <c r="V7" s="55">
        <v>16.090992207513327</v>
      </c>
      <c r="W7" s="56">
        <v>4.6254099640823849</v>
      </c>
    </row>
    <row r="8" spans="1:23" s="42" customFormat="1">
      <c r="A8" s="52" t="s">
        <v>71</v>
      </c>
      <c r="B8" s="58" t="s">
        <v>72</v>
      </c>
      <c r="C8" s="55"/>
      <c r="D8" s="55"/>
      <c r="E8" s="55"/>
      <c r="F8" s="55"/>
      <c r="G8" s="55">
        <v>115.96078767692165</v>
      </c>
      <c r="H8" s="55">
        <v>118.59596009245162</v>
      </c>
      <c r="I8" s="55">
        <v>108.80317792832241</v>
      </c>
      <c r="J8" s="55">
        <v>105.01238556002315</v>
      </c>
      <c r="K8" s="55">
        <v>108.99426026118786</v>
      </c>
      <c r="L8" s="55">
        <v>105.68061125982319</v>
      </c>
      <c r="M8" s="55">
        <v>105.03484859180708</v>
      </c>
      <c r="N8" s="55">
        <v>95.186503963220474</v>
      </c>
      <c r="O8" s="55">
        <v>96.747586742064797</v>
      </c>
      <c r="P8" s="55">
        <v>98.319588845709106</v>
      </c>
      <c r="Q8" s="55">
        <v>97.594428333887137</v>
      </c>
      <c r="R8" s="55">
        <v>96.625326272849179</v>
      </c>
      <c r="S8" s="55">
        <v>98.89652627429561</v>
      </c>
      <c r="T8" s="55">
        <v>97.692529487995913</v>
      </c>
      <c r="U8" s="55">
        <v>84.943274170051779</v>
      </c>
      <c r="V8" s="55">
        <v>44.31592517794391</v>
      </c>
      <c r="W8" s="56">
        <v>11.20035186446481</v>
      </c>
    </row>
    <row r="9" spans="1:23" s="42" customFormat="1">
      <c r="A9" s="52" t="s">
        <v>73</v>
      </c>
      <c r="B9" s="58" t="s">
        <v>74</v>
      </c>
      <c r="C9" s="55"/>
      <c r="D9" s="55"/>
      <c r="E9" s="55"/>
      <c r="F9" s="55"/>
      <c r="G9" s="55">
        <v>77.332295454569206</v>
      </c>
      <c r="H9" s="55">
        <v>79.406929584922892</v>
      </c>
      <c r="I9" s="55">
        <v>71.973623740849732</v>
      </c>
      <c r="J9" s="55">
        <v>69.393021493684287</v>
      </c>
      <c r="K9" s="55">
        <v>71.867067828198714</v>
      </c>
      <c r="L9" s="55">
        <v>70.07329465831927</v>
      </c>
      <c r="M9" s="55">
        <v>69.675700958009827</v>
      </c>
      <c r="N9" s="55">
        <v>63.336814002764498</v>
      </c>
      <c r="O9" s="55">
        <v>64.828156949639833</v>
      </c>
      <c r="P9" s="55">
        <v>65.816661787223453</v>
      </c>
      <c r="Q9" s="55">
        <v>65.428276685389875</v>
      </c>
      <c r="R9" s="55">
        <v>64.689775549321581</v>
      </c>
      <c r="S9" s="55">
        <v>66.235424144631068</v>
      </c>
      <c r="T9" s="55">
        <v>64.92304347500567</v>
      </c>
      <c r="U9" s="55">
        <v>48.446927151882534</v>
      </c>
      <c r="V9" s="55">
        <v>20.303309181235377</v>
      </c>
      <c r="W9" s="56">
        <v>4.3393887942566414</v>
      </c>
    </row>
    <row r="10" spans="1:23" s="42" customFormat="1">
      <c r="A10" s="52" t="s">
        <v>75</v>
      </c>
      <c r="B10" s="58" t="s">
        <v>76</v>
      </c>
      <c r="C10" s="55"/>
      <c r="D10" s="55"/>
      <c r="E10" s="55"/>
      <c r="F10" s="55"/>
      <c r="G10" s="55">
        <v>70.823326403876479</v>
      </c>
      <c r="H10" s="55">
        <v>72.524796702067121</v>
      </c>
      <c r="I10" s="55">
        <v>65.628485494055937</v>
      </c>
      <c r="J10" s="55">
        <v>62.68934802993099</v>
      </c>
      <c r="K10" s="55">
        <v>64.533425571500018</v>
      </c>
      <c r="L10" s="55">
        <v>62.611443532049094</v>
      </c>
      <c r="M10" s="55">
        <v>62.199490316744971</v>
      </c>
      <c r="N10" s="55">
        <v>56.243042988691563</v>
      </c>
      <c r="O10" s="55">
        <v>57.369967930300632</v>
      </c>
      <c r="P10" s="55">
        <v>58.197125093110834</v>
      </c>
      <c r="Q10" s="55">
        <v>57.97247378864941</v>
      </c>
      <c r="R10" s="55">
        <v>57.43725880044272</v>
      </c>
      <c r="S10" s="55">
        <v>58.901425940634013</v>
      </c>
      <c r="T10" s="55">
        <v>57.690903067456617</v>
      </c>
      <c r="U10" s="55">
        <v>45.219741395233456</v>
      </c>
      <c r="V10" s="55">
        <v>24.556784560059249</v>
      </c>
      <c r="W10" s="56">
        <v>7.7949747163033862</v>
      </c>
    </row>
    <row r="11" spans="1:23" s="42" customFormat="1">
      <c r="A11" s="52" t="s">
        <v>77</v>
      </c>
      <c r="B11" s="58" t="s">
        <v>78</v>
      </c>
      <c r="C11" s="55"/>
      <c r="D11" s="55"/>
      <c r="E11" s="55"/>
      <c r="F11" s="55"/>
      <c r="G11" s="55">
        <v>80.132007586099746</v>
      </c>
      <c r="H11" s="55">
        <v>82.428263965762881</v>
      </c>
      <c r="I11" s="55">
        <v>73.617089369463159</v>
      </c>
      <c r="J11" s="55">
        <v>70.896452573113436</v>
      </c>
      <c r="K11" s="55">
        <v>73.275438458247379</v>
      </c>
      <c r="L11" s="55">
        <v>71.22803668522522</v>
      </c>
      <c r="M11" s="55">
        <v>71.011583044848663</v>
      </c>
      <c r="N11" s="55">
        <v>64.543418961448538</v>
      </c>
      <c r="O11" s="55">
        <v>65.766303439269649</v>
      </c>
      <c r="P11" s="55">
        <v>66.90732121178192</v>
      </c>
      <c r="Q11" s="55">
        <v>66.607784198621843</v>
      </c>
      <c r="R11" s="55">
        <v>66.224707844123401</v>
      </c>
      <c r="S11" s="55">
        <v>67.94641198555054</v>
      </c>
      <c r="T11" s="55">
        <v>67.921986024973066</v>
      </c>
      <c r="U11" s="55">
        <v>60.922322672493088</v>
      </c>
      <c r="V11" s="55">
        <v>41.441766069579309</v>
      </c>
      <c r="W11" s="56">
        <v>19.870389431676681</v>
      </c>
    </row>
    <row r="12" spans="1:23" s="42" customFormat="1">
      <c r="A12" s="52" t="s">
        <v>79</v>
      </c>
      <c r="B12" s="58" t="s">
        <v>80</v>
      </c>
      <c r="C12" s="55"/>
      <c r="D12" s="55"/>
      <c r="E12" s="55"/>
      <c r="F12" s="55"/>
      <c r="G12" s="55">
        <v>66.520683868160219</v>
      </c>
      <c r="H12" s="55">
        <v>68.613457166980396</v>
      </c>
      <c r="I12" s="55">
        <v>62.729053748527804</v>
      </c>
      <c r="J12" s="55">
        <v>60.801002029992858</v>
      </c>
      <c r="K12" s="55">
        <v>63.074083473656302</v>
      </c>
      <c r="L12" s="55">
        <v>61.581541018361762</v>
      </c>
      <c r="M12" s="55">
        <v>61.526291974261568</v>
      </c>
      <c r="N12" s="55">
        <v>56.180686978134602</v>
      </c>
      <c r="O12" s="55">
        <v>57.430297763843008</v>
      </c>
      <c r="P12" s="55">
        <v>58.515452003872539</v>
      </c>
      <c r="Q12" s="55">
        <v>57.910394046138698</v>
      </c>
      <c r="R12" s="55">
        <v>57.377749072375295</v>
      </c>
      <c r="S12" s="55">
        <v>58.807470071661108</v>
      </c>
      <c r="T12" s="55">
        <v>57.79676041083146</v>
      </c>
      <c r="U12" s="55">
        <v>49.119508761707024</v>
      </c>
      <c r="V12" s="55">
        <v>29.399324704023918</v>
      </c>
      <c r="W12" s="56">
        <v>9.3217279858322772</v>
      </c>
    </row>
    <row r="13" spans="1:23" s="42" customFormat="1">
      <c r="A13" s="52" t="s">
        <v>81</v>
      </c>
      <c r="B13" s="58" t="s">
        <v>82</v>
      </c>
      <c r="C13" s="55"/>
      <c r="D13" s="55"/>
      <c r="E13" s="55"/>
      <c r="F13" s="55"/>
      <c r="G13" s="55">
        <v>76.89147486987369</v>
      </c>
      <c r="H13" s="55">
        <v>78.757583799035203</v>
      </c>
      <c r="I13" s="55">
        <v>72.217485394654858</v>
      </c>
      <c r="J13" s="55">
        <v>69.274119366666454</v>
      </c>
      <c r="K13" s="55">
        <v>71.510652606006417</v>
      </c>
      <c r="L13" s="55">
        <v>69.041900190529958</v>
      </c>
      <c r="M13" s="55">
        <v>68.253842000278851</v>
      </c>
      <c r="N13" s="55">
        <v>61.727303777019465</v>
      </c>
      <c r="O13" s="55">
        <v>62.824634818179547</v>
      </c>
      <c r="P13" s="55">
        <v>63.51370923186338</v>
      </c>
      <c r="Q13" s="55">
        <v>62.561469971521248</v>
      </c>
      <c r="R13" s="55">
        <v>61.62484957354328</v>
      </c>
      <c r="S13" s="55">
        <v>62.654452706704205</v>
      </c>
      <c r="T13" s="55">
        <v>62.517074479833603</v>
      </c>
      <c r="U13" s="55">
        <v>59.682865252413755</v>
      </c>
      <c r="V13" s="55">
        <v>41.72097881591916</v>
      </c>
      <c r="W13" s="56">
        <v>13.30009960626878</v>
      </c>
    </row>
    <row r="14" spans="1:23" s="42" customFormat="1">
      <c r="A14" s="52" t="s">
        <v>83</v>
      </c>
      <c r="B14" s="58" t="s">
        <v>84</v>
      </c>
      <c r="C14" s="55"/>
      <c r="D14" s="55"/>
      <c r="E14" s="55"/>
      <c r="F14" s="55"/>
      <c r="G14" s="55">
        <v>96.170347521651763</v>
      </c>
      <c r="H14" s="55">
        <v>98.995999226190747</v>
      </c>
      <c r="I14" s="55">
        <v>89.652337007565862</v>
      </c>
      <c r="J14" s="55">
        <v>86.588714049122586</v>
      </c>
      <c r="K14" s="55">
        <v>90.147213049094717</v>
      </c>
      <c r="L14" s="55">
        <v>87.846707903125903</v>
      </c>
      <c r="M14" s="55">
        <v>87.484124230387053</v>
      </c>
      <c r="N14" s="55">
        <v>79.528639275630724</v>
      </c>
      <c r="O14" s="55">
        <v>81.33030991163578</v>
      </c>
      <c r="P14" s="55">
        <v>82.668046862611817</v>
      </c>
      <c r="Q14" s="55">
        <v>82.109763963901059</v>
      </c>
      <c r="R14" s="55">
        <v>81.231963877216657</v>
      </c>
      <c r="S14" s="55">
        <v>83.087888759318275</v>
      </c>
      <c r="T14" s="55">
        <v>81.500984865121509</v>
      </c>
      <c r="U14" s="55">
        <v>63.344099171557225</v>
      </c>
      <c r="V14" s="55">
        <v>34.139178711518689</v>
      </c>
      <c r="W14" s="56">
        <v>11.855984562390416</v>
      </c>
    </row>
    <row r="15" spans="1:23" s="42" customFormat="1">
      <c r="A15" s="52" t="s">
        <v>85</v>
      </c>
      <c r="B15" s="58" t="s">
        <v>86</v>
      </c>
      <c r="C15" s="55"/>
      <c r="D15" s="55"/>
      <c r="E15" s="55"/>
      <c r="F15" s="55"/>
      <c r="G15" s="55">
        <v>71.780330022682847</v>
      </c>
      <c r="H15" s="55">
        <v>74.27011164674542</v>
      </c>
      <c r="I15" s="55">
        <v>67.581340710773688</v>
      </c>
      <c r="J15" s="55">
        <v>65.182370467861077</v>
      </c>
      <c r="K15" s="55">
        <v>67.740264542107965</v>
      </c>
      <c r="L15" s="55">
        <v>65.79065563254656</v>
      </c>
      <c r="M15" s="55">
        <v>65.765450968198863</v>
      </c>
      <c r="N15" s="55">
        <v>59.964253691927389</v>
      </c>
      <c r="O15" s="55">
        <v>61.266697577410937</v>
      </c>
      <c r="P15" s="55">
        <v>62.361695918073835</v>
      </c>
      <c r="Q15" s="55">
        <v>62.293882561233715</v>
      </c>
      <c r="R15" s="55">
        <v>61.891107692362787</v>
      </c>
      <c r="S15" s="55">
        <v>63.445215797005453</v>
      </c>
      <c r="T15" s="55">
        <v>63.181503396909015</v>
      </c>
      <c r="U15" s="55">
        <v>51.382921115193966</v>
      </c>
      <c r="V15" s="55">
        <v>27.708907817438607</v>
      </c>
      <c r="W15" s="56">
        <v>8.4216223254039395</v>
      </c>
    </row>
    <row r="16" spans="1:23" s="42" customFormat="1" ht="15.75">
      <c r="A16" s="40">
        <v>924</v>
      </c>
      <c r="B16" s="59" t="s">
        <v>87</v>
      </c>
      <c r="C16" s="50"/>
      <c r="D16" s="50"/>
      <c r="E16" s="50"/>
      <c r="F16" s="50"/>
      <c r="G16" s="50">
        <v>54.107814006802833</v>
      </c>
      <c r="H16" s="50">
        <v>55.649243280622379</v>
      </c>
      <c r="I16" s="50">
        <v>50.698094919379265</v>
      </c>
      <c r="J16" s="50">
        <v>48.881857924632953</v>
      </c>
      <c r="K16" s="50">
        <v>50.576061222923073</v>
      </c>
      <c r="L16" s="50">
        <v>49.09495086611399</v>
      </c>
      <c r="M16" s="50">
        <v>48.719141249434806</v>
      </c>
      <c r="N16" s="50">
        <v>43.957123547854764</v>
      </c>
      <c r="O16" s="50">
        <v>44.817841992778092</v>
      </c>
      <c r="P16" s="50">
        <v>45.485946558634737</v>
      </c>
      <c r="Q16" s="50">
        <v>45.197348548484037</v>
      </c>
      <c r="R16" s="50">
        <v>44.715347894276022</v>
      </c>
      <c r="S16" s="50">
        <v>45.889670871029381</v>
      </c>
      <c r="T16" s="50">
        <v>45.18623933867552</v>
      </c>
      <c r="U16" s="50">
        <v>38.509087346088677</v>
      </c>
      <c r="V16" s="50">
        <v>23.768705107718294</v>
      </c>
      <c r="W16" s="51">
        <v>10.613985159598563</v>
      </c>
    </row>
    <row r="17" spans="1:23" s="42" customFormat="1" ht="15.75">
      <c r="A17" s="40">
        <v>923</v>
      </c>
      <c r="B17" s="79" t="s">
        <v>88</v>
      </c>
      <c r="C17" s="80"/>
      <c r="D17" s="80"/>
      <c r="E17" s="80"/>
      <c r="F17" s="80"/>
      <c r="G17" s="80">
        <v>93.994039491909234</v>
      </c>
      <c r="H17" s="80">
        <v>96.092279147227472</v>
      </c>
      <c r="I17" s="80">
        <v>87.486542485172095</v>
      </c>
      <c r="J17" s="80">
        <v>84.426278662402723</v>
      </c>
      <c r="K17" s="80">
        <v>87.787874351687705</v>
      </c>
      <c r="L17" s="80">
        <v>85.508772690562751</v>
      </c>
      <c r="M17" s="80">
        <v>85.091801391002122</v>
      </c>
      <c r="N17" s="80">
        <v>77.400202832612223</v>
      </c>
      <c r="O17" s="80">
        <v>79.084674958167369</v>
      </c>
      <c r="P17" s="80">
        <v>80.325731549448662</v>
      </c>
      <c r="Q17" s="80">
        <v>79.716510527884552</v>
      </c>
      <c r="R17" s="80">
        <v>78.95351941765108</v>
      </c>
      <c r="S17" s="80">
        <v>80.119129779082883</v>
      </c>
      <c r="T17" s="80">
        <v>75.888892761104884</v>
      </c>
      <c r="U17" s="80">
        <v>62.846140093235903</v>
      </c>
      <c r="V17" s="80">
        <v>37.846730561487931</v>
      </c>
      <c r="W17" s="51">
        <v>9.2634042345931533</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168</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1184.1114547994737</v>
      </c>
      <c r="H21" s="50">
        <v>1200.7566296352895</v>
      </c>
      <c r="I21" s="50">
        <v>1067.8436325357613</v>
      </c>
      <c r="J21" s="50">
        <v>1006.4933891626346</v>
      </c>
      <c r="K21" s="50">
        <v>1016.2900409490592</v>
      </c>
      <c r="L21" s="50">
        <v>962.23476186198673</v>
      </c>
      <c r="M21" s="50">
        <v>929.54566620602202</v>
      </c>
      <c r="N21" s="50">
        <v>823.98581400399996</v>
      </c>
      <c r="O21" s="50">
        <v>818.65425833291113</v>
      </c>
      <c r="P21" s="50">
        <v>820.67910600485902</v>
      </c>
      <c r="Q21" s="50">
        <v>800.4402023491532</v>
      </c>
      <c r="R21" s="50">
        <v>781.86873463887127</v>
      </c>
      <c r="S21" s="50">
        <v>782.89092403138761</v>
      </c>
      <c r="T21" s="50">
        <v>756.9531298926513</v>
      </c>
      <c r="U21" s="50">
        <v>622.83470585340194</v>
      </c>
      <c r="V21" s="50">
        <v>353.82106612327527</v>
      </c>
      <c r="W21" s="51">
        <v>112.47813399699423</v>
      </c>
    </row>
    <row r="22" spans="1:23">
      <c r="A22" s="52"/>
      <c r="B22" s="78" t="s">
        <v>66</v>
      </c>
      <c r="C22" s="55" t="s">
        <v>208</v>
      </c>
      <c r="D22" s="55" t="s">
        <v>208</v>
      </c>
      <c r="E22" s="55" t="s">
        <v>208</v>
      </c>
      <c r="F22" s="55" t="s">
        <v>208</v>
      </c>
      <c r="G22" s="55">
        <v>2.578447372606695</v>
      </c>
      <c r="H22" s="55">
        <v>2.3718290064522303</v>
      </c>
      <c r="I22" s="55">
        <v>1.8786522997986324</v>
      </c>
      <c r="J22" s="55">
        <v>1.7584640786819132</v>
      </c>
      <c r="K22" s="55">
        <v>1.858880824229914</v>
      </c>
      <c r="L22" s="55">
        <v>1.8915766198459742</v>
      </c>
      <c r="M22" s="55">
        <v>2.0158196825040471</v>
      </c>
      <c r="N22" s="55">
        <v>1.8511649041547749</v>
      </c>
      <c r="O22" s="55">
        <v>1.903278816268299</v>
      </c>
      <c r="P22" s="55">
        <v>1.9016694513835994</v>
      </c>
      <c r="Q22" s="55">
        <v>1.7645708895634933</v>
      </c>
      <c r="R22" s="55">
        <v>1.7500877203363889</v>
      </c>
      <c r="S22" s="55">
        <v>1.7357538966247472</v>
      </c>
      <c r="T22" s="55">
        <v>1.2460135205567013</v>
      </c>
      <c r="U22" s="55">
        <v>0.2435472733562008</v>
      </c>
      <c r="V22" s="55">
        <v>0.10622479631236735</v>
      </c>
      <c r="W22" s="56">
        <v>6.9041764841832151E-2</v>
      </c>
    </row>
    <row r="23" spans="1:23" ht="25.5" customHeight="1">
      <c r="A23" s="47">
        <v>941</v>
      </c>
      <c r="B23" s="48" t="s">
        <v>67</v>
      </c>
      <c r="C23" s="50" t="s">
        <v>208</v>
      </c>
      <c r="D23" s="50" t="s">
        <v>208</v>
      </c>
      <c r="E23" s="50" t="s">
        <v>208</v>
      </c>
      <c r="F23" s="50" t="s">
        <v>208</v>
      </c>
      <c r="G23" s="50">
        <v>1050.7703518793014</v>
      </c>
      <c r="H23" s="50">
        <v>1066.3934086564816</v>
      </c>
      <c r="I23" s="50">
        <v>948.45209033850222</v>
      </c>
      <c r="J23" s="50">
        <v>893.8228929994475</v>
      </c>
      <c r="K23" s="50">
        <v>902.08311439916838</v>
      </c>
      <c r="L23" s="50">
        <v>853.75675578785444</v>
      </c>
      <c r="M23" s="50">
        <v>824.58426863928059</v>
      </c>
      <c r="N23" s="50">
        <v>730.70871525475104</v>
      </c>
      <c r="O23" s="50">
        <v>725.80645689067785</v>
      </c>
      <c r="P23" s="50">
        <v>727.63868133390338</v>
      </c>
      <c r="Q23" s="50">
        <v>709.84070086996542</v>
      </c>
      <c r="R23" s="50">
        <v>693.33987536249685</v>
      </c>
      <c r="S23" s="50">
        <v>694.92380410782278</v>
      </c>
      <c r="T23" s="50">
        <v>675.37136813595623</v>
      </c>
      <c r="U23" s="50">
        <v>557.00980512460842</v>
      </c>
      <c r="V23" s="50">
        <v>314.49057985459478</v>
      </c>
      <c r="W23" s="51">
        <v>102.99479048917868</v>
      </c>
    </row>
    <row r="24" spans="1:23" ht="25.5" customHeight="1">
      <c r="A24" s="47">
        <v>921</v>
      </c>
      <c r="B24" s="57" t="s">
        <v>68</v>
      </c>
      <c r="C24" s="50" t="s">
        <v>208</v>
      </c>
      <c r="D24" s="50" t="s">
        <v>208</v>
      </c>
      <c r="E24" s="50" t="s">
        <v>208</v>
      </c>
      <c r="F24" s="50" t="s">
        <v>208</v>
      </c>
      <c r="G24" s="50">
        <v>975.49662725113137</v>
      </c>
      <c r="H24" s="50">
        <v>989.95416558718512</v>
      </c>
      <c r="I24" s="50">
        <v>880.35384943154475</v>
      </c>
      <c r="J24" s="50">
        <v>829.60608420029951</v>
      </c>
      <c r="K24" s="50">
        <v>837.35752808261634</v>
      </c>
      <c r="L24" s="50">
        <v>792.56004634624833</v>
      </c>
      <c r="M24" s="50">
        <v>765.64298325150662</v>
      </c>
      <c r="N24" s="50">
        <v>678.7860984859293</v>
      </c>
      <c r="O24" s="50">
        <v>674.26755574054812</v>
      </c>
      <c r="P24" s="50">
        <v>676.02965805615145</v>
      </c>
      <c r="Q24" s="50">
        <v>659.47342695705174</v>
      </c>
      <c r="R24" s="50">
        <v>644.19269372212227</v>
      </c>
      <c r="S24" s="50">
        <v>645.53324012333144</v>
      </c>
      <c r="T24" s="50">
        <v>627.53735428788184</v>
      </c>
      <c r="U24" s="50">
        <v>516.82471078558524</v>
      </c>
      <c r="V24" s="50">
        <v>289.85675045445487</v>
      </c>
      <c r="W24" s="51">
        <v>92.207907345857194</v>
      </c>
    </row>
    <row r="25" spans="1:23">
      <c r="A25" s="52" t="s">
        <v>69</v>
      </c>
      <c r="B25" s="58" t="s">
        <v>70</v>
      </c>
      <c r="C25" s="55" t="s">
        <v>208</v>
      </c>
      <c r="D25" s="55" t="s">
        <v>208</v>
      </c>
      <c r="E25" s="55" t="s">
        <v>208</v>
      </c>
      <c r="F25" s="55" t="s">
        <v>208</v>
      </c>
      <c r="G25" s="55">
        <v>63.423170621650804</v>
      </c>
      <c r="H25" s="55">
        <v>64.713428565607259</v>
      </c>
      <c r="I25" s="55">
        <v>58.03656600858627</v>
      </c>
      <c r="J25" s="55">
        <v>54.728082054097463</v>
      </c>
      <c r="K25" s="55">
        <v>55.237497752194017</v>
      </c>
      <c r="L25" s="55">
        <v>52.322573269440234</v>
      </c>
      <c r="M25" s="55">
        <v>50.699529376813665</v>
      </c>
      <c r="N25" s="55">
        <v>44.817816336599236</v>
      </c>
      <c r="O25" s="55">
        <v>44.588764836527361</v>
      </c>
      <c r="P25" s="55">
        <v>44.843957258599609</v>
      </c>
      <c r="Q25" s="55">
        <v>43.799377440676857</v>
      </c>
      <c r="R25" s="55">
        <v>42.865432721337783</v>
      </c>
      <c r="S25" s="55">
        <v>42.838310336913565</v>
      </c>
      <c r="T25" s="55">
        <v>41.895299891610705</v>
      </c>
      <c r="U25" s="55">
        <v>33.609507261975708</v>
      </c>
      <c r="V25" s="55">
        <v>16.676666024610167</v>
      </c>
      <c r="W25" s="56">
        <v>4.7007562213699776</v>
      </c>
    </row>
    <row r="26" spans="1:23">
      <c r="A26" s="52" t="s">
        <v>71</v>
      </c>
      <c r="B26" s="58" t="s">
        <v>72</v>
      </c>
      <c r="C26" s="55" t="s">
        <v>208</v>
      </c>
      <c r="D26" s="55" t="s">
        <v>208</v>
      </c>
      <c r="E26" s="55" t="s">
        <v>208</v>
      </c>
      <c r="F26" s="55" t="s">
        <v>208</v>
      </c>
      <c r="G26" s="55">
        <v>161.32236275819304</v>
      </c>
      <c r="H26" s="55">
        <v>162.90222267407086</v>
      </c>
      <c r="I26" s="55">
        <v>146.14563000420077</v>
      </c>
      <c r="J26" s="55">
        <v>137.9563005859512</v>
      </c>
      <c r="K26" s="55">
        <v>139.48728370620481</v>
      </c>
      <c r="L26" s="55">
        <v>131.73056590922363</v>
      </c>
      <c r="M26" s="55">
        <v>127.07303182572342</v>
      </c>
      <c r="N26" s="55">
        <v>112.43529985454273</v>
      </c>
      <c r="O26" s="55">
        <v>111.25623385473048</v>
      </c>
      <c r="P26" s="55">
        <v>111.55485008663531</v>
      </c>
      <c r="Q26" s="55">
        <v>108.75782456561809</v>
      </c>
      <c r="R26" s="55">
        <v>106.20206897685968</v>
      </c>
      <c r="S26" s="55">
        <v>106.44127787541377</v>
      </c>
      <c r="T26" s="55">
        <v>103.41701094789956</v>
      </c>
      <c r="U26" s="55">
        <v>88.640207318123828</v>
      </c>
      <c r="V26" s="55">
        <v>45.928919375096363</v>
      </c>
      <c r="W26" s="56">
        <v>11.382801549972623</v>
      </c>
    </row>
    <row r="27" spans="1:23">
      <c r="A27" s="52" t="s">
        <v>73</v>
      </c>
      <c r="B27" s="58" t="s">
        <v>74</v>
      </c>
      <c r="C27" s="55" t="s">
        <v>208</v>
      </c>
      <c r="D27" s="55" t="s">
        <v>208</v>
      </c>
      <c r="E27" s="55" t="s">
        <v>208</v>
      </c>
      <c r="F27" s="55" t="s">
        <v>208</v>
      </c>
      <c r="G27" s="55">
        <v>107.58316556975767</v>
      </c>
      <c r="H27" s="55">
        <v>109.07256296945897</v>
      </c>
      <c r="I27" s="55">
        <v>96.675766145555698</v>
      </c>
      <c r="J27" s="55">
        <v>91.162623158181788</v>
      </c>
      <c r="K27" s="55">
        <v>91.973119091434327</v>
      </c>
      <c r="L27" s="55">
        <v>87.346152245179752</v>
      </c>
      <c r="M27" s="55">
        <v>84.294904824639246</v>
      </c>
      <c r="N27" s="55">
        <v>74.814111010777907</v>
      </c>
      <c r="O27" s="55">
        <v>74.550041327535951</v>
      </c>
      <c r="P27" s="55">
        <v>74.676551489636537</v>
      </c>
      <c r="Q27" s="55">
        <v>72.912328693968718</v>
      </c>
      <c r="R27" s="55">
        <v>71.101317532286359</v>
      </c>
      <c r="S27" s="55">
        <v>71.288481528870378</v>
      </c>
      <c r="T27" s="55">
        <v>68.727333942669887</v>
      </c>
      <c r="U27" s="55">
        <v>50.555452549096067</v>
      </c>
      <c r="V27" s="55">
        <v>21.042301310155754</v>
      </c>
      <c r="W27" s="56">
        <v>4.4100758700189777</v>
      </c>
    </row>
    <row r="28" spans="1:23">
      <c r="A28" s="52" t="s">
        <v>75</v>
      </c>
      <c r="B28" s="58" t="s">
        <v>76</v>
      </c>
      <c r="C28" s="55" t="s">
        <v>208</v>
      </c>
      <c r="D28" s="55" t="s">
        <v>208</v>
      </c>
      <c r="E28" s="55" t="s">
        <v>208</v>
      </c>
      <c r="F28" s="55" t="s">
        <v>208</v>
      </c>
      <c r="G28" s="55">
        <v>98.528016088510384</v>
      </c>
      <c r="H28" s="55">
        <v>99.619334187622314</v>
      </c>
      <c r="I28" s="55">
        <v>88.152906389084919</v>
      </c>
      <c r="J28" s="55">
        <v>82.355909678970264</v>
      </c>
      <c r="K28" s="55">
        <v>82.587763976324581</v>
      </c>
      <c r="L28" s="55">
        <v>78.044977130122106</v>
      </c>
      <c r="M28" s="55">
        <v>75.250051944950656</v>
      </c>
      <c r="N28" s="55">
        <v>66.434874061651811</v>
      </c>
      <c r="O28" s="55">
        <v>65.973393065697607</v>
      </c>
      <c r="P28" s="55">
        <v>66.031313204769106</v>
      </c>
      <c r="Q28" s="55">
        <v>64.603689386554777</v>
      </c>
      <c r="R28" s="55">
        <v>63.129988340131369</v>
      </c>
      <c r="S28" s="55">
        <v>63.394977376820762</v>
      </c>
      <c r="T28" s="55">
        <v>61.071412372984767</v>
      </c>
      <c r="U28" s="55">
        <v>47.187811999347566</v>
      </c>
      <c r="V28" s="55">
        <v>25.450593068784968</v>
      </c>
      <c r="W28" s="56">
        <v>7.9219520383322655</v>
      </c>
    </row>
    <row r="29" spans="1:23">
      <c r="A29" s="52" t="s">
        <v>77</v>
      </c>
      <c r="B29" s="58" t="s">
        <v>80</v>
      </c>
      <c r="C29" s="55" t="s">
        <v>208</v>
      </c>
      <c r="D29" s="55" t="s">
        <v>208</v>
      </c>
      <c r="E29" s="55" t="s">
        <v>208</v>
      </c>
      <c r="F29" s="55" t="s">
        <v>208</v>
      </c>
      <c r="G29" s="55">
        <v>111.47806991759327</v>
      </c>
      <c r="H29" s="55">
        <v>113.22263760688121</v>
      </c>
      <c r="I29" s="55">
        <v>98.883287325150178</v>
      </c>
      <c r="J29" s="55">
        <v>93.137702467140429</v>
      </c>
      <c r="K29" s="55">
        <v>93.775505686529542</v>
      </c>
      <c r="L29" s="55">
        <v>88.785534728590079</v>
      </c>
      <c r="M29" s="55">
        <v>85.911078782255885</v>
      </c>
      <c r="N29" s="55">
        <v>76.239365481601183</v>
      </c>
      <c r="O29" s="55">
        <v>75.628875939902244</v>
      </c>
      <c r="P29" s="55">
        <v>75.91402969749528</v>
      </c>
      <c r="Q29" s="55">
        <v>74.226754869600796</v>
      </c>
      <c r="R29" s="55">
        <v>72.788380249022126</v>
      </c>
      <c r="S29" s="55">
        <v>73.129999518204428</v>
      </c>
      <c r="T29" s="55">
        <v>71.902005293156407</v>
      </c>
      <c r="U29" s="55">
        <v>63.573806928852122</v>
      </c>
      <c r="V29" s="55">
        <v>42.950147716167379</v>
      </c>
      <c r="W29" s="56">
        <v>20.194070896919687</v>
      </c>
    </row>
    <row r="30" spans="1:23">
      <c r="A30" s="52" t="s">
        <v>79</v>
      </c>
      <c r="B30" s="58" t="s">
        <v>169</v>
      </c>
      <c r="C30" s="55" t="s">
        <v>208</v>
      </c>
      <c r="D30" s="55" t="s">
        <v>208</v>
      </c>
      <c r="E30" s="55" t="s">
        <v>208</v>
      </c>
      <c r="F30" s="55" t="s">
        <v>208</v>
      </c>
      <c r="G30" s="55">
        <v>92.542264578271272</v>
      </c>
      <c r="H30" s="55">
        <v>94.246757386507923</v>
      </c>
      <c r="I30" s="55">
        <v>84.258357652801308</v>
      </c>
      <c r="J30" s="55">
        <v>79.87516203202874</v>
      </c>
      <c r="K30" s="55">
        <v>80.72014576653504</v>
      </c>
      <c r="L30" s="55">
        <v>76.761206726620088</v>
      </c>
      <c r="M30" s="55">
        <v>74.435604592035716</v>
      </c>
      <c r="N30" s="55">
        <v>66.361218485989383</v>
      </c>
      <c r="O30" s="55">
        <v>66.042770197417724</v>
      </c>
      <c r="P30" s="55">
        <v>66.392491594807836</v>
      </c>
      <c r="Q30" s="55">
        <v>64.534508616091529</v>
      </c>
      <c r="R30" s="55">
        <v>63.064580475663575</v>
      </c>
      <c r="S30" s="55">
        <v>63.293853675775559</v>
      </c>
      <c r="T30" s="55">
        <v>61.183472630776095</v>
      </c>
      <c r="U30" s="55">
        <v>51.25730650887926</v>
      </c>
      <c r="V30" s="55">
        <v>30.469390147933296</v>
      </c>
      <c r="W30" s="56">
        <v>9.4735755670498296</v>
      </c>
    </row>
    <row r="31" spans="1:23">
      <c r="A31" s="52" t="s">
        <v>81</v>
      </c>
      <c r="B31" s="58" t="s">
        <v>82</v>
      </c>
      <c r="C31" s="55" t="s">
        <v>208</v>
      </c>
      <c r="D31" s="55" t="s">
        <v>208</v>
      </c>
      <c r="E31" s="55" t="s">
        <v>208</v>
      </c>
      <c r="F31" s="55" t="s">
        <v>208</v>
      </c>
      <c r="G31" s="55">
        <v>106.96990465889131</v>
      </c>
      <c r="H31" s="55">
        <v>108.18062810318963</v>
      </c>
      <c r="I31" s="55">
        <v>97.003323811680986</v>
      </c>
      <c r="J31" s="55">
        <v>91.006419701916101</v>
      </c>
      <c r="K31" s="55">
        <v>91.516990565987101</v>
      </c>
      <c r="L31" s="55">
        <v>86.060522125351127</v>
      </c>
      <c r="M31" s="55">
        <v>82.574714516281603</v>
      </c>
      <c r="N31" s="55">
        <v>72.912940599891499</v>
      </c>
      <c r="O31" s="55">
        <v>72.246063168523563</v>
      </c>
      <c r="P31" s="55">
        <v>72.063587683685498</v>
      </c>
      <c r="Q31" s="55">
        <v>69.717600603715638</v>
      </c>
      <c r="R31" s="55">
        <v>67.732620189216803</v>
      </c>
      <c r="S31" s="55">
        <v>67.434320111399416</v>
      </c>
      <c r="T31" s="55">
        <v>66.180382571689265</v>
      </c>
      <c r="U31" s="55">
        <v>62.280405376448179</v>
      </c>
      <c r="V31" s="55">
        <v>43.239523141900904</v>
      </c>
      <c r="W31" s="56">
        <v>13.516753423912238</v>
      </c>
    </row>
    <row r="32" spans="1:23">
      <c r="A32" s="52" t="s">
        <v>83</v>
      </c>
      <c r="B32" s="58" t="s">
        <v>84</v>
      </c>
      <c r="C32" s="55" t="s">
        <v>208</v>
      </c>
      <c r="D32" s="55" t="s">
        <v>208</v>
      </c>
      <c r="E32" s="55" t="s">
        <v>208</v>
      </c>
      <c r="F32" s="55" t="s">
        <v>208</v>
      </c>
      <c r="G32" s="55">
        <v>133.79029239344376</v>
      </c>
      <c r="H32" s="55">
        <v>135.97991278299452</v>
      </c>
      <c r="I32" s="55">
        <v>120.42200901476605</v>
      </c>
      <c r="J32" s="55">
        <v>113.75285495141834</v>
      </c>
      <c r="K32" s="55">
        <v>115.36745010030974</v>
      </c>
      <c r="L32" s="55">
        <v>109.50065870541032</v>
      </c>
      <c r="M32" s="55">
        <v>105.8398526928581</v>
      </c>
      <c r="N32" s="55">
        <v>93.940065362988605</v>
      </c>
      <c r="O32" s="55">
        <v>93.526921794241133</v>
      </c>
      <c r="P32" s="55">
        <v>93.796380588872594</v>
      </c>
      <c r="Q32" s="55">
        <v>91.501937731106338</v>
      </c>
      <c r="R32" s="55">
        <v>89.283037518063679</v>
      </c>
      <c r="S32" s="55">
        <v>89.426609696914312</v>
      </c>
      <c r="T32" s="55">
        <v>86.276691659381598</v>
      </c>
      <c r="U32" s="55">
        <v>66.100984896179526</v>
      </c>
      <c r="V32" s="55">
        <v>35.381763559654431</v>
      </c>
      <c r="W32" s="56">
        <v>12.049114267686241</v>
      </c>
    </row>
    <row r="33" spans="1:23">
      <c r="A33" s="52" t="s">
        <v>85</v>
      </c>
      <c r="B33" s="58" t="s">
        <v>86</v>
      </c>
      <c r="C33" s="55" t="s">
        <v>208</v>
      </c>
      <c r="D33" s="55" t="s">
        <v>208</v>
      </c>
      <c r="E33" s="55" t="s">
        <v>208</v>
      </c>
      <c r="F33" s="55" t="s">
        <v>208</v>
      </c>
      <c r="G33" s="55">
        <v>99.859380664819739</v>
      </c>
      <c r="H33" s="55">
        <v>102.01668131085256</v>
      </c>
      <c r="I33" s="55">
        <v>90.776003079718549</v>
      </c>
      <c r="J33" s="55">
        <v>85.631029570595047</v>
      </c>
      <c r="K33" s="55">
        <v>86.691771437097159</v>
      </c>
      <c r="L33" s="55">
        <v>82.007855506311046</v>
      </c>
      <c r="M33" s="55">
        <v>79.56421469594855</v>
      </c>
      <c r="N33" s="55">
        <v>70.830407291887056</v>
      </c>
      <c r="O33" s="55">
        <v>70.454491555972083</v>
      </c>
      <c r="P33" s="55">
        <v>70.756496451649596</v>
      </c>
      <c r="Q33" s="55">
        <v>69.41940504971889</v>
      </c>
      <c r="R33" s="55">
        <v>68.025267719540992</v>
      </c>
      <c r="S33" s="55">
        <v>68.285410003019322</v>
      </c>
      <c r="T33" s="55">
        <v>66.88374497771369</v>
      </c>
      <c r="U33" s="55">
        <v>53.61922794668299</v>
      </c>
      <c r="V33" s="55">
        <v>28.717446110151609</v>
      </c>
      <c r="W33" s="56">
        <v>8.5588075105953472</v>
      </c>
    </row>
    <row r="34" spans="1:23" ht="15.75">
      <c r="A34" s="40">
        <v>924</v>
      </c>
      <c r="B34" s="59" t="s">
        <v>87</v>
      </c>
      <c r="C34" s="50" t="s">
        <v>208</v>
      </c>
      <c r="D34" s="50" t="s">
        <v>208</v>
      </c>
      <c r="E34" s="50" t="s">
        <v>208</v>
      </c>
      <c r="F34" s="50" t="s">
        <v>208</v>
      </c>
      <c r="G34" s="50">
        <v>75.273724628169958</v>
      </c>
      <c r="H34" s="50">
        <v>76.439243069296424</v>
      </c>
      <c r="I34" s="50">
        <v>68.098240906957429</v>
      </c>
      <c r="J34" s="50">
        <v>64.216808799148069</v>
      </c>
      <c r="K34" s="50">
        <v>64.725586316552054</v>
      </c>
      <c r="L34" s="50">
        <v>61.196709441606089</v>
      </c>
      <c r="M34" s="50">
        <v>58.941285387774101</v>
      </c>
      <c r="N34" s="50">
        <v>51.922616768821776</v>
      </c>
      <c r="O34" s="50">
        <v>51.538901150129732</v>
      </c>
      <c r="P34" s="50">
        <v>51.609023277751959</v>
      </c>
      <c r="Q34" s="50">
        <v>50.36727391291371</v>
      </c>
      <c r="R34" s="50">
        <v>49.147181640374605</v>
      </c>
      <c r="S34" s="50">
        <v>49.390563984491273</v>
      </c>
      <c r="T34" s="50">
        <v>47.834013848074427</v>
      </c>
      <c r="U34" s="50">
        <v>40.185094339023152</v>
      </c>
      <c r="V34" s="50">
        <v>24.633829400139899</v>
      </c>
      <c r="W34" s="51">
        <v>10.786883143321496</v>
      </c>
    </row>
    <row r="35" spans="1:23" ht="15.75">
      <c r="A35" s="40">
        <v>923</v>
      </c>
      <c r="B35" s="59" t="s">
        <v>88</v>
      </c>
      <c r="C35" s="50" t="s">
        <v>208</v>
      </c>
      <c r="D35" s="50" t="s">
        <v>208</v>
      </c>
      <c r="E35" s="50" t="s">
        <v>208</v>
      </c>
      <c r="F35" s="50" t="s">
        <v>208</v>
      </c>
      <c r="G35" s="50">
        <v>130.76265554756569</v>
      </c>
      <c r="H35" s="50">
        <v>131.99139197235561</v>
      </c>
      <c r="I35" s="50">
        <v>117.51288989746045</v>
      </c>
      <c r="J35" s="50">
        <v>110.9120320845051</v>
      </c>
      <c r="K35" s="50">
        <v>112.34804572566095</v>
      </c>
      <c r="L35" s="50">
        <v>106.58642945428629</v>
      </c>
      <c r="M35" s="50">
        <v>102.94557788423731</v>
      </c>
      <c r="N35" s="50">
        <v>91.425933845094107</v>
      </c>
      <c r="O35" s="50">
        <v>90.944522625964922</v>
      </c>
      <c r="P35" s="50">
        <v>91.138755219572147</v>
      </c>
      <c r="Q35" s="50">
        <v>88.834930589624179</v>
      </c>
      <c r="R35" s="50">
        <v>86.778771556037938</v>
      </c>
      <c r="S35" s="50">
        <v>86.231366026940265</v>
      </c>
      <c r="T35" s="50">
        <v>80.335748236138329</v>
      </c>
      <c r="U35" s="50">
        <v>65.581353455437323</v>
      </c>
      <c r="V35" s="50">
        <v>39.224261472368141</v>
      </c>
      <c r="W35" s="51">
        <v>9.4143017429737093</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5" priority="1" stopIfTrue="1" operator="equal">
      <formula>FALSE</formula>
    </cfRule>
  </conditionalFormatting>
  <hyperlinks>
    <hyperlink ref="B35" display="SCOTLAND"/>
    <hyperlink ref="B34" display="WALES"/>
    <hyperlink ref="B17" display="SCOTLAND"/>
    <hyperlink ref="B16" display="WALE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170</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 t="shared" ref="G3:W3" si="0">SUM(G6,G16:G17,G4)</f>
        <v>163.05200000000002</v>
      </c>
      <c r="H3" s="50">
        <f t="shared" si="0"/>
        <v>165.48700000000002</v>
      </c>
      <c r="I3" s="50">
        <f t="shared" si="0"/>
        <v>162.65124892159437</v>
      </c>
      <c r="J3" s="50">
        <f t="shared" si="0"/>
        <v>169.90298870138361</v>
      </c>
      <c r="K3" s="50">
        <f t="shared" si="0"/>
        <v>124.28300000000013</v>
      </c>
      <c r="L3" s="50">
        <f t="shared" si="0"/>
        <v>128.26055663881255</v>
      </c>
      <c r="M3" s="50">
        <f t="shared" si="0"/>
        <v>135.16607401724033</v>
      </c>
      <c r="N3" s="50">
        <f t="shared" si="0"/>
        <v>200.7544201664756</v>
      </c>
      <c r="O3" s="50">
        <f t="shared" si="0"/>
        <v>175.53506304142519</v>
      </c>
      <c r="P3" s="50">
        <f t="shared" si="0"/>
        <v>183.23841614855505</v>
      </c>
      <c r="Q3" s="50">
        <f t="shared" si="0"/>
        <v>169.98493378695878</v>
      </c>
      <c r="R3" s="50">
        <f t="shared" si="0"/>
        <v>169.32235473338645</v>
      </c>
      <c r="S3" s="50">
        <f t="shared" si="0"/>
        <v>159.46672221701044</v>
      </c>
      <c r="T3" s="50">
        <f t="shared" si="0"/>
        <v>144.67452092278558</v>
      </c>
      <c r="U3" s="50">
        <f t="shared" si="0"/>
        <v>138.30903393915497</v>
      </c>
      <c r="V3" s="50">
        <f t="shared" si="0"/>
        <v>128.19760849598055</v>
      </c>
      <c r="W3" s="77">
        <f t="shared" si="0"/>
        <v>123.61410431894956</v>
      </c>
    </row>
    <row r="4" spans="1:23" s="42" customFormat="1">
      <c r="A4" s="52"/>
      <c r="B4" s="78" t="s">
        <v>66</v>
      </c>
      <c r="C4" s="55"/>
      <c r="D4" s="55"/>
      <c r="E4" s="55"/>
      <c r="F4" s="55"/>
      <c r="G4" s="55">
        <v>0.50307901058261162</v>
      </c>
      <c r="H4" s="55">
        <v>0.41773810628147795</v>
      </c>
      <c r="I4" s="55">
        <v>0.2779524479209769</v>
      </c>
      <c r="J4" s="55">
        <v>0.2466078485739619</v>
      </c>
      <c r="K4" s="55">
        <v>0.19662625678274143</v>
      </c>
      <c r="L4" s="55">
        <v>0.18024920188059179</v>
      </c>
      <c r="M4" s="55">
        <v>0.20750131100225933</v>
      </c>
      <c r="N4" s="55">
        <v>0.33235720910978267</v>
      </c>
      <c r="O4" s="55">
        <v>0.29632602444405726</v>
      </c>
      <c r="P4" s="55">
        <v>0.2696506637642882</v>
      </c>
      <c r="Q4" s="55">
        <v>0.24888347079905546</v>
      </c>
      <c r="R4" s="55">
        <v>0.2767871353870911</v>
      </c>
      <c r="S4" s="55">
        <v>0.27914385855301671</v>
      </c>
      <c r="T4" s="55">
        <v>0.26205926181780265</v>
      </c>
      <c r="U4" s="55">
        <v>0.28137655009247009</v>
      </c>
      <c r="V4" s="55">
        <v>0.25907366104014007</v>
      </c>
      <c r="W4" s="56">
        <v>0.24725088600527953</v>
      </c>
    </row>
    <row r="5" spans="1:23" s="42" customFormat="1" ht="25.5" customHeight="1">
      <c r="A5" s="47">
        <v>941</v>
      </c>
      <c r="B5" s="48" t="s">
        <v>67</v>
      </c>
      <c r="C5" s="50"/>
      <c r="D5" s="50"/>
      <c r="E5" s="50"/>
      <c r="F5" s="50"/>
      <c r="G5" s="50">
        <f t="shared" ref="G5:W5" si="1">SUM(G6,G16)</f>
        <v>144.1499188474391</v>
      </c>
      <c r="H5" s="50">
        <f t="shared" si="1"/>
        <v>146.29520854156326</v>
      </c>
      <c r="I5" s="50">
        <f t="shared" si="1"/>
        <v>143.94643271480132</v>
      </c>
      <c r="J5" s="50">
        <f t="shared" si="1"/>
        <v>150.72165768682459</v>
      </c>
      <c r="K5" s="50">
        <f t="shared" si="1"/>
        <v>110.17844301697727</v>
      </c>
      <c r="L5" s="50">
        <f t="shared" si="1"/>
        <v>113.67989155362075</v>
      </c>
      <c r="M5" s="50">
        <f t="shared" si="1"/>
        <v>120.07067914785655</v>
      </c>
      <c r="N5" s="50">
        <f t="shared" si="1"/>
        <v>178.62458533844281</v>
      </c>
      <c r="O5" s="50">
        <f t="shared" si="1"/>
        <v>156.30914444585827</v>
      </c>
      <c r="P5" s="50">
        <f t="shared" si="1"/>
        <v>163.24427292586793</v>
      </c>
      <c r="Q5" s="50">
        <f t="shared" si="1"/>
        <v>151.6675163587349</v>
      </c>
      <c r="R5" s="50">
        <f t="shared" si="1"/>
        <v>151.28370542218514</v>
      </c>
      <c r="S5" s="50">
        <f t="shared" si="1"/>
        <v>142.5429159264487</v>
      </c>
      <c r="T5" s="50">
        <f t="shared" si="1"/>
        <v>129.32119625146407</v>
      </c>
      <c r="U5" s="50">
        <f t="shared" si="1"/>
        <v>123.72762621039021</v>
      </c>
      <c r="V5" s="50">
        <f t="shared" si="1"/>
        <v>114.75134991370545</v>
      </c>
      <c r="W5" s="51">
        <f t="shared" si="1"/>
        <v>110.96358448557729</v>
      </c>
    </row>
    <row r="6" spans="1:23" s="42" customFormat="1" ht="25.5" customHeight="1">
      <c r="A6" s="47">
        <v>921</v>
      </c>
      <c r="B6" s="57" t="s">
        <v>68</v>
      </c>
      <c r="C6" s="50"/>
      <c r="D6" s="50"/>
      <c r="E6" s="50"/>
      <c r="F6" s="50"/>
      <c r="G6" s="50">
        <f t="shared" ref="G6:I6" si="2">SUM(G7:G15)</f>
        <v>130.19258818373311</v>
      </c>
      <c r="H6" s="50">
        <f t="shared" si="2"/>
        <v>132.25858435771264</v>
      </c>
      <c r="I6" s="50">
        <f t="shared" si="2"/>
        <v>130.07690915716825</v>
      </c>
      <c r="J6" s="50">
        <f t="shared" ref="J6:W6" si="3">SUM(J7:J15)</f>
        <v>136.17819328182847</v>
      </c>
      <c r="K6" s="50">
        <f t="shared" si="3"/>
        <v>99.649889322552568</v>
      </c>
      <c r="L6" s="50">
        <f t="shared" si="3"/>
        <v>103.04327739814171</v>
      </c>
      <c r="M6" s="50">
        <f t="shared" si="3"/>
        <v>108.93317169435603</v>
      </c>
      <c r="N6" s="50">
        <f t="shared" si="3"/>
        <v>162.0827083578005</v>
      </c>
      <c r="O6" s="50">
        <f t="shared" si="3"/>
        <v>141.84866663135185</v>
      </c>
      <c r="P6" s="50">
        <f t="shared" si="3"/>
        <v>148.3813818475858</v>
      </c>
      <c r="Q6" s="50">
        <f t="shared" si="3"/>
        <v>137.86944670079941</v>
      </c>
      <c r="R6" s="50">
        <f t="shared" si="3"/>
        <v>137.54716425017946</v>
      </c>
      <c r="S6" s="50">
        <f t="shared" si="3"/>
        <v>129.67440248326443</v>
      </c>
      <c r="T6" s="50">
        <f t="shared" si="3"/>
        <v>117.58900778419958</v>
      </c>
      <c r="U6" s="50">
        <f t="shared" si="3"/>
        <v>112.57543244814866</v>
      </c>
      <c r="V6" s="50">
        <f t="shared" si="3"/>
        <v>104.42649201320179</v>
      </c>
      <c r="W6" s="51">
        <f t="shared" si="3"/>
        <v>101.10034588418526</v>
      </c>
    </row>
    <row r="7" spans="1:23" s="42" customFormat="1">
      <c r="A7" s="52" t="s">
        <v>69</v>
      </c>
      <c r="B7" s="58" t="s">
        <v>70</v>
      </c>
      <c r="C7" s="55"/>
      <c r="D7" s="55"/>
      <c r="E7" s="55"/>
      <c r="F7" s="55"/>
      <c r="G7" s="55">
        <v>10.569338406776836</v>
      </c>
      <c r="H7" s="55">
        <v>10.596804339467242</v>
      </c>
      <c r="I7" s="55">
        <v>10.215839070927061</v>
      </c>
      <c r="J7" s="55">
        <v>10.614415697983947</v>
      </c>
      <c r="K7" s="55">
        <v>7.61420610070134</v>
      </c>
      <c r="L7" s="55">
        <v>7.8080624382170489</v>
      </c>
      <c r="M7" s="55">
        <v>8.1213458403397887</v>
      </c>
      <c r="N7" s="55">
        <v>11.827111110519301</v>
      </c>
      <c r="O7" s="55">
        <v>10.391238283858133</v>
      </c>
      <c r="P7" s="55">
        <v>10.707271546133642</v>
      </c>
      <c r="Q7" s="55">
        <v>9.8228883087961059</v>
      </c>
      <c r="R7" s="55">
        <v>9.7162909270836977</v>
      </c>
      <c r="S7" s="55">
        <v>9.1036195482766402</v>
      </c>
      <c r="T7" s="55">
        <v>8.2133023001320851</v>
      </c>
      <c r="U7" s="55">
        <v>7.7770799093573419</v>
      </c>
      <c r="V7" s="55">
        <v>7.1356007755391877</v>
      </c>
      <c r="W7" s="56">
        <v>6.8250961263745324</v>
      </c>
    </row>
    <row r="8" spans="1:23" s="42" customFormat="1">
      <c r="A8" s="52" t="s">
        <v>71</v>
      </c>
      <c r="B8" s="58" t="s">
        <v>72</v>
      </c>
      <c r="C8" s="55"/>
      <c r="D8" s="55"/>
      <c r="E8" s="55"/>
      <c r="F8" s="55"/>
      <c r="G8" s="55">
        <v>23.734822146162013</v>
      </c>
      <c r="H8" s="55">
        <v>24.283396735505963</v>
      </c>
      <c r="I8" s="55">
        <v>24.02976387792496</v>
      </c>
      <c r="J8" s="55">
        <v>24.909877231045776</v>
      </c>
      <c r="K8" s="55">
        <v>18.141300154970605</v>
      </c>
      <c r="L8" s="55">
        <v>18.685451679383192</v>
      </c>
      <c r="M8" s="55">
        <v>19.676167869789047</v>
      </c>
      <c r="N8" s="55">
        <v>28.97140112963271</v>
      </c>
      <c r="O8" s="55">
        <v>25.257325324669821</v>
      </c>
      <c r="P8" s="55">
        <v>26.339757749430479</v>
      </c>
      <c r="Q8" s="55">
        <v>24.400017294302728</v>
      </c>
      <c r="R8" s="55">
        <v>24.322626206096849</v>
      </c>
      <c r="S8" s="55">
        <v>23.024086838513341</v>
      </c>
      <c r="T8" s="55">
        <v>21.004477339919113</v>
      </c>
      <c r="U8" s="55">
        <v>19.90256083505151</v>
      </c>
      <c r="V8" s="55">
        <v>18.479924498528774</v>
      </c>
      <c r="W8" s="56">
        <v>17.952105364756168</v>
      </c>
    </row>
    <row r="9" spans="1:23" s="42" customFormat="1">
      <c r="A9" s="52" t="s">
        <v>73</v>
      </c>
      <c r="B9" s="58" t="s">
        <v>74</v>
      </c>
      <c r="C9" s="55"/>
      <c r="D9" s="55"/>
      <c r="E9" s="55"/>
      <c r="F9" s="55"/>
      <c r="G9" s="55">
        <v>15.712483491689586</v>
      </c>
      <c r="H9" s="55">
        <v>15.888584647849644</v>
      </c>
      <c r="I9" s="55">
        <v>15.658384680330485</v>
      </c>
      <c r="J9" s="55">
        <v>16.294616476804201</v>
      </c>
      <c r="K9" s="55">
        <v>11.88556950230894</v>
      </c>
      <c r="L9" s="55">
        <v>12.207545440719079</v>
      </c>
      <c r="M9" s="55">
        <v>12.889484934261697</v>
      </c>
      <c r="N9" s="55">
        <v>19.110723248628201</v>
      </c>
      <c r="O9" s="55">
        <v>16.716157720095161</v>
      </c>
      <c r="P9" s="55">
        <v>17.450056945483126</v>
      </c>
      <c r="Q9" s="55">
        <v>16.046169262850778</v>
      </c>
      <c r="R9" s="55">
        <v>15.837965387698524</v>
      </c>
      <c r="S9" s="55">
        <v>14.864405178900247</v>
      </c>
      <c r="T9" s="55">
        <v>13.299681706047728</v>
      </c>
      <c r="U9" s="55">
        <v>12.501470297487831</v>
      </c>
      <c r="V9" s="55">
        <v>11.417319721249545</v>
      </c>
      <c r="W9" s="56">
        <v>10.91408227499093</v>
      </c>
    </row>
    <row r="10" spans="1:23" s="42" customFormat="1">
      <c r="A10" s="52" t="s">
        <v>75</v>
      </c>
      <c r="B10" s="58" t="s">
        <v>76</v>
      </c>
      <c r="C10" s="55"/>
      <c r="D10" s="55"/>
      <c r="E10" s="55"/>
      <c r="F10" s="55"/>
      <c r="G10" s="55">
        <v>11.455975184792193</v>
      </c>
      <c r="H10" s="55">
        <v>11.737842555944663</v>
      </c>
      <c r="I10" s="55">
        <v>11.577151377449351</v>
      </c>
      <c r="J10" s="55">
        <v>12.135882745921121</v>
      </c>
      <c r="K10" s="55">
        <v>8.9555747827634864</v>
      </c>
      <c r="L10" s="55">
        <v>9.2820169071137588</v>
      </c>
      <c r="M10" s="55">
        <v>9.8315180132489957</v>
      </c>
      <c r="N10" s="55">
        <v>14.712333476106291</v>
      </c>
      <c r="O10" s="55">
        <v>12.881386462448273</v>
      </c>
      <c r="P10" s="55">
        <v>13.472556948998013</v>
      </c>
      <c r="Q10" s="55">
        <v>12.432540325964167</v>
      </c>
      <c r="R10" s="55">
        <v>12.478447742334778</v>
      </c>
      <c r="S10" s="55">
        <v>11.815380894029921</v>
      </c>
      <c r="T10" s="55">
        <v>10.809374543021383</v>
      </c>
      <c r="U10" s="55">
        <v>10.328783427166027</v>
      </c>
      <c r="V10" s="55">
        <v>9.633466055370226</v>
      </c>
      <c r="W10" s="56">
        <v>9.3371912597240954</v>
      </c>
    </row>
    <row r="11" spans="1:23" s="42" customFormat="1">
      <c r="A11" s="52" t="s">
        <v>77</v>
      </c>
      <c r="B11" s="58" t="s">
        <v>78</v>
      </c>
      <c r="C11" s="55"/>
      <c r="D11" s="55"/>
      <c r="E11" s="55"/>
      <c r="F11" s="55"/>
      <c r="G11" s="55">
        <v>12.769894649004442</v>
      </c>
      <c r="H11" s="55">
        <v>13.027033358956414</v>
      </c>
      <c r="I11" s="55">
        <v>13.032003188763296</v>
      </c>
      <c r="J11" s="55">
        <v>13.805216505493892</v>
      </c>
      <c r="K11" s="55">
        <v>10.20024568959329</v>
      </c>
      <c r="L11" s="55">
        <v>10.571444755047017</v>
      </c>
      <c r="M11" s="55">
        <v>11.237745399477928</v>
      </c>
      <c r="N11" s="55">
        <v>17.034868627809782</v>
      </c>
      <c r="O11" s="55">
        <v>15.032971949979991</v>
      </c>
      <c r="P11" s="55">
        <v>15.874572202789052</v>
      </c>
      <c r="Q11" s="55">
        <v>14.860702728335697</v>
      </c>
      <c r="R11" s="55">
        <v>14.821435599318255</v>
      </c>
      <c r="S11" s="55">
        <v>13.98091355187376</v>
      </c>
      <c r="T11" s="55">
        <v>12.761698770625737</v>
      </c>
      <c r="U11" s="55">
        <v>12.352799187300118</v>
      </c>
      <c r="V11" s="55">
        <v>11.527928959140075</v>
      </c>
      <c r="W11" s="56">
        <v>11.037016133379089</v>
      </c>
    </row>
    <row r="12" spans="1:23" s="42" customFormat="1">
      <c r="A12" s="52" t="s">
        <v>79</v>
      </c>
      <c r="B12" s="58" t="s">
        <v>80</v>
      </c>
      <c r="C12" s="55"/>
      <c r="D12" s="55"/>
      <c r="E12" s="55"/>
      <c r="F12" s="55"/>
      <c r="G12" s="55">
        <v>12.471572389973037</v>
      </c>
      <c r="H12" s="55">
        <v>12.707938356375577</v>
      </c>
      <c r="I12" s="55">
        <v>12.203598138649928</v>
      </c>
      <c r="J12" s="55">
        <v>12.921561439674557</v>
      </c>
      <c r="K12" s="55">
        <v>9.5700534996274467</v>
      </c>
      <c r="L12" s="55">
        <v>9.8276476079199817</v>
      </c>
      <c r="M12" s="55">
        <v>10.410381404402788</v>
      </c>
      <c r="N12" s="55">
        <v>15.719249609602919</v>
      </c>
      <c r="O12" s="55">
        <v>13.638583183386404</v>
      </c>
      <c r="P12" s="55">
        <v>14.339266462254276</v>
      </c>
      <c r="Q12" s="55">
        <v>13.314080809001661</v>
      </c>
      <c r="R12" s="55">
        <v>13.417593617198893</v>
      </c>
      <c r="S12" s="55">
        <v>12.567202429332404</v>
      </c>
      <c r="T12" s="55">
        <v>11.493975936142817</v>
      </c>
      <c r="U12" s="55">
        <v>10.882089811871893</v>
      </c>
      <c r="V12" s="55">
        <v>9.9247585706670591</v>
      </c>
      <c r="W12" s="56">
        <v>9.663912051179949</v>
      </c>
    </row>
    <row r="13" spans="1:23" s="42" customFormat="1">
      <c r="A13" s="52" t="s">
        <v>81</v>
      </c>
      <c r="B13" s="58" t="s">
        <v>82</v>
      </c>
      <c r="C13" s="55"/>
      <c r="D13" s="55"/>
      <c r="E13" s="55"/>
      <c r="F13" s="55"/>
      <c r="G13" s="55">
        <v>12.858552669760762</v>
      </c>
      <c r="H13" s="55">
        <v>12.939504749434587</v>
      </c>
      <c r="I13" s="55">
        <v>12.636993525907947</v>
      </c>
      <c r="J13" s="55">
        <v>13.349597264362785</v>
      </c>
      <c r="K13" s="55">
        <v>9.8498115439641278</v>
      </c>
      <c r="L13" s="55">
        <v>10.164061638783529</v>
      </c>
      <c r="M13" s="55">
        <v>10.805648371879862</v>
      </c>
      <c r="N13" s="55">
        <v>16.024981457721353</v>
      </c>
      <c r="O13" s="55">
        <v>13.970537850065671</v>
      </c>
      <c r="P13" s="55">
        <v>14.575587605326886</v>
      </c>
      <c r="Q13" s="55">
        <v>13.456633819292399</v>
      </c>
      <c r="R13" s="55">
        <v>13.390774230385604</v>
      </c>
      <c r="S13" s="55">
        <v>12.636327262984002</v>
      </c>
      <c r="T13" s="55">
        <v>11.476356099693781</v>
      </c>
      <c r="U13" s="55">
        <v>11.257619106988026</v>
      </c>
      <c r="V13" s="55">
        <v>10.606459705982065</v>
      </c>
      <c r="W13" s="56">
        <v>10.358486774170004</v>
      </c>
    </row>
    <row r="14" spans="1:23" s="42" customFormat="1">
      <c r="A14" s="52" t="s">
        <v>83</v>
      </c>
      <c r="B14" s="58" t="s">
        <v>84</v>
      </c>
      <c r="C14" s="55"/>
      <c r="D14" s="55"/>
      <c r="E14" s="55"/>
      <c r="F14" s="55"/>
      <c r="G14" s="55">
        <v>18.271395364917815</v>
      </c>
      <c r="H14" s="55">
        <v>18.40986475288403</v>
      </c>
      <c r="I14" s="55">
        <v>18.106194167316492</v>
      </c>
      <c r="J14" s="55">
        <v>18.748745031031575</v>
      </c>
      <c r="K14" s="55">
        <v>13.644947711482011</v>
      </c>
      <c r="L14" s="55">
        <v>14.2198301947186</v>
      </c>
      <c r="M14" s="55">
        <v>15.070507608302433</v>
      </c>
      <c r="N14" s="55">
        <v>22.275785035633774</v>
      </c>
      <c r="O14" s="55">
        <v>19.426006352796211</v>
      </c>
      <c r="P14" s="55">
        <v>20.501888069556859</v>
      </c>
      <c r="Q14" s="55">
        <v>19.463623222554759</v>
      </c>
      <c r="R14" s="55">
        <v>19.475252528634911</v>
      </c>
      <c r="S14" s="55">
        <v>18.335132808081511</v>
      </c>
      <c r="T14" s="55">
        <v>16.400035942378675</v>
      </c>
      <c r="U14" s="55">
        <v>15.939541100615175</v>
      </c>
      <c r="V14" s="55">
        <v>14.954563378281307</v>
      </c>
      <c r="W14" s="56">
        <v>14.614690723687618</v>
      </c>
    </row>
    <row r="15" spans="1:23" s="42" customFormat="1">
      <c r="A15" s="52" t="s">
        <v>85</v>
      </c>
      <c r="B15" s="58" t="s">
        <v>86</v>
      </c>
      <c r="C15" s="55"/>
      <c r="D15" s="55"/>
      <c r="E15" s="55"/>
      <c r="F15" s="55"/>
      <c r="G15" s="55">
        <v>12.348553880656423</v>
      </c>
      <c r="H15" s="55">
        <v>12.667614861294487</v>
      </c>
      <c r="I15" s="55">
        <v>12.616981129898747</v>
      </c>
      <c r="J15" s="55">
        <v>13.398280889510595</v>
      </c>
      <c r="K15" s="55">
        <v>9.7881803371413252</v>
      </c>
      <c r="L15" s="55">
        <v>10.277216736239497</v>
      </c>
      <c r="M15" s="55">
        <v>10.890372252653494</v>
      </c>
      <c r="N15" s="55">
        <v>16.406254662146161</v>
      </c>
      <c r="O15" s="55">
        <v>14.534459504052183</v>
      </c>
      <c r="P15" s="55">
        <v>15.120424317613463</v>
      </c>
      <c r="Q15" s="55">
        <v>14.072790929701108</v>
      </c>
      <c r="R15" s="55">
        <v>14.086778011427946</v>
      </c>
      <c r="S15" s="55">
        <v>13.347333971272608</v>
      </c>
      <c r="T15" s="55">
        <v>12.130105146238247</v>
      </c>
      <c r="U15" s="55">
        <v>11.633488772310734</v>
      </c>
      <c r="V15" s="55">
        <v>10.74647034844357</v>
      </c>
      <c r="W15" s="56">
        <v>10.397765175922864</v>
      </c>
    </row>
    <row r="16" spans="1:23" s="42" customFormat="1" ht="15.75">
      <c r="A16" s="40">
        <v>924</v>
      </c>
      <c r="B16" s="59" t="s">
        <v>87</v>
      </c>
      <c r="C16" s="50"/>
      <c r="D16" s="50"/>
      <c r="E16" s="50"/>
      <c r="F16" s="50"/>
      <c r="G16" s="50">
        <v>13.957330663705985</v>
      </c>
      <c r="H16" s="50">
        <v>14.036624183850625</v>
      </c>
      <c r="I16" s="50">
        <v>13.869523557633078</v>
      </c>
      <c r="J16" s="50">
        <v>14.543464404996124</v>
      </c>
      <c r="K16" s="50">
        <v>10.5285536944247</v>
      </c>
      <c r="L16" s="50">
        <v>10.636614155479037</v>
      </c>
      <c r="M16" s="50">
        <v>11.137507453500518</v>
      </c>
      <c r="N16" s="50">
        <v>16.541876980642311</v>
      </c>
      <c r="O16" s="50">
        <v>14.460477814506431</v>
      </c>
      <c r="P16" s="50">
        <v>14.862891078282122</v>
      </c>
      <c r="Q16" s="50">
        <v>13.798069657935491</v>
      </c>
      <c r="R16" s="50">
        <v>13.736541172005666</v>
      </c>
      <c r="S16" s="50">
        <v>12.86851344318427</v>
      </c>
      <c r="T16" s="50">
        <v>11.732188467264496</v>
      </c>
      <c r="U16" s="50">
        <v>11.152193762241547</v>
      </c>
      <c r="V16" s="50">
        <v>10.324857900503654</v>
      </c>
      <c r="W16" s="51">
        <v>9.8632386013920232</v>
      </c>
    </row>
    <row r="17" spans="1:23" s="42" customFormat="1" ht="15.75">
      <c r="A17" s="40">
        <v>923</v>
      </c>
      <c r="B17" s="79" t="s">
        <v>88</v>
      </c>
      <c r="C17" s="80"/>
      <c r="D17" s="80"/>
      <c r="E17" s="80"/>
      <c r="F17" s="80"/>
      <c r="G17" s="80">
        <v>18.399002141978329</v>
      </c>
      <c r="H17" s="80">
        <v>18.774053352155278</v>
      </c>
      <c r="I17" s="80">
        <v>18.426863758872081</v>
      </c>
      <c r="J17" s="80">
        <v>18.934723165985044</v>
      </c>
      <c r="K17" s="80">
        <v>13.90793072624013</v>
      </c>
      <c r="L17" s="80">
        <v>14.40041588331119</v>
      </c>
      <c r="M17" s="80">
        <v>14.887893558381521</v>
      </c>
      <c r="N17" s="80">
        <v>21.797477618923004</v>
      </c>
      <c r="O17" s="80">
        <v>18.929592571122857</v>
      </c>
      <c r="P17" s="80">
        <v>19.724492558922837</v>
      </c>
      <c r="Q17" s="80">
        <v>18.068533957424808</v>
      </c>
      <c r="R17" s="80">
        <v>17.761862175814219</v>
      </c>
      <c r="S17" s="80">
        <v>16.644662432008719</v>
      </c>
      <c r="T17" s="80">
        <v>15.091265409503698</v>
      </c>
      <c r="U17" s="80">
        <v>14.300031178672301</v>
      </c>
      <c r="V17" s="80">
        <v>13.187184921234961</v>
      </c>
      <c r="W17" s="51">
        <v>12.403268947366996</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171</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226.83472938916461</v>
      </c>
      <c r="H21" s="50">
        <v>227.3112853308719</v>
      </c>
      <c r="I21" s="50">
        <v>218.47495355582581</v>
      </c>
      <c r="J21" s="50">
        <v>223.20403116965795</v>
      </c>
      <c r="K21" s="50">
        <v>159.05331197546988</v>
      </c>
      <c r="L21" s="50">
        <v>159.87640030131175</v>
      </c>
      <c r="M21" s="50">
        <v>163.52632536370055</v>
      </c>
      <c r="N21" s="50">
        <v>237.13323306068887</v>
      </c>
      <c r="O21" s="50">
        <v>201.85898874674979</v>
      </c>
      <c r="P21" s="50">
        <v>207.9049992330867</v>
      </c>
      <c r="Q21" s="50">
        <v>189.42876067015263</v>
      </c>
      <c r="R21" s="50">
        <v>186.10425537856418</v>
      </c>
      <c r="S21" s="50">
        <v>171.63233463129163</v>
      </c>
      <c r="T21" s="50">
        <v>153.1520024362998</v>
      </c>
      <c r="U21" s="50">
        <v>144.3285717688818</v>
      </c>
      <c r="V21" s="50">
        <v>132.86369631345332</v>
      </c>
      <c r="W21" s="51">
        <v>125.62773342009208</v>
      </c>
    </row>
    <row r="22" spans="1:23">
      <c r="A22" s="52"/>
      <c r="B22" s="78" t="s">
        <v>66</v>
      </c>
      <c r="C22" s="55" t="s">
        <v>208</v>
      </c>
      <c r="D22" s="55" t="s">
        <v>208</v>
      </c>
      <c r="E22" s="55" t="s">
        <v>208</v>
      </c>
      <c r="F22" s="55" t="s">
        <v>208</v>
      </c>
      <c r="G22" s="55">
        <v>0.69987360613102179</v>
      </c>
      <c r="H22" s="55">
        <v>0.57380087783648936</v>
      </c>
      <c r="I22" s="55">
        <v>0.37334879721419267</v>
      </c>
      <c r="J22" s="55">
        <v>0.32397232291498018</v>
      </c>
      <c r="K22" s="55">
        <v>0.25163584209130929</v>
      </c>
      <c r="L22" s="55">
        <v>0.22468009112891252</v>
      </c>
      <c r="M22" s="55">
        <v>0.2510387842737955</v>
      </c>
      <c r="N22" s="55">
        <v>0.39258383183729939</v>
      </c>
      <c r="O22" s="55">
        <v>0.34076423591511079</v>
      </c>
      <c r="P22" s="55">
        <v>0.30594960500894802</v>
      </c>
      <c r="Q22" s="55">
        <v>0.27735215336106572</v>
      </c>
      <c r="R22" s="55">
        <v>0.30422010023832718</v>
      </c>
      <c r="S22" s="55">
        <v>0.30043956178043701</v>
      </c>
      <c r="T22" s="55">
        <v>0.27741512775283689</v>
      </c>
      <c r="U22" s="55">
        <v>0.29362272620577279</v>
      </c>
      <c r="V22" s="55">
        <v>0.26850332566329388</v>
      </c>
      <c r="W22" s="56">
        <v>0.25127851361368653</v>
      </c>
    </row>
    <row r="23" spans="1:23" ht="25.5" customHeight="1">
      <c r="A23" s="47">
        <v>941</v>
      </c>
      <c r="B23" s="48" t="s">
        <v>67</v>
      </c>
      <c r="C23" s="50" t="s">
        <v>208</v>
      </c>
      <c r="D23" s="50" t="s">
        <v>208</v>
      </c>
      <c r="E23" s="50" t="s">
        <v>208</v>
      </c>
      <c r="F23" s="50" t="s">
        <v>208</v>
      </c>
      <c r="G23" s="50">
        <v>200.53852656348209</v>
      </c>
      <c r="H23" s="50">
        <v>200.94963284929142</v>
      </c>
      <c r="I23" s="50">
        <v>193.35043788721711</v>
      </c>
      <c r="J23" s="50">
        <v>198.00523720862924</v>
      </c>
      <c r="K23" s="50">
        <v>141.00276200406168</v>
      </c>
      <c r="L23" s="50">
        <v>141.70164487448184</v>
      </c>
      <c r="M23" s="50">
        <v>145.26364761077912</v>
      </c>
      <c r="N23" s="50">
        <v>210.9932393533584</v>
      </c>
      <c r="O23" s="50">
        <v>179.74987608181974</v>
      </c>
      <c r="P23" s="50">
        <v>185.21935056425667</v>
      </c>
      <c r="Q23" s="50">
        <v>169.01609464849778</v>
      </c>
      <c r="R23" s="50">
        <v>166.27775696149348</v>
      </c>
      <c r="S23" s="50">
        <v>153.41742217736893</v>
      </c>
      <c r="T23" s="50">
        <v>136.89902020784993</v>
      </c>
      <c r="U23" s="50">
        <v>129.11254652501978</v>
      </c>
      <c r="V23" s="50">
        <v>118.92802592313105</v>
      </c>
      <c r="W23" s="51">
        <v>112.77114118890239</v>
      </c>
    </row>
    <row r="24" spans="1:23" ht="25.5" customHeight="1">
      <c r="A24" s="47">
        <v>921</v>
      </c>
      <c r="B24" s="57" t="s">
        <v>68</v>
      </c>
      <c r="C24" s="50" t="s">
        <v>208</v>
      </c>
      <c r="D24" s="50" t="s">
        <v>208</v>
      </c>
      <c r="E24" s="50" t="s">
        <v>208</v>
      </c>
      <c r="F24" s="50" t="s">
        <v>208</v>
      </c>
      <c r="G24" s="50">
        <v>181.1213631794277</v>
      </c>
      <c r="H24" s="50">
        <v>181.6690664909824</v>
      </c>
      <c r="I24" s="50">
        <v>174.7207406965365</v>
      </c>
      <c r="J24" s="50">
        <v>178.8992761706341</v>
      </c>
      <c r="K24" s="50">
        <v>127.52866389402398</v>
      </c>
      <c r="L24" s="50">
        <v>128.44313713729204</v>
      </c>
      <c r="M24" s="50">
        <v>131.78929259363579</v>
      </c>
      <c r="N24" s="50">
        <v>191.45380024133758</v>
      </c>
      <c r="O24" s="50">
        <v>163.12084836590284</v>
      </c>
      <c r="P24" s="50">
        <v>168.35569597052501</v>
      </c>
      <c r="Q24" s="50">
        <v>153.63972465667865</v>
      </c>
      <c r="R24" s="50">
        <v>151.1797578206332</v>
      </c>
      <c r="S24" s="50">
        <v>139.5671782218794</v>
      </c>
      <c r="T24" s="50">
        <v>124.47936161654485</v>
      </c>
      <c r="U24" s="50">
        <v>117.47498278856678</v>
      </c>
      <c r="V24" s="50">
        <v>108.22736776994023</v>
      </c>
      <c r="W24" s="51">
        <v>102.74723399399753</v>
      </c>
    </row>
    <row r="25" spans="1:23">
      <c r="A25" s="52" t="s">
        <v>69</v>
      </c>
      <c r="B25" s="58" t="s">
        <v>70</v>
      </c>
      <c r="C25" s="55" t="s">
        <v>208</v>
      </c>
      <c r="D25" s="55" t="s">
        <v>208</v>
      </c>
      <c r="E25" s="55" t="s">
        <v>208</v>
      </c>
      <c r="F25" s="55" t="s">
        <v>208</v>
      </c>
      <c r="G25" s="55">
        <v>14.703855318080903</v>
      </c>
      <c r="H25" s="55">
        <v>14.555664280602461</v>
      </c>
      <c r="I25" s="55">
        <v>13.722027843945202</v>
      </c>
      <c r="J25" s="55">
        <v>13.944312518625061</v>
      </c>
      <c r="K25" s="55">
        <v>9.7444115315881898</v>
      </c>
      <c r="L25" s="55">
        <v>9.732726480092893</v>
      </c>
      <c r="M25" s="55">
        <v>9.8253489415483646</v>
      </c>
      <c r="N25" s="55">
        <v>13.970308066341556</v>
      </c>
      <c r="O25" s="55">
        <v>11.949549084168456</v>
      </c>
      <c r="P25" s="55">
        <v>12.148627615197384</v>
      </c>
      <c r="Q25" s="55">
        <v>10.946485180084434</v>
      </c>
      <c r="R25" s="55">
        <v>10.679293297530942</v>
      </c>
      <c r="S25" s="55">
        <v>9.7981287565407396</v>
      </c>
      <c r="T25" s="55">
        <v>8.6945765284492804</v>
      </c>
      <c r="U25" s="55">
        <v>8.1155569081901131</v>
      </c>
      <c r="V25" s="55">
        <v>7.3953196598437776</v>
      </c>
      <c r="W25" s="56">
        <v>6.9362744765626516</v>
      </c>
    </row>
    <row r="26" spans="1:23">
      <c r="A26" s="52" t="s">
        <v>71</v>
      </c>
      <c r="B26" s="58" t="s">
        <v>72</v>
      </c>
      <c r="C26" s="55" t="s">
        <v>208</v>
      </c>
      <c r="D26" s="55" t="s">
        <v>208</v>
      </c>
      <c r="E26" s="55" t="s">
        <v>208</v>
      </c>
      <c r="F26" s="55" t="s">
        <v>208</v>
      </c>
      <c r="G26" s="55">
        <v>33.019416864709484</v>
      </c>
      <c r="H26" s="55">
        <v>33.355430481834574</v>
      </c>
      <c r="I26" s="55">
        <v>32.277044178848072</v>
      </c>
      <c r="J26" s="55">
        <v>32.724468571195985</v>
      </c>
      <c r="K26" s="55">
        <v>23.216641641971762</v>
      </c>
      <c r="L26" s="55">
        <v>23.291359641580474</v>
      </c>
      <c r="M26" s="55">
        <v>23.804578570326129</v>
      </c>
      <c r="N26" s="55">
        <v>34.221323796860275</v>
      </c>
      <c r="O26" s="55">
        <v>29.045012774925368</v>
      </c>
      <c r="P26" s="55">
        <v>29.88547614521725</v>
      </c>
      <c r="Q26" s="55">
        <v>27.191027660032898</v>
      </c>
      <c r="R26" s="55">
        <v>26.733293699253498</v>
      </c>
      <c r="S26" s="55">
        <v>24.780579433181014</v>
      </c>
      <c r="T26" s="55">
        <v>22.235275045101961</v>
      </c>
      <c r="U26" s="55">
        <v>20.768767578334359</v>
      </c>
      <c r="V26" s="55">
        <v>19.152549764959584</v>
      </c>
      <c r="W26" s="56">
        <v>18.244538675569782</v>
      </c>
    </row>
    <row r="27" spans="1:23">
      <c r="A27" s="52" t="s">
        <v>73</v>
      </c>
      <c r="B27" s="58" t="s">
        <v>74</v>
      </c>
      <c r="C27" s="55" t="s">
        <v>208</v>
      </c>
      <c r="D27" s="55" t="s">
        <v>208</v>
      </c>
      <c r="E27" s="55" t="s">
        <v>208</v>
      </c>
      <c r="F27" s="55" t="s">
        <v>208</v>
      </c>
      <c r="G27" s="55">
        <v>21.858897412292539</v>
      </c>
      <c r="H27" s="55">
        <v>21.82440069849028</v>
      </c>
      <c r="I27" s="55">
        <v>21.032515203394009</v>
      </c>
      <c r="J27" s="55">
        <v>21.406475023100104</v>
      </c>
      <c r="K27" s="55">
        <v>15.210762486075103</v>
      </c>
      <c r="L27" s="55">
        <v>15.21666888654574</v>
      </c>
      <c r="M27" s="55">
        <v>15.593928598249811</v>
      </c>
      <c r="N27" s="55">
        <v>22.573787348329823</v>
      </c>
      <c r="O27" s="55">
        <v>19.222978216684083</v>
      </c>
      <c r="P27" s="55">
        <v>19.799090999164356</v>
      </c>
      <c r="Q27" s="55">
        <v>17.88161979563931</v>
      </c>
      <c r="R27" s="55">
        <v>17.407700004114844</v>
      </c>
      <c r="S27" s="55">
        <v>15.998400972262358</v>
      </c>
      <c r="T27" s="55">
        <v>14.079002108005842</v>
      </c>
      <c r="U27" s="55">
        <v>13.045563992886208</v>
      </c>
      <c r="V27" s="55">
        <v>11.832882983969725</v>
      </c>
      <c r="W27" s="56">
        <v>11.091868732307166</v>
      </c>
    </row>
    <row r="28" spans="1:23">
      <c r="A28" s="52" t="s">
        <v>75</v>
      </c>
      <c r="B28" s="58" t="s">
        <v>76</v>
      </c>
      <c r="C28" s="55" t="s">
        <v>208</v>
      </c>
      <c r="D28" s="55" t="s">
        <v>208</v>
      </c>
      <c r="E28" s="55" t="s">
        <v>208</v>
      </c>
      <c r="F28" s="55" t="s">
        <v>208</v>
      </c>
      <c r="G28" s="55">
        <v>15.937326932091121</v>
      </c>
      <c r="H28" s="55">
        <v>16.122982943694595</v>
      </c>
      <c r="I28" s="55">
        <v>15.550557565753847</v>
      </c>
      <c r="J28" s="55">
        <v>15.943085942135832</v>
      </c>
      <c r="K28" s="55">
        <v>11.461051228587419</v>
      </c>
      <c r="L28" s="55">
        <v>11.570006317875292</v>
      </c>
      <c r="M28" s="55">
        <v>11.894345716134179</v>
      </c>
      <c r="N28" s="55">
        <v>17.378363077450622</v>
      </c>
      <c r="O28" s="55">
        <v>14.813129638676486</v>
      </c>
      <c r="P28" s="55">
        <v>15.286161062854378</v>
      </c>
      <c r="Q28" s="55">
        <v>13.854643782023047</v>
      </c>
      <c r="R28" s="55">
        <v>13.715213381152186</v>
      </c>
      <c r="S28" s="55">
        <v>12.716768609820933</v>
      </c>
      <c r="T28" s="55">
        <v>11.442770612188408</v>
      </c>
      <c r="U28" s="55">
        <v>10.77831662687179</v>
      </c>
      <c r="V28" s="55">
        <v>9.984101290522915</v>
      </c>
      <c r="W28" s="56">
        <v>9.4892907320869089</v>
      </c>
    </row>
    <row r="29" spans="1:23">
      <c r="A29" s="52" t="s">
        <v>77</v>
      </c>
      <c r="B29" s="58" t="s">
        <v>78</v>
      </c>
      <c r="C29" s="55" t="s">
        <v>208</v>
      </c>
      <c r="D29" s="55" t="s">
        <v>208</v>
      </c>
      <c r="E29" s="55" t="s">
        <v>208</v>
      </c>
      <c r="F29" s="55" t="s">
        <v>208</v>
      </c>
      <c r="G29" s="55">
        <v>17.765225799346609</v>
      </c>
      <c r="H29" s="55">
        <v>17.893802515439447</v>
      </c>
      <c r="I29" s="55">
        <v>17.504730583267172</v>
      </c>
      <c r="J29" s="55">
        <v>18.136114018640814</v>
      </c>
      <c r="K29" s="55">
        <v>13.053940280596073</v>
      </c>
      <c r="L29" s="55">
        <v>13.17727427443314</v>
      </c>
      <c r="M29" s="55">
        <v>13.595624670692615</v>
      </c>
      <c r="N29" s="55">
        <v>20.121766031985004</v>
      </c>
      <c r="O29" s="55">
        <v>17.287375314669092</v>
      </c>
      <c r="P29" s="55">
        <v>18.011522861945799</v>
      </c>
      <c r="Q29" s="55">
        <v>16.560552972560895</v>
      </c>
      <c r="R29" s="55">
        <v>16.290419774729177</v>
      </c>
      <c r="S29" s="55">
        <v>15.047508344223008</v>
      </c>
      <c r="T29" s="55">
        <v>13.509495028867763</v>
      </c>
      <c r="U29" s="55">
        <v>12.890422362686358</v>
      </c>
      <c r="V29" s="55">
        <v>11.947518134850959</v>
      </c>
      <c r="W29" s="56">
        <v>11.216805138836007</v>
      </c>
    </row>
    <row r="30" spans="1:23">
      <c r="A30" s="52" t="s">
        <v>79</v>
      </c>
      <c r="B30" s="58" t="s">
        <v>80</v>
      </c>
      <c r="C30" s="55" t="s">
        <v>208</v>
      </c>
      <c r="D30" s="55" t="s">
        <v>208</v>
      </c>
      <c r="E30" s="55" t="s">
        <v>208</v>
      </c>
      <c r="F30" s="55" t="s">
        <v>208</v>
      </c>
      <c r="G30" s="55">
        <v>17.350205751152455</v>
      </c>
      <c r="H30" s="55">
        <v>17.455496816627406</v>
      </c>
      <c r="I30" s="55">
        <v>16.392007772659223</v>
      </c>
      <c r="J30" s="55">
        <v>16.975243486804438</v>
      </c>
      <c r="K30" s="55">
        <v>12.247440960535069</v>
      </c>
      <c r="L30" s="55">
        <v>12.250133354782159</v>
      </c>
      <c r="M30" s="55">
        <v>12.594664963631717</v>
      </c>
      <c r="N30" s="55">
        <v>18.56774300721267</v>
      </c>
      <c r="O30" s="55">
        <v>15.683878546174558</v>
      </c>
      <c r="P30" s="55">
        <v>16.269542410916053</v>
      </c>
      <c r="Q30" s="55">
        <v>14.837019793014978</v>
      </c>
      <c r="R30" s="55">
        <v>14.747440011880551</v>
      </c>
      <c r="S30" s="55">
        <v>13.52594612056482</v>
      </c>
      <c r="T30" s="55">
        <v>12.167487539249716</v>
      </c>
      <c r="U30" s="55">
        <v>11.355704220297772</v>
      </c>
      <c r="V30" s="55">
        <v>10.285996160051576</v>
      </c>
      <c r="W30" s="56">
        <v>9.8213336872007737</v>
      </c>
    </row>
    <row r="31" spans="1:23">
      <c r="A31" s="52" t="s">
        <v>81</v>
      </c>
      <c r="B31" s="58" t="s">
        <v>82</v>
      </c>
      <c r="C31" s="55" t="s">
        <v>208</v>
      </c>
      <c r="D31" s="55" t="s">
        <v>208</v>
      </c>
      <c r="E31" s="55" t="s">
        <v>208</v>
      </c>
      <c r="F31" s="55" t="s">
        <v>208</v>
      </c>
      <c r="G31" s="55">
        <v>17.888565090777799</v>
      </c>
      <c r="H31" s="55">
        <v>17.773574094272643</v>
      </c>
      <c r="I31" s="55">
        <v>16.974149242400706</v>
      </c>
      <c r="J31" s="55">
        <v>17.537560384733517</v>
      </c>
      <c r="K31" s="55">
        <v>12.605466140998443</v>
      </c>
      <c r="L31" s="55">
        <v>12.669472438244727</v>
      </c>
      <c r="M31" s="55">
        <v>13.07286598559034</v>
      </c>
      <c r="N31" s="55">
        <v>18.928876682545067</v>
      </c>
      <c r="O31" s="55">
        <v>16.065614435088261</v>
      </c>
      <c r="P31" s="55">
        <v>16.537675852046871</v>
      </c>
      <c r="Q31" s="55">
        <v>14.995878813444504</v>
      </c>
      <c r="R31" s="55">
        <v>14.717962498291421</v>
      </c>
      <c r="S31" s="55">
        <v>13.600344442770743</v>
      </c>
      <c r="T31" s="55">
        <v>12.148835234631337</v>
      </c>
      <c r="U31" s="55">
        <v>11.74757744273189</v>
      </c>
      <c r="V31" s="55">
        <v>10.992509594129162</v>
      </c>
      <c r="W31" s="56">
        <v>10.527222781498507</v>
      </c>
    </row>
    <row r="32" spans="1:23">
      <c r="A32" s="52" t="s">
        <v>83</v>
      </c>
      <c r="B32" s="58" t="s">
        <v>84</v>
      </c>
      <c r="C32" s="55" t="s">
        <v>208</v>
      </c>
      <c r="D32" s="55" t="s">
        <v>208</v>
      </c>
      <c r="E32" s="55" t="s">
        <v>208</v>
      </c>
      <c r="F32" s="55" t="s">
        <v>208</v>
      </c>
      <c r="G32" s="55">
        <v>25.418805185852172</v>
      </c>
      <c r="H32" s="55">
        <v>25.28760579227119</v>
      </c>
      <c r="I32" s="55">
        <v>24.320439935165169</v>
      </c>
      <c r="J32" s="55">
        <v>24.63049945315213</v>
      </c>
      <c r="K32" s="55">
        <v>17.462357082169884</v>
      </c>
      <c r="L32" s="55">
        <v>17.724975814891788</v>
      </c>
      <c r="M32" s="55">
        <v>18.232568700908281</v>
      </c>
      <c r="N32" s="55">
        <v>26.312391627962054</v>
      </c>
      <c r="O32" s="55">
        <v>22.339206366069295</v>
      </c>
      <c r="P32" s="55">
        <v>23.261743432241847</v>
      </c>
      <c r="Q32" s="55">
        <v>21.689981241632925</v>
      </c>
      <c r="R32" s="55">
        <v>21.40548645131998</v>
      </c>
      <c r="S32" s="55">
        <v>19.733908152594715</v>
      </c>
      <c r="T32" s="55">
        <v>17.361027557458474</v>
      </c>
      <c r="U32" s="55">
        <v>16.63326780747547</v>
      </c>
      <c r="V32" s="55">
        <v>15.498873890885063</v>
      </c>
      <c r="W32" s="56">
        <v>14.852758755709946</v>
      </c>
    </row>
    <row r="33" spans="1:23">
      <c r="A33" s="52" t="s">
        <v>85</v>
      </c>
      <c r="B33" s="58" t="s">
        <v>86</v>
      </c>
      <c r="C33" s="55" t="s">
        <v>208</v>
      </c>
      <c r="D33" s="55" t="s">
        <v>208</v>
      </c>
      <c r="E33" s="55" t="s">
        <v>208</v>
      </c>
      <c r="F33" s="55" t="s">
        <v>208</v>
      </c>
      <c r="G33" s="55">
        <v>17.179064825124609</v>
      </c>
      <c r="H33" s="55">
        <v>17.400108867749754</v>
      </c>
      <c r="I33" s="55">
        <v>16.947268371103135</v>
      </c>
      <c r="J33" s="55">
        <v>17.601516772246171</v>
      </c>
      <c r="K33" s="55">
        <v>12.526592541502035</v>
      </c>
      <c r="L33" s="55">
        <v>12.810519928845823</v>
      </c>
      <c r="M33" s="55">
        <v>13.175366446554362</v>
      </c>
      <c r="N33" s="55">
        <v>19.379240602650484</v>
      </c>
      <c r="O33" s="55">
        <v>16.714103989447256</v>
      </c>
      <c r="P33" s="55">
        <v>17.155855590941059</v>
      </c>
      <c r="Q33" s="55">
        <v>15.682515418245645</v>
      </c>
      <c r="R33" s="55">
        <v>15.482948702360611</v>
      </c>
      <c r="S33" s="55">
        <v>14.365593389921083</v>
      </c>
      <c r="T33" s="55">
        <v>12.84089196259205</v>
      </c>
      <c r="U33" s="55">
        <v>12.139805849092816</v>
      </c>
      <c r="V33" s="55">
        <v>11.137616290727486</v>
      </c>
      <c r="W33" s="56">
        <v>10.567141014225767</v>
      </c>
    </row>
    <row r="34" spans="1:23" ht="15.75">
      <c r="A34" s="40">
        <v>924</v>
      </c>
      <c r="B34" s="59" t="s">
        <v>87</v>
      </c>
      <c r="C34" s="50" t="s">
        <v>208</v>
      </c>
      <c r="D34" s="50" t="s">
        <v>208</v>
      </c>
      <c r="E34" s="50" t="s">
        <v>208</v>
      </c>
      <c r="F34" s="50" t="s">
        <v>208</v>
      </c>
      <c r="G34" s="50">
        <v>19.417163384054387</v>
      </c>
      <c r="H34" s="50">
        <v>19.280566358309027</v>
      </c>
      <c r="I34" s="50">
        <v>18.629697190680606</v>
      </c>
      <c r="J34" s="50">
        <v>19.105961037995154</v>
      </c>
      <c r="K34" s="50">
        <v>13.474098110037703</v>
      </c>
      <c r="L34" s="50">
        <v>13.258507737189792</v>
      </c>
      <c r="M34" s="50">
        <v>13.474355017143306</v>
      </c>
      <c r="N34" s="50">
        <v>19.539439112020833</v>
      </c>
      <c r="O34" s="50">
        <v>16.629027715916894</v>
      </c>
      <c r="P34" s="50">
        <v>16.86365459373167</v>
      </c>
      <c r="Q34" s="50">
        <v>15.376369991819143</v>
      </c>
      <c r="R34" s="50">
        <v>15.097999140860253</v>
      </c>
      <c r="S34" s="50">
        <v>13.850243955489534</v>
      </c>
      <c r="T34" s="50">
        <v>12.41965859130508</v>
      </c>
      <c r="U34" s="50">
        <v>11.637563736452986</v>
      </c>
      <c r="V34" s="50">
        <v>10.700658153190801</v>
      </c>
      <c r="W34" s="51">
        <v>10.023907194904865</v>
      </c>
    </row>
    <row r="35" spans="1:23" ht="15.75">
      <c r="A35" s="40">
        <v>923</v>
      </c>
      <c r="B35" s="59" t="s">
        <v>88</v>
      </c>
      <c r="C35" s="50" t="s">
        <v>208</v>
      </c>
      <c r="D35" s="50" t="s">
        <v>208</v>
      </c>
      <c r="E35" s="50" t="s">
        <v>208</v>
      </c>
      <c r="F35" s="50" t="s">
        <v>208</v>
      </c>
      <c r="G35" s="50">
        <v>25.596329219551514</v>
      </c>
      <c r="H35" s="50">
        <v>25.787851603743977</v>
      </c>
      <c r="I35" s="50">
        <v>24.751166871394503</v>
      </c>
      <c r="J35" s="50">
        <v>24.874821638113737</v>
      </c>
      <c r="K35" s="50">
        <v>17.798914129316902</v>
      </c>
      <c r="L35" s="50">
        <v>17.95007533570098</v>
      </c>
      <c r="M35" s="50">
        <v>18.011638968647645</v>
      </c>
      <c r="N35" s="50">
        <v>25.747409875493165</v>
      </c>
      <c r="O35" s="50">
        <v>21.768348429014946</v>
      </c>
      <c r="P35" s="50">
        <v>22.379699063821093</v>
      </c>
      <c r="Q35" s="50">
        <v>20.135313868293775</v>
      </c>
      <c r="R35" s="50">
        <v>19.52227831683237</v>
      </c>
      <c r="S35" s="50">
        <v>17.914472892142228</v>
      </c>
      <c r="T35" s="50">
        <v>15.975567100697029</v>
      </c>
      <c r="U35" s="50">
        <v>14.92240251765627</v>
      </c>
      <c r="V35" s="50">
        <v>13.667167064658988</v>
      </c>
      <c r="W35" s="51">
        <v>12.605313717576013</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4"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172</v>
      </c>
      <c r="B1" s="140"/>
      <c r="C1" s="122"/>
      <c r="D1" s="122"/>
      <c r="E1" s="122"/>
      <c r="F1" s="122"/>
      <c r="G1" s="122"/>
    </row>
    <row r="2" spans="1:23" s="42" customFormat="1" ht="15.75">
      <c r="A2" s="75" t="s">
        <v>40</v>
      </c>
      <c r="B2" s="44" t="s">
        <v>41</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f t="shared" ref="C3:W3" si="0">SUM(C6,C16:C17,C4)</f>
        <v>32024.286</v>
      </c>
      <c r="D3" s="50">
        <f t="shared" si="0"/>
        <v>33586</v>
      </c>
      <c r="E3" s="50">
        <f t="shared" si="0"/>
        <v>35603.290999999997</v>
      </c>
      <c r="F3" s="50">
        <f t="shared" si="0"/>
        <v>37802.438000000009</v>
      </c>
      <c r="G3" s="50">
        <f t="shared" si="0"/>
        <v>38745.099982005835</v>
      </c>
      <c r="H3" s="50">
        <f t="shared" si="0"/>
        <v>41921.907407030114</v>
      </c>
      <c r="I3" s="50">
        <f t="shared" si="0"/>
        <v>44367.258565528267</v>
      </c>
      <c r="J3" s="50">
        <f t="shared" si="0"/>
        <v>46506.352382756901</v>
      </c>
      <c r="K3" s="50">
        <f t="shared" si="0"/>
        <v>48801.804999999986</v>
      </c>
      <c r="L3" s="50">
        <f t="shared" si="0"/>
        <v>51422.462685709987</v>
      </c>
      <c r="M3" s="50">
        <f t="shared" si="0"/>
        <v>53663.456746919997</v>
      </c>
      <c r="N3" s="50">
        <f t="shared" si="0"/>
        <v>57593.742352232301</v>
      </c>
      <c r="O3" s="50">
        <f t="shared" si="0"/>
        <v>61584.34965923</v>
      </c>
      <c r="P3" s="50">
        <f t="shared" si="0"/>
        <v>66895.841990320027</v>
      </c>
      <c r="Q3" s="50">
        <f t="shared" si="0"/>
        <v>69835.141333069987</v>
      </c>
      <c r="R3" s="50">
        <f t="shared" si="0"/>
        <v>74150.519898250001</v>
      </c>
      <c r="S3" s="50">
        <f t="shared" si="0"/>
        <v>79809.006438810044</v>
      </c>
      <c r="T3" s="50">
        <f t="shared" si="0"/>
        <v>83110.340359949972</v>
      </c>
      <c r="U3" s="50">
        <f t="shared" si="0"/>
        <v>86515.830873260027</v>
      </c>
      <c r="V3" s="50">
        <f t="shared" si="0"/>
        <v>89367.861473900004</v>
      </c>
      <c r="W3" s="77">
        <f t="shared" si="0"/>
        <v>91580.290263550007</v>
      </c>
    </row>
    <row r="4" spans="1:23" s="42" customFormat="1">
      <c r="A4" s="52"/>
      <c r="B4" s="78" t="s">
        <v>66</v>
      </c>
      <c r="C4" s="55">
        <v>1045.6796948058982</v>
      </c>
      <c r="D4" s="55">
        <v>1120.2350737188808</v>
      </c>
      <c r="E4" s="55">
        <v>1210.6134013281896</v>
      </c>
      <c r="F4" s="55">
        <v>1309.9068207980572</v>
      </c>
      <c r="G4" s="55">
        <v>1396.9807118136234</v>
      </c>
      <c r="H4" s="55">
        <v>1514.0330256590748</v>
      </c>
      <c r="I4" s="55">
        <v>1622.685744422949</v>
      </c>
      <c r="J4" s="55">
        <v>1753.5941622288271</v>
      </c>
      <c r="K4" s="55">
        <v>1890.9482456924106</v>
      </c>
      <c r="L4" s="55">
        <v>2035.6212325466122</v>
      </c>
      <c r="M4" s="55">
        <v>2173.936356712717</v>
      </c>
      <c r="N4" s="55">
        <v>2333.216346707105</v>
      </c>
      <c r="O4" s="55">
        <v>2511.1234542366046</v>
      </c>
      <c r="P4" s="55">
        <v>2753.6384223247896</v>
      </c>
      <c r="Q4" s="55">
        <v>3015.8112222628183</v>
      </c>
      <c r="R4" s="55">
        <v>3174.4124856362937</v>
      </c>
      <c r="S4" s="55">
        <v>3407.5967994059415</v>
      </c>
      <c r="T4" s="55">
        <v>3481.0106828642861</v>
      </c>
      <c r="U4" s="55">
        <v>3677.9968933946316</v>
      </c>
      <c r="V4" s="55">
        <v>3755.2251642728693</v>
      </c>
      <c r="W4" s="56">
        <v>3877.9613064236983</v>
      </c>
    </row>
    <row r="5" spans="1:23" s="42" customFormat="1" ht="25.5" customHeight="1">
      <c r="A5" s="47">
        <v>941</v>
      </c>
      <c r="B5" s="48" t="s">
        <v>67</v>
      </c>
      <c r="C5" s="50">
        <f t="shared" ref="C5:W5" si="1">SUM(C6,C16)</f>
        <v>28279.561786655908</v>
      </c>
      <c r="D5" s="50">
        <f t="shared" si="1"/>
        <v>29625.990933610414</v>
      </c>
      <c r="E5" s="50">
        <f t="shared" si="1"/>
        <v>31380.168700248796</v>
      </c>
      <c r="F5" s="50">
        <f t="shared" si="1"/>
        <v>33234.98030707064</v>
      </c>
      <c r="G5" s="50">
        <f t="shared" si="1"/>
        <v>34028.322008128605</v>
      </c>
      <c r="H5" s="50">
        <f t="shared" si="1"/>
        <v>36806.617383084515</v>
      </c>
      <c r="I5" s="50">
        <f t="shared" si="1"/>
        <v>38897.736316177754</v>
      </c>
      <c r="J5" s="50">
        <f t="shared" si="1"/>
        <v>40723.043580960257</v>
      </c>
      <c r="K5" s="50">
        <f t="shared" si="1"/>
        <v>42689.525783890407</v>
      </c>
      <c r="L5" s="50">
        <f t="shared" si="1"/>
        <v>44946.274892417256</v>
      </c>
      <c r="M5" s="50">
        <f t="shared" si="1"/>
        <v>46858.31208866505</v>
      </c>
      <c r="N5" s="50">
        <f t="shared" si="1"/>
        <v>50295.437572721174</v>
      </c>
      <c r="O5" s="50">
        <f t="shared" si="1"/>
        <v>53770.869505456503</v>
      </c>
      <c r="P5" s="50">
        <f t="shared" si="1"/>
        <v>58397.12972947627</v>
      </c>
      <c r="Q5" s="50">
        <f t="shared" si="1"/>
        <v>60853.780248055649</v>
      </c>
      <c r="R5" s="50">
        <f t="shared" si="1"/>
        <v>64657.870929256147</v>
      </c>
      <c r="S5" s="50">
        <f t="shared" si="1"/>
        <v>69618.677769379297</v>
      </c>
      <c r="T5" s="50">
        <f t="shared" si="1"/>
        <v>72578.097237942828</v>
      </c>
      <c r="U5" s="50">
        <f t="shared" si="1"/>
        <v>75514.033191528957</v>
      </c>
      <c r="V5" s="50">
        <f t="shared" si="1"/>
        <v>78052.90256201895</v>
      </c>
      <c r="W5" s="51">
        <f t="shared" si="1"/>
        <v>79958.061515396228</v>
      </c>
    </row>
    <row r="6" spans="1:23" s="42" customFormat="1" ht="25.5" customHeight="1">
      <c r="A6" s="47">
        <v>921</v>
      </c>
      <c r="B6" s="57" t="s">
        <v>68</v>
      </c>
      <c r="C6" s="50">
        <v>26598.510734769348</v>
      </c>
      <c r="D6" s="50">
        <v>27852.018933757394</v>
      </c>
      <c r="E6" s="50">
        <v>29501.055359285499</v>
      </c>
      <c r="F6" s="50">
        <f t="shared" ref="F6:I6" si="2">SUM(F7:F15)</f>
        <v>31284.785322893087</v>
      </c>
      <c r="G6" s="50">
        <f t="shared" si="2"/>
        <v>32026.661891061874</v>
      </c>
      <c r="H6" s="50">
        <f t="shared" si="2"/>
        <v>34633.915453400397</v>
      </c>
      <c r="I6" s="50">
        <f t="shared" si="2"/>
        <v>36590.959812653455</v>
      </c>
      <c r="J6" s="50">
        <f t="shared" ref="J6:W6" si="3">SUM(J7:J15)</f>
        <v>38305.178544651368</v>
      </c>
      <c r="K6" s="50">
        <f t="shared" si="3"/>
        <v>40152.071876140966</v>
      </c>
      <c r="L6" s="50">
        <f t="shared" si="3"/>
        <v>42270.834219636425</v>
      </c>
      <c r="M6" s="50">
        <f t="shared" si="3"/>
        <v>44064.793884634819</v>
      </c>
      <c r="N6" s="50">
        <f t="shared" si="3"/>
        <v>47295.922055852978</v>
      </c>
      <c r="O6" s="50">
        <f t="shared" si="3"/>
        <v>50561.536628248497</v>
      </c>
      <c r="P6" s="50">
        <f t="shared" si="3"/>
        <v>54913.345212695131</v>
      </c>
      <c r="Q6" s="50">
        <f t="shared" si="3"/>
        <v>57222.700066909689</v>
      </c>
      <c r="R6" s="50">
        <f t="shared" si="3"/>
        <v>60802.566050333618</v>
      </c>
      <c r="S6" s="50">
        <f t="shared" si="3"/>
        <v>65469.064368336716</v>
      </c>
      <c r="T6" s="50">
        <f t="shared" si="3"/>
        <v>68256.478495536066</v>
      </c>
      <c r="U6" s="50">
        <f t="shared" si="3"/>
        <v>71017.562834868048</v>
      </c>
      <c r="V6" s="50">
        <f t="shared" si="3"/>
        <v>73402.207106247224</v>
      </c>
      <c r="W6" s="51">
        <f t="shared" si="3"/>
        <v>75193.187177713844</v>
      </c>
    </row>
    <row r="7" spans="1:23" s="42" customFormat="1">
      <c r="A7" s="52" t="s">
        <v>69</v>
      </c>
      <c r="B7" s="58" t="s">
        <v>70</v>
      </c>
      <c r="C7" s="55"/>
      <c r="D7" s="55"/>
      <c r="E7" s="55"/>
      <c r="F7" s="55">
        <v>1681.7232238778199</v>
      </c>
      <c r="G7" s="55">
        <v>1733.3118387431405</v>
      </c>
      <c r="H7" s="55">
        <v>1865.7933292161806</v>
      </c>
      <c r="I7" s="55">
        <v>1936.2461539278418</v>
      </c>
      <c r="J7" s="55">
        <v>2023.4068837851482</v>
      </c>
      <c r="K7" s="55">
        <v>2114.97708848823</v>
      </c>
      <c r="L7" s="55">
        <v>2221.648455335072</v>
      </c>
      <c r="M7" s="55">
        <v>2311.8501370370732</v>
      </c>
      <c r="N7" s="55">
        <v>2475.5467760123256</v>
      </c>
      <c r="O7" s="55">
        <v>2636.3537299000859</v>
      </c>
      <c r="P7" s="55">
        <v>2857.1499661849798</v>
      </c>
      <c r="Q7" s="55">
        <v>2975.5944477452349</v>
      </c>
      <c r="R7" s="55">
        <v>3158.4180262659042</v>
      </c>
      <c r="S7" s="55">
        <v>3397.5150774639051</v>
      </c>
      <c r="T7" s="55">
        <v>3538.5372517953228</v>
      </c>
      <c r="U7" s="55">
        <v>3681.3641209683919</v>
      </c>
      <c r="V7" s="55">
        <v>3804.1301252867024</v>
      </c>
      <c r="W7" s="56">
        <v>3903.7227701323513</v>
      </c>
    </row>
    <row r="8" spans="1:23" s="42" customFormat="1">
      <c r="A8" s="52" t="s">
        <v>71</v>
      </c>
      <c r="B8" s="58" t="s">
        <v>72</v>
      </c>
      <c r="C8" s="55"/>
      <c r="D8" s="55"/>
      <c r="E8" s="55"/>
      <c r="F8" s="55">
        <v>4379.0515023553999</v>
      </c>
      <c r="G8" s="55">
        <v>4484.2067500409676</v>
      </c>
      <c r="H8" s="55">
        <v>4857.8986241284738</v>
      </c>
      <c r="I8" s="55">
        <v>5087.669036931622</v>
      </c>
      <c r="J8" s="55">
        <v>5317.9194401931391</v>
      </c>
      <c r="K8" s="55">
        <v>5563.5260361198398</v>
      </c>
      <c r="L8" s="55">
        <v>5847.3315024107505</v>
      </c>
      <c r="M8" s="55">
        <v>6087.0027826395999</v>
      </c>
      <c r="N8" s="55">
        <v>6524.6480156089146</v>
      </c>
      <c r="O8" s="55">
        <v>6960.467663625358</v>
      </c>
      <c r="P8" s="55">
        <v>7536.9825607723833</v>
      </c>
      <c r="Q8" s="55">
        <v>7832.5568568573271</v>
      </c>
      <c r="R8" s="55">
        <v>8297.6642711741169</v>
      </c>
      <c r="S8" s="55">
        <v>8913.0883545359702</v>
      </c>
      <c r="T8" s="55">
        <v>9268.5282224113671</v>
      </c>
      <c r="U8" s="55">
        <v>9630.9741370477495</v>
      </c>
      <c r="V8" s="55">
        <v>9939.0472575471322</v>
      </c>
      <c r="W8" s="56">
        <v>10167.240847203317</v>
      </c>
    </row>
    <row r="9" spans="1:23" s="42" customFormat="1">
      <c r="A9" s="52" t="s">
        <v>73</v>
      </c>
      <c r="B9" s="58" t="s">
        <v>74</v>
      </c>
      <c r="C9" s="55"/>
      <c r="D9" s="55"/>
      <c r="E9" s="55"/>
      <c r="F9" s="55">
        <v>3186.7988911134539</v>
      </c>
      <c r="G9" s="55">
        <v>3264.387293300555</v>
      </c>
      <c r="H9" s="55">
        <v>3525.5947986999158</v>
      </c>
      <c r="I9" s="55">
        <v>3703.8798445320926</v>
      </c>
      <c r="J9" s="55">
        <v>3876.2857148058274</v>
      </c>
      <c r="K9" s="55">
        <v>4057.4096429323899</v>
      </c>
      <c r="L9" s="55">
        <v>4266.841749897847</v>
      </c>
      <c r="M9" s="55">
        <v>4445.4649214662004</v>
      </c>
      <c r="N9" s="55">
        <v>4761.717737547764</v>
      </c>
      <c r="O9" s="55">
        <v>5086.1095141533851</v>
      </c>
      <c r="P9" s="55">
        <v>5521.6311633488349</v>
      </c>
      <c r="Q9" s="55">
        <v>5747.8298803079069</v>
      </c>
      <c r="R9" s="55">
        <v>6101.3828144034187</v>
      </c>
      <c r="S9" s="55">
        <v>6565.7253432465677</v>
      </c>
      <c r="T9" s="55">
        <v>6839.3741643195535</v>
      </c>
      <c r="U9" s="55">
        <v>7113.8680597735429</v>
      </c>
      <c r="V9" s="55">
        <v>7353.8341586595916</v>
      </c>
      <c r="W9" s="56">
        <v>7535.9055046875601</v>
      </c>
    </row>
    <row r="10" spans="1:23" s="42" customFormat="1">
      <c r="A10" s="52" t="s">
        <v>75</v>
      </c>
      <c r="B10" s="58" t="s">
        <v>76</v>
      </c>
      <c r="C10" s="55"/>
      <c r="D10" s="55"/>
      <c r="E10" s="55"/>
      <c r="F10" s="55">
        <v>2662.2149658882931</v>
      </c>
      <c r="G10" s="55">
        <v>2738.5926980164995</v>
      </c>
      <c r="H10" s="55">
        <v>2974.9646625662654</v>
      </c>
      <c r="I10" s="55">
        <v>3178.6627487934225</v>
      </c>
      <c r="J10" s="55">
        <v>3344.7122932115153</v>
      </c>
      <c r="K10" s="55">
        <v>3527.052288464452</v>
      </c>
      <c r="L10" s="55">
        <v>3732.3984212277956</v>
      </c>
      <c r="M10" s="55">
        <v>3907.5468732816848</v>
      </c>
      <c r="N10" s="55">
        <v>4215.0073154254169</v>
      </c>
      <c r="O10" s="55">
        <v>4529.8169184925109</v>
      </c>
      <c r="P10" s="55">
        <v>4947.9921771778645</v>
      </c>
      <c r="Q10" s="55">
        <v>5175.8185386459572</v>
      </c>
      <c r="R10" s="55">
        <v>5515.2111813775555</v>
      </c>
      <c r="S10" s="55">
        <v>5959.4148365057536</v>
      </c>
      <c r="T10" s="55">
        <v>6229.7935357600218</v>
      </c>
      <c r="U10" s="55">
        <v>6497.4913874911717</v>
      </c>
      <c r="V10" s="55">
        <v>6734.9357003514397</v>
      </c>
      <c r="W10" s="56">
        <v>6920.1929374658675</v>
      </c>
    </row>
    <row r="11" spans="1:23" s="42" customFormat="1">
      <c r="A11" s="52" t="s">
        <v>77</v>
      </c>
      <c r="B11" s="58" t="s">
        <v>78</v>
      </c>
      <c r="C11" s="55"/>
      <c r="D11" s="55"/>
      <c r="E11" s="55"/>
      <c r="F11" s="55">
        <v>3387.5960686170542</v>
      </c>
      <c r="G11" s="55">
        <v>3474.1250270480659</v>
      </c>
      <c r="H11" s="55">
        <v>3761.7095448629552</v>
      </c>
      <c r="I11" s="55">
        <v>3980.2486852966367</v>
      </c>
      <c r="J11" s="55">
        <v>4177.3834340486319</v>
      </c>
      <c r="K11" s="55">
        <v>4389.513649395125</v>
      </c>
      <c r="L11" s="55">
        <v>4627.3184655123277</v>
      </c>
      <c r="M11" s="55">
        <v>4828.0430858324698</v>
      </c>
      <c r="N11" s="55">
        <v>5186.6201149676035</v>
      </c>
      <c r="O11" s="55">
        <v>5552.2097296868269</v>
      </c>
      <c r="P11" s="55">
        <v>6037.2486195200718</v>
      </c>
      <c r="Q11" s="55">
        <v>6293.9122619857826</v>
      </c>
      <c r="R11" s="55">
        <v>6677.3455096704765</v>
      </c>
      <c r="S11" s="55">
        <v>7172.7545151957056</v>
      </c>
      <c r="T11" s="55">
        <v>7465.9022378132477</v>
      </c>
      <c r="U11" s="55">
        <v>7760.2785337538135</v>
      </c>
      <c r="V11" s="55">
        <v>8013.9288017603421</v>
      </c>
      <c r="W11" s="56">
        <v>8203.5969699329089</v>
      </c>
    </row>
    <row r="12" spans="1:23" s="42" customFormat="1">
      <c r="A12" s="52" t="s">
        <v>79</v>
      </c>
      <c r="B12" s="58" t="s">
        <v>80</v>
      </c>
      <c r="C12" s="55"/>
      <c r="D12" s="55"/>
      <c r="E12" s="55"/>
      <c r="F12" s="55">
        <v>3581.2369345008433</v>
      </c>
      <c r="G12" s="55">
        <v>3674.6611053331208</v>
      </c>
      <c r="H12" s="55">
        <v>3999.5484966466001</v>
      </c>
      <c r="I12" s="55">
        <v>4245.1581346009089</v>
      </c>
      <c r="J12" s="55">
        <v>4472.3685674860717</v>
      </c>
      <c r="K12" s="55">
        <v>4714.2105425312948</v>
      </c>
      <c r="L12" s="55">
        <v>4983.8457450743499</v>
      </c>
      <c r="M12" s="55">
        <v>5218.6311511606782</v>
      </c>
      <c r="N12" s="55">
        <v>5635.336035910138</v>
      </c>
      <c r="O12" s="55">
        <v>6051.0556584585029</v>
      </c>
      <c r="P12" s="55">
        <v>6595.5057191140968</v>
      </c>
      <c r="Q12" s="55">
        <v>6892.8580344655002</v>
      </c>
      <c r="R12" s="55">
        <v>7349.2174204031944</v>
      </c>
      <c r="S12" s="55">
        <v>7937.9305211568371</v>
      </c>
      <c r="T12" s="55">
        <v>8298.821995573986</v>
      </c>
      <c r="U12" s="55">
        <v>8648.5193557056446</v>
      </c>
      <c r="V12" s="55">
        <v>8949.0577960480041</v>
      </c>
      <c r="W12" s="56">
        <v>9173.9305982613623</v>
      </c>
    </row>
    <row r="13" spans="1:23" s="42" customFormat="1">
      <c r="A13" s="52" t="s">
        <v>81</v>
      </c>
      <c r="B13" s="58" t="s">
        <v>82</v>
      </c>
      <c r="C13" s="55"/>
      <c r="D13" s="55"/>
      <c r="E13" s="55"/>
      <c r="F13" s="55">
        <v>3585.4258387170112</v>
      </c>
      <c r="G13" s="55">
        <v>3615.5504707862542</v>
      </c>
      <c r="H13" s="55">
        <v>3869.5231080808721</v>
      </c>
      <c r="I13" s="55">
        <v>4038.1772625997469</v>
      </c>
      <c r="J13" s="55">
        <v>4164.997139912557</v>
      </c>
      <c r="K13" s="55">
        <v>4299.2312898123037</v>
      </c>
      <c r="L13" s="55">
        <v>4469.4719996096446</v>
      </c>
      <c r="M13" s="55">
        <v>4591.0784969735196</v>
      </c>
      <c r="N13" s="55">
        <v>4845.757805580517</v>
      </c>
      <c r="O13" s="55">
        <v>5109.1610391090999</v>
      </c>
      <c r="P13" s="55">
        <v>5484.098549461477</v>
      </c>
      <c r="Q13" s="55">
        <v>5662.5567877171497</v>
      </c>
      <c r="R13" s="55">
        <v>5975.4962608269179</v>
      </c>
      <c r="S13" s="55">
        <v>6383.4779196427553</v>
      </c>
      <c r="T13" s="55">
        <v>6613.9153367393856</v>
      </c>
      <c r="U13" s="55">
        <v>6831.3173465994341</v>
      </c>
      <c r="V13" s="55">
        <v>7014.8704861558317</v>
      </c>
      <c r="W13" s="56">
        <v>7127.3578585117593</v>
      </c>
    </row>
    <row r="14" spans="1:23" s="42" customFormat="1">
      <c r="A14" s="52" t="s">
        <v>83</v>
      </c>
      <c r="B14" s="58" t="s">
        <v>84</v>
      </c>
      <c r="C14" s="55"/>
      <c r="D14" s="55"/>
      <c r="E14" s="55"/>
      <c r="F14" s="55">
        <v>5241.0957255110334</v>
      </c>
      <c r="G14" s="55">
        <v>5369.9661062965515</v>
      </c>
      <c r="H14" s="55">
        <v>5803.0675758008792</v>
      </c>
      <c r="I14" s="55">
        <v>6191.8009542717973</v>
      </c>
      <c r="J14" s="55">
        <v>6493.3485432331763</v>
      </c>
      <c r="K14" s="55">
        <v>6826.3936316914569</v>
      </c>
      <c r="L14" s="55">
        <v>7206.0281802838617</v>
      </c>
      <c r="M14" s="55">
        <v>7534.8475875942968</v>
      </c>
      <c r="N14" s="55">
        <v>8116.0196612258742</v>
      </c>
      <c r="O14" s="55">
        <v>8699.1375347254343</v>
      </c>
      <c r="P14" s="55">
        <v>9472.3440947977633</v>
      </c>
      <c r="Q14" s="55">
        <v>9892.7462825561706</v>
      </c>
      <c r="R14" s="55">
        <v>10539.246620743326</v>
      </c>
      <c r="S14" s="55">
        <v>11379.071613379556</v>
      </c>
      <c r="T14" s="55">
        <v>11892.288847467114</v>
      </c>
      <c r="U14" s="55">
        <v>12392.929136629427</v>
      </c>
      <c r="V14" s="55">
        <v>12822.475186725023</v>
      </c>
      <c r="W14" s="56">
        <v>13145.345637424136</v>
      </c>
    </row>
    <row r="15" spans="1:23" s="42" customFormat="1">
      <c r="A15" s="52" t="s">
        <v>85</v>
      </c>
      <c r="B15" s="58" t="s">
        <v>86</v>
      </c>
      <c r="C15" s="55"/>
      <c r="D15" s="55"/>
      <c r="E15" s="55"/>
      <c r="F15" s="55">
        <v>3579.6421723121757</v>
      </c>
      <c r="G15" s="55">
        <v>3671.8606014967204</v>
      </c>
      <c r="H15" s="55">
        <v>3975.8153133982541</v>
      </c>
      <c r="I15" s="55">
        <v>4229.1169916993895</v>
      </c>
      <c r="J15" s="55">
        <v>4434.7565279753071</v>
      </c>
      <c r="K15" s="55">
        <v>4659.7577067058774</v>
      </c>
      <c r="L15" s="55">
        <v>4915.9497002847811</v>
      </c>
      <c r="M15" s="55">
        <v>5140.3288486492984</v>
      </c>
      <c r="N15" s="55">
        <v>5535.2685935744248</v>
      </c>
      <c r="O15" s="55">
        <v>5937.2248400972921</v>
      </c>
      <c r="P15" s="55">
        <v>6460.3923623176488</v>
      </c>
      <c r="Q15" s="55">
        <v>6748.8269766286667</v>
      </c>
      <c r="R15" s="55">
        <v>7188.5839454686984</v>
      </c>
      <c r="S15" s="55">
        <v>7760.0861872096575</v>
      </c>
      <c r="T15" s="55">
        <v>8109.3169036560648</v>
      </c>
      <c r="U15" s="55">
        <v>8460.8207568988673</v>
      </c>
      <c r="V15" s="55">
        <v>8769.9275937131588</v>
      </c>
      <c r="W15" s="56">
        <v>9015.8940540945841</v>
      </c>
    </row>
    <row r="16" spans="1:23" s="42" customFormat="1" ht="15.75">
      <c r="A16" s="40">
        <v>924</v>
      </c>
      <c r="B16" s="59" t="s">
        <v>87</v>
      </c>
      <c r="C16" s="50">
        <v>1681.051051886559</v>
      </c>
      <c r="D16" s="50">
        <v>1773.9719998530206</v>
      </c>
      <c r="E16" s="50">
        <v>1879.1133409632978</v>
      </c>
      <c r="F16" s="50">
        <v>1950.1949841775538</v>
      </c>
      <c r="G16" s="50">
        <v>2001.6601170667325</v>
      </c>
      <c r="H16" s="50">
        <v>2172.7019296841172</v>
      </c>
      <c r="I16" s="50">
        <v>2306.7765035243019</v>
      </c>
      <c r="J16" s="50">
        <v>2417.8650363088905</v>
      </c>
      <c r="K16" s="50">
        <v>2537.4539077494433</v>
      </c>
      <c r="L16" s="50">
        <v>2675.4406727808314</v>
      </c>
      <c r="M16" s="50">
        <v>2793.5182040302307</v>
      </c>
      <c r="N16" s="50">
        <v>2999.5155168681986</v>
      </c>
      <c r="O16" s="50">
        <v>3209.3328772080072</v>
      </c>
      <c r="P16" s="50">
        <v>3483.784516781137</v>
      </c>
      <c r="Q16" s="50">
        <v>3631.0801811459596</v>
      </c>
      <c r="R16" s="50">
        <v>3855.30487892253</v>
      </c>
      <c r="S16" s="50">
        <v>4149.6134010425822</v>
      </c>
      <c r="T16" s="50">
        <v>4321.6187424067602</v>
      </c>
      <c r="U16" s="50">
        <v>4496.4703566609169</v>
      </c>
      <c r="V16" s="50">
        <v>4650.695455771719</v>
      </c>
      <c r="W16" s="51">
        <v>4764.8743376823813</v>
      </c>
    </row>
    <row r="17" spans="1:23" s="42" customFormat="1" ht="15.75">
      <c r="A17" s="40">
        <v>923</v>
      </c>
      <c r="B17" s="79" t="s">
        <v>88</v>
      </c>
      <c r="C17" s="80">
        <v>2699.0445185381941</v>
      </c>
      <c r="D17" s="80">
        <v>2839.7739926707027</v>
      </c>
      <c r="E17" s="80">
        <v>3012.5088984230101</v>
      </c>
      <c r="F17" s="80">
        <v>3257.5508721313058</v>
      </c>
      <c r="G17" s="80">
        <v>3319.7972620636078</v>
      </c>
      <c r="H17" s="80">
        <v>3601.2569982865266</v>
      </c>
      <c r="I17" s="80">
        <v>3846.8365049275671</v>
      </c>
      <c r="J17" s="80">
        <v>4029.7146395678124</v>
      </c>
      <c r="K17" s="80">
        <v>4221.3309704171734</v>
      </c>
      <c r="L17" s="80">
        <v>4440.5665607461233</v>
      </c>
      <c r="M17" s="80">
        <v>4631.2083015422295</v>
      </c>
      <c r="N17" s="80">
        <v>4965.0884328040183</v>
      </c>
      <c r="O17" s="80">
        <v>5302.356699536891</v>
      </c>
      <c r="P17" s="80">
        <v>5745.0738385189634</v>
      </c>
      <c r="Q17" s="80">
        <v>5965.5498627515271</v>
      </c>
      <c r="R17" s="80">
        <v>6318.2364833575693</v>
      </c>
      <c r="S17" s="80">
        <v>6782.7318700248043</v>
      </c>
      <c r="T17" s="80">
        <v>7051.232439142861</v>
      </c>
      <c r="U17" s="80">
        <v>7323.800788336438</v>
      </c>
      <c r="V17" s="80">
        <v>7559.7337476081857</v>
      </c>
      <c r="W17" s="51">
        <v>7744.2674417300914</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173</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41</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v>47063.873249754681</v>
      </c>
      <c r="D21" s="50">
        <v>48590.284709518732</v>
      </c>
      <c r="E21" s="50">
        <v>50817.158913349493</v>
      </c>
      <c r="F21" s="50">
        <v>53669.11170082121</v>
      </c>
      <c r="G21" s="50">
        <v>53901.419605858369</v>
      </c>
      <c r="H21" s="50">
        <v>57583.512035469932</v>
      </c>
      <c r="I21" s="50">
        <v>59594.591611009724</v>
      </c>
      <c r="J21" s="50">
        <v>61096.072565693692</v>
      </c>
      <c r="K21" s="50">
        <v>62454.951325853377</v>
      </c>
      <c r="L21" s="50">
        <v>64097.945964566563</v>
      </c>
      <c r="M21" s="50">
        <v>64923.006397436802</v>
      </c>
      <c r="N21" s="50">
        <v>68030.334359381872</v>
      </c>
      <c r="O21" s="50">
        <v>70819.779988370137</v>
      </c>
      <c r="P21" s="50">
        <v>75901.005204163623</v>
      </c>
      <c r="Q21" s="50">
        <v>77823.275152890696</v>
      </c>
      <c r="R21" s="50">
        <v>81499.736483857414</v>
      </c>
      <c r="S21" s="50">
        <v>85897.583578949343</v>
      </c>
      <c r="T21" s="50">
        <v>87980.350431449609</v>
      </c>
      <c r="U21" s="50">
        <v>90281.205426023822</v>
      </c>
      <c r="V21" s="50">
        <v>92620.638921070815</v>
      </c>
      <c r="W21" s="51">
        <v>93072.100106623839</v>
      </c>
    </row>
    <row r="22" spans="1:23">
      <c r="A22" s="52"/>
      <c r="B22" s="78" t="s">
        <v>66</v>
      </c>
      <c r="C22" s="55">
        <v>1536.762962215206</v>
      </c>
      <c r="D22" s="55">
        <v>1620.691394437835</v>
      </c>
      <c r="E22" s="55">
        <v>1727.9282861217846</v>
      </c>
      <c r="F22" s="55">
        <v>1859.7090347209487</v>
      </c>
      <c r="G22" s="55">
        <v>1943.4520381603768</v>
      </c>
      <c r="H22" s="55">
        <v>2079.6605962761619</v>
      </c>
      <c r="I22" s="55">
        <v>2179.6094096971738</v>
      </c>
      <c r="J22" s="55">
        <v>2303.722194863697</v>
      </c>
      <c r="K22" s="55">
        <v>2419.9736186894597</v>
      </c>
      <c r="L22" s="55">
        <v>2537.395779069845</v>
      </c>
      <c r="M22" s="55">
        <v>2630.0669496580799</v>
      </c>
      <c r="N22" s="55">
        <v>2756.0196944400773</v>
      </c>
      <c r="O22" s="55">
        <v>2887.7013646602486</v>
      </c>
      <c r="P22" s="55">
        <v>3124.3186124109488</v>
      </c>
      <c r="Q22" s="55">
        <v>3360.7765672007604</v>
      </c>
      <c r="R22" s="55">
        <v>3489.0352950381748</v>
      </c>
      <c r="S22" s="55">
        <v>3667.5601406559294</v>
      </c>
      <c r="T22" s="55">
        <v>3684.9871918176314</v>
      </c>
      <c r="U22" s="55">
        <v>3838.0720584568539</v>
      </c>
      <c r="V22" s="55">
        <v>3891.9064221875219</v>
      </c>
      <c r="W22" s="56">
        <v>3941.1318951096887</v>
      </c>
    </row>
    <row r="23" spans="1:23" ht="25.5" customHeight="1">
      <c r="A23" s="47">
        <v>941</v>
      </c>
      <c r="B23" s="48" t="s">
        <v>67</v>
      </c>
      <c r="C23" s="50">
        <v>41560.511653117879</v>
      </c>
      <c r="D23" s="50">
        <v>42861.172341623016</v>
      </c>
      <c r="E23" s="50">
        <v>44789.427459620485</v>
      </c>
      <c r="F23" s="50">
        <v>47184.572340936502</v>
      </c>
      <c r="G23" s="50">
        <v>47339.531034769308</v>
      </c>
      <c r="H23" s="50">
        <v>50557.200904183119</v>
      </c>
      <c r="I23" s="50">
        <v>52247.868930906392</v>
      </c>
      <c r="J23" s="50">
        <v>53498.455549498947</v>
      </c>
      <c r="K23" s="50">
        <v>54632.656619086913</v>
      </c>
      <c r="L23" s="50">
        <v>56025.39724654844</v>
      </c>
      <c r="M23" s="50">
        <v>56690.021104167812</v>
      </c>
      <c r="N23" s="50">
        <v>59409.49997480098</v>
      </c>
      <c r="O23" s="50">
        <v>61834.55974173882</v>
      </c>
      <c r="P23" s="50">
        <v>66258.241403801658</v>
      </c>
      <c r="Q23" s="50">
        <v>67814.575784288594</v>
      </c>
      <c r="R23" s="50">
        <v>71066.250777103545</v>
      </c>
      <c r="S23" s="50">
        <v>74929.841369923015</v>
      </c>
      <c r="T23" s="50">
        <v>76830.950288336404</v>
      </c>
      <c r="U23" s="50">
        <v>78800.583364901046</v>
      </c>
      <c r="V23" s="50">
        <v>80893.842436294726</v>
      </c>
      <c r="W23" s="51">
        <v>81260.54945093891</v>
      </c>
    </row>
    <row r="24" spans="1:23" ht="25.5" customHeight="1">
      <c r="A24" s="47">
        <v>921</v>
      </c>
      <c r="B24" s="57" t="s">
        <v>68</v>
      </c>
      <c r="C24" s="50">
        <v>39089.987450568726</v>
      </c>
      <c r="D24" s="50">
        <v>40294.692125474248</v>
      </c>
      <c r="E24" s="50">
        <v>42107.338288034443</v>
      </c>
      <c r="F24" s="50">
        <v>44415.829424296942</v>
      </c>
      <c r="G24" s="50">
        <v>44554.860923492444</v>
      </c>
      <c r="H24" s="50">
        <v>47572.799299964288</v>
      </c>
      <c r="I24" s="50">
        <v>49149.381259815222</v>
      </c>
      <c r="J24" s="50">
        <v>50322.0710311734</v>
      </c>
      <c r="K24" s="50">
        <v>51385.306233172138</v>
      </c>
      <c r="L24" s="50">
        <v>52690.468448535707</v>
      </c>
      <c r="M24" s="50">
        <v>53310.372993034529</v>
      </c>
      <c r="N24" s="50">
        <v>55866.440691021198</v>
      </c>
      <c r="O24" s="50">
        <v>58143.942733830721</v>
      </c>
      <c r="P24" s="50">
        <v>62305.488304787643</v>
      </c>
      <c r="Q24" s="50">
        <v>63768.152355548213</v>
      </c>
      <c r="R24" s="50">
        <v>66828.838387705968</v>
      </c>
      <c r="S24" s="50">
        <v>70463.656664194728</v>
      </c>
      <c r="T24" s="50">
        <v>72256.097992685231</v>
      </c>
      <c r="U24" s="50">
        <v>74108.415933065189</v>
      </c>
      <c r="V24" s="50">
        <v>76073.872735367069</v>
      </c>
      <c r="W24" s="51">
        <v>76418.057031707445</v>
      </c>
    </row>
    <row r="25" spans="1:23">
      <c r="A25" s="52" t="s">
        <v>69</v>
      </c>
      <c r="B25" s="58" t="s">
        <v>70</v>
      </c>
      <c r="C25" s="55" t="s">
        <v>208</v>
      </c>
      <c r="D25" s="55" t="s">
        <v>208</v>
      </c>
      <c r="E25" s="55" t="s">
        <v>208</v>
      </c>
      <c r="F25" s="55">
        <v>2387.5865242385653</v>
      </c>
      <c r="G25" s="55">
        <v>2411.3492743930497</v>
      </c>
      <c r="H25" s="55">
        <v>2562.8350252641994</v>
      </c>
      <c r="I25" s="55">
        <v>2600.7872140960189</v>
      </c>
      <c r="J25" s="55">
        <v>2658.1790974322212</v>
      </c>
      <c r="K25" s="55">
        <v>2706.6783926706717</v>
      </c>
      <c r="L25" s="55">
        <v>2769.2781559818845</v>
      </c>
      <c r="M25" s="55">
        <v>2796.9174990835372</v>
      </c>
      <c r="N25" s="55">
        <v>2924.1418948682149</v>
      </c>
      <c r="O25" s="55">
        <v>3031.7116630468527</v>
      </c>
      <c r="P25" s="55">
        <v>3241.7643309409609</v>
      </c>
      <c r="Q25" s="55">
        <v>3315.9595732160778</v>
      </c>
      <c r="R25" s="55">
        <v>3471.4555905981083</v>
      </c>
      <c r="S25" s="55">
        <v>3656.7092907108199</v>
      </c>
      <c r="T25" s="55">
        <v>3745.8846405797408</v>
      </c>
      <c r="U25" s="55">
        <v>3841.585835776385</v>
      </c>
      <c r="V25" s="55">
        <v>3942.5914073802601</v>
      </c>
      <c r="W25" s="56">
        <v>3967.3130037552814</v>
      </c>
    </row>
    <row r="26" spans="1:23">
      <c r="A26" s="52" t="s">
        <v>71</v>
      </c>
      <c r="B26" s="58" t="s">
        <v>72</v>
      </c>
      <c r="C26" s="55" t="s">
        <v>208</v>
      </c>
      <c r="D26" s="55" t="s">
        <v>208</v>
      </c>
      <c r="E26" s="55" t="s">
        <v>208</v>
      </c>
      <c r="F26" s="55">
        <v>6217.0541546436989</v>
      </c>
      <c r="G26" s="55">
        <v>6238.3400674055392</v>
      </c>
      <c r="H26" s="55">
        <v>6672.7608830767213</v>
      </c>
      <c r="I26" s="55">
        <v>6833.8132287373855</v>
      </c>
      <c r="J26" s="55">
        <v>6986.2282327052044</v>
      </c>
      <c r="K26" s="55">
        <v>7120.0183637876235</v>
      </c>
      <c r="L26" s="55">
        <v>7288.6812319587225</v>
      </c>
      <c r="M26" s="55">
        <v>7364.1644529581672</v>
      </c>
      <c r="N26" s="55">
        <v>7706.9828760996907</v>
      </c>
      <c r="O26" s="55">
        <v>8004.2866618180315</v>
      </c>
      <c r="P26" s="55">
        <v>8551.5711522347538</v>
      </c>
      <c r="Q26" s="55">
        <v>8728.4884914125232</v>
      </c>
      <c r="R26" s="55">
        <v>9120.0635202581961</v>
      </c>
      <c r="S26" s="55">
        <v>9593.0620620783266</v>
      </c>
      <c r="T26" s="55">
        <v>9811.6354410273725</v>
      </c>
      <c r="U26" s="55">
        <v>10050.137018198258</v>
      </c>
      <c r="V26" s="55">
        <v>10300.804921124614</v>
      </c>
      <c r="W26" s="56">
        <v>10332.861527473175</v>
      </c>
    </row>
    <row r="27" spans="1:23">
      <c r="A27" s="52" t="s">
        <v>73</v>
      </c>
      <c r="B27" s="58" t="s">
        <v>74</v>
      </c>
      <c r="C27" s="55" t="s">
        <v>208</v>
      </c>
      <c r="D27" s="55" t="s">
        <v>208</v>
      </c>
      <c r="E27" s="55" t="s">
        <v>208</v>
      </c>
      <c r="F27" s="55">
        <v>4524.3818839203204</v>
      </c>
      <c r="G27" s="55">
        <v>4541.3512762631481</v>
      </c>
      <c r="H27" s="55">
        <v>4842.7216956517086</v>
      </c>
      <c r="I27" s="55">
        <v>4975.0923056273823</v>
      </c>
      <c r="J27" s="55">
        <v>5092.3330079300367</v>
      </c>
      <c r="K27" s="55">
        <v>5192.5399431105188</v>
      </c>
      <c r="L27" s="55">
        <v>5318.6054817306867</v>
      </c>
      <c r="M27" s="55">
        <v>5378.2026919556556</v>
      </c>
      <c r="N27" s="55">
        <v>5624.5910854205495</v>
      </c>
      <c r="O27" s="55">
        <v>5848.8424215276909</v>
      </c>
      <c r="P27" s="55">
        <v>6264.9238457220736</v>
      </c>
      <c r="Q27" s="55">
        <v>6405.2987903868661</v>
      </c>
      <c r="R27" s="55">
        <v>6706.1039119261877</v>
      </c>
      <c r="S27" s="55">
        <v>7066.6202549502241</v>
      </c>
      <c r="T27" s="55">
        <v>7240.1404338202537</v>
      </c>
      <c r="U27" s="55">
        <v>7423.4805028792525</v>
      </c>
      <c r="V27" s="55">
        <v>7621.4962186777584</v>
      </c>
      <c r="W27" s="56">
        <v>7658.6626828534572</v>
      </c>
    </row>
    <row r="28" spans="1:23">
      <c r="A28" s="52" t="s">
        <v>75</v>
      </c>
      <c r="B28" s="58" t="s">
        <v>76</v>
      </c>
      <c r="C28" s="55" t="s">
        <v>208</v>
      </c>
      <c r="D28" s="55" t="s">
        <v>208</v>
      </c>
      <c r="E28" s="55" t="s">
        <v>208</v>
      </c>
      <c r="F28" s="55">
        <v>3779.6163405084271</v>
      </c>
      <c r="G28" s="55">
        <v>3809.8761963159895</v>
      </c>
      <c r="H28" s="55">
        <v>4086.3816569389819</v>
      </c>
      <c r="I28" s="55">
        <v>4269.6149031541609</v>
      </c>
      <c r="J28" s="55">
        <v>4393.997260752375</v>
      </c>
      <c r="K28" s="55">
        <v>4513.8059750000475</v>
      </c>
      <c r="L28" s="55">
        <v>4652.4234707369624</v>
      </c>
      <c r="M28" s="55">
        <v>4727.419850136871</v>
      </c>
      <c r="N28" s="55">
        <v>4978.8109833518647</v>
      </c>
      <c r="O28" s="55">
        <v>5209.1260089673797</v>
      </c>
      <c r="P28" s="55">
        <v>5614.0646236948769</v>
      </c>
      <c r="Q28" s="55">
        <v>5767.8575941212275</v>
      </c>
      <c r="R28" s="55">
        <v>6061.8355549210773</v>
      </c>
      <c r="S28" s="55">
        <v>6414.0547143994263</v>
      </c>
      <c r="T28" s="55">
        <v>6594.8402571561328</v>
      </c>
      <c r="U28" s="55">
        <v>6780.2776530834362</v>
      </c>
      <c r="V28" s="55">
        <v>6980.0713295691839</v>
      </c>
      <c r="W28" s="56">
        <v>7032.9203803509281</v>
      </c>
    </row>
    <row r="29" spans="1:23">
      <c r="A29" s="52" t="s">
        <v>77</v>
      </c>
      <c r="B29" s="58" t="s">
        <v>78</v>
      </c>
      <c r="C29" s="55" t="s">
        <v>208</v>
      </c>
      <c r="D29" s="55" t="s">
        <v>208</v>
      </c>
      <c r="E29" s="55" t="s">
        <v>208</v>
      </c>
      <c r="F29" s="55">
        <v>4809.4588979650316</v>
      </c>
      <c r="G29" s="55">
        <v>4833.1342784790868</v>
      </c>
      <c r="H29" s="55">
        <v>5167.0465455546801</v>
      </c>
      <c r="I29" s="55">
        <v>5346.3139842227738</v>
      </c>
      <c r="J29" s="55">
        <v>5487.8894676760365</v>
      </c>
      <c r="K29" s="55">
        <v>5617.5557710855501</v>
      </c>
      <c r="L29" s="55">
        <v>5767.9386297785031</v>
      </c>
      <c r="M29" s="55">
        <v>5841.0525737627295</v>
      </c>
      <c r="N29" s="55">
        <v>6126.4902436517141</v>
      </c>
      <c r="O29" s="55">
        <v>6384.8408513115965</v>
      </c>
      <c r="P29" s="55">
        <v>6849.9509873174165</v>
      </c>
      <c r="Q29" s="55">
        <v>7013.8451272915863</v>
      </c>
      <c r="R29" s="55">
        <v>7339.1515015211098</v>
      </c>
      <c r="S29" s="55">
        <v>7719.9592872101894</v>
      </c>
      <c r="T29" s="55">
        <v>7903.3811235152152</v>
      </c>
      <c r="U29" s="55">
        <v>8098.024296794124</v>
      </c>
      <c r="V29" s="55">
        <v>8305.6167356515616</v>
      </c>
      <c r="W29" s="56">
        <v>8337.2306008499691</v>
      </c>
    </row>
    <row r="30" spans="1:23">
      <c r="A30" s="52" t="s">
        <v>79</v>
      </c>
      <c r="B30" s="58" t="s">
        <v>80</v>
      </c>
      <c r="C30" s="55" t="s">
        <v>208</v>
      </c>
      <c r="D30" s="55" t="s">
        <v>208</v>
      </c>
      <c r="E30" s="55" t="s">
        <v>208</v>
      </c>
      <c r="F30" s="55">
        <v>5084.3759088985807</v>
      </c>
      <c r="G30" s="55">
        <v>5112.1161189382947</v>
      </c>
      <c r="H30" s="55">
        <v>5493.7397470248115</v>
      </c>
      <c r="I30" s="55">
        <v>5702.1432816734759</v>
      </c>
      <c r="J30" s="55">
        <v>5875.4157344097994</v>
      </c>
      <c r="K30" s="55">
        <v>6033.0922180771167</v>
      </c>
      <c r="L30" s="55">
        <v>6212.3488175972798</v>
      </c>
      <c r="M30" s="55">
        <v>6313.5929765112196</v>
      </c>
      <c r="N30" s="55">
        <v>6656.518210013156</v>
      </c>
      <c r="O30" s="55">
        <v>6958.4956697709713</v>
      </c>
      <c r="P30" s="55">
        <v>7483.3576948326427</v>
      </c>
      <c r="Q30" s="55">
        <v>7681.3016651260268</v>
      </c>
      <c r="R30" s="55">
        <v>8077.6140740123183</v>
      </c>
      <c r="S30" s="55">
        <v>8543.5100724846052</v>
      </c>
      <c r="T30" s="55">
        <v>8785.1074147527506</v>
      </c>
      <c r="U30" s="55">
        <v>9024.9234701013611</v>
      </c>
      <c r="V30" s="55">
        <v>9274.7821995676568</v>
      </c>
      <c r="W30" s="56">
        <v>9323.3706134303211</v>
      </c>
    </row>
    <row r="31" spans="1:23">
      <c r="A31" s="52" t="s">
        <v>81</v>
      </c>
      <c r="B31" s="58" t="s">
        <v>82</v>
      </c>
      <c r="C31" s="55" t="s">
        <v>208</v>
      </c>
      <c r="D31" s="55" t="s">
        <v>208</v>
      </c>
      <c r="E31" s="55" t="s">
        <v>208</v>
      </c>
      <c r="F31" s="55">
        <v>5090.3230059689222</v>
      </c>
      <c r="G31" s="55">
        <v>5029.8825689575506</v>
      </c>
      <c r="H31" s="55">
        <v>5315.1381759012684</v>
      </c>
      <c r="I31" s="55">
        <v>5424.1242889069563</v>
      </c>
      <c r="J31" s="55">
        <v>5471.6174126430069</v>
      </c>
      <c r="K31" s="55">
        <v>5502.0153648786827</v>
      </c>
      <c r="L31" s="55">
        <v>5571.1834820531567</v>
      </c>
      <c r="M31" s="55">
        <v>5554.3685908242169</v>
      </c>
      <c r="N31" s="55">
        <v>5723.8600978922104</v>
      </c>
      <c r="O31" s="55">
        <v>5875.3508434691976</v>
      </c>
      <c r="P31" s="55">
        <v>6222.3387905492509</v>
      </c>
      <c r="Q31" s="55">
        <v>6310.2716848186574</v>
      </c>
      <c r="R31" s="55">
        <v>6567.7404728373676</v>
      </c>
      <c r="S31" s="55">
        <v>6870.469294055114</v>
      </c>
      <c r="T31" s="55">
        <v>7001.4704130688324</v>
      </c>
      <c r="U31" s="55">
        <v>7128.6325112242885</v>
      </c>
      <c r="V31" s="55">
        <v>7270.1950752851781</v>
      </c>
      <c r="W31" s="56">
        <v>7243.4599431179422</v>
      </c>
    </row>
    <row r="32" spans="1:23">
      <c r="A32" s="52" t="s">
        <v>83</v>
      </c>
      <c r="B32" s="58" t="s">
        <v>84</v>
      </c>
      <c r="C32" s="55" t="s">
        <v>208</v>
      </c>
      <c r="D32" s="55" t="s">
        <v>208</v>
      </c>
      <c r="E32" s="55" t="s">
        <v>208</v>
      </c>
      <c r="F32" s="55">
        <v>7440.920924918868</v>
      </c>
      <c r="G32" s="55">
        <v>7470.5910295535414</v>
      </c>
      <c r="H32" s="55">
        <v>7971.0354862750819</v>
      </c>
      <c r="I32" s="55">
        <v>8316.8954119961309</v>
      </c>
      <c r="J32" s="55">
        <v>8530.4065674005906</v>
      </c>
      <c r="K32" s="55">
        <v>8736.1949419371995</v>
      </c>
      <c r="L32" s="55">
        <v>8982.2925778958452</v>
      </c>
      <c r="M32" s="55">
        <v>9115.7929024237237</v>
      </c>
      <c r="N32" s="55">
        <v>9586.7278053188165</v>
      </c>
      <c r="O32" s="55">
        <v>10003.69427795839</v>
      </c>
      <c r="P32" s="55">
        <v>10747.460784467123</v>
      </c>
      <c r="Q32" s="55">
        <v>11024.333899364943</v>
      </c>
      <c r="R32" s="55">
        <v>11583.813889742363</v>
      </c>
      <c r="S32" s="55">
        <v>12247.173578216694</v>
      </c>
      <c r="T32" s="55">
        <v>12589.140360883086</v>
      </c>
      <c r="U32" s="55">
        <v>12932.298862773872</v>
      </c>
      <c r="V32" s="55">
        <v>13289.182763883146</v>
      </c>
      <c r="W32" s="56">
        <v>13359.478568823264</v>
      </c>
    </row>
    <row r="33" spans="1:23">
      <c r="A33" s="52" t="s">
        <v>85</v>
      </c>
      <c r="B33" s="58" t="s">
        <v>86</v>
      </c>
      <c r="C33" s="55" t="s">
        <v>208</v>
      </c>
      <c r="D33" s="55" t="s">
        <v>208</v>
      </c>
      <c r="E33" s="55" t="s">
        <v>208</v>
      </c>
      <c r="F33" s="55">
        <v>5082.1117832345208</v>
      </c>
      <c r="G33" s="55">
        <v>5108.2201131862448</v>
      </c>
      <c r="H33" s="55">
        <v>5461.1400842768335</v>
      </c>
      <c r="I33" s="55">
        <v>5680.5966414009436</v>
      </c>
      <c r="J33" s="55">
        <v>5826.0042502241376</v>
      </c>
      <c r="K33" s="55">
        <v>5963.4052626247294</v>
      </c>
      <c r="L33" s="55">
        <v>6127.7166008026734</v>
      </c>
      <c r="M33" s="55">
        <v>6218.8614553784118</v>
      </c>
      <c r="N33" s="55">
        <v>6538.3174944049815</v>
      </c>
      <c r="O33" s="55">
        <v>6827.5943359606072</v>
      </c>
      <c r="P33" s="55">
        <v>7330.0560950285299</v>
      </c>
      <c r="Q33" s="55">
        <v>7520.7955298103125</v>
      </c>
      <c r="R33" s="55">
        <v>7901.0598718892297</v>
      </c>
      <c r="S33" s="55">
        <v>8352.0981100893223</v>
      </c>
      <c r="T33" s="55">
        <v>8584.4979078818433</v>
      </c>
      <c r="U33" s="55">
        <v>8829.0557822342053</v>
      </c>
      <c r="V33" s="55">
        <v>9089.1320842277091</v>
      </c>
      <c r="W33" s="56">
        <v>9162.7597110531133</v>
      </c>
    </row>
    <row r="34" spans="1:23" ht="15.75">
      <c r="A34" s="40">
        <v>924</v>
      </c>
      <c r="B34" s="59" t="s">
        <v>87</v>
      </c>
      <c r="C34" s="50">
        <v>2470.5242025491461</v>
      </c>
      <c r="D34" s="50">
        <v>2566.4802161487701</v>
      </c>
      <c r="E34" s="50">
        <v>2682.089171586048</v>
      </c>
      <c r="F34" s="50">
        <v>2768.7429166395659</v>
      </c>
      <c r="G34" s="50">
        <v>2784.6701112768669</v>
      </c>
      <c r="H34" s="50">
        <v>2984.4016042188346</v>
      </c>
      <c r="I34" s="50">
        <v>3098.4876710911758</v>
      </c>
      <c r="J34" s="50">
        <v>3176.3845183255503</v>
      </c>
      <c r="K34" s="50">
        <v>3247.3503859147827</v>
      </c>
      <c r="L34" s="50">
        <v>3334.9287980127315</v>
      </c>
      <c r="M34" s="50">
        <v>3379.6481111332837</v>
      </c>
      <c r="N34" s="50">
        <v>3543.0592837797853</v>
      </c>
      <c r="O34" s="50">
        <v>3690.6170079081053</v>
      </c>
      <c r="P34" s="50">
        <v>3952.7530990140203</v>
      </c>
      <c r="Q34" s="50">
        <v>4046.4234287403815</v>
      </c>
      <c r="R34" s="50">
        <v>4237.4123893975757</v>
      </c>
      <c r="S34" s="50">
        <v>4466.1847057282821</v>
      </c>
      <c r="T34" s="50">
        <v>4574.8522956511715</v>
      </c>
      <c r="U34" s="50">
        <v>4692.1674318358682</v>
      </c>
      <c r="V34" s="50">
        <v>4819.9697009276479</v>
      </c>
      <c r="W34" s="51">
        <v>4842.4924192314593</v>
      </c>
    </row>
    <row r="35" spans="1:23" ht="15.75">
      <c r="A35" s="40">
        <v>923</v>
      </c>
      <c r="B35" s="59" t="s">
        <v>88</v>
      </c>
      <c r="C35" s="50">
        <v>3966.5986344215985</v>
      </c>
      <c r="D35" s="50">
        <v>4108.4209734578753</v>
      </c>
      <c r="E35" s="50">
        <v>4299.8031676072178</v>
      </c>
      <c r="F35" s="50">
        <v>4624.8303251637517</v>
      </c>
      <c r="G35" s="50">
        <v>4618.4365329286848</v>
      </c>
      <c r="H35" s="50">
        <v>4946.6505350106518</v>
      </c>
      <c r="I35" s="50">
        <v>5167.1132704061574</v>
      </c>
      <c r="J35" s="50">
        <v>5293.8948213310405</v>
      </c>
      <c r="K35" s="50">
        <v>5402.3210880770093</v>
      </c>
      <c r="L35" s="50">
        <v>5535.1529389482857</v>
      </c>
      <c r="M35" s="50">
        <v>5602.9183436109079</v>
      </c>
      <c r="N35" s="50">
        <v>5864.8146901408054</v>
      </c>
      <c r="O35" s="50">
        <v>6097.5188819710611</v>
      </c>
      <c r="P35" s="50">
        <v>6518.4451879510007</v>
      </c>
      <c r="Q35" s="50">
        <v>6647.9228014013433</v>
      </c>
      <c r="R35" s="50">
        <v>6944.4504117157057</v>
      </c>
      <c r="S35" s="50">
        <v>7300.1820683704018</v>
      </c>
      <c r="T35" s="50">
        <v>7464.4129512955769</v>
      </c>
      <c r="U35" s="50">
        <v>7642.5500026659129</v>
      </c>
      <c r="V35" s="50">
        <v>7834.8900625885726</v>
      </c>
      <c r="W35" s="51">
        <v>7870.4187605752486</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3" priority="1" stopIfTrue="1" operator="equal">
      <formula>FALSE</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174</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c r="J3" s="50"/>
      <c r="K3" s="50">
        <f>SUM(K4,K6,K16:K17)</f>
        <v>1291.1700000000003</v>
      </c>
      <c r="L3" s="50">
        <f t="shared" ref="L3:W3" si="0">SUM(L4,L6,L16:L17)</f>
        <v>1183.6549443026729</v>
      </c>
      <c r="M3" s="50">
        <f t="shared" si="0"/>
        <v>1312.9542119951132</v>
      </c>
      <c r="N3" s="50">
        <f t="shared" si="0"/>
        <v>1623.1882790812581</v>
      </c>
      <c r="O3" s="50">
        <f t="shared" si="0"/>
        <v>1949.4219162508434</v>
      </c>
      <c r="P3" s="50">
        <f t="shared" si="0"/>
        <v>2026.2023687265357</v>
      </c>
      <c r="Q3" s="50">
        <f t="shared" si="0"/>
        <v>2134.4746846376856</v>
      </c>
      <c r="R3" s="50">
        <f t="shared" si="0"/>
        <v>2194.8675095390699</v>
      </c>
      <c r="S3" s="50">
        <f t="shared" si="0"/>
        <v>2244.5398762216828</v>
      </c>
      <c r="T3" s="50">
        <f t="shared" si="0"/>
        <v>2224.31914366208</v>
      </c>
      <c r="U3" s="50">
        <f t="shared" si="0"/>
        <v>2272.4970248438781</v>
      </c>
      <c r="V3" s="50">
        <f t="shared" si="0"/>
        <v>2342.3261596957122</v>
      </c>
      <c r="W3" s="77">
        <f t="shared" si="0"/>
        <v>2385.399709719502</v>
      </c>
    </row>
    <row r="4" spans="1:23" s="42" customFormat="1">
      <c r="A4" s="52"/>
      <c r="B4" s="78" t="s">
        <v>66</v>
      </c>
      <c r="C4" s="55"/>
      <c r="D4" s="55"/>
      <c r="E4" s="55"/>
      <c r="F4" s="55"/>
      <c r="G4" s="55"/>
      <c r="H4" s="55"/>
      <c r="I4" s="55"/>
      <c r="J4" s="55"/>
      <c r="K4" s="132">
        <v>0</v>
      </c>
      <c r="L4" s="55">
        <v>1.499534350526045</v>
      </c>
      <c r="M4" s="55">
        <v>1.4125522907058992</v>
      </c>
      <c r="N4" s="55">
        <v>2.4828882257493583</v>
      </c>
      <c r="O4" s="55">
        <v>7.1099237748638462</v>
      </c>
      <c r="P4" s="55">
        <v>5.1058958693013521</v>
      </c>
      <c r="Q4" s="55">
        <v>3.8093184303361292</v>
      </c>
      <c r="R4" s="55">
        <v>3.7477527025414932</v>
      </c>
      <c r="S4" s="55">
        <v>3.8325686404818593</v>
      </c>
      <c r="T4" s="55">
        <v>3.7980415882710714</v>
      </c>
      <c r="U4" s="55">
        <v>3.8803056810316057</v>
      </c>
      <c r="V4" s="55">
        <v>3.7909411931976393</v>
      </c>
      <c r="W4" s="56">
        <v>3.8606536431254743</v>
      </c>
    </row>
    <row r="5" spans="1:23" s="42" customFormat="1" ht="25.5" customHeight="1">
      <c r="A5" s="47">
        <v>941</v>
      </c>
      <c r="B5" s="48" t="s">
        <v>67</v>
      </c>
      <c r="C5" s="50"/>
      <c r="D5" s="50"/>
      <c r="E5" s="50"/>
      <c r="F5" s="50"/>
      <c r="G5" s="50"/>
      <c r="H5" s="50"/>
      <c r="I5" s="50"/>
      <c r="J5" s="50"/>
      <c r="K5" s="50">
        <f>SUM(K6,K16)</f>
        <v>1172.6234577334915</v>
      </c>
      <c r="L5" s="50">
        <f t="shared" ref="L5:W5" si="1">SUM(L6,L16)</f>
        <v>1067.7159772678749</v>
      </c>
      <c r="M5" s="50">
        <f t="shared" si="1"/>
        <v>1189.033903927241</v>
      </c>
      <c r="N5" s="50">
        <f t="shared" si="1"/>
        <v>1473.9370535680025</v>
      </c>
      <c r="O5" s="50">
        <f t="shared" si="1"/>
        <v>1753.275519820073</v>
      </c>
      <c r="P5" s="50">
        <f t="shared" si="1"/>
        <v>1839.2711035263999</v>
      </c>
      <c r="Q5" s="50">
        <f t="shared" si="1"/>
        <v>1943.0072806131227</v>
      </c>
      <c r="R5" s="50">
        <f t="shared" si="1"/>
        <v>1986.101807033378</v>
      </c>
      <c r="S5" s="50">
        <f t="shared" si="1"/>
        <v>2031.0495666585953</v>
      </c>
      <c r="T5" s="50">
        <f t="shared" si="1"/>
        <v>2012.7521371774878</v>
      </c>
      <c r="U5" s="50">
        <f t="shared" si="1"/>
        <v>2056.3475598890404</v>
      </c>
      <c r="V5" s="50">
        <f t="shared" si="1"/>
        <v>2142.0994200658592</v>
      </c>
      <c r="W5" s="51">
        <f t="shared" si="1"/>
        <v>2181.4909566134957</v>
      </c>
    </row>
    <row r="6" spans="1:23" s="42" customFormat="1" ht="25.5" customHeight="1">
      <c r="A6" s="47">
        <v>921</v>
      </c>
      <c r="B6" s="57" t="s">
        <v>68</v>
      </c>
      <c r="C6" s="50"/>
      <c r="D6" s="50"/>
      <c r="E6" s="50"/>
      <c r="F6" s="50"/>
      <c r="G6" s="50"/>
      <c r="H6" s="50"/>
      <c r="I6" s="50"/>
      <c r="J6" s="50"/>
      <c r="K6" s="50">
        <f>SUM(K7:K15)</f>
        <v>1111.2513752613359</v>
      </c>
      <c r="L6" s="50">
        <f t="shared" ref="L6:W6" si="2">SUM(L7:L15)</f>
        <v>1021.8685891701493</v>
      </c>
      <c r="M6" s="50">
        <f t="shared" si="2"/>
        <v>1131.0676515306241</v>
      </c>
      <c r="N6" s="50">
        <f t="shared" si="2"/>
        <v>1402.6462923306167</v>
      </c>
      <c r="O6" s="50">
        <f t="shared" si="2"/>
        <v>1661.6288128965571</v>
      </c>
      <c r="P6" s="50">
        <f t="shared" si="2"/>
        <v>1747.9246304767612</v>
      </c>
      <c r="Q6" s="50">
        <f t="shared" si="2"/>
        <v>1850.1888296891684</v>
      </c>
      <c r="R6" s="50">
        <f t="shared" si="2"/>
        <v>1893.5073322659887</v>
      </c>
      <c r="S6" s="50">
        <f t="shared" si="2"/>
        <v>1936.3595728298319</v>
      </c>
      <c r="T6" s="50">
        <f t="shared" si="2"/>
        <v>1918.9151917002223</v>
      </c>
      <c r="U6" s="50">
        <f t="shared" si="2"/>
        <v>1960.4781429372797</v>
      </c>
      <c r="V6" s="50">
        <f t="shared" si="2"/>
        <v>2049.7798811039565</v>
      </c>
      <c r="W6" s="51">
        <f t="shared" si="2"/>
        <v>2087.4737333802595</v>
      </c>
    </row>
    <row r="7" spans="1:23" s="42" customFormat="1">
      <c r="A7" s="52" t="s">
        <v>69</v>
      </c>
      <c r="B7" s="58" t="s">
        <v>70</v>
      </c>
      <c r="C7" s="55"/>
      <c r="D7" s="55"/>
      <c r="E7" s="55"/>
      <c r="F7" s="55"/>
      <c r="G7" s="55"/>
      <c r="H7" s="55"/>
      <c r="I7" s="55"/>
      <c r="J7" s="55"/>
      <c r="K7" s="55">
        <v>45.685714521549691</v>
      </c>
      <c r="L7" s="55">
        <v>38.984342799458886</v>
      </c>
      <c r="M7" s="55">
        <v>48.097665607664062</v>
      </c>
      <c r="N7" s="55">
        <v>67.325157566440495</v>
      </c>
      <c r="O7" s="55">
        <v>72.553624231490303</v>
      </c>
      <c r="P7" s="55">
        <v>79.670083483728249</v>
      </c>
      <c r="Q7" s="55">
        <v>91.563465303377939</v>
      </c>
      <c r="R7" s="55">
        <v>89.368993566704546</v>
      </c>
      <c r="S7" s="55">
        <v>91.391516292658778</v>
      </c>
      <c r="T7" s="55">
        <v>90.568183444466683</v>
      </c>
      <c r="U7" s="55">
        <v>92.52985481400539</v>
      </c>
      <c r="V7" s="55">
        <v>77.410094444126116</v>
      </c>
      <c r="W7" s="56">
        <v>78.833605666755574</v>
      </c>
    </row>
    <row r="8" spans="1:23" s="42" customFormat="1">
      <c r="A8" s="52" t="s">
        <v>71</v>
      </c>
      <c r="B8" s="58" t="s">
        <v>72</v>
      </c>
      <c r="C8" s="55"/>
      <c r="D8" s="55"/>
      <c r="E8" s="55"/>
      <c r="F8" s="55"/>
      <c r="G8" s="55"/>
      <c r="H8" s="55"/>
      <c r="I8" s="55"/>
      <c r="J8" s="55"/>
      <c r="K8" s="55">
        <v>152.83011218237499</v>
      </c>
      <c r="L8" s="55">
        <v>135.68765957754297</v>
      </c>
      <c r="M8" s="55">
        <v>154.54947252261152</v>
      </c>
      <c r="N8" s="55">
        <v>185.21495799835367</v>
      </c>
      <c r="O8" s="55">
        <v>235.97022515036306</v>
      </c>
      <c r="P8" s="55">
        <v>213.09283001538026</v>
      </c>
      <c r="Q8" s="55">
        <v>230.75618401793989</v>
      </c>
      <c r="R8" s="55">
        <v>227.08106634532425</v>
      </c>
      <c r="S8" s="55">
        <v>232.22017107267621</v>
      </c>
      <c r="T8" s="55">
        <v>230.12813340208248</v>
      </c>
      <c r="U8" s="55">
        <v>235.11261860926405</v>
      </c>
      <c r="V8" s="55">
        <v>252.19770466600849</v>
      </c>
      <c r="W8" s="56">
        <v>256.83542362877995</v>
      </c>
    </row>
    <row r="9" spans="1:23" s="42" customFormat="1">
      <c r="A9" s="52" t="s">
        <v>73</v>
      </c>
      <c r="B9" s="58" t="s">
        <v>74</v>
      </c>
      <c r="C9" s="55"/>
      <c r="D9" s="55"/>
      <c r="E9" s="55"/>
      <c r="F9" s="55"/>
      <c r="G9" s="55"/>
      <c r="H9" s="55"/>
      <c r="I9" s="55"/>
      <c r="J9" s="55"/>
      <c r="K9" s="55">
        <v>95.39428520578933</v>
      </c>
      <c r="L9" s="55">
        <v>101.60325731734007</v>
      </c>
      <c r="M9" s="55">
        <v>103.79042825757092</v>
      </c>
      <c r="N9" s="55">
        <v>136.82269411847113</v>
      </c>
      <c r="O9" s="55">
        <v>153.10889085837297</v>
      </c>
      <c r="P9" s="55">
        <v>171.83021082932493</v>
      </c>
      <c r="Q9" s="55">
        <v>181.50918402983925</v>
      </c>
      <c r="R9" s="55">
        <v>168.67460443901862</v>
      </c>
      <c r="S9" s="55">
        <v>172.49190400964235</v>
      </c>
      <c r="T9" s="55">
        <v>170.93794959046454</v>
      </c>
      <c r="U9" s="55">
        <v>174.64039860651306</v>
      </c>
      <c r="V9" s="55">
        <v>181.29304020122777</v>
      </c>
      <c r="W9" s="56">
        <v>184.62687772156994</v>
      </c>
    </row>
    <row r="10" spans="1:23" s="42" customFormat="1">
      <c r="A10" s="52" t="s">
        <v>75</v>
      </c>
      <c r="B10" s="58" t="s">
        <v>76</v>
      </c>
      <c r="C10" s="55"/>
      <c r="D10" s="55"/>
      <c r="E10" s="55"/>
      <c r="F10" s="55"/>
      <c r="G10" s="55"/>
      <c r="H10" s="55"/>
      <c r="I10" s="55"/>
      <c r="J10" s="55"/>
      <c r="K10" s="55">
        <v>83.370727049310105</v>
      </c>
      <c r="L10" s="55">
        <v>84.846167224883573</v>
      </c>
      <c r="M10" s="55">
        <v>86.27941997072611</v>
      </c>
      <c r="N10" s="55">
        <v>99.925447997236233</v>
      </c>
      <c r="O10" s="55">
        <v>131.26563484663819</v>
      </c>
      <c r="P10" s="55">
        <v>133.86017766440941</v>
      </c>
      <c r="Q10" s="55">
        <v>140.63078578427795</v>
      </c>
      <c r="R10" s="55">
        <v>168.55965772491624</v>
      </c>
      <c r="S10" s="55">
        <v>172.3743559196906</v>
      </c>
      <c r="T10" s="55">
        <v>170.82146047412027</v>
      </c>
      <c r="U10" s="55">
        <v>174.52138638154821</v>
      </c>
      <c r="V10" s="55">
        <v>166.93035510472899</v>
      </c>
      <c r="W10" s="56">
        <v>170.0000740554095</v>
      </c>
    </row>
    <row r="11" spans="1:23" s="42" customFormat="1">
      <c r="A11" s="52" t="s">
        <v>77</v>
      </c>
      <c r="B11" s="58" t="s">
        <v>78</v>
      </c>
      <c r="C11" s="55"/>
      <c r="D11" s="55"/>
      <c r="E11" s="55"/>
      <c r="F11" s="55"/>
      <c r="G11" s="55"/>
      <c r="H11" s="55"/>
      <c r="I11" s="55"/>
      <c r="J11" s="55"/>
      <c r="K11" s="55">
        <v>113.8302195386341</v>
      </c>
      <c r="L11" s="55">
        <v>107.28155870184813</v>
      </c>
      <c r="M11" s="55">
        <v>111.10570609798808</v>
      </c>
      <c r="N11" s="55">
        <v>147.43038277931896</v>
      </c>
      <c r="O11" s="55">
        <v>173.52470510740224</v>
      </c>
      <c r="P11" s="55">
        <v>158.71284312116381</v>
      </c>
      <c r="Q11" s="55">
        <v>179.86028511523085</v>
      </c>
      <c r="R11" s="55">
        <v>186.93645561470706</v>
      </c>
      <c r="S11" s="55">
        <v>191.16704180238611</v>
      </c>
      <c r="T11" s="55">
        <v>189.44484578909751</v>
      </c>
      <c r="U11" s="55">
        <v>193.54814692595889</v>
      </c>
      <c r="V11" s="55">
        <v>199.05835697816468</v>
      </c>
      <c r="W11" s="56">
        <v>202.71888480921035</v>
      </c>
    </row>
    <row r="12" spans="1:23" s="42" customFormat="1">
      <c r="A12" s="52" t="s">
        <v>79</v>
      </c>
      <c r="B12" s="58" t="s">
        <v>80</v>
      </c>
      <c r="C12" s="55"/>
      <c r="D12" s="55"/>
      <c r="E12" s="55"/>
      <c r="F12" s="55"/>
      <c r="G12" s="55"/>
      <c r="H12" s="55"/>
      <c r="I12" s="55"/>
      <c r="J12" s="55"/>
      <c r="K12" s="55">
        <v>120.89765291511314</v>
      </c>
      <c r="L12" s="55">
        <v>98.899730327390756</v>
      </c>
      <c r="M12" s="55">
        <v>119.40505273345049</v>
      </c>
      <c r="N12" s="55">
        <v>148.39000179641411</v>
      </c>
      <c r="O12" s="55">
        <v>172.4337205651033</v>
      </c>
      <c r="P12" s="55">
        <v>178.49250135775904</v>
      </c>
      <c r="Q12" s="55">
        <v>174.75379469830503</v>
      </c>
      <c r="R12" s="55">
        <v>201.20173408096781</v>
      </c>
      <c r="S12" s="55">
        <v>205.75515986590096</v>
      </c>
      <c r="T12" s="55">
        <v>203.90154162347969</v>
      </c>
      <c r="U12" s="55">
        <v>208.31796912809941</v>
      </c>
      <c r="V12" s="55">
        <v>234.2525869980486</v>
      </c>
      <c r="W12" s="56">
        <v>238.56030925205505</v>
      </c>
    </row>
    <row r="13" spans="1:23" s="42" customFormat="1">
      <c r="A13" s="52" t="s">
        <v>81</v>
      </c>
      <c r="B13" s="58" t="s">
        <v>82</v>
      </c>
      <c r="C13" s="55"/>
      <c r="D13" s="55"/>
      <c r="E13" s="55"/>
      <c r="F13" s="55"/>
      <c r="G13" s="55"/>
      <c r="H13" s="55"/>
      <c r="I13" s="55"/>
      <c r="J13" s="55"/>
      <c r="K13" s="55">
        <v>213.35355952926628</v>
      </c>
      <c r="L13" s="55">
        <v>195.82522936204785</v>
      </c>
      <c r="M13" s="55">
        <v>214.59720459630725</v>
      </c>
      <c r="N13" s="55">
        <v>251.51943192713122</v>
      </c>
      <c r="O13" s="55">
        <v>306.14593631877341</v>
      </c>
      <c r="P13" s="55">
        <v>343.07386900629052</v>
      </c>
      <c r="Q13" s="55">
        <v>349.60534914394214</v>
      </c>
      <c r="R13" s="55">
        <v>355.47073621542415</v>
      </c>
      <c r="S13" s="55">
        <v>363.51544628447914</v>
      </c>
      <c r="T13" s="55">
        <v>360.24058861833856</v>
      </c>
      <c r="U13" s="55">
        <v>368.04325862851579</v>
      </c>
      <c r="V13" s="55">
        <v>404.17230226964432</v>
      </c>
      <c r="W13" s="56">
        <v>411.60471547477351</v>
      </c>
    </row>
    <row r="14" spans="1:23" s="42" customFormat="1">
      <c r="A14" s="52" t="s">
        <v>83</v>
      </c>
      <c r="B14" s="58" t="s">
        <v>84</v>
      </c>
      <c r="C14" s="55"/>
      <c r="D14" s="55"/>
      <c r="E14" s="55"/>
      <c r="F14" s="55"/>
      <c r="G14" s="55"/>
      <c r="H14" s="55"/>
      <c r="I14" s="55"/>
      <c r="J14" s="55"/>
      <c r="K14" s="55">
        <v>183.17211884960997</v>
      </c>
      <c r="L14" s="55">
        <v>171.75615572307757</v>
      </c>
      <c r="M14" s="55">
        <v>196.69708181869657</v>
      </c>
      <c r="N14" s="55">
        <v>234.54102952626064</v>
      </c>
      <c r="O14" s="55">
        <v>281.60677341096419</v>
      </c>
      <c r="P14" s="55">
        <v>305.99429185155702</v>
      </c>
      <c r="Q14" s="55">
        <v>328.57380402410547</v>
      </c>
      <c r="R14" s="55">
        <v>326.82723431494799</v>
      </c>
      <c r="S14" s="55">
        <v>334.22370911545443</v>
      </c>
      <c r="T14" s="55">
        <v>331.21273643963002</v>
      </c>
      <c r="U14" s="55">
        <v>338.38667454448984</v>
      </c>
      <c r="V14" s="55">
        <v>345.17787759096944</v>
      </c>
      <c r="W14" s="56">
        <v>351.52542936806776</v>
      </c>
    </row>
    <row r="15" spans="1:23" s="42" customFormat="1">
      <c r="A15" s="52" t="s">
        <v>85</v>
      </c>
      <c r="B15" s="58" t="s">
        <v>86</v>
      </c>
      <c r="C15" s="55"/>
      <c r="D15" s="55"/>
      <c r="E15" s="55"/>
      <c r="F15" s="55"/>
      <c r="G15" s="55"/>
      <c r="H15" s="55"/>
      <c r="I15" s="55"/>
      <c r="J15" s="55"/>
      <c r="K15" s="55">
        <v>102.71698546968817</v>
      </c>
      <c r="L15" s="55">
        <v>86.984488136559563</v>
      </c>
      <c r="M15" s="55">
        <v>96.545619925609103</v>
      </c>
      <c r="N15" s="55">
        <v>131.47718862099003</v>
      </c>
      <c r="O15" s="55">
        <v>135.01930240744935</v>
      </c>
      <c r="P15" s="55">
        <v>163.19782314714797</v>
      </c>
      <c r="Q15" s="55">
        <v>172.93597757215002</v>
      </c>
      <c r="R15" s="55">
        <v>169.38684996397842</v>
      </c>
      <c r="S15" s="55">
        <v>173.2202684669432</v>
      </c>
      <c r="T15" s="55">
        <v>171.65975231854284</v>
      </c>
      <c r="U15" s="55">
        <v>175.37783529888515</v>
      </c>
      <c r="V15" s="55">
        <v>189.28756285103816</v>
      </c>
      <c r="W15" s="56">
        <v>192.76841340363785</v>
      </c>
    </row>
    <row r="16" spans="1:23" s="42" customFormat="1" ht="15.75">
      <c r="A16" s="40">
        <v>924</v>
      </c>
      <c r="B16" s="59" t="s">
        <v>87</v>
      </c>
      <c r="C16" s="50"/>
      <c r="D16" s="50"/>
      <c r="E16" s="50"/>
      <c r="F16" s="50"/>
      <c r="G16" s="50"/>
      <c r="H16" s="50"/>
      <c r="I16" s="50"/>
      <c r="J16" s="50"/>
      <c r="K16" s="50">
        <v>61.372082472155618</v>
      </c>
      <c r="L16" s="50">
        <v>45.847388097725528</v>
      </c>
      <c r="M16" s="50">
        <v>57.96625239661698</v>
      </c>
      <c r="N16" s="50">
        <v>71.290761237385894</v>
      </c>
      <c r="O16" s="50">
        <v>91.646706923515964</v>
      </c>
      <c r="P16" s="50">
        <v>91.346473049638647</v>
      </c>
      <c r="Q16" s="50">
        <v>92.81845092395433</v>
      </c>
      <c r="R16" s="50">
        <v>92.594474767389286</v>
      </c>
      <c r="S16" s="50">
        <v>94.689993828763292</v>
      </c>
      <c r="T16" s="50">
        <v>93.836945477265587</v>
      </c>
      <c r="U16" s="50">
        <v>95.869416951760684</v>
      </c>
      <c r="V16" s="50">
        <v>92.31953896190258</v>
      </c>
      <c r="W16" s="51">
        <v>94.017223233236223</v>
      </c>
    </row>
    <row r="17" spans="1:23" s="42" customFormat="1" ht="15.75">
      <c r="A17" s="40">
        <v>923</v>
      </c>
      <c r="B17" s="79" t="s">
        <v>88</v>
      </c>
      <c r="C17" s="80"/>
      <c r="D17" s="80"/>
      <c r="E17" s="80"/>
      <c r="F17" s="80"/>
      <c r="G17" s="80"/>
      <c r="H17" s="80"/>
      <c r="I17" s="80"/>
      <c r="J17" s="80"/>
      <c r="K17" s="80">
        <v>118.54654226650877</v>
      </c>
      <c r="L17" s="80">
        <v>114.43943268427213</v>
      </c>
      <c r="M17" s="80">
        <v>122.50775577716634</v>
      </c>
      <c r="N17" s="80">
        <v>146.76833728750623</v>
      </c>
      <c r="O17" s="80">
        <v>189.03647265590655</v>
      </c>
      <c r="P17" s="80">
        <v>181.82536933083452</v>
      </c>
      <c r="Q17" s="80">
        <v>187.65808559422692</v>
      </c>
      <c r="R17" s="80">
        <v>205.01794980315054</v>
      </c>
      <c r="S17" s="80">
        <v>209.65774092260543</v>
      </c>
      <c r="T17" s="80">
        <v>207.76896489632128</v>
      </c>
      <c r="U17" s="80">
        <v>212.26915927380614</v>
      </c>
      <c r="V17" s="80">
        <v>196.43579843665535</v>
      </c>
      <c r="W17" s="51">
        <v>200.04809946288117</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175</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t="s">
        <v>208</v>
      </c>
      <c r="J21" s="50" t="s">
        <v>208</v>
      </c>
      <c r="K21" s="50">
        <v>1652.3970681699611</v>
      </c>
      <c r="L21" s="50">
        <v>1475.4223484844606</v>
      </c>
      <c r="M21" s="50">
        <v>1588.4354059952113</v>
      </c>
      <c r="N21" s="50">
        <v>1917.3270713818717</v>
      </c>
      <c r="O21" s="50">
        <v>2241.7648635946935</v>
      </c>
      <c r="P21" s="50">
        <v>2298.9589779833445</v>
      </c>
      <c r="Q21" s="50">
        <v>2378.6278300374402</v>
      </c>
      <c r="R21" s="50">
        <v>2412.4055217667637</v>
      </c>
      <c r="S21" s="50">
        <v>2415.7743620309038</v>
      </c>
      <c r="T21" s="50">
        <v>2354.6573974214621</v>
      </c>
      <c r="U21" s="50">
        <v>2371.4014956466112</v>
      </c>
      <c r="V21" s="50">
        <v>2427.5812567800435</v>
      </c>
      <c r="W21" s="51">
        <v>2424.257009214668</v>
      </c>
    </row>
    <row r="22" spans="1:23">
      <c r="A22" s="52"/>
      <c r="B22" s="78" t="s">
        <v>66</v>
      </c>
      <c r="C22" s="55" t="s">
        <v>208</v>
      </c>
      <c r="D22" s="55" t="s">
        <v>208</v>
      </c>
      <c r="E22" s="55" t="s">
        <v>208</v>
      </c>
      <c r="F22" s="55" t="s">
        <v>208</v>
      </c>
      <c r="G22" s="55" t="s">
        <v>208</v>
      </c>
      <c r="H22" s="55" t="s">
        <v>208</v>
      </c>
      <c r="I22" s="55" t="s">
        <v>208</v>
      </c>
      <c r="J22" s="55" t="s">
        <v>208</v>
      </c>
      <c r="K22" s="132">
        <v>0</v>
      </c>
      <c r="L22" s="55">
        <v>1.8691650837395668</v>
      </c>
      <c r="M22" s="55">
        <v>1.7089309367212282</v>
      </c>
      <c r="N22" s="55">
        <v>2.9328136925305102</v>
      </c>
      <c r="O22" s="55">
        <v>8.1761557969862189</v>
      </c>
      <c r="P22" s="55">
        <v>5.7932244728130886</v>
      </c>
      <c r="Q22" s="55">
        <v>4.2450495651627262</v>
      </c>
      <c r="R22" s="55">
        <v>4.1192004868330629</v>
      </c>
      <c r="S22" s="55">
        <v>4.12495280680203</v>
      </c>
      <c r="T22" s="55">
        <v>4.0205951322313833</v>
      </c>
      <c r="U22" s="55">
        <v>4.0491858052912342</v>
      </c>
      <c r="V22" s="55">
        <v>3.9289224295550227</v>
      </c>
      <c r="W22" s="56">
        <v>3.9235422962290967</v>
      </c>
    </row>
    <row r="23" spans="1:23" ht="25.5" customHeight="1">
      <c r="A23" s="47">
        <v>941</v>
      </c>
      <c r="B23" s="48" t="s">
        <v>67</v>
      </c>
      <c r="C23" s="50" t="s">
        <v>208</v>
      </c>
      <c r="D23" s="50" t="s">
        <v>208</v>
      </c>
      <c r="E23" s="50" t="s">
        <v>208</v>
      </c>
      <c r="F23" s="50" t="s">
        <v>208</v>
      </c>
      <c r="G23" s="50" t="s">
        <v>208</v>
      </c>
      <c r="H23" s="50" t="s">
        <v>208</v>
      </c>
      <c r="I23" s="50" t="s">
        <v>208</v>
      </c>
      <c r="J23" s="50" t="s">
        <v>208</v>
      </c>
      <c r="K23" s="50">
        <v>1500.6850868794529</v>
      </c>
      <c r="L23" s="50">
        <v>1330.9047727782061</v>
      </c>
      <c r="M23" s="50">
        <v>1438.5144087064082</v>
      </c>
      <c r="N23" s="50">
        <v>1741.0299536652153</v>
      </c>
      <c r="O23" s="50">
        <v>2016.2035851594528</v>
      </c>
      <c r="P23" s="50">
        <v>2086.8640179583331</v>
      </c>
      <c r="Q23" s="50">
        <v>2165.2593141043712</v>
      </c>
      <c r="R23" s="50">
        <v>2182.9486040751749</v>
      </c>
      <c r="S23" s="50">
        <v>2185.9970157479229</v>
      </c>
      <c r="T23" s="50">
        <v>2130.6932157127685</v>
      </c>
      <c r="U23" s="50">
        <v>2145.844692326998</v>
      </c>
      <c r="V23" s="50">
        <v>2220.0667404008418</v>
      </c>
      <c r="W23" s="51">
        <v>2217.0266561869207</v>
      </c>
    </row>
    <row r="24" spans="1:23" ht="25.5" customHeight="1">
      <c r="A24" s="47">
        <v>921</v>
      </c>
      <c r="B24" s="57" t="s">
        <v>68</v>
      </c>
      <c r="C24" s="50" t="s">
        <v>208</v>
      </c>
      <c r="D24" s="50" t="s">
        <v>208</v>
      </c>
      <c r="E24" s="50" t="s">
        <v>208</v>
      </c>
      <c r="F24" s="50" t="s">
        <v>208</v>
      </c>
      <c r="G24" s="50" t="s">
        <v>208</v>
      </c>
      <c r="H24" s="50" t="s">
        <v>208</v>
      </c>
      <c r="I24" s="50" t="s">
        <v>208</v>
      </c>
      <c r="J24" s="50" t="s">
        <v>208</v>
      </c>
      <c r="K24" s="50">
        <v>1422.1431062382708</v>
      </c>
      <c r="L24" s="50">
        <v>1273.7561406159198</v>
      </c>
      <c r="M24" s="50">
        <v>1368.3858034447467</v>
      </c>
      <c r="N24" s="50">
        <v>1656.8205565044448</v>
      </c>
      <c r="O24" s="50">
        <v>1910.8131790433547</v>
      </c>
      <c r="P24" s="50">
        <v>1983.2209675079648</v>
      </c>
      <c r="Q24" s="50">
        <v>2061.8237699408865</v>
      </c>
      <c r="R24" s="50">
        <v>2081.1768929157834</v>
      </c>
      <c r="S24" s="50">
        <v>2084.0831839395732</v>
      </c>
      <c r="T24" s="50">
        <v>2031.3577141283588</v>
      </c>
      <c r="U24" s="50">
        <v>2045.8028105288063</v>
      </c>
      <c r="V24" s="50">
        <v>2124.3869899566917</v>
      </c>
      <c r="W24" s="51">
        <v>2121.4779263529281</v>
      </c>
    </row>
    <row r="25" spans="1:23">
      <c r="A25" s="52" t="s">
        <v>69</v>
      </c>
      <c r="B25" s="58" t="s">
        <v>70</v>
      </c>
      <c r="C25" s="55" t="s">
        <v>208</v>
      </c>
      <c r="D25" s="55" t="s">
        <v>208</v>
      </c>
      <c r="E25" s="55" t="s">
        <v>208</v>
      </c>
      <c r="F25" s="55" t="s">
        <v>208</v>
      </c>
      <c r="G25" s="55" t="s">
        <v>208</v>
      </c>
      <c r="H25" s="55" t="s">
        <v>208</v>
      </c>
      <c r="I25" s="55" t="s">
        <v>208</v>
      </c>
      <c r="J25" s="55" t="s">
        <v>208</v>
      </c>
      <c r="K25" s="55">
        <v>58.467080812486742</v>
      </c>
      <c r="L25" s="55">
        <v>48.593866721172468</v>
      </c>
      <c r="M25" s="55">
        <v>58.189413080016948</v>
      </c>
      <c r="N25" s="55">
        <v>79.525184386034098</v>
      </c>
      <c r="O25" s="55">
        <v>83.434049947183738</v>
      </c>
      <c r="P25" s="55">
        <v>90.394847290951617</v>
      </c>
      <c r="Q25" s="55">
        <v>102.0370062726941</v>
      </c>
      <c r="R25" s="55">
        <v>98.226545619754518</v>
      </c>
      <c r="S25" s="55">
        <v>98.363715568548514</v>
      </c>
      <c r="T25" s="55">
        <v>95.875200160096995</v>
      </c>
      <c r="U25" s="55">
        <v>96.556973980184125</v>
      </c>
      <c r="V25" s="55">
        <v>80.227637632901576</v>
      </c>
      <c r="W25" s="56">
        <v>80.11777662275739</v>
      </c>
    </row>
    <row r="26" spans="1:23">
      <c r="A26" s="52" t="s">
        <v>71</v>
      </c>
      <c r="B26" s="58" t="s">
        <v>72</v>
      </c>
      <c r="C26" s="55" t="s">
        <v>208</v>
      </c>
      <c r="D26" s="55" t="s">
        <v>208</v>
      </c>
      <c r="E26" s="55" t="s">
        <v>208</v>
      </c>
      <c r="F26" s="55" t="s">
        <v>208</v>
      </c>
      <c r="G26" s="55" t="s">
        <v>208</v>
      </c>
      <c r="H26" s="55" t="s">
        <v>208</v>
      </c>
      <c r="I26" s="55" t="s">
        <v>208</v>
      </c>
      <c r="J26" s="55" t="s">
        <v>208</v>
      </c>
      <c r="K26" s="55">
        <v>195.58697096295811</v>
      </c>
      <c r="L26" s="55">
        <v>169.1342619045117</v>
      </c>
      <c r="M26" s="55">
        <v>186.976706339028</v>
      </c>
      <c r="N26" s="55">
        <v>218.7778568707385</v>
      </c>
      <c r="O26" s="55">
        <v>271.35724451788946</v>
      </c>
      <c r="P26" s="55">
        <v>241.77825584896198</v>
      </c>
      <c r="Q26" s="55">
        <v>257.15136619269964</v>
      </c>
      <c r="R26" s="55">
        <v>249.58755640571101</v>
      </c>
      <c r="S26" s="55">
        <v>249.93609673272525</v>
      </c>
      <c r="T26" s="55">
        <v>243.61293351900775</v>
      </c>
      <c r="U26" s="55">
        <v>245.34527848444768</v>
      </c>
      <c r="V26" s="55">
        <v>261.37710084307173</v>
      </c>
      <c r="W26" s="56">
        <v>261.01917989245658</v>
      </c>
    </row>
    <row r="27" spans="1:23">
      <c r="A27" s="52" t="s">
        <v>73</v>
      </c>
      <c r="B27" s="58" t="s">
        <v>74</v>
      </c>
      <c r="C27" s="55" t="s">
        <v>208</v>
      </c>
      <c r="D27" s="55" t="s">
        <v>208</v>
      </c>
      <c r="E27" s="55" t="s">
        <v>208</v>
      </c>
      <c r="F27" s="55" t="s">
        <v>208</v>
      </c>
      <c r="G27" s="55" t="s">
        <v>208</v>
      </c>
      <c r="H27" s="55" t="s">
        <v>208</v>
      </c>
      <c r="I27" s="55" t="s">
        <v>208</v>
      </c>
      <c r="J27" s="55" t="s">
        <v>208</v>
      </c>
      <c r="K27" s="55">
        <v>122.08248115601768</v>
      </c>
      <c r="L27" s="55">
        <v>126.64815641279311</v>
      </c>
      <c r="M27" s="55">
        <v>125.56750992649631</v>
      </c>
      <c r="N27" s="55">
        <v>161.61640568352902</v>
      </c>
      <c r="O27" s="55">
        <v>176.06969992948891</v>
      </c>
      <c r="P27" s="55">
        <v>194.96108186030966</v>
      </c>
      <c r="Q27" s="55">
        <v>202.27121907236329</v>
      </c>
      <c r="R27" s="55">
        <v>185.39230516741583</v>
      </c>
      <c r="S27" s="55">
        <v>185.65119906260642</v>
      </c>
      <c r="T27" s="55">
        <v>180.95438716612171</v>
      </c>
      <c r="U27" s="55">
        <v>182.24116376313287</v>
      </c>
      <c r="V27" s="55">
        <v>187.89167535675077</v>
      </c>
      <c r="W27" s="56">
        <v>187.63438285928459</v>
      </c>
    </row>
    <row r="28" spans="1:23">
      <c r="A28" s="52" t="s">
        <v>75</v>
      </c>
      <c r="B28" s="58" t="s">
        <v>76</v>
      </c>
      <c r="C28" s="55" t="s">
        <v>208</v>
      </c>
      <c r="D28" s="55" t="s">
        <v>208</v>
      </c>
      <c r="E28" s="55" t="s">
        <v>208</v>
      </c>
      <c r="F28" s="55" t="s">
        <v>208</v>
      </c>
      <c r="G28" s="55" t="s">
        <v>208</v>
      </c>
      <c r="H28" s="55" t="s">
        <v>208</v>
      </c>
      <c r="I28" s="55" t="s">
        <v>208</v>
      </c>
      <c r="J28" s="55" t="s">
        <v>208</v>
      </c>
      <c r="K28" s="55">
        <v>106.69512531074766</v>
      </c>
      <c r="L28" s="55">
        <v>105.76049372276533</v>
      </c>
      <c r="M28" s="55">
        <v>104.38238000849779</v>
      </c>
      <c r="N28" s="55">
        <v>118.03299040176924</v>
      </c>
      <c r="O28" s="55">
        <v>150.95074367614717</v>
      </c>
      <c r="P28" s="55">
        <v>151.87972434829052</v>
      </c>
      <c r="Q28" s="55">
        <v>156.71692113945025</v>
      </c>
      <c r="R28" s="55">
        <v>185.26596583868442</v>
      </c>
      <c r="S28" s="55">
        <v>185.52468330540404</v>
      </c>
      <c r="T28" s="55">
        <v>180.83107214619722</v>
      </c>
      <c r="U28" s="55">
        <v>182.11697184332112</v>
      </c>
      <c r="V28" s="55">
        <v>173.00622270833566</v>
      </c>
      <c r="W28" s="56">
        <v>172.769313845645</v>
      </c>
    </row>
    <row r="29" spans="1:23">
      <c r="A29" s="52" t="s">
        <v>77</v>
      </c>
      <c r="B29" s="58" t="s">
        <v>78</v>
      </c>
      <c r="C29" s="55" t="s">
        <v>208</v>
      </c>
      <c r="D29" s="55" t="s">
        <v>208</v>
      </c>
      <c r="E29" s="55" t="s">
        <v>208</v>
      </c>
      <c r="F29" s="55" t="s">
        <v>208</v>
      </c>
      <c r="G29" s="55" t="s">
        <v>208</v>
      </c>
      <c r="H29" s="55" t="s">
        <v>208</v>
      </c>
      <c r="I29" s="55" t="s">
        <v>208</v>
      </c>
      <c r="J29" s="55" t="s">
        <v>208</v>
      </c>
      <c r="K29" s="55">
        <v>145.67618596682232</v>
      </c>
      <c r="L29" s="55">
        <v>133.72614210825196</v>
      </c>
      <c r="M29" s="55">
        <v>134.41766343547036</v>
      </c>
      <c r="N29" s="55">
        <v>174.14631912385141</v>
      </c>
      <c r="O29" s="55">
        <v>199.54714966144346</v>
      </c>
      <c r="P29" s="55">
        <v>180.07792372880527</v>
      </c>
      <c r="Q29" s="55">
        <v>200.43370988313072</v>
      </c>
      <c r="R29" s="55">
        <v>205.46412746304284</v>
      </c>
      <c r="S29" s="55">
        <v>205.75105095877697</v>
      </c>
      <c r="T29" s="55">
        <v>200.54573050441496</v>
      </c>
      <c r="U29" s="55">
        <v>201.97182222114515</v>
      </c>
      <c r="V29" s="55">
        <v>206.3036073799386</v>
      </c>
      <c r="W29" s="56">
        <v>206.02110220626196</v>
      </c>
    </row>
    <row r="30" spans="1:23">
      <c r="A30" s="52" t="s">
        <v>79</v>
      </c>
      <c r="B30" s="58" t="s">
        <v>80</v>
      </c>
      <c r="C30" s="55" t="s">
        <v>208</v>
      </c>
      <c r="D30" s="55" t="s">
        <v>208</v>
      </c>
      <c r="E30" s="55" t="s">
        <v>208</v>
      </c>
      <c r="F30" s="55" t="s">
        <v>208</v>
      </c>
      <c r="G30" s="55" t="s">
        <v>208</v>
      </c>
      <c r="H30" s="55" t="s">
        <v>208</v>
      </c>
      <c r="I30" s="55" t="s">
        <v>208</v>
      </c>
      <c r="J30" s="55" t="s">
        <v>208</v>
      </c>
      <c r="K30" s="55">
        <v>154.72085567784447</v>
      </c>
      <c r="L30" s="55">
        <v>123.2782181044189</v>
      </c>
      <c r="M30" s="55">
        <v>144.45836091140396</v>
      </c>
      <c r="N30" s="55">
        <v>175.27983120214884</v>
      </c>
      <c r="O30" s="55">
        <v>198.2925568032928</v>
      </c>
      <c r="P30" s="55">
        <v>202.52021458104736</v>
      </c>
      <c r="Q30" s="55">
        <v>194.74311054881207</v>
      </c>
      <c r="R30" s="55">
        <v>221.14326818200811</v>
      </c>
      <c r="S30" s="55">
        <v>221.45208705150284</v>
      </c>
      <c r="T30" s="55">
        <v>215.84954420655137</v>
      </c>
      <c r="U30" s="55">
        <v>217.38446218400574</v>
      </c>
      <c r="V30" s="55">
        <v>242.77882360438392</v>
      </c>
      <c r="W30" s="56">
        <v>242.44637050480694</v>
      </c>
    </row>
    <row r="31" spans="1:23">
      <c r="A31" s="52" t="s">
        <v>81</v>
      </c>
      <c r="B31" s="58" t="s">
        <v>82</v>
      </c>
      <c r="C31" s="55" t="s">
        <v>208</v>
      </c>
      <c r="D31" s="55" t="s">
        <v>208</v>
      </c>
      <c r="E31" s="55" t="s">
        <v>208</v>
      </c>
      <c r="F31" s="55" t="s">
        <v>208</v>
      </c>
      <c r="G31" s="55" t="s">
        <v>208</v>
      </c>
      <c r="H31" s="55" t="s">
        <v>208</v>
      </c>
      <c r="I31" s="55" t="s">
        <v>208</v>
      </c>
      <c r="J31" s="55" t="s">
        <v>208</v>
      </c>
      <c r="K31" s="55">
        <v>273.04289617152256</v>
      </c>
      <c r="L31" s="55">
        <v>244.09556280616496</v>
      </c>
      <c r="M31" s="55">
        <v>259.62352281150339</v>
      </c>
      <c r="N31" s="55">
        <v>297.09739900625357</v>
      </c>
      <c r="O31" s="55">
        <v>352.05678024367381</v>
      </c>
      <c r="P31" s="55">
        <v>389.2566524631979</v>
      </c>
      <c r="Q31" s="55">
        <v>389.595163151299</v>
      </c>
      <c r="R31" s="55">
        <v>390.70220099648401</v>
      </c>
      <c r="S31" s="55">
        <v>391.24780300830525</v>
      </c>
      <c r="T31" s="55">
        <v>381.3495780309205</v>
      </c>
      <c r="U31" s="55">
        <v>384.06137584900705</v>
      </c>
      <c r="V31" s="55">
        <v>418.88321207448234</v>
      </c>
      <c r="W31" s="56">
        <v>418.3096075889369</v>
      </c>
    </row>
    <row r="32" spans="1:23">
      <c r="A32" s="52" t="s">
        <v>83</v>
      </c>
      <c r="B32" s="58" t="s">
        <v>84</v>
      </c>
      <c r="C32" s="55" t="s">
        <v>208</v>
      </c>
      <c r="D32" s="55" t="s">
        <v>208</v>
      </c>
      <c r="E32" s="55" t="s">
        <v>208</v>
      </c>
      <c r="F32" s="55" t="s">
        <v>208</v>
      </c>
      <c r="G32" s="55" t="s">
        <v>208</v>
      </c>
      <c r="H32" s="55" t="s">
        <v>208</v>
      </c>
      <c r="I32" s="55" t="s">
        <v>208</v>
      </c>
      <c r="J32" s="55" t="s">
        <v>208</v>
      </c>
      <c r="K32" s="55">
        <v>234.41767711267696</v>
      </c>
      <c r="L32" s="55">
        <v>214.09353449108352</v>
      </c>
      <c r="M32" s="55">
        <v>237.96763524752492</v>
      </c>
      <c r="N32" s="55">
        <v>277.04233147556045</v>
      </c>
      <c r="O32" s="55">
        <v>323.83762833501424</v>
      </c>
      <c r="P32" s="55">
        <v>347.18561942355308</v>
      </c>
      <c r="Q32" s="55">
        <v>366.15791234163515</v>
      </c>
      <c r="R32" s="55">
        <v>359.21978037331087</v>
      </c>
      <c r="S32" s="55">
        <v>359.72141828156373</v>
      </c>
      <c r="T32" s="55">
        <v>350.62078308321281</v>
      </c>
      <c r="U32" s="55">
        <v>353.11406675078712</v>
      </c>
      <c r="V32" s="55">
        <v>357.74153075411584</v>
      </c>
      <c r="W32" s="56">
        <v>357.25165161646743</v>
      </c>
    </row>
    <row r="33" spans="1:23">
      <c r="A33" s="52" t="s">
        <v>85</v>
      </c>
      <c r="B33" s="58" t="s">
        <v>86</v>
      </c>
      <c r="C33" s="55" t="s">
        <v>208</v>
      </c>
      <c r="D33" s="55" t="s">
        <v>208</v>
      </c>
      <c r="E33" s="55" t="s">
        <v>208</v>
      </c>
      <c r="F33" s="55" t="s">
        <v>208</v>
      </c>
      <c r="G33" s="55" t="s">
        <v>208</v>
      </c>
      <c r="H33" s="55" t="s">
        <v>208</v>
      </c>
      <c r="I33" s="55" t="s">
        <v>208</v>
      </c>
      <c r="J33" s="55" t="s">
        <v>208</v>
      </c>
      <c r="K33" s="55">
        <v>131.45383306719424</v>
      </c>
      <c r="L33" s="55">
        <v>108.42590434475795</v>
      </c>
      <c r="M33" s="55">
        <v>116.80261168480493</v>
      </c>
      <c r="N33" s="55">
        <v>155.30223835455951</v>
      </c>
      <c r="O33" s="55">
        <v>155.26732592922102</v>
      </c>
      <c r="P33" s="55">
        <v>185.16664796284738</v>
      </c>
      <c r="Q33" s="55">
        <v>192.71736133880214</v>
      </c>
      <c r="R33" s="55">
        <v>186.17514286937239</v>
      </c>
      <c r="S33" s="55">
        <v>186.43512997014008</v>
      </c>
      <c r="T33" s="55">
        <v>181.71848531183579</v>
      </c>
      <c r="U33" s="55">
        <v>183.01069545277548</v>
      </c>
      <c r="V33" s="55">
        <v>196.17717960271128</v>
      </c>
      <c r="W33" s="56">
        <v>195.90854121631119</v>
      </c>
    </row>
    <row r="34" spans="1:23" ht="15.75">
      <c r="A34" s="40">
        <v>924</v>
      </c>
      <c r="B34" s="59" t="s">
        <v>87</v>
      </c>
      <c r="C34" s="50" t="s">
        <v>208</v>
      </c>
      <c r="D34" s="50" t="s">
        <v>208</v>
      </c>
      <c r="E34" s="50" t="s">
        <v>208</v>
      </c>
      <c r="F34" s="50" t="s">
        <v>208</v>
      </c>
      <c r="G34" s="50" t="s">
        <v>208</v>
      </c>
      <c r="H34" s="50" t="s">
        <v>208</v>
      </c>
      <c r="I34" s="50" t="s">
        <v>208</v>
      </c>
      <c r="J34" s="50" t="s">
        <v>208</v>
      </c>
      <c r="K34" s="50">
        <v>78.541980641182008</v>
      </c>
      <c r="L34" s="50">
        <v>57.148632162286113</v>
      </c>
      <c r="M34" s="50">
        <v>70.128605261661548</v>
      </c>
      <c r="N34" s="50">
        <v>84.209397160770578</v>
      </c>
      <c r="O34" s="50">
        <v>105.39040611609812</v>
      </c>
      <c r="P34" s="50">
        <v>103.64305045036845</v>
      </c>
      <c r="Q34" s="50">
        <v>103.43554416348502</v>
      </c>
      <c r="R34" s="50">
        <v>101.7717111593915</v>
      </c>
      <c r="S34" s="50">
        <v>101.9138318083498</v>
      </c>
      <c r="T34" s="50">
        <v>99.335501584409897</v>
      </c>
      <c r="U34" s="50">
        <v>100.04188179819184</v>
      </c>
      <c r="V34" s="50">
        <v>95.67975044414986</v>
      </c>
      <c r="W34" s="51">
        <v>95.548729833992596</v>
      </c>
    </row>
    <row r="35" spans="1:23" ht="15.75">
      <c r="A35" s="40">
        <v>923</v>
      </c>
      <c r="B35" s="59" t="s">
        <v>88</v>
      </c>
      <c r="C35" s="50" t="s">
        <v>208</v>
      </c>
      <c r="D35" s="50" t="s">
        <v>208</v>
      </c>
      <c r="E35" s="50" t="s">
        <v>208</v>
      </c>
      <c r="F35" s="50" t="s">
        <v>208</v>
      </c>
      <c r="G35" s="50" t="s">
        <v>208</v>
      </c>
      <c r="H35" s="50" t="s">
        <v>208</v>
      </c>
      <c r="I35" s="50" t="s">
        <v>208</v>
      </c>
      <c r="J35" s="50" t="s">
        <v>208</v>
      </c>
      <c r="K35" s="50">
        <v>151.71198129050816</v>
      </c>
      <c r="L35" s="50">
        <v>142.64841062251529</v>
      </c>
      <c r="M35" s="50">
        <v>148.21206635208213</v>
      </c>
      <c r="N35" s="50">
        <v>173.364304024126</v>
      </c>
      <c r="O35" s="50">
        <v>217.3851226382543</v>
      </c>
      <c r="P35" s="50">
        <v>206.30173555219827</v>
      </c>
      <c r="Q35" s="50">
        <v>209.12346636790616</v>
      </c>
      <c r="R35" s="50">
        <v>225.33771720475579</v>
      </c>
      <c r="S35" s="50">
        <v>225.65239347617825</v>
      </c>
      <c r="T35" s="50">
        <v>219.9435865764622</v>
      </c>
      <c r="U35" s="50">
        <v>221.50761751432208</v>
      </c>
      <c r="V35" s="50">
        <v>203.58559394964692</v>
      </c>
      <c r="W35" s="51">
        <v>203.30681073151882</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2" priority="1" stopIfTrue="1" operator="equal">
      <formula>FALSE</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176</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c r="H3" s="50"/>
      <c r="I3" s="50"/>
      <c r="J3" s="50"/>
      <c r="K3" s="50"/>
      <c r="L3" s="50"/>
      <c r="M3" s="50"/>
      <c r="N3" s="50"/>
      <c r="O3" s="50"/>
      <c r="P3" s="50"/>
      <c r="Q3" s="50"/>
      <c r="R3" s="50"/>
      <c r="S3" s="50"/>
      <c r="T3" s="50">
        <f t="shared" ref="T3:W3" si="0">SUM(T6,T16:T17,T4)</f>
        <v>5.857469660000004</v>
      </c>
      <c r="U3" s="50">
        <f t="shared" si="0"/>
        <v>56.150329630000002</v>
      </c>
      <c r="V3" s="50">
        <f t="shared" si="0"/>
        <v>490.79643462000007</v>
      </c>
      <c r="W3" s="77">
        <f t="shared" si="0"/>
        <v>1585.2890467599989</v>
      </c>
    </row>
    <row r="4" spans="1:23" s="42" customFormat="1">
      <c r="A4" s="52"/>
      <c r="B4" s="78" t="s">
        <v>66</v>
      </c>
      <c r="C4" s="55"/>
      <c r="D4" s="55"/>
      <c r="E4" s="55"/>
      <c r="F4" s="55"/>
      <c r="G4" s="55"/>
      <c r="H4" s="55"/>
      <c r="I4" s="55"/>
      <c r="J4" s="55"/>
      <c r="K4" s="55"/>
      <c r="L4" s="55"/>
      <c r="M4" s="55"/>
      <c r="N4" s="55"/>
      <c r="O4" s="55"/>
      <c r="P4" s="55"/>
      <c r="Q4" s="55"/>
      <c r="R4" s="55"/>
      <c r="S4" s="55"/>
      <c r="T4" s="132">
        <v>0</v>
      </c>
      <c r="U4" s="132">
        <v>0</v>
      </c>
      <c r="V4" s="132">
        <v>0</v>
      </c>
      <c r="W4" s="134">
        <v>0</v>
      </c>
    </row>
    <row r="5" spans="1:23" s="42" customFormat="1" ht="25.5" customHeight="1">
      <c r="A5" s="47">
        <v>941</v>
      </c>
      <c r="B5" s="48" t="s">
        <v>67</v>
      </c>
      <c r="C5" s="50"/>
      <c r="D5" s="50"/>
      <c r="E5" s="50"/>
      <c r="F5" s="50"/>
      <c r="G5" s="50"/>
      <c r="H5" s="50"/>
      <c r="I5" s="50"/>
      <c r="J5" s="50"/>
      <c r="K5" s="50"/>
      <c r="L5" s="50"/>
      <c r="M5" s="50"/>
      <c r="N5" s="50"/>
      <c r="O5" s="50"/>
      <c r="P5" s="50"/>
      <c r="Q5" s="50"/>
      <c r="R5" s="50"/>
      <c r="S5" s="50"/>
      <c r="T5" s="50">
        <f>SUM(T6,T16)</f>
        <v>5.6950138716397829</v>
      </c>
      <c r="U5" s="50">
        <f>SUM(U6,U16)</f>
        <v>54.688310329769337</v>
      </c>
      <c r="V5" s="50">
        <f>SUM(V6,V16)</f>
        <v>444.97175019837772</v>
      </c>
      <c r="W5" s="51">
        <f>SUM(W6,W16)</f>
        <v>1422.3075019453568</v>
      </c>
    </row>
    <row r="6" spans="1:23" s="42" customFormat="1" ht="25.5" customHeight="1">
      <c r="A6" s="47">
        <v>921</v>
      </c>
      <c r="B6" s="57" t="s">
        <v>68</v>
      </c>
      <c r="C6" s="50"/>
      <c r="D6" s="50"/>
      <c r="E6" s="50"/>
      <c r="F6" s="50"/>
      <c r="G6" s="50"/>
      <c r="H6" s="50"/>
      <c r="I6" s="50"/>
      <c r="J6" s="50"/>
      <c r="K6" s="50"/>
      <c r="L6" s="50"/>
      <c r="M6" s="50"/>
      <c r="N6" s="50"/>
      <c r="O6" s="50"/>
      <c r="P6" s="50"/>
      <c r="Q6" s="50"/>
      <c r="R6" s="50"/>
      <c r="S6" s="50"/>
      <c r="T6" s="50">
        <f t="shared" ref="T6:W6" si="1">SUM(T7:T15)</f>
        <v>5.6917777005569103</v>
      </c>
      <c r="U6" s="50">
        <f t="shared" si="1"/>
        <v>54.114078602577365</v>
      </c>
      <c r="V6" s="50">
        <f t="shared" si="1"/>
        <v>424.39942773438156</v>
      </c>
      <c r="W6" s="51">
        <f t="shared" si="1"/>
        <v>1345.6247642718181</v>
      </c>
    </row>
    <row r="7" spans="1:23" s="42" customFormat="1">
      <c r="A7" s="52" t="s">
        <v>69</v>
      </c>
      <c r="B7" s="58" t="s">
        <v>70</v>
      </c>
      <c r="C7" s="55"/>
      <c r="D7" s="55"/>
      <c r="E7" s="55"/>
      <c r="F7" s="55"/>
      <c r="G7" s="55"/>
      <c r="H7" s="55"/>
      <c r="I7" s="55"/>
      <c r="J7" s="55"/>
      <c r="K7" s="55"/>
      <c r="L7" s="55"/>
      <c r="M7" s="55"/>
      <c r="N7" s="55"/>
      <c r="O7" s="55"/>
      <c r="P7" s="55"/>
      <c r="Q7" s="55"/>
      <c r="R7" s="55"/>
      <c r="S7" s="55"/>
      <c r="T7" s="55">
        <v>4.5306395160221022E-3</v>
      </c>
      <c r="U7" s="55">
        <v>2.1598858740035289E-2</v>
      </c>
      <c r="V7" s="55">
        <v>12.274101176971389</v>
      </c>
      <c r="W7" s="56">
        <v>83.796879188212358</v>
      </c>
    </row>
    <row r="8" spans="1:23" s="42" customFormat="1">
      <c r="A8" s="52" t="s">
        <v>71</v>
      </c>
      <c r="B8" s="58" t="s">
        <v>72</v>
      </c>
      <c r="C8" s="55"/>
      <c r="D8" s="55"/>
      <c r="E8" s="55"/>
      <c r="F8" s="55"/>
      <c r="G8" s="55"/>
      <c r="H8" s="55"/>
      <c r="I8" s="55"/>
      <c r="J8" s="55"/>
      <c r="K8" s="55"/>
      <c r="L8" s="55"/>
      <c r="M8" s="55"/>
      <c r="N8" s="55"/>
      <c r="O8" s="55"/>
      <c r="P8" s="55"/>
      <c r="Q8" s="55"/>
      <c r="R8" s="55"/>
      <c r="S8" s="55"/>
      <c r="T8" s="55">
        <v>5.4192920953790082</v>
      </c>
      <c r="U8" s="55">
        <v>49.602151490607241</v>
      </c>
      <c r="V8" s="55">
        <v>246.92124336770098</v>
      </c>
      <c r="W8" s="56">
        <v>404.48946280516174</v>
      </c>
    </row>
    <row r="9" spans="1:23" s="42" customFormat="1">
      <c r="A9" s="52" t="s">
        <v>73</v>
      </c>
      <c r="B9" s="58" t="s">
        <v>74</v>
      </c>
      <c r="C9" s="55"/>
      <c r="D9" s="55"/>
      <c r="E9" s="55"/>
      <c r="F9" s="55"/>
      <c r="G9" s="55"/>
      <c r="H9" s="55"/>
      <c r="I9" s="55"/>
      <c r="J9" s="55"/>
      <c r="K9" s="55"/>
      <c r="L9" s="55"/>
      <c r="M9" s="55"/>
      <c r="N9" s="55"/>
      <c r="O9" s="55"/>
      <c r="P9" s="55"/>
      <c r="Q9" s="55"/>
      <c r="R9" s="55"/>
      <c r="S9" s="55"/>
      <c r="T9" s="55">
        <v>1.6180855414364648E-2</v>
      </c>
      <c r="U9" s="55">
        <v>0.83267324383998098</v>
      </c>
      <c r="V9" s="55">
        <v>20.997440097070982</v>
      </c>
      <c r="W9" s="56">
        <v>121.2174718757912</v>
      </c>
    </row>
    <row r="10" spans="1:23" s="42" customFormat="1">
      <c r="A10" s="52" t="s">
        <v>75</v>
      </c>
      <c r="B10" s="58" t="s">
        <v>76</v>
      </c>
      <c r="C10" s="55"/>
      <c r="D10" s="55"/>
      <c r="E10" s="55"/>
      <c r="F10" s="55"/>
      <c r="G10" s="55"/>
      <c r="H10" s="55"/>
      <c r="I10" s="55"/>
      <c r="J10" s="55"/>
      <c r="K10" s="55"/>
      <c r="L10" s="55"/>
      <c r="M10" s="55"/>
      <c r="N10" s="55"/>
      <c r="O10" s="55"/>
      <c r="P10" s="55"/>
      <c r="Q10" s="55"/>
      <c r="R10" s="55"/>
      <c r="S10" s="55"/>
      <c r="T10" s="55">
        <v>9.0612790320442043E-3</v>
      </c>
      <c r="U10" s="55">
        <v>4.7666446874560633E-2</v>
      </c>
      <c r="V10" s="55">
        <v>12.982006310461653</v>
      </c>
      <c r="W10" s="56">
        <v>77.065005599729872</v>
      </c>
    </row>
    <row r="11" spans="1:23" s="42" customFormat="1">
      <c r="A11" s="52" t="s">
        <v>77</v>
      </c>
      <c r="B11" s="58" t="s">
        <v>78</v>
      </c>
      <c r="C11" s="55"/>
      <c r="D11" s="55"/>
      <c r="E11" s="55"/>
      <c r="F11" s="55"/>
      <c r="G11" s="55"/>
      <c r="H11" s="55"/>
      <c r="I11" s="55"/>
      <c r="J11" s="55"/>
      <c r="K11" s="55"/>
      <c r="L11" s="55"/>
      <c r="M11" s="55"/>
      <c r="N11" s="55"/>
      <c r="O11" s="55"/>
      <c r="P11" s="55"/>
      <c r="Q11" s="55"/>
      <c r="R11" s="55"/>
      <c r="S11" s="55"/>
      <c r="T11" s="55">
        <v>8.8023853454143694E-2</v>
      </c>
      <c r="U11" s="55">
        <v>0.99354750204162323</v>
      </c>
      <c r="V11" s="55">
        <v>39.337426796198351</v>
      </c>
      <c r="W11" s="56">
        <v>143.51504543430036</v>
      </c>
    </row>
    <row r="12" spans="1:23" s="42" customFormat="1">
      <c r="A12" s="52" t="s">
        <v>79</v>
      </c>
      <c r="B12" s="58" t="s">
        <v>80</v>
      </c>
      <c r="C12" s="55"/>
      <c r="D12" s="55"/>
      <c r="E12" s="55"/>
      <c r="F12" s="55"/>
      <c r="G12" s="55"/>
      <c r="H12" s="55"/>
      <c r="I12" s="55"/>
      <c r="J12" s="55"/>
      <c r="K12" s="55"/>
      <c r="L12" s="55"/>
      <c r="M12" s="55"/>
      <c r="N12" s="55"/>
      <c r="O12" s="55"/>
      <c r="P12" s="55"/>
      <c r="Q12" s="55"/>
      <c r="R12" s="55"/>
      <c r="S12" s="55"/>
      <c r="T12" s="55">
        <v>3.8834052994475162E-3</v>
      </c>
      <c r="U12" s="55">
        <v>4.2452929247655563E-2</v>
      </c>
      <c r="V12" s="55">
        <v>18.908370847313339</v>
      </c>
      <c r="W12" s="56">
        <v>93.590020992159822</v>
      </c>
    </row>
    <row r="13" spans="1:23" s="42" customFormat="1">
      <c r="A13" s="52" t="s">
        <v>81</v>
      </c>
      <c r="B13" s="58" t="s">
        <v>82</v>
      </c>
      <c r="C13" s="55"/>
      <c r="D13" s="55"/>
      <c r="E13" s="55"/>
      <c r="F13" s="55"/>
      <c r="G13" s="55"/>
      <c r="H13" s="55"/>
      <c r="I13" s="55"/>
      <c r="J13" s="55"/>
      <c r="K13" s="55"/>
      <c r="L13" s="55"/>
      <c r="M13" s="55"/>
      <c r="N13" s="55"/>
      <c r="O13" s="55"/>
      <c r="P13" s="55"/>
      <c r="Q13" s="55"/>
      <c r="R13" s="55"/>
      <c r="S13" s="55"/>
      <c r="T13" s="55">
        <v>0.13462471704751389</v>
      </c>
      <c r="U13" s="55">
        <v>1.2527338069220466</v>
      </c>
      <c r="V13" s="55">
        <v>30.096268380304959</v>
      </c>
      <c r="W13" s="56">
        <v>226.63592493832192</v>
      </c>
    </row>
    <row r="14" spans="1:23" s="42" customFormat="1">
      <c r="A14" s="52" t="s">
        <v>83</v>
      </c>
      <c r="B14" s="58" t="s">
        <v>84</v>
      </c>
      <c r="C14" s="55"/>
      <c r="D14" s="55"/>
      <c r="E14" s="55"/>
      <c r="F14" s="55"/>
      <c r="G14" s="55"/>
      <c r="H14" s="55"/>
      <c r="I14" s="55"/>
      <c r="J14" s="55"/>
      <c r="K14" s="55"/>
      <c r="L14" s="55"/>
      <c r="M14" s="55"/>
      <c r="N14" s="55"/>
      <c r="O14" s="55"/>
      <c r="P14" s="55"/>
      <c r="Q14" s="55"/>
      <c r="R14" s="55"/>
      <c r="S14" s="55"/>
      <c r="T14" s="55">
        <v>9.0612790320442043E-3</v>
      </c>
      <c r="U14" s="55">
        <v>4.8411235106975641E-2</v>
      </c>
      <c r="V14" s="55">
        <v>18.861551724728002</v>
      </c>
      <c r="W14" s="56">
        <v>100.02607961868516</v>
      </c>
    </row>
    <row r="15" spans="1:23" s="42" customFormat="1">
      <c r="A15" s="52" t="s">
        <v>85</v>
      </c>
      <c r="B15" s="58" t="s">
        <v>86</v>
      </c>
      <c r="C15" s="55"/>
      <c r="D15" s="55"/>
      <c r="E15" s="55"/>
      <c r="F15" s="55"/>
      <c r="G15" s="55"/>
      <c r="H15" s="55"/>
      <c r="I15" s="55"/>
      <c r="J15" s="55"/>
      <c r="K15" s="55"/>
      <c r="L15" s="55"/>
      <c r="M15" s="55"/>
      <c r="N15" s="55"/>
      <c r="O15" s="55"/>
      <c r="P15" s="55"/>
      <c r="Q15" s="55"/>
      <c r="R15" s="55"/>
      <c r="S15" s="55"/>
      <c r="T15" s="55">
        <v>7.119576382320446E-3</v>
      </c>
      <c r="U15" s="55">
        <v>1.272843089197252</v>
      </c>
      <c r="V15" s="55">
        <v>24.021019033631905</v>
      </c>
      <c r="W15" s="56">
        <v>95.288873819455944</v>
      </c>
    </row>
    <row r="16" spans="1:23" s="42" customFormat="1" ht="15.75">
      <c r="A16" s="40">
        <v>924</v>
      </c>
      <c r="B16" s="59" t="s">
        <v>87</v>
      </c>
      <c r="C16" s="50"/>
      <c r="D16" s="50"/>
      <c r="E16" s="50"/>
      <c r="F16" s="50"/>
      <c r="G16" s="50"/>
      <c r="H16" s="50"/>
      <c r="I16" s="50"/>
      <c r="J16" s="50"/>
      <c r="K16" s="50"/>
      <c r="L16" s="50"/>
      <c r="M16" s="50"/>
      <c r="N16" s="50"/>
      <c r="O16" s="50"/>
      <c r="P16" s="50"/>
      <c r="Q16" s="50"/>
      <c r="R16" s="50"/>
      <c r="S16" s="50"/>
      <c r="T16" s="50">
        <v>3.2361710828729302E-3</v>
      </c>
      <c r="U16" s="50">
        <v>0.57423172719197257</v>
      </c>
      <c r="V16" s="50">
        <v>20.572322463996141</v>
      </c>
      <c r="W16" s="51">
        <v>76.682737673538767</v>
      </c>
    </row>
    <row r="17" spans="1:23" s="42" customFormat="1" ht="15.75">
      <c r="A17" s="40">
        <v>923</v>
      </c>
      <c r="B17" s="79" t="s">
        <v>88</v>
      </c>
      <c r="C17" s="80"/>
      <c r="D17" s="80"/>
      <c r="E17" s="80"/>
      <c r="F17" s="80"/>
      <c r="G17" s="80"/>
      <c r="H17" s="80"/>
      <c r="I17" s="80"/>
      <c r="J17" s="80"/>
      <c r="K17" s="80"/>
      <c r="L17" s="80"/>
      <c r="M17" s="80"/>
      <c r="N17" s="80"/>
      <c r="O17" s="80"/>
      <c r="P17" s="80"/>
      <c r="Q17" s="80"/>
      <c r="R17" s="80"/>
      <c r="S17" s="80"/>
      <c r="T17" s="80">
        <v>0.16245578836022109</v>
      </c>
      <c r="U17" s="80">
        <v>1.4620193002306643</v>
      </c>
      <c r="V17" s="80">
        <v>45.824684421622358</v>
      </c>
      <c r="W17" s="51">
        <v>162.98154481464218</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177</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t="s">
        <v>208</v>
      </c>
      <c r="H21" s="50" t="s">
        <v>208</v>
      </c>
      <c r="I21" s="50" t="s">
        <v>208</v>
      </c>
      <c r="J21" s="50" t="s">
        <v>208</v>
      </c>
      <c r="K21" s="50" t="s">
        <v>208</v>
      </c>
      <c r="L21" s="50" t="s">
        <v>208</v>
      </c>
      <c r="M21" s="50" t="s">
        <v>208</v>
      </c>
      <c r="N21" s="50" t="s">
        <v>208</v>
      </c>
      <c r="O21" s="50" t="s">
        <v>208</v>
      </c>
      <c r="P21" s="50" t="s">
        <v>208</v>
      </c>
      <c r="Q21" s="50" t="s">
        <v>208</v>
      </c>
      <c r="R21" s="50" t="s">
        <v>208</v>
      </c>
      <c r="S21" s="50" t="s">
        <v>208</v>
      </c>
      <c r="T21" s="50">
        <v>6.200699348558107</v>
      </c>
      <c r="U21" s="50">
        <v>58.594125409154309</v>
      </c>
      <c r="V21" s="50">
        <v>508.66025666244678</v>
      </c>
      <c r="W21" s="51">
        <v>1611.112832612477</v>
      </c>
    </row>
    <row r="22" spans="1:23">
      <c r="A22" s="52"/>
      <c r="B22" s="78" t="s">
        <v>66</v>
      </c>
      <c r="C22" s="55" t="s">
        <v>208</v>
      </c>
      <c r="D22" s="55" t="s">
        <v>208</v>
      </c>
      <c r="E22" s="55" t="s">
        <v>208</v>
      </c>
      <c r="F22" s="55" t="s">
        <v>208</v>
      </c>
      <c r="G22" s="55" t="s">
        <v>208</v>
      </c>
      <c r="H22" s="55" t="s">
        <v>208</v>
      </c>
      <c r="I22" s="55" t="s">
        <v>208</v>
      </c>
      <c r="J22" s="55" t="s">
        <v>208</v>
      </c>
      <c r="K22" s="55" t="s">
        <v>208</v>
      </c>
      <c r="L22" s="55" t="s">
        <v>208</v>
      </c>
      <c r="M22" s="55" t="s">
        <v>208</v>
      </c>
      <c r="N22" s="55" t="s">
        <v>208</v>
      </c>
      <c r="O22" s="55" t="s">
        <v>208</v>
      </c>
      <c r="P22" s="55" t="s">
        <v>208</v>
      </c>
      <c r="Q22" s="55" t="s">
        <v>208</v>
      </c>
      <c r="R22" s="55" t="s">
        <v>208</v>
      </c>
      <c r="S22" s="55" t="s">
        <v>208</v>
      </c>
      <c r="T22" s="132">
        <v>0</v>
      </c>
      <c r="U22" s="132">
        <v>0</v>
      </c>
      <c r="V22" s="132">
        <v>0</v>
      </c>
      <c r="W22" s="134">
        <v>0</v>
      </c>
    </row>
    <row r="23" spans="1:23" ht="25.5" customHeight="1">
      <c r="A23" s="47">
        <v>941</v>
      </c>
      <c r="B23" s="48" t="s">
        <v>67</v>
      </c>
      <c r="C23" s="50" t="s">
        <v>208</v>
      </c>
      <c r="D23" s="50" t="s">
        <v>208</v>
      </c>
      <c r="E23" s="50" t="s">
        <v>208</v>
      </c>
      <c r="F23" s="50" t="s">
        <v>208</v>
      </c>
      <c r="G23" s="50" t="s">
        <v>208</v>
      </c>
      <c r="H23" s="50" t="s">
        <v>208</v>
      </c>
      <c r="I23" s="50" t="s">
        <v>208</v>
      </c>
      <c r="J23" s="50" t="s">
        <v>208</v>
      </c>
      <c r="K23" s="50" t="s">
        <v>208</v>
      </c>
      <c r="L23" s="50" t="s">
        <v>208</v>
      </c>
      <c r="M23" s="50" t="s">
        <v>208</v>
      </c>
      <c r="N23" s="50" t="s">
        <v>208</v>
      </c>
      <c r="O23" s="50" t="s">
        <v>208</v>
      </c>
      <c r="P23" s="50" t="s">
        <v>208</v>
      </c>
      <c r="Q23" s="50" t="s">
        <v>208</v>
      </c>
      <c r="R23" s="50" t="s">
        <v>208</v>
      </c>
      <c r="S23" s="50" t="s">
        <v>208</v>
      </c>
      <c r="T23" s="50">
        <v>6.0287241511561085</v>
      </c>
      <c r="U23" s="50">
        <v>57.068475554686664</v>
      </c>
      <c r="V23" s="50">
        <v>461.16766279830182</v>
      </c>
      <c r="W23" s="51">
        <v>1445.4763773133391</v>
      </c>
    </row>
    <row r="24" spans="1:23" ht="25.5" customHeight="1">
      <c r="A24" s="47">
        <v>921</v>
      </c>
      <c r="B24" s="57" t="s">
        <v>68</v>
      </c>
      <c r="C24" s="50" t="s">
        <v>208</v>
      </c>
      <c r="D24" s="50" t="s">
        <v>208</v>
      </c>
      <c r="E24" s="50" t="s">
        <v>208</v>
      </c>
      <c r="F24" s="50" t="s">
        <v>208</v>
      </c>
      <c r="G24" s="50" t="s">
        <v>208</v>
      </c>
      <c r="H24" s="50" t="s">
        <v>208</v>
      </c>
      <c r="I24" s="50" t="s">
        <v>208</v>
      </c>
      <c r="J24" s="50" t="s">
        <v>208</v>
      </c>
      <c r="K24" s="50" t="s">
        <v>208</v>
      </c>
      <c r="L24" s="50" t="s">
        <v>208</v>
      </c>
      <c r="M24" s="50" t="s">
        <v>208</v>
      </c>
      <c r="N24" s="50" t="s">
        <v>208</v>
      </c>
      <c r="O24" s="50" t="s">
        <v>208</v>
      </c>
      <c r="P24" s="50" t="s">
        <v>208</v>
      </c>
      <c r="Q24" s="50" t="s">
        <v>208</v>
      </c>
      <c r="R24" s="50" t="s">
        <v>208</v>
      </c>
      <c r="S24" s="50" t="s">
        <v>208</v>
      </c>
      <c r="T24" s="50">
        <v>6.0252983504110489</v>
      </c>
      <c r="U24" s="50">
        <v>56.469251898143341</v>
      </c>
      <c r="V24" s="50">
        <v>439.84655676218944</v>
      </c>
      <c r="W24" s="51">
        <v>1367.5445055463615</v>
      </c>
    </row>
    <row r="25" spans="1:23">
      <c r="A25" s="52" t="s">
        <v>69</v>
      </c>
      <c r="B25" s="58" t="s">
        <v>70</v>
      </c>
      <c r="C25" s="55" t="s">
        <v>208</v>
      </c>
      <c r="D25" s="55" t="s">
        <v>208</v>
      </c>
      <c r="E25" s="55" t="s">
        <v>208</v>
      </c>
      <c r="F25" s="55" t="s">
        <v>208</v>
      </c>
      <c r="G25" s="55" t="s">
        <v>208</v>
      </c>
      <c r="H25" s="55" t="s">
        <v>208</v>
      </c>
      <c r="I25" s="55" t="s">
        <v>208</v>
      </c>
      <c r="J25" s="55" t="s">
        <v>208</v>
      </c>
      <c r="K25" s="55" t="s">
        <v>208</v>
      </c>
      <c r="L25" s="55" t="s">
        <v>208</v>
      </c>
      <c r="M25" s="55" t="s">
        <v>208</v>
      </c>
      <c r="N25" s="55" t="s">
        <v>208</v>
      </c>
      <c r="O25" s="55" t="s">
        <v>208</v>
      </c>
      <c r="P25" s="55" t="s">
        <v>208</v>
      </c>
      <c r="Q25" s="55" t="s">
        <v>208</v>
      </c>
      <c r="R25" s="55" t="s">
        <v>208</v>
      </c>
      <c r="S25" s="55" t="s">
        <v>208</v>
      </c>
      <c r="T25" s="55">
        <v>4.7961210430836178E-3</v>
      </c>
      <c r="U25" s="55">
        <v>2.2538892399165355E-2</v>
      </c>
      <c r="V25" s="55">
        <v>12.720849245396472</v>
      </c>
      <c r="W25" s="56">
        <v>85.161900076791028</v>
      </c>
    </row>
    <row r="26" spans="1:23">
      <c r="A26" s="52" t="s">
        <v>71</v>
      </c>
      <c r="B26" s="58" t="s">
        <v>72</v>
      </c>
      <c r="C26" s="55" t="s">
        <v>208</v>
      </c>
      <c r="D26" s="55" t="s">
        <v>208</v>
      </c>
      <c r="E26" s="55" t="s">
        <v>208</v>
      </c>
      <c r="F26" s="55" t="s">
        <v>208</v>
      </c>
      <c r="G26" s="55" t="s">
        <v>208</v>
      </c>
      <c r="H26" s="55" t="s">
        <v>208</v>
      </c>
      <c r="I26" s="55" t="s">
        <v>208</v>
      </c>
      <c r="J26" s="55" t="s">
        <v>208</v>
      </c>
      <c r="K26" s="55" t="s">
        <v>208</v>
      </c>
      <c r="L26" s="55" t="s">
        <v>208</v>
      </c>
      <c r="M26" s="55" t="s">
        <v>208</v>
      </c>
      <c r="N26" s="55" t="s">
        <v>208</v>
      </c>
      <c r="O26" s="55" t="s">
        <v>208</v>
      </c>
      <c r="P26" s="55" t="s">
        <v>208</v>
      </c>
      <c r="Q26" s="55" t="s">
        <v>208</v>
      </c>
      <c r="R26" s="55" t="s">
        <v>208</v>
      </c>
      <c r="S26" s="55" t="s">
        <v>208</v>
      </c>
      <c r="T26" s="55">
        <v>5.7368459276770185</v>
      </c>
      <c r="U26" s="55">
        <v>51.760954996276318</v>
      </c>
      <c r="V26" s="55">
        <v>255.90858891236755</v>
      </c>
      <c r="W26" s="56">
        <v>411.07845002387285</v>
      </c>
    </row>
    <row r="27" spans="1:23">
      <c r="A27" s="52" t="s">
        <v>73</v>
      </c>
      <c r="B27" s="58" t="s">
        <v>74</v>
      </c>
      <c r="C27" s="55" t="s">
        <v>208</v>
      </c>
      <c r="D27" s="55" t="s">
        <v>208</v>
      </c>
      <c r="E27" s="55" t="s">
        <v>208</v>
      </c>
      <c r="F27" s="55" t="s">
        <v>208</v>
      </c>
      <c r="G27" s="55" t="s">
        <v>208</v>
      </c>
      <c r="H27" s="55" t="s">
        <v>208</v>
      </c>
      <c r="I27" s="55" t="s">
        <v>208</v>
      </c>
      <c r="J27" s="55" t="s">
        <v>208</v>
      </c>
      <c r="K27" s="55" t="s">
        <v>208</v>
      </c>
      <c r="L27" s="55" t="s">
        <v>208</v>
      </c>
      <c r="M27" s="55" t="s">
        <v>208</v>
      </c>
      <c r="N27" s="55" t="s">
        <v>208</v>
      </c>
      <c r="O27" s="55" t="s">
        <v>208</v>
      </c>
      <c r="P27" s="55" t="s">
        <v>208</v>
      </c>
      <c r="Q27" s="55" t="s">
        <v>208</v>
      </c>
      <c r="R27" s="55" t="s">
        <v>208</v>
      </c>
      <c r="S27" s="55" t="s">
        <v>208</v>
      </c>
      <c r="T27" s="55">
        <v>1.7129003725298634E-2</v>
      </c>
      <c r="U27" s="55">
        <v>0.86891316214713321</v>
      </c>
      <c r="V27" s="55">
        <v>21.761696939179927</v>
      </c>
      <c r="W27" s="56">
        <v>123.19206070026891</v>
      </c>
    </row>
    <row r="28" spans="1:23">
      <c r="A28" s="52" t="s">
        <v>75</v>
      </c>
      <c r="B28" s="58" t="s">
        <v>76</v>
      </c>
      <c r="C28" s="55" t="s">
        <v>208</v>
      </c>
      <c r="D28" s="55" t="s">
        <v>208</v>
      </c>
      <c r="E28" s="55" t="s">
        <v>208</v>
      </c>
      <c r="F28" s="55" t="s">
        <v>208</v>
      </c>
      <c r="G28" s="55" t="s">
        <v>208</v>
      </c>
      <c r="H28" s="55" t="s">
        <v>208</v>
      </c>
      <c r="I28" s="55" t="s">
        <v>208</v>
      </c>
      <c r="J28" s="55" t="s">
        <v>208</v>
      </c>
      <c r="K28" s="55" t="s">
        <v>208</v>
      </c>
      <c r="L28" s="55" t="s">
        <v>208</v>
      </c>
      <c r="M28" s="55" t="s">
        <v>208</v>
      </c>
      <c r="N28" s="55" t="s">
        <v>208</v>
      </c>
      <c r="O28" s="55" t="s">
        <v>208</v>
      </c>
      <c r="P28" s="55" t="s">
        <v>208</v>
      </c>
      <c r="Q28" s="55" t="s">
        <v>208</v>
      </c>
      <c r="R28" s="55" t="s">
        <v>208</v>
      </c>
      <c r="S28" s="55" t="s">
        <v>208</v>
      </c>
      <c r="T28" s="55">
        <v>9.5922420861672356E-3</v>
      </c>
      <c r="U28" s="55">
        <v>4.9741003915399401E-2</v>
      </c>
      <c r="V28" s="55">
        <v>13.454520440812992</v>
      </c>
      <c r="W28" s="56">
        <v>78.320366699584071</v>
      </c>
    </row>
    <row r="29" spans="1:23">
      <c r="A29" s="52" t="s">
        <v>77</v>
      </c>
      <c r="B29" s="58" t="s">
        <v>78</v>
      </c>
      <c r="C29" s="55" t="s">
        <v>208</v>
      </c>
      <c r="D29" s="55" t="s">
        <v>208</v>
      </c>
      <c r="E29" s="55" t="s">
        <v>208</v>
      </c>
      <c r="F29" s="55" t="s">
        <v>208</v>
      </c>
      <c r="G29" s="55" t="s">
        <v>208</v>
      </c>
      <c r="H29" s="55" t="s">
        <v>208</v>
      </c>
      <c r="I29" s="55" t="s">
        <v>208</v>
      </c>
      <c r="J29" s="55" t="s">
        <v>208</v>
      </c>
      <c r="K29" s="55" t="s">
        <v>208</v>
      </c>
      <c r="L29" s="55" t="s">
        <v>208</v>
      </c>
      <c r="M29" s="55" t="s">
        <v>208</v>
      </c>
      <c r="N29" s="55" t="s">
        <v>208</v>
      </c>
      <c r="O29" s="55" t="s">
        <v>208</v>
      </c>
      <c r="P29" s="55" t="s">
        <v>208</v>
      </c>
      <c r="Q29" s="55" t="s">
        <v>208</v>
      </c>
      <c r="R29" s="55" t="s">
        <v>208</v>
      </c>
      <c r="S29" s="55" t="s">
        <v>208</v>
      </c>
      <c r="T29" s="55">
        <v>9.318178026562457E-2</v>
      </c>
      <c r="U29" s="55">
        <v>1.0367890503616064</v>
      </c>
      <c r="V29" s="55">
        <v>40.769215501915298</v>
      </c>
      <c r="W29" s="56">
        <v>145.85285367657551</v>
      </c>
    </row>
    <row r="30" spans="1:23">
      <c r="A30" s="52" t="s">
        <v>79</v>
      </c>
      <c r="B30" s="58" t="s">
        <v>80</v>
      </c>
      <c r="C30" s="55" t="s">
        <v>208</v>
      </c>
      <c r="D30" s="55" t="s">
        <v>208</v>
      </c>
      <c r="E30" s="55" t="s">
        <v>208</v>
      </c>
      <c r="F30" s="55" t="s">
        <v>208</v>
      </c>
      <c r="G30" s="55" t="s">
        <v>208</v>
      </c>
      <c r="H30" s="55" t="s">
        <v>208</v>
      </c>
      <c r="I30" s="55" t="s">
        <v>208</v>
      </c>
      <c r="J30" s="55" t="s">
        <v>208</v>
      </c>
      <c r="K30" s="55" t="s">
        <v>208</v>
      </c>
      <c r="L30" s="55" t="s">
        <v>208</v>
      </c>
      <c r="M30" s="55" t="s">
        <v>208</v>
      </c>
      <c r="N30" s="55" t="s">
        <v>208</v>
      </c>
      <c r="O30" s="55" t="s">
        <v>208</v>
      </c>
      <c r="P30" s="55" t="s">
        <v>208</v>
      </c>
      <c r="Q30" s="55" t="s">
        <v>208</v>
      </c>
      <c r="R30" s="55" t="s">
        <v>208</v>
      </c>
      <c r="S30" s="55" t="s">
        <v>208</v>
      </c>
      <c r="T30" s="55">
        <v>4.1109608940716729E-3</v>
      </c>
      <c r="U30" s="55">
        <v>4.4300581612152591E-2</v>
      </c>
      <c r="V30" s="55">
        <v>19.596590541065833</v>
      </c>
      <c r="W30" s="56">
        <v>95.114568622744912</v>
      </c>
    </row>
    <row r="31" spans="1:23">
      <c r="A31" s="52" t="s">
        <v>81</v>
      </c>
      <c r="B31" s="58" t="s">
        <v>82</v>
      </c>
      <c r="C31" s="55" t="s">
        <v>208</v>
      </c>
      <c r="D31" s="55" t="s">
        <v>208</v>
      </c>
      <c r="E31" s="55" t="s">
        <v>208</v>
      </c>
      <c r="F31" s="55" t="s">
        <v>208</v>
      </c>
      <c r="G31" s="55" t="s">
        <v>208</v>
      </c>
      <c r="H31" s="55" t="s">
        <v>208</v>
      </c>
      <c r="I31" s="55" t="s">
        <v>208</v>
      </c>
      <c r="J31" s="55" t="s">
        <v>208</v>
      </c>
      <c r="K31" s="55" t="s">
        <v>208</v>
      </c>
      <c r="L31" s="55" t="s">
        <v>208</v>
      </c>
      <c r="M31" s="55" t="s">
        <v>208</v>
      </c>
      <c r="N31" s="55" t="s">
        <v>208</v>
      </c>
      <c r="O31" s="55" t="s">
        <v>208</v>
      </c>
      <c r="P31" s="55" t="s">
        <v>208</v>
      </c>
      <c r="Q31" s="55" t="s">
        <v>208</v>
      </c>
      <c r="R31" s="55" t="s">
        <v>208</v>
      </c>
      <c r="S31" s="55" t="s">
        <v>208</v>
      </c>
      <c r="T31" s="55">
        <v>0.14251331099448464</v>
      </c>
      <c r="U31" s="55">
        <v>1.3072557591515905</v>
      </c>
      <c r="V31" s="55">
        <v>31.191700915188282</v>
      </c>
      <c r="W31" s="56">
        <v>230.32774227853946</v>
      </c>
    </row>
    <row r="32" spans="1:23">
      <c r="A32" s="52" t="s">
        <v>83</v>
      </c>
      <c r="B32" s="58" t="s">
        <v>84</v>
      </c>
      <c r="C32" s="55" t="s">
        <v>208</v>
      </c>
      <c r="D32" s="55" t="s">
        <v>208</v>
      </c>
      <c r="E32" s="55" t="s">
        <v>208</v>
      </c>
      <c r="F32" s="55" t="s">
        <v>208</v>
      </c>
      <c r="G32" s="55" t="s">
        <v>208</v>
      </c>
      <c r="H32" s="55" t="s">
        <v>208</v>
      </c>
      <c r="I32" s="55" t="s">
        <v>208</v>
      </c>
      <c r="J32" s="55" t="s">
        <v>208</v>
      </c>
      <c r="K32" s="55" t="s">
        <v>208</v>
      </c>
      <c r="L32" s="55" t="s">
        <v>208</v>
      </c>
      <c r="M32" s="55" t="s">
        <v>208</v>
      </c>
      <c r="N32" s="55" t="s">
        <v>208</v>
      </c>
      <c r="O32" s="55" t="s">
        <v>208</v>
      </c>
      <c r="P32" s="55" t="s">
        <v>208</v>
      </c>
      <c r="Q32" s="55" t="s">
        <v>208</v>
      </c>
      <c r="R32" s="55" t="s">
        <v>208</v>
      </c>
      <c r="S32" s="55" t="s">
        <v>208</v>
      </c>
      <c r="T32" s="55">
        <v>9.5922420861672356E-3</v>
      </c>
      <c r="U32" s="55">
        <v>5.0518207101577513E-2</v>
      </c>
      <c r="V32" s="55">
        <v>19.548067313855746</v>
      </c>
      <c r="W32" s="56">
        <v>101.65546831913386</v>
      </c>
    </row>
    <row r="33" spans="1:23">
      <c r="A33" s="52" t="s">
        <v>85</v>
      </c>
      <c r="B33" s="58" t="s">
        <v>86</v>
      </c>
      <c r="C33" s="55" t="s">
        <v>208</v>
      </c>
      <c r="D33" s="55" t="s">
        <v>208</v>
      </c>
      <c r="E33" s="55" t="s">
        <v>208</v>
      </c>
      <c r="F33" s="55" t="s">
        <v>208</v>
      </c>
      <c r="G33" s="55" t="s">
        <v>208</v>
      </c>
      <c r="H33" s="55" t="s">
        <v>208</v>
      </c>
      <c r="I33" s="55" t="s">
        <v>208</v>
      </c>
      <c r="J33" s="55" t="s">
        <v>208</v>
      </c>
      <c r="K33" s="55" t="s">
        <v>208</v>
      </c>
      <c r="L33" s="55" t="s">
        <v>208</v>
      </c>
      <c r="M33" s="55" t="s">
        <v>208</v>
      </c>
      <c r="N33" s="55" t="s">
        <v>208</v>
      </c>
      <c r="O33" s="55" t="s">
        <v>208</v>
      </c>
      <c r="P33" s="55" t="s">
        <v>208</v>
      </c>
      <c r="Q33" s="55" t="s">
        <v>208</v>
      </c>
      <c r="R33" s="55" t="s">
        <v>208</v>
      </c>
      <c r="S33" s="55" t="s">
        <v>208</v>
      </c>
      <c r="T33" s="55">
        <v>7.5367616391314E-3</v>
      </c>
      <c r="U33" s="55">
        <v>1.3282402451783997</v>
      </c>
      <c r="V33" s="55">
        <v>24.895326952407359</v>
      </c>
      <c r="W33" s="56">
        <v>96.841095148851124</v>
      </c>
    </row>
    <row r="34" spans="1:23" ht="15.75">
      <c r="A34" s="40">
        <v>924</v>
      </c>
      <c r="B34" s="59" t="s">
        <v>87</v>
      </c>
      <c r="C34" s="50" t="s">
        <v>208</v>
      </c>
      <c r="D34" s="50" t="s">
        <v>208</v>
      </c>
      <c r="E34" s="50" t="s">
        <v>208</v>
      </c>
      <c r="F34" s="50" t="s">
        <v>208</v>
      </c>
      <c r="G34" s="50" t="s">
        <v>208</v>
      </c>
      <c r="H34" s="50" t="s">
        <v>208</v>
      </c>
      <c r="I34" s="50" t="s">
        <v>208</v>
      </c>
      <c r="J34" s="50" t="s">
        <v>208</v>
      </c>
      <c r="K34" s="50" t="s">
        <v>208</v>
      </c>
      <c r="L34" s="50" t="s">
        <v>208</v>
      </c>
      <c r="M34" s="50" t="s">
        <v>208</v>
      </c>
      <c r="N34" s="50" t="s">
        <v>208</v>
      </c>
      <c r="O34" s="50" t="s">
        <v>208</v>
      </c>
      <c r="P34" s="50" t="s">
        <v>208</v>
      </c>
      <c r="Q34" s="50" t="s">
        <v>208</v>
      </c>
      <c r="R34" s="50" t="s">
        <v>208</v>
      </c>
      <c r="S34" s="50" t="s">
        <v>208</v>
      </c>
      <c r="T34" s="50">
        <v>3.4258007450597276E-3</v>
      </c>
      <c r="U34" s="50">
        <v>0.5992236565433271</v>
      </c>
      <c r="V34" s="50">
        <v>21.321106036112337</v>
      </c>
      <c r="W34" s="51">
        <v>77.931871766977693</v>
      </c>
    </row>
    <row r="35" spans="1:23" ht="15.75">
      <c r="A35" s="40">
        <v>923</v>
      </c>
      <c r="B35" s="59" t="s">
        <v>88</v>
      </c>
      <c r="C35" s="50" t="s">
        <v>208</v>
      </c>
      <c r="D35" s="50" t="s">
        <v>208</v>
      </c>
      <c r="E35" s="50" t="s">
        <v>208</v>
      </c>
      <c r="F35" s="50" t="s">
        <v>208</v>
      </c>
      <c r="G35" s="50" t="s">
        <v>208</v>
      </c>
      <c r="H35" s="50" t="s">
        <v>208</v>
      </c>
      <c r="I35" s="50" t="s">
        <v>208</v>
      </c>
      <c r="J35" s="50" t="s">
        <v>208</v>
      </c>
      <c r="K35" s="50" t="s">
        <v>208</v>
      </c>
      <c r="L35" s="50" t="s">
        <v>208</v>
      </c>
      <c r="M35" s="50" t="s">
        <v>208</v>
      </c>
      <c r="N35" s="50" t="s">
        <v>208</v>
      </c>
      <c r="O35" s="50" t="s">
        <v>208</v>
      </c>
      <c r="P35" s="50" t="s">
        <v>208</v>
      </c>
      <c r="Q35" s="50" t="s">
        <v>208</v>
      </c>
      <c r="R35" s="50" t="s">
        <v>208</v>
      </c>
      <c r="S35" s="50" t="s">
        <v>208</v>
      </c>
      <c r="T35" s="50">
        <v>0.17197519740199832</v>
      </c>
      <c r="U35" s="50">
        <v>1.5256498544676409</v>
      </c>
      <c r="V35" s="50">
        <v>47.492593864144993</v>
      </c>
      <c r="W35" s="51">
        <v>165.63645529913791</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1" priority="1" stopIfTrue="1" operator="equal">
      <formula>FALSE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G1" sqref="AG1:AM1048576"/>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13" width="12.77734375" style="68" customWidth="1"/>
    <col min="14" max="14" width="12.77734375" style="68" hidden="1" customWidth="1"/>
    <col min="15" max="20" width="12.77734375" style="68" customWidth="1"/>
    <col min="21" max="21" width="10" style="68" customWidth="1"/>
    <col min="22" max="22" width="10.33203125" style="68" customWidth="1"/>
    <col min="23" max="25" width="12.77734375" style="68" customWidth="1"/>
    <col min="26" max="27" width="12.77734375" style="68" hidden="1" customWidth="1"/>
    <col min="28" max="28" width="13.44140625" style="68" hidden="1" customWidth="1"/>
    <col min="29" max="30" width="12.77734375" style="68" customWidth="1"/>
    <col min="31" max="31" width="11.77734375" style="68" customWidth="1"/>
    <col min="32" max="32" width="11.109375" style="68" customWidth="1"/>
    <col min="33" max="38" width="12.77734375" style="68" hidden="1" customWidth="1"/>
    <col min="39" max="39" width="2.21875" style="68" hidden="1" customWidth="1"/>
    <col min="40" max="40" width="11.6640625" style="68" customWidth="1"/>
    <col min="41" max="16384" width="8.88671875" style="68"/>
  </cols>
  <sheetData>
    <row r="1" spans="1:40" s="41" customFormat="1" ht="60" customHeight="1">
      <c r="A1" s="140" t="s">
        <v>92</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c r="O2" s="46" t="s">
        <v>51</v>
      </c>
      <c r="P2" s="46" t="s">
        <v>52</v>
      </c>
      <c r="Q2" s="46" t="s">
        <v>53</v>
      </c>
      <c r="R2" s="123" t="s">
        <v>54</v>
      </c>
      <c r="S2" s="123" t="s">
        <v>55</v>
      </c>
      <c r="T2" s="123" t="s">
        <v>56</v>
      </c>
      <c r="U2" s="123" t="s">
        <v>57</v>
      </c>
      <c r="V2" s="123" t="s">
        <v>58</v>
      </c>
      <c r="W2" s="46" t="s">
        <v>59</v>
      </c>
      <c r="X2" s="46" t="s">
        <v>60</v>
      </c>
      <c r="Y2" s="46" t="s">
        <v>61</v>
      </c>
      <c r="Z2" s="46"/>
      <c r="AA2" s="46"/>
      <c r="AB2" s="46"/>
      <c r="AC2" s="46" t="s">
        <v>62</v>
      </c>
      <c r="AD2" s="123" t="s">
        <v>49</v>
      </c>
      <c r="AE2" s="123" t="s">
        <v>50</v>
      </c>
      <c r="AF2" s="46" t="s">
        <v>63</v>
      </c>
      <c r="AG2" s="46"/>
      <c r="AH2" s="46"/>
      <c r="AI2" s="46"/>
      <c r="AJ2" s="46"/>
      <c r="AK2" s="46"/>
      <c r="AL2" s="46"/>
      <c r="AM2" s="46"/>
      <c r="AN2" s="76" t="s">
        <v>64</v>
      </c>
    </row>
    <row r="3" spans="1:40" s="42" customFormat="1" ht="30" customHeight="1">
      <c r="A3" s="47">
        <v>925</v>
      </c>
      <c r="B3" s="48" t="s">
        <v>65</v>
      </c>
      <c r="C3" s="49">
        <f>SUM(D3:I3,M3:Q3,W3:AC3,AF3,AL3:AN3)</f>
        <v>101085.46673288279</v>
      </c>
      <c r="D3" s="50">
        <f t="shared" ref="D3:W3" si="0">SUM(D6,D16:D17,D4)</f>
        <v>3457.0445494205628</v>
      </c>
      <c r="E3" s="50">
        <f t="shared" si="0"/>
        <v>1006.6780681472781</v>
      </c>
      <c r="F3" s="50">
        <f t="shared" si="0"/>
        <v>1053.6691153298652</v>
      </c>
      <c r="G3" s="50"/>
      <c r="H3" s="50">
        <f t="shared" si="0"/>
        <v>3228.3309952600002</v>
      </c>
      <c r="I3" s="50">
        <f t="shared" si="0"/>
        <v>7582.0869577400681</v>
      </c>
      <c r="J3" s="50">
        <f t="shared" si="0"/>
        <v>793.5472182356566</v>
      </c>
      <c r="K3" s="50">
        <f t="shared" si="0"/>
        <v>4388.6272675576192</v>
      </c>
      <c r="L3" s="50">
        <f t="shared" si="0"/>
        <v>2399.912471946795</v>
      </c>
      <c r="M3" s="50">
        <f t="shared" si="0"/>
        <v>14.986460219999998</v>
      </c>
      <c r="N3" s="50"/>
      <c r="O3" s="50">
        <f t="shared" si="0"/>
        <v>12362.273120709999</v>
      </c>
      <c r="P3" s="50">
        <f t="shared" si="0"/>
        <v>6724.1235550023985</v>
      </c>
      <c r="Q3" s="50">
        <f t="shared" si="0"/>
        <v>12874.915283718321</v>
      </c>
      <c r="R3" s="50">
        <f t="shared" si="0"/>
        <v>2381.5516966624828</v>
      </c>
      <c r="S3" s="50">
        <f t="shared" si="0"/>
        <v>4864.9706290727363</v>
      </c>
      <c r="T3" s="50">
        <f t="shared" si="0"/>
        <v>5011.3967715952967</v>
      </c>
      <c r="U3" s="50">
        <f t="shared" si="0"/>
        <v>317.28259298054263</v>
      </c>
      <c r="V3" s="50">
        <f t="shared" si="0"/>
        <v>299.71359340725877</v>
      </c>
      <c r="W3" s="50">
        <f t="shared" si="0"/>
        <v>736.5558877814442</v>
      </c>
      <c r="X3" s="50">
        <f>SUM(X6,X16:X17,X4)</f>
        <v>2559.18840136366</v>
      </c>
      <c r="Y3" s="50">
        <f>SUM(Y6,Y16:Y17,Y4)</f>
        <v>127.61983736719999</v>
      </c>
      <c r="Z3" s="50"/>
      <c r="AA3" s="50"/>
      <c r="AB3" s="50"/>
      <c r="AC3" s="50">
        <f t="shared" ref="AC3:AF3" si="1">SUM(AC6,AC16:AC17,AC4)</f>
        <v>936.04611806509149</v>
      </c>
      <c r="AD3" s="50">
        <f t="shared" si="1"/>
        <v>766.14312936370811</v>
      </c>
      <c r="AE3" s="50">
        <f t="shared" si="1"/>
        <v>169.90298870138361</v>
      </c>
      <c r="AF3" s="50">
        <f t="shared" si="1"/>
        <v>46506.352382756901</v>
      </c>
      <c r="AG3" s="50"/>
      <c r="AH3" s="50"/>
      <c r="AI3" s="50"/>
      <c r="AJ3" s="50"/>
      <c r="AK3" s="50"/>
      <c r="AL3" s="50"/>
      <c r="AM3" s="50"/>
      <c r="AN3" s="51">
        <f t="shared" ref="AN3" si="2">SUM(AN6,AN16:AN17,AN4)</f>
        <v>1915.596</v>
      </c>
    </row>
    <row r="4" spans="1:40" s="42" customFormat="1">
      <c r="A4" s="52"/>
      <c r="B4" s="53" t="s">
        <v>66</v>
      </c>
      <c r="C4" s="54">
        <f t="shared" ref="C4:C18" si="3">SUM(D4:I4,M4:Q4,W4:AC4,AF4,AL4:AN4)</f>
        <v>1847.4195184098503</v>
      </c>
      <c r="D4" s="55">
        <f>AA!$J$4</f>
        <v>1.1449510901048268</v>
      </c>
      <c r="E4" s="55">
        <f>BBWB!$J$4</f>
        <v>27.432701623546105</v>
      </c>
      <c r="F4" s="55">
        <f>CA!$J$4</f>
        <v>0.22257837816269996</v>
      </c>
      <c r="G4" s="55"/>
      <c r="H4" s="132">
        <f>CTB!J4</f>
        <v>0</v>
      </c>
      <c r="I4" s="55">
        <f>DLA!$J$4</f>
        <v>5.9339162421547309</v>
      </c>
      <c r="J4" s="55">
        <f>'DLA (children)'!$J$4</f>
        <v>0.60600210426580725</v>
      </c>
      <c r="K4" s="55">
        <f>'DLA (working age)'!$J$4</f>
        <v>2.9182817157000729</v>
      </c>
      <c r="L4" s="55">
        <f>'DLA (pensioners)'!$J$4</f>
        <v>2.4137882832765034</v>
      </c>
      <c r="M4" s="132">
        <f>DHP!$J$4</f>
        <v>0</v>
      </c>
      <c r="N4" s="55"/>
      <c r="O4" s="55">
        <f>HB!$J$4</f>
        <v>0</v>
      </c>
      <c r="P4" s="55">
        <f>IB!$J$4</f>
        <v>39.49874390974562</v>
      </c>
      <c r="Q4" s="55">
        <f>IS!$J$4</f>
        <v>1.488546799147799</v>
      </c>
      <c r="R4" s="55">
        <f>'IS MIG'!$J$4</f>
        <v>0.33797778639841886</v>
      </c>
      <c r="S4" s="55">
        <f>'IS (incapacity)'!$J$4</f>
        <v>0.44918446391426786</v>
      </c>
      <c r="T4" s="55">
        <f>'IS (lone parent)'!$J$4</f>
        <v>0.60533424940263836</v>
      </c>
      <c r="U4" s="131">
        <f>'IS (carer)'!$J$4</f>
        <v>0</v>
      </c>
      <c r="V4" s="55">
        <f>'IS (others)'!$J$4</f>
        <v>9.6050299432473993E-2</v>
      </c>
      <c r="W4" s="55">
        <f>IIDB!$J$4</f>
        <v>13.117562070944141</v>
      </c>
      <c r="X4" s="55">
        <f>JSA!$J$4</f>
        <v>0.19950958704932828</v>
      </c>
      <c r="Y4" s="55">
        <f>MA!$J$4</f>
        <v>0.20169514325981064</v>
      </c>
      <c r="Z4" s="55"/>
      <c r="AA4" s="55"/>
      <c r="AB4" s="55"/>
      <c r="AC4" s="55">
        <f>SDA!$J$4</f>
        <v>1.5851513369081287</v>
      </c>
      <c r="AD4" s="55">
        <f>'SDA (working age)'!$J$4</f>
        <v>1.3385434883341667</v>
      </c>
      <c r="AE4" s="55">
        <f>'SDA (pensioners)'!$J$4</f>
        <v>0.2466078485739619</v>
      </c>
      <c r="AF4" s="55">
        <f>SP!$J$4</f>
        <v>1753.5941622288271</v>
      </c>
      <c r="AG4" s="55"/>
      <c r="AH4" s="55"/>
      <c r="AI4" s="55"/>
      <c r="AJ4" s="55"/>
      <c r="AK4" s="55"/>
      <c r="AL4" s="55"/>
      <c r="AM4" s="55"/>
      <c r="AN4" s="56">
        <f>WFP!$J$4</f>
        <v>3</v>
      </c>
    </row>
    <row r="5" spans="1:40" s="42" customFormat="1" ht="25.5" customHeight="1">
      <c r="A5" s="47">
        <v>941</v>
      </c>
      <c r="B5" s="48" t="s">
        <v>67</v>
      </c>
      <c r="C5" s="49">
        <f t="shared" si="3"/>
        <v>89597.9431967649</v>
      </c>
      <c r="D5" s="50">
        <f t="shared" ref="D5:W5" si="4">SUM(D6,D16)</f>
        <v>3116.9458450528855</v>
      </c>
      <c r="E5" s="50">
        <f t="shared" si="4"/>
        <v>875.1813669307802</v>
      </c>
      <c r="F5" s="50">
        <f t="shared" si="4"/>
        <v>950.54974632774918</v>
      </c>
      <c r="G5" s="50"/>
      <c r="H5" s="50">
        <f t="shared" si="4"/>
        <v>2891.1079582600005</v>
      </c>
      <c r="I5" s="50">
        <f t="shared" si="4"/>
        <v>6720.0992621639798</v>
      </c>
      <c r="J5" s="50">
        <f t="shared" si="4"/>
        <v>718.89564359902852</v>
      </c>
      <c r="K5" s="50">
        <f t="shared" si="4"/>
        <v>3887.1953584686103</v>
      </c>
      <c r="L5" s="50">
        <f t="shared" si="4"/>
        <v>2113.2046898268318</v>
      </c>
      <c r="M5" s="50">
        <f t="shared" si="4"/>
        <v>13.284069219999999</v>
      </c>
      <c r="N5" s="50"/>
      <c r="O5" s="50">
        <f t="shared" si="4"/>
        <v>11212.411897709999</v>
      </c>
      <c r="P5" s="50">
        <f t="shared" si="4"/>
        <v>5861.7187024437453</v>
      </c>
      <c r="Q5" s="50">
        <f t="shared" si="4"/>
        <v>11607.381930198528</v>
      </c>
      <c r="R5" s="50">
        <f t="shared" si="4"/>
        <v>2146.7323332611272</v>
      </c>
      <c r="S5" s="50">
        <f t="shared" si="4"/>
        <v>4321.7112268888059</v>
      </c>
      <c r="T5" s="50">
        <f t="shared" si="4"/>
        <v>4584.8303790065029</v>
      </c>
      <c r="U5" s="50">
        <f t="shared" si="4"/>
        <v>285.0837190916746</v>
      </c>
      <c r="V5" s="50">
        <f t="shared" si="4"/>
        <v>269.02427195041452</v>
      </c>
      <c r="W5" s="50">
        <f t="shared" si="4"/>
        <v>651.92179969776305</v>
      </c>
      <c r="X5" s="50">
        <f>SUM(X6,X16)</f>
        <v>2283.2817089457872</v>
      </c>
      <c r="Y5" s="50">
        <f>SUM(Y6,Y16)</f>
        <v>117.79070087184813</v>
      </c>
      <c r="Z5" s="50"/>
      <c r="AA5" s="50"/>
      <c r="AB5" s="50"/>
      <c r="AC5" s="50">
        <f t="shared" ref="AC5:AF5" si="5">SUM(AC6,AC16)</f>
        <v>831.09996489979562</v>
      </c>
      <c r="AD5" s="50">
        <f t="shared" si="5"/>
        <v>680.37830721297121</v>
      </c>
      <c r="AE5" s="50">
        <f t="shared" si="5"/>
        <v>150.72165768682459</v>
      </c>
      <c r="AF5" s="50">
        <f t="shared" si="5"/>
        <v>40723.043580960257</v>
      </c>
      <c r="AG5" s="50"/>
      <c r="AH5" s="50"/>
      <c r="AI5" s="50"/>
      <c r="AJ5" s="50"/>
      <c r="AK5" s="50"/>
      <c r="AL5" s="50"/>
      <c r="AM5" s="50"/>
      <c r="AN5" s="51">
        <f t="shared" ref="AN5" si="6">SUM(AN6,AN16)</f>
        <v>1742.1246630817857</v>
      </c>
    </row>
    <row r="6" spans="1:40" s="42" customFormat="1" ht="25.5" customHeight="1">
      <c r="A6" s="47">
        <v>921</v>
      </c>
      <c r="B6" s="57" t="s">
        <v>68</v>
      </c>
      <c r="C6" s="49">
        <f t="shared" si="3"/>
        <v>83744.855306348269</v>
      </c>
      <c r="D6" s="50">
        <f t="shared" ref="D6:L6" si="7">SUM(D7:D15)</f>
        <v>2847.8836904936852</v>
      </c>
      <c r="E6" s="50">
        <f t="shared" si="7"/>
        <v>821.69177545270327</v>
      </c>
      <c r="F6" s="50">
        <f t="shared" si="7"/>
        <v>875.90954391584489</v>
      </c>
      <c r="G6" s="50"/>
      <c r="H6" s="50">
        <f t="shared" si="7"/>
        <v>2745.9872092600003</v>
      </c>
      <c r="I6" s="50">
        <f t="shared" si="7"/>
        <v>6089.390008040763</v>
      </c>
      <c r="J6" s="50">
        <f t="shared" si="7"/>
        <v>669.54928236335945</v>
      </c>
      <c r="K6" s="50">
        <f t="shared" si="7"/>
        <v>3537.8733143633453</v>
      </c>
      <c r="L6" s="50">
        <f t="shared" si="7"/>
        <v>1880.2574494870469</v>
      </c>
      <c r="M6" s="50">
        <f t="shared" ref="M6:W6" si="8">SUM(M7:M15)</f>
        <v>12.61432522</v>
      </c>
      <c r="N6" s="50"/>
      <c r="O6" s="50">
        <f t="shared" si="8"/>
        <v>10667.02459571</v>
      </c>
      <c r="P6" s="50">
        <f t="shared" si="8"/>
        <v>5247.4452328965372</v>
      </c>
      <c r="Q6" s="50">
        <f t="shared" si="8"/>
        <v>10855.599884618056</v>
      </c>
      <c r="R6" s="50">
        <f t="shared" si="8"/>
        <v>2012.2946837874363</v>
      </c>
      <c r="S6" s="50">
        <f t="shared" si="8"/>
        <v>4003.8841875284397</v>
      </c>
      <c r="T6" s="50">
        <f t="shared" si="8"/>
        <v>4321.3600394150862</v>
      </c>
      <c r="U6" s="50">
        <f t="shared" si="8"/>
        <v>263.35905158315484</v>
      </c>
      <c r="V6" s="50">
        <f t="shared" si="8"/>
        <v>254.70192230393559</v>
      </c>
      <c r="W6" s="50">
        <f t="shared" si="8"/>
        <v>599.6491436283942</v>
      </c>
      <c r="X6" s="50">
        <f>SUM(X7:X15)</f>
        <v>2160.6765271632098</v>
      </c>
      <c r="Y6" s="50">
        <f>SUM(Y7:Y15)</f>
        <v>112.01957332242188</v>
      </c>
      <c r="Z6" s="50"/>
      <c r="AA6" s="50"/>
      <c r="AB6" s="50"/>
      <c r="AC6" s="50">
        <f t="shared" ref="AC6:AF6" si="9">SUM(AC7:AC15)</f>
        <v>767.6746425701665</v>
      </c>
      <c r="AD6" s="50">
        <f t="shared" si="9"/>
        <v>631.49644928833823</v>
      </c>
      <c r="AE6" s="50">
        <f t="shared" si="9"/>
        <v>136.17819328182847</v>
      </c>
      <c r="AF6" s="50">
        <f t="shared" si="9"/>
        <v>38305.178544651368</v>
      </c>
      <c r="AG6" s="50"/>
      <c r="AH6" s="50"/>
      <c r="AI6" s="50"/>
      <c r="AJ6" s="50"/>
      <c r="AK6" s="50"/>
      <c r="AL6" s="50"/>
      <c r="AM6" s="50"/>
      <c r="AN6" s="51">
        <f t="shared" ref="AN6" si="10">SUM(AN7:AN15)</f>
        <v>1636.1106094051156</v>
      </c>
    </row>
    <row r="7" spans="1:40" s="42" customFormat="1">
      <c r="A7" s="52" t="s">
        <v>69</v>
      </c>
      <c r="B7" s="58" t="s">
        <v>70</v>
      </c>
      <c r="C7" s="54">
        <f t="shared" si="3"/>
        <v>5113.6316433363163</v>
      </c>
      <c r="D7" s="55">
        <f>AA!$J7</f>
        <v>166.60679306216838</v>
      </c>
      <c r="E7" s="55">
        <f>BBWB!$J7</f>
        <v>46.647303073373692</v>
      </c>
      <c r="F7" s="55">
        <f>CA!$J7</f>
        <v>65.307519208303873</v>
      </c>
      <c r="G7" s="55"/>
      <c r="H7" s="55">
        <f>CTB!J7</f>
        <v>187.60443099999998</v>
      </c>
      <c r="I7" s="55">
        <f>DLA!$J7</f>
        <v>448.82199834255732</v>
      </c>
      <c r="J7" s="55">
        <f>'DLA (children)'!$J7</f>
        <v>40.627463886026447</v>
      </c>
      <c r="K7" s="55">
        <f>'DLA (working age)'!$J7</f>
        <v>250.47921926304105</v>
      </c>
      <c r="L7" s="55">
        <f>'DLA (pensioners)'!$J7</f>
        <v>158.05962151561906</v>
      </c>
      <c r="M7" s="55">
        <f>DHP!$J7</f>
        <v>0.30296100000000004</v>
      </c>
      <c r="N7" s="55"/>
      <c r="O7" s="55">
        <f>HB!$J7</f>
        <v>593.11178099999995</v>
      </c>
      <c r="P7" s="55">
        <f>IB!$J7</f>
        <v>499.05518577982082</v>
      </c>
      <c r="Q7" s="55">
        <f>IS!$J7</f>
        <v>704.467710844267</v>
      </c>
      <c r="R7" s="55">
        <f>'IS MIG'!$J7</f>
        <v>123.70363333651068</v>
      </c>
      <c r="S7" s="55">
        <f>'IS (incapacity)'!$J7</f>
        <v>291.16843951228526</v>
      </c>
      <c r="T7" s="55">
        <f>'IS (lone parent)'!$J7</f>
        <v>252.24759257089357</v>
      </c>
      <c r="U7" s="55">
        <f>'IS (carer)'!$J7</f>
        <v>22.336886012049245</v>
      </c>
      <c r="V7" s="55">
        <f>'IS (others)'!$J7</f>
        <v>15.011159412528254</v>
      </c>
      <c r="W7" s="55">
        <f>IIDB!$J7</f>
        <v>87.597164997849447</v>
      </c>
      <c r="X7" s="55">
        <f>JSA!$J7</f>
        <v>147.15095103568729</v>
      </c>
      <c r="Y7" s="55">
        <f>MA!$J7</f>
        <v>4.567482231223317</v>
      </c>
      <c r="Z7" s="55"/>
      <c r="AA7" s="55"/>
      <c r="AB7" s="55"/>
      <c r="AC7" s="55">
        <f>SDA!$J7</f>
        <v>52.273451415927276</v>
      </c>
      <c r="AD7" s="55">
        <f>'SDA (working age)'!$J7</f>
        <v>41.659035717943325</v>
      </c>
      <c r="AE7" s="55">
        <f>'SDA (pensioners)'!$J7</f>
        <v>10.614415697983947</v>
      </c>
      <c r="AF7" s="55">
        <f>SP!$J7</f>
        <v>2023.4068837851482</v>
      </c>
      <c r="AG7" s="55"/>
      <c r="AH7" s="55"/>
      <c r="AI7" s="55"/>
      <c r="AJ7" s="55"/>
      <c r="AK7" s="55"/>
      <c r="AL7" s="55"/>
      <c r="AM7" s="55"/>
      <c r="AN7" s="56">
        <f>WFP!$J7</f>
        <v>86.710026559989672</v>
      </c>
    </row>
    <row r="8" spans="1:40" s="42" customFormat="1">
      <c r="A8" s="52" t="s">
        <v>71</v>
      </c>
      <c r="B8" s="58" t="s">
        <v>72</v>
      </c>
      <c r="C8" s="54">
        <f t="shared" si="3"/>
        <v>12936.876446620561</v>
      </c>
      <c r="D8" s="55">
        <f>AA!$J8</f>
        <v>468.81927728358312</v>
      </c>
      <c r="E8" s="55">
        <f>BBWB!$J8</f>
        <v>124.97266554009516</v>
      </c>
      <c r="F8" s="55">
        <f>CA!$J8</f>
        <v>154.79444333369017</v>
      </c>
      <c r="G8" s="55"/>
      <c r="H8" s="55">
        <f>CTB!J8</f>
        <v>436.45291499999996</v>
      </c>
      <c r="I8" s="55">
        <f>DLA!$J8</f>
        <v>1206.329797547334</v>
      </c>
      <c r="J8" s="55">
        <f>'DLA (children)'!$J8</f>
        <v>99.863638148360366</v>
      </c>
      <c r="K8" s="55">
        <f>'DLA (working age)'!$J8</f>
        <v>689.28844024155649</v>
      </c>
      <c r="L8" s="55">
        <f>'DLA (pensioners)'!$J8</f>
        <v>418.59882608174962</v>
      </c>
      <c r="M8" s="55">
        <f>DHP!$J8</f>
        <v>1.3922905700000001</v>
      </c>
      <c r="N8" s="55"/>
      <c r="O8" s="55">
        <f>HB!$J8</f>
        <v>1483.08995</v>
      </c>
      <c r="P8" s="55">
        <f>IB!$J8</f>
        <v>1093.068652351388</v>
      </c>
      <c r="Q8" s="55">
        <f>IS!$J8</f>
        <v>1869.5627569113883</v>
      </c>
      <c r="R8" s="55">
        <f>'IS MIG'!$J8</f>
        <v>320.69477721151418</v>
      </c>
      <c r="S8" s="55">
        <f>'IS (incapacity)'!$J8</f>
        <v>785.44210765490823</v>
      </c>
      <c r="T8" s="55">
        <f>'IS (lone parent)'!$J8</f>
        <v>676.92925661918582</v>
      </c>
      <c r="U8" s="55">
        <f>'IS (carer)'!$J8</f>
        <v>47.638210820648354</v>
      </c>
      <c r="V8" s="55">
        <f>'IS (others)'!$J8</f>
        <v>38.858404605131767</v>
      </c>
      <c r="W8" s="55">
        <f>IIDB!$J8</f>
        <v>107.66622562597992</v>
      </c>
      <c r="X8" s="55">
        <f>JSA!$J8</f>
        <v>303.33043616177866</v>
      </c>
      <c r="Y8" s="55">
        <f>MA!$J8</f>
        <v>11.850707973744811</v>
      </c>
      <c r="Z8" s="55"/>
      <c r="AA8" s="55"/>
      <c r="AB8" s="55"/>
      <c r="AC8" s="55">
        <f>SDA!$J8</f>
        <v>129.92226279106893</v>
      </c>
      <c r="AD8" s="55">
        <f>'SDA (working age)'!$J8</f>
        <v>105.01238556002315</v>
      </c>
      <c r="AE8" s="55">
        <f>'SDA (pensioners)'!$J8</f>
        <v>24.909877231045776</v>
      </c>
      <c r="AF8" s="55">
        <f>SP!$J8</f>
        <v>5317.9194401931391</v>
      </c>
      <c r="AG8" s="55"/>
      <c r="AH8" s="55"/>
      <c r="AI8" s="55"/>
      <c r="AJ8" s="55"/>
      <c r="AK8" s="55"/>
      <c r="AL8" s="55"/>
      <c r="AM8" s="55"/>
      <c r="AN8" s="56">
        <f>WFP!$J8</f>
        <v>227.70462533737214</v>
      </c>
    </row>
    <row r="9" spans="1:40" s="42" customFormat="1">
      <c r="A9" s="52" t="s">
        <v>73</v>
      </c>
      <c r="B9" s="58" t="s">
        <v>74</v>
      </c>
      <c r="C9" s="54">
        <f t="shared" si="3"/>
        <v>8587.9693540436328</v>
      </c>
      <c r="D9" s="55">
        <f>AA!$J9</f>
        <v>278.82526105295653</v>
      </c>
      <c r="E9" s="55">
        <f>BBWB!$J9</f>
        <v>84.173236910859345</v>
      </c>
      <c r="F9" s="55">
        <f>CA!$J9</f>
        <v>105.12397772095829</v>
      </c>
      <c r="G9" s="55"/>
      <c r="H9" s="55">
        <f>CTB!J9</f>
        <v>268.781993</v>
      </c>
      <c r="I9" s="55">
        <f>DLA!$J9</f>
        <v>733.55518234553551</v>
      </c>
      <c r="J9" s="55">
        <f>'DLA (children)'!$J9</f>
        <v>70.242707111447743</v>
      </c>
      <c r="K9" s="55">
        <f>'DLA (working age)'!$J9</f>
        <v>420.07236568039724</v>
      </c>
      <c r="L9" s="55">
        <f>'DLA (pensioners)'!$J9</f>
        <v>243.60129231524166</v>
      </c>
      <c r="M9" s="55">
        <f>DHP!$J9</f>
        <v>0.96802500000000002</v>
      </c>
      <c r="N9" s="55"/>
      <c r="O9" s="55">
        <f>HB!$J9</f>
        <v>893.264186</v>
      </c>
      <c r="P9" s="55">
        <f>IB!$J9</f>
        <v>638.43250644230454</v>
      </c>
      <c r="Q9" s="55">
        <f>IS!$J9</f>
        <v>1129.7671671757735</v>
      </c>
      <c r="R9" s="55">
        <f>'IS MIG'!$J9</f>
        <v>215.40500986300282</v>
      </c>
      <c r="S9" s="55">
        <f>'IS (incapacity)'!$J9</f>
        <v>418.71482336174148</v>
      </c>
      <c r="T9" s="55">
        <f>'IS (lone parent)'!$J9</f>
        <v>434.22108631511048</v>
      </c>
      <c r="U9" s="55">
        <f>'IS (carer)'!$J9</f>
        <v>35.910532356860863</v>
      </c>
      <c r="V9" s="55">
        <f>'IS (others)'!$J9</f>
        <v>25.515715279057673</v>
      </c>
      <c r="W9" s="55">
        <f>IIDB!$J9</f>
        <v>78.255583271629504</v>
      </c>
      <c r="X9" s="55">
        <f>JSA!$J9</f>
        <v>237.69880117212125</v>
      </c>
      <c r="Y9" s="55">
        <f>MA!$J9</f>
        <v>10.747779029116757</v>
      </c>
      <c r="Z9" s="55"/>
      <c r="AA9" s="55"/>
      <c r="AB9" s="55"/>
      <c r="AC9" s="55">
        <f>SDA!$J9</f>
        <v>85.687637970488481</v>
      </c>
      <c r="AD9" s="55">
        <f>'SDA (working age)'!$J9</f>
        <v>69.393021493684287</v>
      </c>
      <c r="AE9" s="55">
        <f>'SDA (pensioners)'!$J9</f>
        <v>16.294616476804201</v>
      </c>
      <c r="AF9" s="55">
        <f>SP!$J9</f>
        <v>3876.2857148058274</v>
      </c>
      <c r="AG9" s="55"/>
      <c r="AH9" s="55"/>
      <c r="AI9" s="55"/>
      <c r="AJ9" s="55"/>
      <c r="AK9" s="55"/>
      <c r="AL9" s="55"/>
      <c r="AM9" s="55"/>
      <c r="AN9" s="56">
        <f>WFP!$J9</f>
        <v>166.40230214606242</v>
      </c>
    </row>
    <row r="10" spans="1:40" s="42" customFormat="1">
      <c r="A10" s="52" t="s">
        <v>75</v>
      </c>
      <c r="B10" s="58" t="s">
        <v>76</v>
      </c>
      <c r="C10" s="54">
        <f t="shared" si="3"/>
        <v>6847.2718041615635</v>
      </c>
      <c r="D10" s="55">
        <f>AA!$J10</f>
        <v>260.35144932948072</v>
      </c>
      <c r="E10" s="55">
        <f>BBWB!$J10</f>
        <v>72.050816230508275</v>
      </c>
      <c r="F10" s="55">
        <f>CA!$J10</f>
        <v>77.882521218235951</v>
      </c>
      <c r="G10" s="55"/>
      <c r="H10" s="55">
        <f>CTB!J10</f>
        <v>201.64055799999997</v>
      </c>
      <c r="I10" s="55">
        <f>DLA!$J10</f>
        <v>535.63868204628307</v>
      </c>
      <c r="J10" s="55">
        <f>'DLA (children)'!$J10</f>
        <v>56.24581614902015</v>
      </c>
      <c r="K10" s="55">
        <f>'DLA (working age)'!$J10</f>
        <v>310.89980333308716</v>
      </c>
      <c r="L10" s="55">
        <f>'DLA (pensioners)'!$J10</f>
        <v>168.51100915306893</v>
      </c>
      <c r="M10" s="55">
        <f>DHP!$J10</f>
        <v>0.48746300000000004</v>
      </c>
      <c r="N10" s="55"/>
      <c r="O10" s="55">
        <f>HB!$J10</f>
        <v>622.09421899999995</v>
      </c>
      <c r="P10" s="55">
        <f>IB!$J10</f>
        <v>478.05830331873977</v>
      </c>
      <c r="Q10" s="55">
        <f>IS!$J10</f>
        <v>785.48867475423162</v>
      </c>
      <c r="R10" s="55">
        <f>'IS MIG'!$J10</f>
        <v>159.23792047911712</v>
      </c>
      <c r="S10" s="55">
        <f>'IS (incapacity)'!$J10</f>
        <v>277.99077289374861</v>
      </c>
      <c r="T10" s="55">
        <f>'IS (lone parent)'!$J10</f>
        <v>308.72550707803521</v>
      </c>
      <c r="U10" s="55">
        <f>'IS (carer)'!$J10</f>
        <v>23.063270582825936</v>
      </c>
      <c r="V10" s="55">
        <f>'IS (others)'!$J10</f>
        <v>16.471203720504548</v>
      </c>
      <c r="W10" s="55">
        <f>IIDB!$J10</f>
        <v>75.82232868835591</v>
      </c>
      <c r="X10" s="55">
        <f>JSA!$J10</f>
        <v>167.95746147153605</v>
      </c>
      <c r="Y10" s="55">
        <f>MA!$J10</f>
        <v>9.2135958300921548</v>
      </c>
      <c r="Z10" s="55"/>
      <c r="AA10" s="55"/>
      <c r="AB10" s="55"/>
      <c r="AC10" s="55">
        <f>SDA!$J10</f>
        <v>74.825230775852134</v>
      </c>
      <c r="AD10" s="55">
        <f>'SDA (working age)'!$J10</f>
        <v>62.68934802993099</v>
      </c>
      <c r="AE10" s="55">
        <f>'SDA (pensioners)'!$J10</f>
        <v>12.135882745921121</v>
      </c>
      <c r="AF10" s="55">
        <f>SP!$J10</f>
        <v>3344.7122932115153</v>
      </c>
      <c r="AG10" s="55"/>
      <c r="AH10" s="55"/>
      <c r="AI10" s="55"/>
      <c r="AJ10" s="55"/>
      <c r="AK10" s="55"/>
      <c r="AL10" s="55"/>
      <c r="AM10" s="55"/>
      <c r="AN10" s="56">
        <f>WFP!$J10</f>
        <v>141.04820728673198</v>
      </c>
    </row>
    <row r="11" spans="1:40" s="42" customFormat="1">
      <c r="A11" s="52" t="s">
        <v>77</v>
      </c>
      <c r="B11" s="58" t="s">
        <v>78</v>
      </c>
      <c r="C11" s="54">
        <f t="shared" si="3"/>
        <v>9259.7067039010781</v>
      </c>
      <c r="D11" s="55">
        <f>AA!$J11</f>
        <v>366.28520190105087</v>
      </c>
      <c r="E11" s="55">
        <f>BBWB!$J11</f>
        <v>96.923638490412444</v>
      </c>
      <c r="F11" s="55">
        <f>CA!$J11</f>
        <v>110.81859064599394</v>
      </c>
      <c r="G11" s="55"/>
      <c r="H11" s="55">
        <f>CTB!J11</f>
        <v>315.258824</v>
      </c>
      <c r="I11" s="55">
        <f>DLA!$J11</f>
        <v>725.85376779180638</v>
      </c>
      <c r="J11" s="55">
        <f>'DLA (children)'!$J11</f>
        <v>78.345938118519143</v>
      </c>
      <c r="K11" s="55">
        <f>'DLA (working age)'!$J11</f>
        <v>408.91844928412405</v>
      </c>
      <c r="L11" s="55">
        <f>'DLA (pensioners)'!$J11</f>
        <v>238.51524548514033</v>
      </c>
      <c r="M11" s="55">
        <f>DHP!$J11</f>
        <v>1.2290889999999999</v>
      </c>
      <c r="N11" s="55"/>
      <c r="O11" s="55">
        <f>HB!$J11</f>
        <v>992.34072500000002</v>
      </c>
      <c r="P11" s="55">
        <f>IB!$J11</f>
        <v>630.64155181262004</v>
      </c>
      <c r="Q11" s="55">
        <f>IS!$J11</f>
        <v>1217.093563474642</v>
      </c>
      <c r="R11" s="55">
        <f>'IS MIG'!$J11</f>
        <v>245.62466069040329</v>
      </c>
      <c r="S11" s="55">
        <f>'IS (incapacity)'!$J11</f>
        <v>432.78984752092447</v>
      </c>
      <c r="T11" s="55">
        <f>'IS (lone parent)'!$J11</f>
        <v>476.84520809870901</v>
      </c>
      <c r="U11" s="55">
        <f>'IS (carer)'!$J11</f>
        <v>35.434590077458914</v>
      </c>
      <c r="V11" s="55">
        <f>'IS (others)'!$J11</f>
        <v>26.399257087146168</v>
      </c>
      <c r="W11" s="55">
        <f>IIDB!$J11</f>
        <v>67.327096382405045</v>
      </c>
      <c r="X11" s="55">
        <f>JSA!$J11</f>
        <v>284.3523439041083</v>
      </c>
      <c r="Y11" s="55">
        <f>MA!$J11</f>
        <v>11.038948122141013</v>
      </c>
      <c r="Z11" s="55"/>
      <c r="AA11" s="55"/>
      <c r="AB11" s="55"/>
      <c r="AC11" s="55">
        <f>SDA!$J11</f>
        <v>84.701669078607324</v>
      </c>
      <c r="AD11" s="55">
        <f>'SDA (working age)'!$J11</f>
        <v>70.896452573113436</v>
      </c>
      <c r="AE11" s="55">
        <f>'SDA (pensioners)'!$J11</f>
        <v>13.805216505493892</v>
      </c>
      <c r="AF11" s="55">
        <f>SP!$J11</f>
        <v>4177.3834340486319</v>
      </c>
      <c r="AG11" s="55"/>
      <c r="AH11" s="55"/>
      <c r="AI11" s="55"/>
      <c r="AJ11" s="55"/>
      <c r="AK11" s="55"/>
      <c r="AL11" s="55"/>
      <c r="AM11" s="55"/>
      <c r="AN11" s="56">
        <f>WFP!$J11</f>
        <v>178.45826024865781</v>
      </c>
    </row>
    <row r="12" spans="1:40" s="42" customFormat="1">
      <c r="A12" s="52" t="s">
        <v>79</v>
      </c>
      <c r="B12" s="58" t="s">
        <v>80</v>
      </c>
      <c r="C12" s="54">
        <f t="shared" si="3"/>
        <v>8371.9859620745519</v>
      </c>
      <c r="D12" s="55">
        <f>AA!$J12</f>
        <v>313.34702387011191</v>
      </c>
      <c r="E12" s="55">
        <f>BBWB!$J12</f>
        <v>88.515010241060736</v>
      </c>
      <c r="F12" s="55">
        <f>CA!$J12</f>
        <v>80.094798183824523</v>
      </c>
      <c r="G12" s="55"/>
      <c r="H12" s="55">
        <f>CTB!J12</f>
        <v>249.86232900000002</v>
      </c>
      <c r="I12" s="55">
        <f>DLA!$J12</f>
        <v>532.56695873921478</v>
      </c>
      <c r="J12" s="55">
        <f>'DLA (children)'!$J12</f>
        <v>74.112488212479718</v>
      </c>
      <c r="K12" s="55">
        <f>'DLA (working age)'!$J12</f>
        <v>309.60379528655915</v>
      </c>
      <c r="L12" s="55">
        <f>'DLA (pensioners)'!$J12</f>
        <v>147.95159193945523</v>
      </c>
      <c r="M12" s="55">
        <f>DHP!$J12</f>
        <v>1.3352700000000002</v>
      </c>
      <c r="N12" s="55"/>
      <c r="O12" s="55">
        <f>HB!$J12</f>
        <v>863.44536099999993</v>
      </c>
      <c r="P12" s="55">
        <f>IB!$J12</f>
        <v>413.97049462137886</v>
      </c>
      <c r="Q12" s="55">
        <f>IS!$J12</f>
        <v>869.2734554985409</v>
      </c>
      <c r="R12" s="55">
        <f>'IS MIG'!$J12</f>
        <v>173.20599601888179</v>
      </c>
      <c r="S12" s="55">
        <f>'IS (incapacity)'!$J12</f>
        <v>292.32374932046423</v>
      </c>
      <c r="T12" s="55">
        <f>'IS (lone parent)'!$J12</f>
        <v>362.42178282313233</v>
      </c>
      <c r="U12" s="55">
        <f>'IS (carer)'!$J12</f>
        <v>21.036821905348361</v>
      </c>
      <c r="V12" s="55">
        <f>'IS (others)'!$J12</f>
        <v>20.285105430714307</v>
      </c>
      <c r="W12" s="55">
        <f>IIDB!$J12</f>
        <v>45.417225765189336</v>
      </c>
      <c r="X12" s="55">
        <f>JSA!$J12</f>
        <v>169.08385491375668</v>
      </c>
      <c r="Y12" s="55">
        <f>MA!$J12</f>
        <v>14.071912911675733</v>
      </c>
      <c r="Z12" s="55"/>
      <c r="AA12" s="55"/>
      <c r="AB12" s="55"/>
      <c r="AC12" s="55">
        <f>SDA!$J12</f>
        <v>73.722563469667421</v>
      </c>
      <c r="AD12" s="55">
        <f>'SDA (working age)'!$J12</f>
        <v>60.801002029992858</v>
      </c>
      <c r="AE12" s="55">
        <f>'SDA (pensioners)'!$J12</f>
        <v>12.921561439674557</v>
      </c>
      <c r="AF12" s="55">
        <f>SP!$J12</f>
        <v>4472.3685674860717</v>
      </c>
      <c r="AG12" s="55"/>
      <c r="AH12" s="55"/>
      <c r="AI12" s="55"/>
      <c r="AJ12" s="55"/>
      <c r="AK12" s="55"/>
      <c r="AL12" s="55"/>
      <c r="AM12" s="55"/>
      <c r="AN12" s="56">
        <f>WFP!$J12</f>
        <v>184.91113637405883</v>
      </c>
    </row>
    <row r="13" spans="1:40" s="42" customFormat="1">
      <c r="A13" s="52" t="s">
        <v>81</v>
      </c>
      <c r="B13" s="58" t="s">
        <v>82</v>
      </c>
      <c r="C13" s="54">
        <f t="shared" si="3"/>
        <v>12613.20469198502</v>
      </c>
      <c r="D13" s="55">
        <f>AA!$J13</f>
        <v>302.13041002112379</v>
      </c>
      <c r="E13" s="55">
        <f>BBWB!$J13</f>
        <v>99.572141298563167</v>
      </c>
      <c r="F13" s="55">
        <f>CA!$J13</f>
        <v>108.87018059335966</v>
      </c>
      <c r="G13" s="55"/>
      <c r="H13" s="55">
        <f>CTB!J13</f>
        <v>529.10975135000012</v>
      </c>
      <c r="I13" s="55">
        <f>DLA!$J13</f>
        <v>747.30246038537894</v>
      </c>
      <c r="J13" s="55">
        <f>'DLA (children)'!$J13</f>
        <v>90.680563789930233</v>
      </c>
      <c r="K13" s="55">
        <f>'DLA (working age)'!$J13</f>
        <v>468.63587829779726</v>
      </c>
      <c r="L13" s="55">
        <f>'DLA (pensioners)'!$J13</f>
        <v>187.13857757297083</v>
      </c>
      <c r="M13" s="55">
        <f>DHP!$J13</f>
        <v>3.5525529999999996</v>
      </c>
      <c r="N13" s="55"/>
      <c r="O13" s="55">
        <f>HB!$J13</f>
        <v>3015.297603</v>
      </c>
      <c r="P13" s="55">
        <f>IB!$J13</f>
        <v>527.80806195844502</v>
      </c>
      <c r="Q13" s="55">
        <f>IS!$J13</f>
        <v>2299.7937200897195</v>
      </c>
      <c r="R13" s="55">
        <f>'IS MIG'!$J13</f>
        <v>382.39151647952292</v>
      </c>
      <c r="S13" s="55">
        <f>'IS (incapacity)'!$J13</f>
        <v>803.498005546174</v>
      </c>
      <c r="T13" s="55">
        <f>'IS (lone parent)'!$J13</f>
        <v>1007.6876694865542</v>
      </c>
      <c r="U13" s="55">
        <f>'IS (carer)'!$J13</f>
        <v>35.074012837916953</v>
      </c>
      <c r="V13" s="55">
        <f>'IS (others)'!$J13</f>
        <v>71.142515739551271</v>
      </c>
      <c r="W13" s="55">
        <f>IIDB!$J13</f>
        <v>31.727523892337015</v>
      </c>
      <c r="X13" s="55">
        <f>JSA!$J13</f>
        <v>493.74897276984609</v>
      </c>
      <c r="Y13" s="55">
        <f>MA!$J13</f>
        <v>16.132412727252795</v>
      </c>
      <c r="Z13" s="55"/>
      <c r="AA13" s="55"/>
      <c r="AB13" s="55"/>
      <c r="AC13" s="55">
        <f>SDA!$J13</f>
        <v>82.623716631029239</v>
      </c>
      <c r="AD13" s="55">
        <f>'SDA (working age)'!$J13</f>
        <v>69.274119366666454</v>
      </c>
      <c r="AE13" s="55">
        <f>'SDA (pensioners)'!$J13</f>
        <v>13.349597264362785</v>
      </c>
      <c r="AF13" s="55">
        <f>SP!$J13</f>
        <v>4164.997139912557</v>
      </c>
      <c r="AG13" s="55"/>
      <c r="AH13" s="55"/>
      <c r="AI13" s="55"/>
      <c r="AJ13" s="55"/>
      <c r="AK13" s="55"/>
      <c r="AL13" s="55"/>
      <c r="AM13" s="55"/>
      <c r="AN13" s="56">
        <f>WFP!$J13</f>
        <v>190.53804435540852</v>
      </c>
    </row>
    <row r="14" spans="1:40" s="42" customFormat="1">
      <c r="A14" s="52" t="s">
        <v>83</v>
      </c>
      <c r="B14" s="58" t="s">
        <v>84</v>
      </c>
      <c r="C14" s="54">
        <f t="shared" si="3"/>
        <v>11799.030978644207</v>
      </c>
      <c r="D14" s="55">
        <f>AA!$J14</f>
        <v>364.86446078056247</v>
      </c>
      <c r="E14" s="55">
        <f>BBWB!$J14</f>
        <v>130.21063901085978</v>
      </c>
      <c r="F14" s="55">
        <f>CA!$J14</f>
        <v>97.178947604457406</v>
      </c>
      <c r="G14" s="55"/>
      <c r="H14" s="55">
        <f>CTB!J14</f>
        <v>326.68384891000005</v>
      </c>
      <c r="I14" s="55">
        <f>DLA!$J14</f>
        <v>653.81351031546069</v>
      </c>
      <c r="J14" s="55">
        <f>'DLA (children)'!$J14</f>
        <v>101.10286976352791</v>
      </c>
      <c r="K14" s="55">
        <f>'DLA (working age)'!$J14</f>
        <v>381.06890326730797</v>
      </c>
      <c r="L14" s="55">
        <f>'DLA (pensioners)'!$J14</f>
        <v>169.89577828097825</v>
      </c>
      <c r="M14" s="55">
        <f>DHP!$J14</f>
        <v>2.1604939999999999</v>
      </c>
      <c r="N14" s="55"/>
      <c r="O14" s="55">
        <f>HB!$J14</f>
        <v>1373.38611771</v>
      </c>
      <c r="P14" s="55">
        <f>IB!$J14</f>
        <v>522.39591724299657</v>
      </c>
      <c r="Q14" s="55">
        <f>IS!$J14</f>
        <v>1156.8261477929257</v>
      </c>
      <c r="R14" s="55">
        <f>'IS MIG'!$J14</f>
        <v>219.15612161360212</v>
      </c>
      <c r="S14" s="55">
        <f>'IS (incapacity)'!$J14</f>
        <v>389.09553642572411</v>
      </c>
      <c r="T14" s="55">
        <f>'IS (lone parent)'!$J14</f>
        <v>499.652924359228</v>
      </c>
      <c r="U14" s="55">
        <f>'IS (carer)'!$J14</f>
        <v>23.774664060584033</v>
      </c>
      <c r="V14" s="55">
        <f>'IS (others)'!$J14</f>
        <v>25.146901333787355</v>
      </c>
      <c r="W14" s="55">
        <f>IIDB!$J14</f>
        <v>59.392570567382457</v>
      </c>
      <c r="X14" s="55">
        <f>JSA!$J14</f>
        <v>222.07693476112922</v>
      </c>
      <c r="Y14" s="55">
        <f>MA!$J14</f>
        <v>20.266835168941345</v>
      </c>
      <c r="Z14" s="55"/>
      <c r="AA14" s="55"/>
      <c r="AB14" s="55"/>
      <c r="AC14" s="55">
        <f>SDA!$J14</f>
        <v>105.33745908015416</v>
      </c>
      <c r="AD14" s="55">
        <f>'SDA (working age)'!$J14</f>
        <v>86.588714049122586</v>
      </c>
      <c r="AE14" s="55">
        <f>'SDA (pensioners)'!$J14</f>
        <v>18.748745031031575</v>
      </c>
      <c r="AF14" s="55">
        <f>SP!$J14</f>
        <v>6493.3485432331763</v>
      </c>
      <c r="AG14" s="55"/>
      <c r="AH14" s="55"/>
      <c r="AI14" s="55"/>
      <c r="AJ14" s="55"/>
      <c r="AK14" s="55"/>
      <c r="AL14" s="55"/>
      <c r="AM14" s="55"/>
      <c r="AN14" s="56">
        <f>WFP!$J14</f>
        <v>271.08855246615963</v>
      </c>
    </row>
    <row r="15" spans="1:40" s="42" customFormat="1">
      <c r="A15" s="52" t="s">
        <v>85</v>
      </c>
      <c r="B15" s="58" t="s">
        <v>86</v>
      </c>
      <c r="C15" s="54">
        <f t="shared" si="3"/>
        <v>8215.1777215813381</v>
      </c>
      <c r="D15" s="55">
        <f>AA!$J15</f>
        <v>326.65381319264725</v>
      </c>
      <c r="E15" s="55">
        <f>BBWB!$J15</f>
        <v>78.626324656970823</v>
      </c>
      <c r="F15" s="55">
        <f>CA!$J15</f>
        <v>75.838565407020951</v>
      </c>
      <c r="G15" s="55"/>
      <c r="H15" s="55">
        <f>CTB!J15</f>
        <v>230.59255899999999</v>
      </c>
      <c r="I15" s="55">
        <f>DLA!$J15</f>
        <v>505.50765052719163</v>
      </c>
      <c r="J15" s="55">
        <f>'DLA (children)'!$J15</f>
        <v>58.327797184047718</v>
      </c>
      <c r="K15" s="55">
        <f>'DLA (working age)'!$J15</f>
        <v>298.9064597094748</v>
      </c>
      <c r="L15" s="55">
        <f>'DLA (pensioners)'!$J15</f>
        <v>147.98550714282297</v>
      </c>
      <c r="M15" s="55">
        <f>DHP!$J15</f>
        <v>1.1861796499999999</v>
      </c>
      <c r="N15" s="55"/>
      <c r="O15" s="55">
        <f>HB!$J15</f>
        <v>830.99465299999997</v>
      </c>
      <c r="P15" s="55">
        <f>IB!$J15</f>
        <v>444.01455936884315</v>
      </c>
      <c r="Q15" s="55">
        <f>IS!$J15</f>
        <v>823.32668807656523</v>
      </c>
      <c r="R15" s="55">
        <f>'IS MIG'!$J15</f>
        <v>172.87504809488155</v>
      </c>
      <c r="S15" s="55">
        <f>'IS (incapacity)'!$J15</f>
        <v>312.86090529246934</v>
      </c>
      <c r="T15" s="55">
        <f>'IS (lone parent)'!$J15</f>
        <v>302.62901206423811</v>
      </c>
      <c r="U15" s="55">
        <f>'IS (carer)'!$J15</f>
        <v>19.090062929462185</v>
      </c>
      <c r="V15" s="55">
        <f>'IS (others)'!$J15</f>
        <v>15.871659695514239</v>
      </c>
      <c r="W15" s="55">
        <f>IIDB!$J15</f>
        <v>46.443424437265584</v>
      </c>
      <c r="X15" s="55">
        <f>JSA!$J15</f>
        <v>135.27677097324641</v>
      </c>
      <c r="Y15" s="55">
        <f>MA!$J15</f>
        <v>14.129899328233964</v>
      </c>
      <c r="Z15" s="55"/>
      <c r="AA15" s="55"/>
      <c r="AB15" s="55"/>
      <c r="AC15" s="55">
        <f>SDA!$J15</f>
        <v>78.580651357371664</v>
      </c>
      <c r="AD15" s="55">
        <f>'SDA (working age)'!$J15</f>
        <v>65.182370467861077</v>
      </c>
      <c r="AE15" s="55">
        <f>'SDA (pensioners)'!$J15</f>
        <v>13.398280889510595</v>
      </c>
      <c r="AF15" s="55">
        <f>SP!$J15</f>
        <v>4434.7565279753071</v>
      </c>
      <c r="AG15" s="55"/>
      <c r="AH15" s="55"/>
      <c r="AI15" s="55"/>
      <c r="AJ15" s="55"/>
      <c r="AK15" s="55"/>
      <c r="AL15" s="55"/>
      <c r="AM15" s="55"/>
      <c r="AN15" s="56">
        <f>WFP!$J15</f>
        <v>189.24945463067462</v>
      </c>
    </row>
    <row r="16" spans="1:40" s="42" customFormat="1" ht="15.75">
      <c r="A16" s="40">
        <v>924</v>
      </c>
      <c r="B16" s="59" t="s">
        <v>87</v>
      </c>
      <c r="C16" s="49">
        <f t="shared" si="3"/>
        <v>5853.087890416642</v>
      </c>
      <c r="D16" s="50">
        <f>AA!$J$16</f>
        <v>269.06215455920045</v>
      </c>
      <c r="E16" s="50">
        <f>BBWB!$J$16</f>
        <v>53.489591478076889</v>
      </c>
      <c r="F16" s="50">
        <f>CA!$J$16</f>
        <v>74.640202411904269</v>
      </c>
      <c r="G16" s="50"/>
      <c r="H16" s="50">
        <f>CTB!J16</f>
        <v>145.12074900000002</v>
      </c>
      <c r="I16" s="50">
        <f>DLA!$J$16</f>
        <v>630.70925412321662</v>
      </c>
      <c r="J16" s="50">
        <f>'DLA (children)'!$J$16</f>
        <v>49.346361235669072</v>
      </c>
      <c r="K16" s="50">
        <f>'DLA (working age)'!$J$16</f>
        <v>349.32204410526504</v>
      </c>
      <c r="L16" s="50">
        <f>'DLA (pensioners)'!$J$16</f>
        <v>232.94724033978503</v>
      </c>
      <c r="M16" s="50">
        <f>DHP!$J$16</f>
        <v>0.66974400000000012</v>
      </c>
      <c r="N16" s="50"/>
      <c r="O16" s="50">
        <f>HB!$J$16</f>
        <v>545.38730199999998</v>
      </c>
      <c r="P16" s="50">
        <f>IB!$J$16</f>
        <v>614.27346954720849</v>
      </c>
      <c r="Q16" s="50">
        <f>IS!$J$16</f>
        <v>751.78204558047264</v>
      </c>
      <c r="R16" s="50">
        <f>'IS MIG'!$J$16</f>
        <v>134.43764947369095</v>
      </c>
      <c r="S16" s="50">
        <f>'IS (incapacity)'!$J$16</f>
        <v>317.82703936036609</v>
      </c>
      <c r="T16" s="50">
        <f>'IS (lone parent)'!$J$16</f>
        <v>263.47033959141686</v>
      </c>
      <c r="U16" s="50">
        <f>'IS (carer)'!$J$16</f>
        <v>21.724667508519772</v>
      </c>
      <c r="V16" s="50">
        <f>'IS (others)'!$J$16</f>
        <v>14.322349646478953</v>
      </c>
      <c r="W16" s="50">
        <f>IIDB!$J$16</f>
        <v>52.27265606936885</v>
      </c>
      <c r="X16" s="50">
        <f>JSA!$J$16</f>
        <v>122.6051817825774</v>
      </c>
      <c r="Y16" s="50">
        <f>MA!$J$16</f>
        <v>5.7711275494262502</v>
      </c>
      <c r="Z16" s="50"/>
      <c r="AA16" s="50"/>
      <c r="AB16" s="50"/>
      <c r="AC16" s="50">
        <f>SDA!$J$16</f>
        <v>63.425322329629076</v>
      </c>
      <c r="AD16" s="50">
        <f>'SDA (working age)'!$J$16</f>
        <v>48.881857924632953</v>
      </c>
      <c r="AE16" s="50">
        <f>'SDA (pensioners)'!$J$16</f>
        <v>14.543464404996124</v>
      </c>
      <c r="AF16" s="50">
        <f>SP!$J$16</f>
        <v>2417.8650363088905</v>
      </c>
      <c r="AG16" s="50"/>
      <c r="AH16" s="50"/>
      <c r="AI16" s="50"/>
      <c r="AJ16" s="50"/>
      <c r="AK16" s="50"/>
      <c r="AL16" s="50"/>
      <c r="AM16" s="50"/>
      <c r="AN16" s="51">
        <f>WFP!$J$16</f>
        <v>106.01405367667009</v>
      </c>
    </row>
    <row r="17" spans="1:40" s="42" customFormat="1" ht="15.75">
      <c r="A17" s="40">
        <v>923</v>
      </c>
      <c r="B17" s="59" t="s">
        <v>88</v>
      </c>
      <c r="C17" s="49">
        <f t="shared" si="3"/>
        <v>9640.1040177080322</v>
      </c>
      <c r="D17" s="50">
        <f>AA!$J$17</f>
        <v>338.9537532775725</v>
      </c>
      <c r="E17" s="50">
        <f>BBWB!$J$17</f>
        <v>104.06399959295175</v>
      </c>
      <c r="F17" s="50">
        <f>CA!$J$17</f>
        <v>102.89679062395339</v>
      </c>
      <c r="G17" s="50"/>
      <c r="H17" s="50">
        <f>CTB!J17</f>
        <v>337.22303699999998</v>
      </c>
      <c r="I17" s="50">
        <f>DLA!$J$17</f>
        <v>856.05377933393368</v>
      </c>
      <c r="J17" s="50">
        <f>'DLA (children)'!$J$17</f>
        <v>74.045572532362314</v>
      </c>
      <c r="K17" s="50">
        <f>'DLA (working age)'!$J$17</f>
        <v>498.51362737330913</v>
      </c>
      <c r="L17" s="50">
        <f>'DLA (pensioners)'!$J$17</f>
        <v>284.29399383668681</v>
      </c>
      <c r="M17" s="50">
        <f>DHP!$J$17</f>
        <v>1.7023909999999993</v>
      </c>
      <c r="N17" s="50"/>
      <c r="O17" s="50">
        <f>HB!$J$17</f>
        <v>1149.8612230000001</v>
      </c>
      <c r="P17" s="50">
        <f>IB!$J$17</f>
        <v>822.90610864890766</v>
      </c>
      <c r="Q17" s="50">
        <f>IS!$J$17</f>
        <v>1266.0448067206455</v>
      </c>
      <c r="R17" s="50">
        <f>'IS MIG'!$J$17</f>
        <v>234.48138561495739</v>
      </c>
      <c r="S17" s="50">
        <f>'IS (incapacity)'!$J$17</f>
        <v>542.81021772001657</v>
      </c>
      <c r="T17" s="50">
        <f>'IS (lone parent)'!$J$17</f>
        <v>425.96105833939151</v>
      </c>
      <c r="U17" s="50">
        <f>'IS (carer)'!$J$17</f>
        <v>32.198873888868029</v>
      </c>
      <c r="V17" s="50">
        <f>'IS (others)'!$J$17</f>
        <v>30.593271157411788</v>
      </c>
      <c r="W17" s="50">
        <f>IIDB!$J$17</f>
        <v>71.516526012736989</v>
      </c>
      <c r="X17" s="50">
        <f>JSA!$J$17</f>
        <v>275.70718283082351</v>
      </c>
      <c r="Y17" s="50">
        <f>MA!$J$17</f>
        <v>9.6274413520920525</v>
      </c>
      <c r="Z17" s="50"/>
      <c r="AA17" s="50"/>
      <c r="AB17" s="50"/>
      <c r="AC17" s="50">
        <f>SDA!$J$17</f>
        <v>103.36100182838777</v>
      </c>
      <c r="AD17" s="50">
        <f>'SDA (working age)'!$J$17</f>
        <v>84.426278662402723</v>
      </c>
      <c r="AE17" s="50">
        <f>'SDA (pensioners)'!$J$17</f>
        <v>18.934723165985044</v>
      </c>
      <c r="AF17" s="50">
        <f>SP!$J$17</f>
        <v>4029.7146395678124</v>
      </c>
      <c r="AG17" s="50"/>
      <c r="AH17" s="50"/>
      <c r="AI17" s="50"/>
      <c r="AJ17" s="50"/>
      <c r="AK17" s="50"/>
      <c r="AL17" s="50"/>
      <c r="AM17" s="50"/>
      <c r="AN17" s="51">
        <f>WFP!$J$17</f>
        <v>170.47133691821432</v>
      </c>
    </row>
    <row r="18" spans="1:40" s="65" customFormat="1" ht="30" customHeight="1">
      <c r="A18" s="60">
        <v>922</v>
      </c>
      <c r="B18" s="61" t="s">
        <v>89</v>
      </c>
      <c r="C18" s="62">
        <f t="shared" si="3"/>
        <v>0</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70" zoomScaleNormal="70" workbookViewId="0">
      <selection sqref="A1:B1"/>
    </sheetView>
  </sheetViews>
  <sheetFormatPr defaultRowHeight="15"/>
  <cols>
    <col min="1" max="1" width="11.77734375" style="86" customWidth="1"/>
    <col min="2" max="2" width="60.77734375" style="68" customWidth="1"/>
    <col min="3" max="16384" width="8.88671875" style="68"/>
  </cols>
  <sheetData>
    <row r="1" spans="1:23" s="74" customFormat="1" ht="60" customHeight="1">
      <c r="A1" s="140" t="s">
        <v>178</v>
      </c>
      <c r="B1" s="140"/>
      <c r="C1" s="122"/>
      <c r="D1" s="122"/>
      <c r="E1" s="122"/>
      <c r="F1" s="122"/>
      <c r="G1" s="122"/>
    </row>
    <row r="2" spans="1:23" s="42" customFormat="1" ht="15.75">
      <c r="A2" s="75" t="s">
        <v>40</v>
      </c>
      <c r="B2" s="44" t="s">
        <v>122</v>
      </c>
      <c r="C2" s="46" t="s">
        <v>11</v>
      </c>
      <c r="D2" s="46" t="s">
        <v>12</v>
      </c>
      <c r="E2" s="46" t="s">
        <v>13</v>
      </c>
      <c r="F2" s="46" t="s">
        <v>14</v>
      </c>
      <c r="G2" s="46" t="s">
        <v>15</v>
      </c>
      <c r="H2" s="46" t="s">
        <v>16</v>
      </c>
      <c r="I2" s="46" t="s">
        <v>17</v>
      </c>
      <c r="J2" s="46" t="s">
        <v>18</v>
      </c>
      <c r="K2" s="46" t="s">
        <v>19</v>
      </c>
      <c r="L2" s="46" t="s">
        <v>20</v>
      </c>
      <c r="M2" s="46" t="s">
        <v>21</v>
      </c>
      <c r="N2" s="46" t="s">
        <v>22</v>
      </c>
      <c r="O2" s="46" t="s">
        <v>23</v>
      </c>
      <c r="P2" s="46" t="s">
        <v>24</v>
      </c>
      <c r="Q2" s="46" t="s">
        <v>25</v>
      </c>
      <c r="R2" s="46" t="s">
        <v>26</v>
      </c>
      <c r="S2" s="46" t="s">
        <v>27</v>
      </c>
      <c r="T2" s="46" t="s">
        <v>28</v>
      </c>
      <c r="U2" s="46" t="s">
        <v>29</v>
      </c>
      <c r="V2" s="46" t="s">
        <v>30</v>
      </c>
      <c r="W2" s="76" t="s">
        <v>31</v>
      </c>
    </row>
    <row r="3" spans="1:23" s="42" customFormat="1" ht="30" customHeight="1">
      <c r="A3" s="47">
        <v>925</v>
      </c>
      <c r="B3" s="48" t="s">
        <v>65</v>
      </c>
      <c r="C3" s="50"/>
      <c r="D3" s="50"/>
      <c r="E3" s="50"/>
      <c r="F3" s="50"/>
      <c r="G3" s="50">
        <f>G6+G16+G17+G4</f>
        <v>1749.2679999999998</v>
      </c>
      <c r="H3" s="50">
        <f>SUM(H6,H16:H17,H4)</f>
        <v>1680.5630000000001</v>
      </c>
      <c r="I3" s="50">
        <f>I6+I16+I17+I4</f>
        <v>1705.4359999999999</v>
      </c>
      <c r="J3" s="50">
        <f>SUM(J6,J16:J17,J4)</f>
        <v>1915.596</v>
      </c>
      <c r="K3" s="50">
        <f>SUM(K6,K16:K17,K4)</f>
        <v>2474.88442904779</v>
      </c>
      <c r="L3" s="50">
        <f>SUM(L6,L16:L17,L4)</f>
        <v>3113.7637531214655</v>
      </c>
      <c r="M3" s="50">
        <f>SUM(M6,M16:M17,M4)</f>
        <v>2015.0229999999999</v>
      </c>
      <c r="N3" s="50">
        <f>N6+N16+N17+N4</f>
        <v>2070.2503380227035</v>
      </c>
      <c r="O3" s="50">
        <f>O6+O16+O17+O4</f>
        <v>2700.6877948242013</v>
      </c>
      <c r="P3" s="50">
        <f t="shared" ref="P3:W3" si="0">P6+P16+P17+P4</f>
        <v>2734.8132516599994</v>
      </c>
      <c r="Q3" s="50">
        <f t="shared" si="0"/>
        <v>2759.4819029400005</v>
      </c>
      <c r="R3" s="50">
        <f t="shared" si="0"/>
        <v>2149.2390251900001</v>
      </c>
      <c r="S3" s="50">
        <f t="shared" si="0"/>
        <v>2144.0899999999997</v>
      </c>
      <c r="T3" s="50">
        <f t="shared" si="0"/>
        <v>2140.0810000000024</v>
      </c>
      <c r="U3" s="50">
        <f t="shared" si="0"/>
        <v>2116.9060000000004</v>
      </c>
      <c r="V3" s="50">
        <f t="shared" si="0"/>
        <v>2073.8218945200006</v>
      </c>
      <c r="W3" s="77">
        <f t="shared" si="0"/>
        <v>2048.8185346600017</v>
      </c>
    </row>
    <row r="4" spans="1:23" s="42" customFormat="1">
      <c r="A4" s="52"/>
      <c r="B4" s="78" t="s">
        <v>66</v>
      </c>
      <c r="C4" s="55"/>
      <c r="D4" s="55"/>
      <c r="E4" s="55"/>
      <c r="F4" s="55"/>
      <c r="G4" s="132">
        <v>0</v>
      </c>
      <c r="H4" s="132">
        <v>0</v>
      </c>
      <c r="I4" s="55">
        <v>1</v>
      </c>
      <c r="J4" s="55">
        <v>3</v>
      </c>
      <c r="K4" s="55">
        <v>5.5</v>
      </c>
      <c r="L4" s="55">
        <v>6.4</v>
      </c>
      <c r="M4" s="55">
        <v>7.8</v>
      </c>
      <c r="N4" s="55">
        <v>9</v>
      </c>
      <c r="O4" s="55">
        <v>13.5</v>
      </c>
      <c r="P4" s="55">
        <v>15.2</v>
      </c>
      <c r="Q4" s="55">
        <v>15.593</v>
      </c>
      <c r="R4" s="55">
        <v>12.76</v>
      </c>
      <c r="S4" s="55">
        <v>21.413</v>
      </c>
      <c r="T4" s="55">
        <v>21.736000000000001</v>
      </c>
      <c r="U4" s="55">
        <v>24.518999999999998</v>
      </c>
      <c r="V4" s="55">
        <v>8.0969999999999995</v>
      </c>
      <c r="W4" s="56">
        <v>8.1854847184070163</v>
      </c>
    </row>
    <row r="5" spans="1:23" s="42" customFormat="1" ht="25.5" customHeight="1">
      <c r="A5" s="47">
        <v>941</v>
      </c>
      <c r="B5" s="48" t="s">
        <v>67</v>
      </c>
      <c r="C5" s="50"/>
      <c r="D5" s="50"/>
      <c r="E5" s="50"/>
      <c r="F5" s="50"/>
      <c r="G5" s="50">
        <f t="shared" ref="G5:W5" si="1">SUM(G6,G16)</f>
        <v>1591.2836313582386</v>
      </c>
      <c r="H5" s="50">
        <f t="shared" si="1"/>
        <v>1528.6610903875128</v>
      </c>
      <c r="I5" s="50">
        <f t="shared" si="1"/>
        <v>1550.4860962693547</v>
      </c>
      <c r="J5" s="50">
        <f t="shared" si="1"/>
        <v>1742.1246630817857</v>
      </c>
      <c r="K5" s="50">
        <f t="shared" si="1"/>
        <v>2250.8516915347095</v>
      </c>
      <c r="L5" s="50">
        <f t="shared" si="1"/>
        <v>2834.481540986174</v>
      </c>
      <c r="M5" s="50">
        <f t="shared" si="1"/>
        <v>1829.5034456603616</v>
      </c>
      <c r="N5" s="50">
        <f t="shared" si="1"/>
        <v>1878.9583007590468</v>
      </c>
      <c r="O5" s="50">
        <f t="shared" si="1"/>
        <v>2450.896898927037</v>
      </c>
      <c r="P5" s="50">
        <f t="shared" si="1"/>
        <v>2479.5592184579632</v>
      </c>
      <c r="Q5" s="50">
        <f t="shared" si="1"/>
        <v>2504.1278614006164</v>
      </c>
      <c r="R5" s="50">
        <f t="shared" si="1"/>
        <v>1948.3075219611831</v>
      </c>
      <c r="S5" s="50">
        <f t="shared" si="1"/>
        <v>1936.0337639914601</v>
      </c>
      <c r="T5" s="50">
        <f t="shared" si="1"/>
        <v>1932.3616227648442</v>
      </c>
      <c r="U5" s="50">
        <f t="shared" si="1"/>
        <v>1908.82754055792</v>
      </c>
      <c r="V5" s="50">
        <f t="shared" si="1"/>
        <v>1884.7827804713431</v>
      </c>
      <c r="W5" s="51">
        <f t="shared" si="1"/>
        <v>1862.1978117770816</v>
      </c>
    </row>
    <row r="6" spans="1:23" s="42" customFormat="1" ht="25.5" customHeight="1">
      <c r="A6" s="47">
        <v>921</v>
      </c>
      <c r="B6" s="57" t="s">
        <v>68</v>
      </c>
      <c r="C6" s="50"/>
      <c r="D6" s="50"/>
      <c r="E6" s="50"/>
      <c r="F6" s="50"/>
      <c r="G6" s="50">
        <f>SUM(G7:G15)</f>
        <v>1494.9789585124145</v>
      </c>
      <c r="H6" s="50">
        <f t="shared" ref="H6:W6" si="2">SUM(H7:H15)</f>
        <v>1435.8876455913016</v>
      </c>
      <c r="I6" s="50">
        <f t="shared" si="2"/>
        <v>1456.2418351156805</v>
      </c>
      <c r="J6" s="50">
        <f t="shared" si="2"/>
        <v>1636.1106094051156</v>
      </c>
      <c r="K6" s="50">
        <f t="shared" si="2"/>
        <v>2114.1132843910395</v>
      </c>
      <c r="L6" s="50">
        <f t="shared" si="2"/>
        <v>2663.7360187377508</v>
      </c>
      <c r="M6" s="50">
        <f t="shared" si="2"/>
        <v>1718.2926293164007</v>
      </c>
      <c r="N6" s="50">
        <f t="shared" si="2"/>
        <v>1764.9502056261074</v>
      </c>
      <c r="O6" s="50">
        <f t="shared" si="2"/>
        <v>2302.2175439940734</v>
      </c>
      <c r="P6" s="50">
        <f t="shared" si="2"/>
        <v>2329.4004636003292</v>
      </c>
      <c r="Q6" s="50">
        <f t="shared" si="2"/>
        <v>2353.0379788468763</v>
      </c>
      <c r="R6" s="50">
        <f t="shared" si="2"/>
        <v>1830.6224204869359</v>
      </c>
      <c r="S6" s="50">
        <f t="shared" si="2"/>
        <v>1819.1785189294858</v>
      </c>
      <c r="T6" s="50">
        <f t="shared" si="2"/>
        <v>1815.998522881742</v>
      </c>
      <c r="U6" s="50">
        <f t="shared" si="2"/>
        <v>1793.8224109549415</v>
      </c>
      <c r="V6" s="50">
        <f t="shared" si="2"/>
        <v>1771.2433872248512</v>
      </c>
      <c r="W6" s="51">
        <f t="shared" si="2"/>
        <v>1750.342096933935</v>
      </c>
    </row>
    <row r="7" spans="1:23" s="42" customFormat="1">
      <c r="A7" s="52" t="s">
        <v>69</v>
      </c>
      <c r="B7" s="58" t="s">
        <v>70</v>
      </c>
      <c r="C7" s="55"/>
      <c r="D7" s="55"/>
      <c r="E7" s="55"/>
      <c r="F7" s="55"/>
      <c r="G7" s="55">
        <v>81.335897216736981</v>
      </c>
      <c r="H7" s="55">
        <v>77.764453727141614</v>
      </c>
      <c r="I7" s="55">
        <v>78.395800071444569</v>
      </c>
      <c r="J7" s="55">
        <v>86.710026559989672</v>
      </c>
      <c r="K7" s="55">
        <v>111.08801694490683</v>
      </c>
      <c r="L7" s="55">
        <v>137.84740135625376</v>
      </c>
      <c r="M7" s="55">
        <v>90.094187101741568</v>
      </c>
      <c r="N7" s="55">
        <v>92.4304274268043</v>
      </c>
      <c r="O7" s="55">
        <v>119.87080481504768</v>
      </c>
      <c r="P7" s="55">
        <v>121.27342831773399</v>
      </c>
      <c r="Q7" s="55">
        <v>121.3669612440091</v>
      </c>
      <c r="R7" s="55">
        <v>95.16574281481131</v>
      </c>
      <c r="S7" s="55">
        <v>94.532763359751769</v>
      </c>
      <c r="T7" s="55">
        <v>94.151608674593462</v>
      </c>
      <c r="U7" s="55">
        <v>93.012888214094943</v>
      </c>
      <c r="V7" s="55">
        <v>91.776162029529502</v>
      </c>
      <c r="W7" s="56">
        <v>90.621241894647937</v>
      </c>
    </row>
    <row r="8" spans="1:23" s="42" customFormat="1">
      <c r="A8" s="52" t="s">
        <v>71</v>
      </c>
      <c r="B8" s="58" t="s">
        <v>72</v>
      </c>
      <c r="C8" s="55"/>
      <c r="D8" s="55"/>
      <c r="E8" s="55"/>
      <c r="F8" s="55"/>
      <c r="G8" s="55">
        <v>211.10064958796448</v>
      </c>
      <c r="H8" s="55">
        <v>202.19587968562936</v>
      </c>
      <c r="I8" s="55">
        <v>204.3194729363336</v>
      </c>
      <c r="J8" s="55">
        <v>227.70462533737214</v>
      </c>
      <c r="K8" s="55">
        <v>291.79793392595127</v>
      </c>
      <c r="L8" s="55">
        <v>363.63320376755144</v>
      </c>
      <c r="M8" s="55">
        <v>236.67293407561226</v>
      </c>
      <c r="N8" s="55">
        <v>242.73100949926777</v>
      </c>
      <c r="O8" s="55">
        <v>314.83963754855512</v>
      </c>
      <c r="P8" s="55">
        <v>318.59380870260378</v>
      </c>
      <c r="Q8" s="55">
        <v>319.17371805475733</v>
      </c>
      <c r="R8" s="55">
        <v>249.59926495199909</v>
      </c>
      <c r="S8" s="55">
        <v>247.38255329757027</v>
      </c>
      <c r="T8" s="55">
        <v>246.24506050852756</v>
      </c>
      <c r="U8" s="55">
        <v>242.78600077706125</v>
      </c>
      <c r="V8" s="55">
        <v>239.39754010489747</v>
      </c>
      <c r="W8" s="56">
        <v>236.2147999077304</v>
      </c>
    </row>
    <row r="9" spans="1:23" s="42" customFormat="1">
      <c r="A9" s="52" t="s">
        <v>73</v>
      </c>
      <c r="B9" s="58" t="s">
        <v>74</v>
      </c>
      <c r="C9" s="55"/>
      <c r="D9" s="55"/>
      <c r="E9" s="55"/>
      <c r="F9" s="55"/>
      <c r="G9" s="55">
        <v>153.67771413284879</v>
      </c>
      <c r="H9" s="55">
        <v>147.24941238090307</v>
      </c>
      <c r="I9" s="55">
        <v>148.97243232124109</v>
      </c>
      <c r="J9" s="55">
        <v>166.40230214606242</v>
      </c>
      <c r="K9" s="55">
        <v>213.67492331236252</v>
      </c>
      <c r="L9" s="55">
        <v>268.22635596494558</v>
      </c>
      <c r="M9" s="55">
        <v>173.90265190290296</v>
      </c>
      <c r="N9" s="55">
        <v>178.42405905492097</v>
      </c>
      <c r="O9" s="55">
        <v>232.26740109067748</v>
      </c>
      <c r="P9" s="55">
        <v>234.61421610282952</v>
      </c>
      <c r="Q9" s="55">
        <v>235.91525191324769</v>
      </c>
      <c r="R9" s="55">
        <v>183.69710055962992</v>
      </c>
      <c r="S9" s="55">
        <v>182.06646832111772</v>
      </c>
      <c r="T9" s="55">
        <v>181.5242293116944</v>
      </c>
      <c r="U9" s="55">
        <v>179.15482291448038</v>
      </c>
      <c r="V9" s="55">
        <v>176.82188581651792</v>
      </c>
      <c r="W9" s="56">
        <v>174.66895839631906</v>
      </c>
    </row>
    <row r="10" spans="1:23" s="42" customFormat="1">
      <c r="A10" s="52" t="s">
        <v>75</v>
      </c>
      <c r="B10" s="58" t="s">
        <v>76</v>
      </c>
      <c r="C10" s="55"/>
      <c r="D10" s="55"/>
      <c r="E10" s="55"/>
      <c r="F10" s="55"/>
      <c r="G10" s="55">
        <v>127.3131105117636</v>
      </c>
      <c r="H10" s="55">
        <v>122.85892689418553</v>
      </c>
      <c r="I10" s="55">
        <v>125.34782910247834</v>
      </c>
      <c r="J10" s="55">
        <v>141.04820728673198</v>
      </c>
      <c r="K10" s="55">
        <v>182.77567708174666</v>
      </c>
      <c r="L10" s="55">
        <v>231.95432492723785</v>
      </c>
      <c r="M10" s="55">
        <v>149.99742042224665</v>
      </c>
      <c r="N10" s="55">
        <v>154.78963706662282</v>
      </c>
      <c r="O10" s="55">
        <v>202.16074202952998</v>
      </c>
      <c r="P10" s="55">
        <v>205.38570546644127</v>
      </c>
      <c r="Q10" s="55">
        <v>208.42454375852293</v>
      </c>
      <c r="R10" s="55">
        <v>162.15656430991982</v>
      </c>
      <c r="S10" s="55">
        <v>161.44585788540783</v>
      </c>
      <c r="T10" s="55">
        <v>161.51473074060465</v>
      </c>
      <c r="U10" s="55">
        <v>159.7636426610888</v>
      </c>
      <c r="V10" s="55">
        <v>158.01080262049942</v>
      </c>
      <c r="W10" s="56">
        <v>156.50169818431866</v>
      </c>
    </row>
    <row r="11" spans="1:23" s="42" customFormat="1">
      <c r="A11" s="52" t="s">
        <v>77</v>
      </c>
      <c r="B11" s="58" t="s">
        <v>78</v>
      </c>
      <c r="C11" s="55"/>
      <c r="D11" s="55"/>
      <c r="E11" s="55"/>
      <c r="F11" s="55"/>
      <c r="G11" s="55">
        <v>162.89920679961534</v>
      </c>
      <c r="H11" s="55">
        <v>156.70290675570823</v>
      </c>
      <c r="I11" s="55">
        <v>159.19153283470854</v>
      </c>
      <c r="J11" s="55">
        <v>178.45826024865781</v>
      </c>
      <c r="K11" s="55">
        <v>229.2988569875057</v>
      </c>
      <c r="L11" s="55">
        <v>286.45176312323866</v>
      </c>
      <c r="M11" s="55">
        <v>186.93828060718249</v>
      </c>
      <c r="N11" s="55">
        <v>191.44016827213977</v>
      </c>
      <c r="O11" s="55">
        <v>249.34621308085028</v>
      </c>
      <c r="P11" s="55">
        <v>252.11934850125419</v>
      </c>
      <c r="Q11" s="55">
        <v>254.35710208702955</v>
      </c>
      <c r="R11" s="55">
        <v>198.10167830267514</v>
      </c>
      <c r="S11" s="55">
        <v>196.84364335433105</v>
      </c>
      <c r="T11" s="55">
        <v>196.28023781910812</v>
      </c>
      <c r="U11" s="55">
        <v>193.70918725743675</v>
      </c>
      <c r="V11" s="55">
        <v>191.1962609283041</v>
      </c>
      <c r="W11" s="56">
        <v>188.76606173641176</v>
      </c>
    </row>
    <row r="12" spans="1:23" s="42" customFormat="1">
      <c r="A12" s="52" t="s">
        <v>79</v>
      </c>
      <c r="B12" s="58" t="s">
        <v>80</v>
      </c>
      <c r="C12" s="55"/>
      <c r="D12" s="55"/>
      <c r="E12" s="55"/>
      <c r="F12" s="55"/>
      <c r="G12" s="55">
        <v>165.84348791875721</v>
      </c>
      <c r="H12" s="55">
        <v>160.18240468527233</v>
      </c>
      <c r="I12" s="55">
        <v>163.251956792767</v>
      </c>
      <c r="J12" s="55">
        <v>184.91113637405883</v>
      </c>
      <c r="K12" s="55">
        <v>240.74345075013912</v>
      </c>
      <c r="L12" s="55">
        <v>307.60961557084522</v>
      </c>
      <c r="M12" s="55">
        <v>197.22927714953133</v>
      </c>
      <c r="N12" s="55">
        <v>203.76019143033332</v>
      </c>
      <c r="O12" s="55">
        <v>267.20938445950435</v>
      </c>
      <c r="P12" s="55">
        <v>270.76576754614035</v>
      </c>
      <c r="Q12" s="55">
        <v>276.03245254941766</v>
      </c>
      <c r="R12" s="55">
        <v>213.65240279450725</v>
      </c>
      <c r="S12" s="55">
        <v>212.8586653358077</v>
      </c>
      <c r="T12" s="55">
        <v>212.9559064987013</v>
      </c>
      <c r="U12" s="55">
        <v>210.71739227637437</v>
      </c>
      <c r="V12" s="55">
        <v>208.4968267230077</v>
      </c>
      <c r="W12" s="56">
        <v>206.38095420816421</v>
      </c>
    </row>
    <row r="13" spans="1:23" s="42" customFormat="1">
      <c r="A13" s="52" t="s">
        <v>81</v>
      </c>
      <c r="B13" s="58" t="s">
        <v>82</v>
      </c>
      <c r="C13" s="55"/>
      <c r="D13" s="55"/>
      <c r="E13" s="55"/>
      <c r="F13" s="55"/>
      <c r="G13" s="55">
        <v>179.73822592946317</v>
      </c>
      <c r="H13" s="55">
        <v>170.8528983359158</v>
      </c>
      <c r="I13" s="55">
        <v>171.61044657434445</v>
      </c>
      <c r="J13" s="55">
        <v>190.53804435540852</v>
      </c>
      <c r="K13" s="55">
        <v>243.86510092347163</v>
      </c>
      <c r="L13" s="55">
        <v>300.78938305787614</v>
      </c>
      <c r="M13" s="55">
        <v>195.56490982177036</v>
      </c>
      <c r="N13" s="55">
        <v>198.7855764050579</v>
      </c>
      <c r="O13" s="55">
        <v>257.23598013383759</v>
      </c>
      <c r="P13" s="55">
        <v>259.62924408945378</v>
      </c>
      <c r="Q13" s="55">
        <v>256.71062698814154</v>
      </c>
      <c r="R13" s="55">
        <v>202.89634475158141</v>
      </c>
      <c r="S13" s="55">
        <v>200.68632915767085</v>
      </c>
      <c r="T13" s="55">
        <v>199.85929075767777</v>
      </c>
      <c r="U13" s="55">
        <v>196.64860592360094</v>
      </c>
      <c r="V13" s="55">
        <v>193.10662117114356</v>
      </c>
      <c r="W13" s="56">
        <v>189.72808974291388</v>
      </c>
    </row>
    <row r="14" spans="1:23" s="42" customFormat="1">
      <c r="A14" s="52" t="s">
        <v>83</v>
      </c>
      <c r="B14" s="58" t="s">
        <v>84</v>
      </c>
      <c r="C14" s="55"/>
      <c r="D14" s="55"/>
      <c r="E14" s="55"/>
      <c r="F14" s="55"/>
      <c r="G14" s="55">
        <v>244.41682382855765</v>
      </c>
      <c r="H14" s="55">
        <v>235.1378600838766</v>
      </c>
      <c r="I14" s="55">
        <v>238.9731602057862</v>
      </c>
      <c r="J14" s="55">
        <v>271.08855246615963</v>
      </c>
      <c r="K14" s="55">
        <v>353.74322775837163</v>
      </c>
      <c r="L14" s="55">
        <v>452.9084842571138</v>
      </c>
      <c r="M14" s="55">
        <v>287.19405232155503</v>
      </c>
      <c r="N14" s="55">
        <v>296.03559969169373</v>
      </c>
      <c r="O14" s="55">
        <v>388.17490248962321</v>
      </c>
      <c r="P14" s="55">
        <v>393.22238289420943</v>
      </c>
      <c r="Q14" s="55">
        <v>401.33909012551646</v>
      </c>
      <c r="R14" s="55">
        <v>309.85275944791931</v>
      </c>
      <c r="S14" s="55">
        <v>308.56993877097551</v>
      </c>
      <c r="T14" s="55">
        <v>308.64103680509328</v>
      </c>
      <c r="U14" s="55">
        <v>305.24839790684814</v>
      </c>
      <c r="V14" s="55">
        <v>301.83442247075038</v>
      </c>
      <c r="W14" s="56">
        <v>298.88134416945479</v>
      </c>
    </row>
    <row r="15" spans="1:23" s="42" customFormat="1">
      <c r="A15" s="52" t="s">
        <v>85</v>
      </c>
      <c r="B15" s="58" t="s">
        <v>86</v>
      </c>
      <c r="C15" s="55"/>
      <c r="D15" s="55"/>
      <c r="E15" s="55"/>
      <c r="F15" s="55"/>
      <c r="G15" s="55">
        <v>168.65384258670733</v>
      </c>
      <c r="H15" s="55">
        <v>162.94290304266903</v>
      </c>
      <c r="I15" s="55">
        <v>166.17920427657677</v>
      </c>
      <c r="J15" s="55">
        <v>189.24945463067462</v>
      </c>
      <c r="K15" s="55">
        <v>247.12609670658392</v>
      </c>
      <c r="L15" s="55">
        <v>314.31548671268826</v>
      </c>
      <c r="M15" s="55">
        <v>200.69891591385795</v>
      </c>
      <c r="N15" s="55">
        <v>206.55353677926658</v>
      </c>
      <c r="O15" s="55">
        <v>271.11247834644774</v>
      </c>
      <c r="P15" s="55">
        <v>273.79656197966301</v>
      </c>
      <c r="Q15" s="55">
        <v>279.71823212623411</v>
      </c>
      <c r="R15" s="55">
        <v>215.50056255389256</v>
      </c>
      <c r="S15" s="55">
        <v>214.79229944685312</v>
      </c>
      <c r="T15" s="55">
        <v>214.82642176574137</v>
      </c>
      <c r="U15" s="55">
        <v>212.78147302395587</v>
      </c>
      <c r="V15" s="55">
        <v>210.60286536020124</v>
      </c>
      <c r="W15" s="56">
        <v>208.57894869397441</v>
      </c>
    </row>
    <row r="16" spans="1:23" s="42" customFormat="1" ht="15.75">
      <c r="A16" s="40">
        <v>924</v>
      </c>
      <c r="B16" s="59" t="s">
        <v>87</v>
      </c>
      <c r="C16" s="50"/>
      <c r="D16" s="50"/>
      <c r="E16" s="50"/>
      <c r="F16" s="50"/>
      <c r="G16" s="50">
        <v>96.304672845824228</v>
      </c>
      <c r="H16" s="50">
        <v>92.773444796211251</v>
      </c>
      <c r="I16" s="50">
        <v>94.244261153674188</v>
      </c>
      <c r="J16" s="50">
        <v>106.01405367667009</v>
      </c>
      <c r="K16" s="50">
        <v>136.73840714366995</v>
      </c>
      <c r="L16" s="50">
        <v>170.74552224842296</v>
      </c>
      <c r="M16" s="50">
        <v>111.21081634396087</v>
      </c>
      <c r="N16" s="50">
        <v>114.00809513293942</v>
      </c>
      <c r="O16" s="50">
        <v>148.67935493296343</v>
      </c>
      <c r="P16" s="50">
        <v>150.15875485763382</v>
      </c>
      <c r="Q16" s="50">
        <v>151.08988255374015</v>
      </c>
      <c r="R16" s="50">
        <v>117.68510147424723</v>
      </c>
      <c r="S16" s="50">
        <v>116.85524506197424</v>
      </c>
      <c r="T16" s="50">
        <v>116.36309988310219</v>
      </c>
      <c r="U16" s="50">
        <v>115.00512960297856</v>
      </c>
      <c r="V16" s="50">
        <v>113.53939324649203</v>
      </c>
      <c r="W16" s="51">
        <v>111.8557148431466</v>
      </c>
    </row>
    <row r="17" spans="1:23" s="42" customFormat="1" ht="15.75">
      <c r="A17" s="40">
        <v>923</v>
      </c>
      <c r="B17" s="79" t="s">
        <v>88</v>
      </c>
      <c r="C17" s="80"/>
      <c r="D17" s="80"/>
      <c r="E17" s="80"/>
      <c r="F17" s="80"/>
      <c r="G17" s="80">
        <v>157.98436864176125</v>
      </c>
      <c r="H17" s="80">
        <v>151.90190961248729</v>
      </c>
      <c r="I17" s="80">
        <v>153.94990373064516</v>
      </c>
      <c r="J17" s="80">
        <v>170.47133691821432</v>
      </c>
      <c r="K17" s="80">
        <v>218.53273751308055</v>
      </c>
      <c r="L17" s="80">
        <v>272.88221213529124</v>
      </c>
      <c r="M17" s="80">
        <v>177.71955433963836</v>
      </c>
      <c r="N17" s="80">
        <v>182.29203726365685</v>
      </c>
      <c r="O17" s="80">
        <v>236.29089589716423</v>
      </c>
      <c r="P17" s="80">
        <v>240.05403320203655</v>
      </c>
      <c r="Q17" s="80">
        <v>239.76104153938402</v>
      </c>
      <c r="R17" s="80">
        <v>188.17150322881679</v>
      </c>
      <c r="S17" s="80">
        <v>186.64323600853939</v>
      </c>
      <c r="T17" s="80">
        <v>185.98337723515823</v>
      </c>
      <c r="U17" s="80">
        <v>183.55945944208062</v>
      </c>
      <c r="V17" s="80">
        <v>180.94211404865723</v>
      </c>
      <c r="W17" s="51">
        <v>178.43523816451315</v>
      </c>
    </row>
    <row r="18" spans="1:23" s="65" customFormat="1" ht="30" customHeight="1">
      <c r="A18" s="60"/>
      <c r="B18" s="61" t="s">
        <v>89</v>
      </c>
      <c r="C18" s="81"/>
      <c r="D18" s="81"/>
      <c r="E18" s="81"/>
      <c r="F18" s="81"/>
      <c r="G18" s="63"/>
      <c r="H18" s="63"/>
      <c r="I18" s="63"/>
      <c r="J18" s="63"/>
      <c r="K18" s="63"/>
      <c r="L18" s="63"/>
      <c r="M18" s="63"/>
      <c r="N18" s="63"/>
      <c r="O18" s="63"/>
      <c r="P18" s="63"/>
      <c r="Q18" s="63"/>
      <c r="R18" s="63"/>
      <c r="S18" s="63"/>
      <c r="T18" s="63"/>
      <c r="U18" s="63"/>
      <c r="V18" s="63"/>
      <c r="W18" s="82"/>
    </row>
    <row r="19" spans="1:23" ht="60" customHeight="1">
      <c r="A19" s="140" t="s">
        <v>179</v>
      </c>
      <c r="B19" s="140"/>
      <c r="C19" s="41"/>
      <c r="D19" s="40"/>
      <c r="E19" s="40"/>
      <c r="F19" s="41"/>
      <c r="G19" s="41"/>
      <c r="H19" s="41"/>
      <c r="I19" s="41"/>
      <c r="J19" s="41"/>
      <c r="K19" s="41"/>
      <c r="L19" s="41"/>
      <c r="M19" s="41"/>
      <c r="N19" s="41"/>
      <c r="O19" s="41"/>
      <c r="P19" s="41"/>
      <c r="Q19" s="41"/>
      <c r="R19" s="41"/>
      <c r="S19" s="41"/>
      <c r="T19" s="41"/>
      <c r="U19" s="41"/>
      <c r="V19" s="41"/>
      <c r="W19" s="83"/>
    </row>
    <row r="20" spans="1:23" ht="15.75">
      <c r="A20" s="75" t="s">
        <v>40</v>
      </c>
      <c r="B20" s="44" t="s">
        <v>122</v>
      </c>
      <c r="C20" s="46" t="s">
        <v>11</v>
      </c>
      <c r="D20" s="46" t="s">
        <v>12</v>
      </c>
      <c r="E20" s="46" t="s">
        <v>13</v>
      </c>
      <c r="F20" s="46" t="s">
        <v>14</v>
      </c>
      <c r="G20" s="46" t="s">
        <v>15</v>
      </c>
      <c r="H20" s="46" t="s">
        <v>16</v>
      </c>
      <c r="I20" s="46" t="s">
        <v>17</v>
      </c>
      <c r="J20" s="46" t="s">
        <v>18</v>
      </c>
      <c r="K20" s="46" t="s">
        <v>19</v>
      </c>
      <c r="L20" s="46" t="s">
        <v>20</v>
      </c>
      <c r="M20" s="46" t="s">
        <v>21</v>
      </c>
      <c r="N20" s="46" t="s">
        <v>22</v>
      </c>
      <c r="O20" s="46" t="s">
        <v>23</v>
      </c>
      <c r="P20" s="46" t="s">
        <v>24</v>
      </c>
      <c r="Q20" s="46" t="s">
        <v>25</v>
      </c>
      <c r="R20" s="46" t="s">
        <v>26</v>
      </c>
      <c r="S20" s="46" t="s">
        <v>27</v>
      </c>
      <c r="T20" s="46" t="s">
        <v>28</v>
      </c>
      <c r="U20" s="46" t="s">
        <v>29</v>
      </c>
      <c r="V20" s="46" t="s">
        <v>30</v>
      </c>
      <c r="W20" s="76" t="s">
        <v>31</v>
      </c>
    </row>
    <row r="21" spans="1:23" ht="30" customHeight="1">
      <c r="A21" s="47">
        <v>925</v>
      </c>
      <c r="B21" s="48" t="s">
        <v>65</v>
      </c>
      <c r="C21" s="50" t="s">
        <v>208</v>
      </c>
      <c r="D21" s="50" t="s">
        <v>208</v>
      </c>
      <c r="E21" s="50" t="s">
        <v>208</v>
      </c>
      <c r="F21" s="50" t="s">
        <v>208</v>
      </c>
      <c r="G21" s="50">
        <v>2433.5471715104695</v>
      </c>
      <c r="H21" s="50">
        <v>2308.4045007130835</v>
      </c>
      <c r="I21" s="50">
        <v>2290.7604667212963</v>
      </c>
      <c r="J21" s="50">
        <v>2516.5463689632566</v>
      </c>
      <c r="K21" s="50">
        <v>3167.2760168049563</v>
      </c>
      <c r="L21" s="50">
        <v>3881.2972069007787</v>
      </c>
      <c r="M21" s="50">
        <v>2437.8107384498812</v>
      </c>
      <c r="N21" s="50">
        <v>2445.4014785488062</v>
      </c>
      <c r="O21" s="50">
        <v>3105.6935163731309</v>
      </c>
      <c r="P21" s="50">
        <v>3102.9592971816965</v>
      </c>
      <c r="Q21" s="50">
        <v>3075.1268675420815</v>
      </c>
      <c r="R21" s="50">
        <v>2362.2547007649709</v>
      </c>
      <c r="S21" s="50">
        <v>2307.6612301519522</v>
      </c>
      <c r="T21" s="50">
        <v>2265.4831578865724</v>
      </c>
      <c r="U21" s="50">
        <v>2209.0387796605214</v>
      </c>
      <c r="V21" s="50">
        <v>2149.3040754370609</v>
      </c>
      <c r="W21" s="51">
        <v>2082.1930484105264</v>
      </c>
    </row>
    <row r="22" spans="1:23">
      <c r="A22" s="52"/>
      <c r="B22" s="78" t="s">
        <v>66</v>
      </c>
      <c r="C22" s="55" t="s">
        <v>208</v>
      </c>
      <c r="D22" s="55" t="s">
        <v>208</v>
      </c>
      <c r="E22" s="55" t="s">
        <v>208</v>
      </c>
      <c r="F22" s="55" t="s">
        <v>208</v>
      </c>
      <c r="G22" s="132">
        <v>0</v>
      </c>
      <c r="H22" s="132">
        <v>0</v>
      </c>
      <c r="I22" s="55">
        <v>1.3432110420568679</v>
      </c>
      <c r="J22" s="55">
        <v>3.9411436998666574</v>
      </c>
      <c r="K22" s="55">
        <v>7.0387198238301574</v>
      </c>
      <c r="L22" s="55">
        <v>7.9775808615098818</v>
      </c>
      <c r="M22" s="55">
        <v>9.4365790166708141</v>
      </c>
      <c r="N22" s="55">
        <v>10.630894681055667</v>
      </c>
      <c r="O22" s="55">
        <v>15.524512885713417</v>
      </c>
      <c r="P22" s="55">
        <v>17.24614332936013</v>
      </c>
      <c r="Q22" s="55">
        <v>17.376614499445139</v>
      </c>
      <c r="R22" s="55">
        <v>14.024670885127048</v>
      </c>
      <c r="S22" s="55">
        <v>23.046583828684319</v>
      </c>
      <c r="T22" s="55">
        <v>23.009662680909035</v>
      </c>
      <c r="U22" s="55">
        <v>25.586125146084104</v>
      </c>
      <c r="V22" s="55">
        <v>8.3917115277837766</v>
      </c>
      <c r="W22" s="56">
        <v>8.3188233072901543</v>
      </c>
    </row>
    <row r="23" spans="1:23" ht="25.5" customHeight="1">
      <c r="A23" s="47">
        <v>941</v>
      </c>
      <c r="B23" s="48" t="s">
        <v>67</v>
      </c>
      <c r="C23" s="50" t="s">
        <v>208</v>
      </c>
      <c r="D23" s="50" t="s">
        <v>208</v>
      </c>
      <c r="E23" s="50" t="s">
        <v>208</v>
      </c>
      <c r="F23" s="50" t="s">
        <v>208</v>
      </c>
      <c r="G23" s="50">
        <v>2213.7624310069987</v>
      </c>
      <c r="H23" s="50">
        <v>2099.7535594413921</v>
      </c>
      <c r="I23" s="50">
        <v>2082.6300450646449</v>
      </c>
      <c r="J23" s="50">
        <v>2288.6545467623678</v>
      </c>
      <c r="K23" s="50">
        <v>2880.566258492182</v>
      </c>
      <c r="L23" s="50">
        <v>3533.1727646366153</v>
      </c>
      <c r="M23" s="50">
        <v>2213.3658751596822</v>
      </c>
      <c r="N23" s="50">
        <v>2219.4453117183048</v>
      </c>
      <c r="O23" s="50">
        <v>2818.4429991813213</v>
      </c>
      <c r="P23" s="50">
        <v>2813.3443207343566</v>
      </c>
      <c r="Q23" s="50">
        <v>2790.5640033911691</v>
      </c>
      <c r="R23" s="50">
        <v>2141.408446592714</v>
      </c>
      <c r="S23" s="50">
        <v>2083.7325193570455</v>
      </c>
      <c r="T23" s="50">
        <v>2045.592064655551</v>
      </c>
      <c r="U23" s="50">
        <v>1991.9042511932328</v>
      </c>
      <c r="V23" s="50">
        <v>1953.3843875817872</v>
      </c>
      <c r="W23" s="51">
        <v>1892.5323413725321</v>
      </c>
    </row>
    <row r="24" spans="1:23" ht="25.5" customHeight="1">
      <c r="A24" s="47">
        <v>921</v>
      </c>
      <c r="B24" s="57" t="s">
        <v>68</v>
      </c>
      <c r="C24" s="50" t="s">
        <v>208</v>
      </c>
      <c r="D24" s="50" t="s">
        <v>208</v>
      </c>
      <c r="E24" s="50" t="s">
        <v>208</v>
      </c>
      <c r="F24" s="50" t="s">
        <v>208</v>
      </c>
      <c r="G24" s="50">
        <v>2079.7852678695053</v>
      </c>
      <c r="H24" s="50">
        <v>1972.3208850851015</v>
      </c>
      <c r="I24" s="50">
        <v>1956.0401128325389</v>
      </c>
      <c r="J24" s="50">
        <v>2149.3823401806562</v>
      </c>
      <c r="K24" s="50">
        <v>2705.5729244847075</v>
      </c>
      <c r="L24" s="50">
        <v>3320.3389817495013</v>
      </c>
      <c r="M24" s="50">
        <v>2078.8210474752909</v>
      </c>
      <c r="N24" s="50">
        <v>2084.777750368743</v>
      </c>
      <c r="O24" s="50">
        <v>2647.467105737147</v>
      </c>
      <c r="P24" s="50">
        <v>2642.9719912321848</v>
      </c>
      <c r="Q24" s="50">
        <v>2622.1916155310537</v>
      </c>
      <c r="R24" s="50">
        <v>2012.0593230614368</v>
      </c>
      <c r="S24" s="50">
        <v>1957.9624637299855</v>
      </c>
      <c r="T24" s="50">
        <v>1922.4104453688788</v>
      </c>
      <c r="U24" s="50">
        <v>1871.8938250558115</v>
      </c>
      <c r="V24" s="50">
        <v>1835.7124306638964</v>
      </c>
      <c r="W24" s="51">
        <v>1778.8545373448364</v>
      </c>
    </row>
    <row r="25" spans="1:23">
      <c r="A25" s="52" t="s">
        <v>69</v>
      </c>
      <c r="B25" s="58" t="s">
        <v>70</v>
      </c>
      <c r="C25" s="55" t="s">
        <v>208</v>
      </c>
      <c r="D25" s="55" t="s">
        <v>208</v>
      </c>
      <c r="E25" s="55" t="s">
        <v>208</v>
      </c>
      <c r="F25" s="55" t="s">
        <v>208</v>
      </c>
      <c r="G25" s="55">
        <v>113.1528974485651</v>
      </c>
      <c r="H25" s="55">
        <v>106.81647458573585</v>
      </c>
      <c r="I25" s="55">
        <v>105.30210430684694</v>
      </c>
      <c r="J25" s="55">
        <v>113.91222496405794</v>
      </c>
      <c r="K25" s="55">
        <v>142.16680492001746</v>
      </c>
      <c r="L25" s="55">
        <v>171.82637357320644</v>
      </c>
      <c r="M25" s="55">
        <v>108.9975532728601</v>
      </c>
      <c r="N25" s="55">
        <v>109.17979325547951</v>
      </c>
      <c r="O25" s="55">
        <v>137.84710029422558</v>
      </c>
      <c r="P25" s="55">
        <v>137.59861360595539</v>
      </c>
      <c r="Q25" s="55">
        <v>135.24959267018824</v>
      </c>
      <c r="R25" s="55">
        <v>104.59782308122043</v>
      </c>
      <c r="S25" s="55">
        <v>101.74460632922508</v>
      </c>
      <c r="T25" s="55">
        <v>99.66860307634083</v>
      </c>
      <c r="U25" s="55">
        <v>97.061030141709068</v>
      </c>
      <c r="V25" s="55">
        <v>95.116595884766525</v>
      </c>
      <c r="W25" s="56">
        <v>92.097429186268883</v>
      </c>
    </row>
    <row r="26" spans="1:23">
      <c r="A26" s="52" t="s">
        <v>71</v>
      </c>
      <c r="B26" s="58" t="s">
        <v>72</v>
      </c>
      <c r="C26" s="55" t="s">
        <v>208</v>
      </c>
      <c r="D26" s="55" t="s">
        <v>208</v>
      </c>
      <c r="E26" s="55" t="s">
        <v>208</v>
      </c>
      <c r="F26" s="55" t="s">
        <v>208</v>
      </c>
      <c r="G26" s="55">
        <v>293.67906387632644</v>
      </c>
      <c r="H26" s="55">
        <v>277.73423471297889</v>
      </c>
      <c r="I26" s="55">
        <v>274.44417215532269</v>
      </c>
      <c r="J26" s="55">
        <v>299.13888319296063</v>
      </c>
      <c r="K26" s="55">
        <v>373.43343674132285</v>
      </c>
      <c r="L26" s="55">
        <v>453.26770109149084</v>
      </c>
      <c r="M26" s="55">
        <v>286.33113378356893</v>
      </c>
      <c r="N26" s="55">
        <v>286.71642197922642</v>
      </c>
      <c r="O26" s="55">
        <v>362.05422296710265</v>
      </c>
      <c r="P26" s="55">
        <v>361.48121636393734</v>
      </c>
      <c r="Q26" s="55">
        <v>355.68259199590273</v>
      </c>
      <c r="R26" s="55">
        <v>274.33758182769697</v>
      </c>
      <c r="S26" s="55">
        <v>266.255207225817</v>
      </c>
      <c r="T26" s="55">
        <v>260.67426293436017</v>
      </c>
      <c r="U26" s="55">
        <v>253.35262447894129</v>
      </c>
      <c r="V26" s="55">
        <v>248.11104075847194</v>
      </c>
      <c r="W26" s="56">
        <v>240.06265366062817</v>
      </c>
    </row>
    <row r="27" spans="1:23">
      <c r="A27" s="52" t="s">
        <v>73</v>
      </c>
      <c r="B27" s="58" t="s">
        <v>74</v>
      </c>
      <c r="C27" s="55" t="s">
        <v>208</v>
      </c>
      <c r="D27" s="55" t="s">
        <v>208</v>
      </c>
      <c r="E27" s="55" t="s">
        <v>208</v>
      </c>
      <c r="F27" s="55" t="s">
        <v>208</v>
      </c>
      <c r="G27" s="55">
        <v>213.79340761517889</v>
      </c>
      <c r="H27" s="55">
        <v>202.2603176836771</v>
      </c>
      <c r="I27" s="55">
        <v>200.10141605596047</v>
      </c>
      <c r="J27" s="55">
        <v>218.60512824875397</v>
      </c>
      <c r="K27" s="55">
        <v>273.4541670134754</v>
      </c>
      <c r="L27" s="55">
        <v>334.34335060913855</v>
      </c>
      <c r="M27" s="55">
        <v>210.3905276782491</v>
      </c>
      <c r="N27" s="55">
        <v>210.75637559770237</v>
      </c>
      <c r="O27" s="55">
        <v>267.09913045654736</v>
      </c>
      <c r="P27" s="55">
        <v>266.19673671150457</v>
      </c>
      <c r="Q27" s="55">
        <v>262.9005571112674</v>
      </c>
      <c r="R27" s="55">
        <v>201.9037130016377</v>
      </c>
      <c r="S27" s="55">
        <v>195.95620065171335</v>
      </c>
      <c r="T27" s="55">
        <v>192.16099028680844</v>
      </c>
      <c r="U27" s="55">
        <v>186.95206654490116</v>
      </c>
      <c r="V27" s="55">
        <v>183.25778159453381</v>
      </c>
      <c r="W27" s="56">
        <v>177.51425262573463</v>
      </c>
    </row>
    <row r="28" spans="1:23">
      <c r="A28" s="52" t="s">
        <v>75</v>
      </c>
      <c r="B28" s="58" t="s">
        <v>76</v>
      </c>
      <c r="C28" s="55" t="s">
        <v>208</v>
      </c>
      <c r="D28" s="55" t="s">
        <v>208</v>
      </c>
      <c r="E28" s="55" t="s">
        <v>208</v>
      </c>
      <c r="F28" s="55" t="s">
        <v>208</v>
      </c>
      <c r="G28" s="55">
        <v>177.11549058354819</v>
      </c>
      <c r="H28" s="55">
        <v>168.7577911660066</v>
      </c>
      <c r="I28" s="55">
        <v>168.36858814830612</v>
      </c>
      <c r="J28" s="55">
        <v>185.29708450853005</v>
      </c>
      <c r="K28" s="55">
        <v>233.91032392532173</v>
      </c>
      <c r="L28" s="55">
        <v>289.13037238812143</v>
      </c>
      <c r="M28" s="55">
        <v>181.46955257837473</v>
      </c>
      <c r="N28" s="55">
        <v>182.83914770823304</v>
      </c>
      <c r="O28" s="55">
        <v>232.47755886094993</v>
      </c>
      <c r="P28" s="55">
        <v>233.03363909710461</v>
      </c>
      <c r="Q28" s="55">
        <v>232.26530809431077</v>
      </c>
      <c r="R28" s="55">
        <v>178.22824814338276</v>
      </c>
      <c r="S28" s="55">
        <v>173.76245727127946</v>
      </c>
      <c r="T28" s="55">
        <v>170.97899670312668</v>
      </c>
      <c r="U28" s="55">
        <v>166.71693604636727</v>
      </c>
      <c r="V28" s="55">
        <v>163.76201974370903</v>
      </c>
      <c r="W28" s="56">
        <v>159.05105430818824</v>
      </c>
    </row>
    <row r="29" spans="1:23">
      <c r="A29" s="52" t="s">
        <v>77</v>
      </c>
      <c r="B29" s="58" t="s">
        <v>78</v>
      </c>
      <c r="C29" s="55" t="s">
        <v>208</v>
      </c>
      <c r="D29" s="55" t="s">
        <v>208</v>
      </c>
      <c r="E29" s="55" t="s">
        <v>208</v>
      </c>
      <c r="F29" s="55" t="s">
        <v>208</v>
      </c>
      <c r="G29" s="55">
        <v>226.62216649964614</v>
      </c>
      <c r="H29" s="55">
        <v>215.24554285063962</v>
      </c>
      <c r="I29" s="55">
        <v>213.82782470553897</v>
      </c>
      <c r="J29" s="55">
        <v>234.44321602272069</v>
      </c>
      <c r="K29" s="55">
        <v>293.44916550173684</v>
      </c>
      <c r="L29" s="55">
        <v>357.06126613089231</v>
      </c>
      <c r="M29" s="55">
        <v>226.16126361413575</v>
      </c>
      <c r="N29" s="55">
        <v>226.13114073607693</v>
      </c>
      <c r="O29" s="55">
        <v>286.73914799833358</v>
      </c>
      <c r="P29" s="55">
        <v>286.05831712878467</v>
      </c>
      <c r="Q29" s="55">
        <v>283.45188919145289</v>
      </c>
      <c r="R29" s="55">
        <v>217.73595924657778</v>
      </c>
      <c r="S29" s="55">
        <v>211.86071674726708</v>
      </c>
      <c r="T29" s="55">
        <v>207.78165546311567</v>
      </c>
      <c r="U29" s="55">
        <v>202.13987141053946</v>
      </c>
      <c r="V29" s="55">
        <v>198.15534974696857</v>
      </c>
      <c r="W29" s="56">
        <v>191.84099268636029</v>
      </c>
    </row>
    <row r="30" spans="1:23">
      <c r="A30" s="52" t="s">
        <v>79</v>
      </c>
      <c r="B30" s="58" t="s">
        <v>80</v>
      </c>
      <c r="C30" s="55" t="s">
        <v>208</v>
      </c>
      <c r="D30" s="55" t="s">
        <v>208</v>
      </c>
      <c r="E30" s="55" t="s">
        <v>208</v>
      </c>
      <c r="F30" s="55" t="s">
        <v>208</v>
      </c>
      <c r="G30" s="55">
        <v>230.7181923742516</v>
      </c>
      <c r="H30" s="55">
        <v>220.0249463486505</v>
      </c>
      <c r="I30" s="55">
        <v>219.28183100143534</v>
      </c>
      <c r="J30" s="55">
        <v>242.92045338526876</v>
      </c>
      <c r="K30" s="55">
        <v>308.09558168223333</v>
      </c>
      <c r="L30" s="55">
        <v>383.43446593662293</v>
      </c>
      <c r="M30" s="55">
        <v>238.61149464389996</v>
      </c>
      <c r="N30" s="55">
        <v>240.68368169862387</v>
      </c>
      <c r="O30" s="55">
        <v>307.28115053519451</v>
      </c>
      <c r="P30" s="55">
        <v>307.2148181437463</v>
      </c>
      <c r="Q30" s="55">
        <v>307.60658739739716</v>
      </c>
      <c r="R30" s="55">
        <v>234.82794929542027</v>
      </c>
      <c r="S30" s="55">
        <v>229.09751432884477</v>
      </c>
      <c r="T30" s="55">
        <v>225.43446698759297</v>
      </c>
      <c r="U30" s="55">
        <v>219.8883139295979</v>
      </c>
      <c r="V30" s="55">
        <v>216.08561495835499</v>
      </c>
      <c r="W30" s="56">
        <v>209.74282539272463</v>
      </c>
    </row>
    <row r="31" spans="1:23">
      <c r="A31" s="52" t="s">
        <v>81</v>
      </c>
      <c r="B31" s="58" t="s">
        <v>82</v>
      </c>
      <c r="C31" s="55" t="s">
        <v>208</v>
      </c>
      <c r="D31" s="55" t="s">
        <v>208</v>
      </c>
      <c r="E31" s="55" t="s">
        <v>208</v>
      </c>
      <c r="F31" s="55" t="s">
        <v>208</v>
      </c>
      <c r="G31" s="55">
        <v>250.04827809286792</v>
      </c>
      <c r="H31" s="55">
        <v>234.68182952885604</v>
      </c>
      <c r="I31" s="55">
        <v>230.50904677096966</v>
      </c>
      <c r="J31" s="55">
        <v>250.31260436541066</v>
      </c>
      <c r="K31" s="55">
        <v>312.09056731097849</v>
      </c>
      <c r="L31" s="55">
        <v>374.93306650435585</v>
      </c>
      <c r="M31" s="55">
        <v>236.59791338733822</v>
      </c>
      <c r="N31" s="55">
        <v>234.80761409723496</v>
      </c>
      <c r="O31" s="55">
        <v>295.81209542643569</v>
      </c>
      <c r="P31" s="55">
        <v>294.579155003957</v>
      </c>
      <c r="Q31" s="55">
        <v>286.07462342613951</v>
      </c>
      <c r="R31" s="55">
        <v>223.00583533982788</v>
      </c>
      <c r="S31" s="55">
        <v>215.99655854869451</v>
      </c>
      <c r="T31" s="55">
        <v>211.57042988497818</v>
      </c>
      <c r="U31" s="55">
        <v>205.20722056218563</v>
      </c>
      <c r="V31" s="55">
        <v>200.13524255567003</v>
      </c>
      <c r="W31" s="56">
        <v>192.81869178153536</v>
      </c>
    </row>
    <row r="32" spans="1:23">
      <c r="A32" s="52" t="s">
        <v>83</v>
      </c>
      <c r="B32" s="58" t="s">
        <v>84</v>
      </c>
      <c r="C32" s="55" t="s">
        <v>208</v>
      </c>
      <c r="D32" s="55" t="s">
        <v>208</v>
      </c>
      <c r="E32" s="55" t="s">
        <v>208</v>
      </c>
      <c r="F32" s="55" t="s">
        <v>208</v>
      </c>
      <c r="G32" s="55">
        <v>340.02786897008309</v>
      </c>
      <c r="H32" s="55">
        <v>322.98300897119833</v>
      </c>
      <c r="I32" s="55">
        <v>320.9913875436369</v>
      </c>
      <c r="J32" s="55">
        <v>356.13298021932559</v>
      </c>
      <c r="K32" s="55">
        <v>452.70899450336668</v>
      </c>
      <c r="L32" s="55">
        <v>564.54907125390639</v>
      </c>
      <c r="M32" s="55">
        <v>347.45248305772384</v>
      </c>
      <c r="N32" s="55">
        <v>349.68036468506125</v>
      </c>
      <c r="O32" s="55">
        <v>446.38713152671886</v>
      </c>
      <c r="P32" s="55">
        <v>446.15589313855691</v>
      </c>
      <c r="Q32" s="55">
        <v>447.24649859995958</v>
      </c>
      <c r="R32" s="55">
        <v>340.56292900513392</v>
      </c>
      <c r="S32" s="55">
        <v>332.11053849984938</v>
      </c>
      <c r="T32" s="55">
        <v>326.72645134206965</v>
      </c>
      <c r="U32" s="55">
        <v>318.53353356524713</v>
      </c>
      <c r="V32" s="55">
        <v>312.82047703220388</v>
      </c>
      <c r="W32" s="56">
        <v>303.75001328875976</v>
      </c>
    </row>
    <row r="33" spans="1:23">
      <c r="A33" s="52" t="s">
        <v>85</v>
      </c>
      <c r="B33" s="58" t="s">
        <v>86</v>
      </c>
      <c r="C33" s="55" t="s">
        <v>208</v>
      </c>
      <c r="D33" s="55" t="s">
        <v>208</v>
      </c>
      <c r="E33" s="55" t="s">
        <v>208</v>
      </c>
      <c r="F33" s="55" t="s">
        <v>208</v>
      </c>
      <c r="G33" s="55">
        <v>234.62790240903831</v>
      </c>
      <c r="H33" s="55">
        <v>223.81673923735841</v>
      </c>
      <c r="I33" s="55">
        <v>223.2137421445218</v>
      </c>
      <c r="J33" s="55">
        <v>248.61976527362805</v>
      </c>
      <c r="K33" s="55">
        <v>316.26388288625469</v>
      </c>
      <c r="L33" s="55">
        <v>391.79331426176645</v>
      </c>
      <c r="M33" s="55">
        <v>242.80912545914001</v>
      </c>
      <c r="N33" s="55">
        <v>243.98321061110454</v>
      </c>
      <c r="O33" s="55">
        <v>311.76956767163909</v>
      </c>
      <c r="P33" s="55">
        <v>310.65360203863833</v>
      </c>
      <c r="Q33" s="55">
        <v>311.71396704443538</v>
      </c>
      <c r="R33" s="55">
        <v>236.85928412053894</v>
      </c>
      <c r="S33" s="55">
        <v>231.17866412729487</v>
      </c>
      <c r="T33" s="55">
        <v>227.41458869048597</v>
      </c>
      <c r="U33" s="55">
        <v>222.04222837632261</v>
      </c>
      <c r="V33" s="55">
        <v>218.26830838921768</v>
      </c>
      <c r="W33" s="56">
        <v>211.97662441463663</v>
      </c>
    </row>
    <row r="34" spans="1:23" ht="15.75">
      <c r="A34" s="40">
        <v>924</v>
      </c>
      <c r="B34" s="59" t="s">
        <v>87</v>
      </c>
      <c r="C34" s="50" t="s">
        <v>208</v>
      </c>
      <c r="D34" s="50" t="s">
        <v>208</v>
      </c>
      <c r="E34" s="50" t="s">
        <v>208</v>
      </c>
      <c r="F34" s="50" t="s">
        <v>208</v>
      </c>
      <c r="G34" s="50">
        <v>133.97716313749333</v>
      </c>
      <c r="H34" s="50">
        <v>127.43267435629062</v>
      </c>
      <c r="I34" s="50">
        <v>126.58993223210631</v>
      </c>
      <c r="J34" s="50">
        <v>139.27220658171132</v>
      </c>
      <c r="K34" s="50">
        <v>174.99333400747432</v>
      </c>
      <c r="L34" s="50">
        <v>212.83378288711387</v>
      </c>
      <c r="M34" s="50">
        <v>134.54482768439138</v>
      </c>
      <c r="N34" s="50">
        <v>134.66756134956157</v>
      </c>
      <c r="O34" s="50">
        <v>170.97589344417403</v>
      </c>
      <c r="P34" s="50">
        <v>170.37232950217134</v>
      </c>
      <c r="Q34" s="50">
        <v>168.37238786011574</v>
      </c>
      <c r="R34" s="50">
        <v>129.34912353127723</v>
      </c>
      <c r="S34" s="50">
        <v>125.77005562706015</v>
      </c>
      <c r="T34" s="50">
        <v>123.18161928667219</v>
      </c>
      <c r="U34" s="50">
        <v>120.01042613742123</v>
      </c>
      <c r="V34" s="50">
        <v>117.67195691789091</v>
      </c>
      <c r="W34" s="51">
        <v>113.67780402769553</v>
      </c>
    </row>
    <row r="35" spans="1:23" ht="15.75">
      <c r="A35" s="40">
        <v>923</v>
      </c>
      <c r="B35" s="59" t="s">
        <v>88</v>
      </c>
      <c r="C35" s="50" t="s">
        <v>208</v>
      </c>
      <c r="D35" s="50" t="s">
        <v>208</v>
      </c>
      <c r="E35" s="50" t="s">
        <v>208</v>
      </c>
      <c r="F35" s="50" t="s">
        <v>208</v>
      </c>
      <c r="G35" s="50">
        <v>219.78474050347086</v>
      </c>
      <c r="H35" s="50">
        <v>208.65094127169147</v>
      </c>
      <c r="I35" s="50">
        <v>206.78721061459439</v>
      </c>
      <c r="J35" s="50">
        <v>223.95067850102222</v>
      </c>
      <c r="K35" s="50">
        <v>279.67103848894402</v>
      </c>
      <c r="L35" s="50">
        <v>340.14686140265297</v>
      </c>
      <c r="M35" s="50">
        <v>215.0082842735282</v>
      </c>
      <c r="N35" s="50">
        <v>215.32527214944565</v>
      </c>
      <c r="O35" s="50">
        <v>271.72600430609583</v>
      </c>
      <c r="P35" s="50">
        <v>272.3688331179801</v>
      </c>
      <c r="Q35" s="50">
        <v>267.18624965146728</v>
      </c>
      <c r="R35" s="50">
        <v>206.82158328712987</v>
      </c>
      <c r="S35" s="50">
        <v>200.88212696622213</v>
      </c>
      <c r="T35" s="50">
        <v>196.88143055011258</v>
      </c>
      <c r="U35" s="50">
        <v>191.54840332120497</v>
      </c>
      <c r="V35" s="50">
        <v>187.52797632748968</v>
      </c>
      <c r="W35" s="51">
        <v>181.34188373070427</v>
      </c>
    </row>
    <row r="36" spans="1:23" s="85" customFormat="1" ht="30" customHeight="1">
      <c r="A36" s="60"/>
      <c r="B36" s="61" t="s">
        <v>89</v>
      </c>
      <c r="C36" s="73"/>
      <c r="D36" s="73"/>
      <c r="E36" s="73"/>
      <c r="F36" s="73"/>
      <c r="G36" s="73"/>
      <c r="H36" s="73"/>
      <c r="I36" s="73"/>
      <c r="J36" s="73"/>
      <c r="K36" s="73"/>
      <c r="L36" s="73"/>
      <c r="M36" s="73"/>
      <c r="N36" s="73"/>
      <c r="O36" s="73"/>
      <c r="P36" s="73"/>
      <c r="Q36" s="73"/>
      <c r="R36" s="73"/>
      <c r="S36" s="73"/>
      <c r="T36" s="73"/>
      <c r="U36" s="73"/>
      <c r="V36" s="73"/>
      <c r="W36" s="84"/>
    </row>
    <row r="49" spans="1:1">
      <c r="A49" s="68"/>
    </row>
    <row r="50" spans="1:1">
      <c r="A50" s="68"/>
    </row>
  </sheetData>
  <mergeCells count="2">
    <mergeCell ref="A1:B1"/>
    <mergeCell ref="A19:B19"/>
  </mergeCells>
  <conditionalFormatting sqref="C1:V1">
    <cfRule type="cellIs" dxfId="0" priority="1" stopIfTrue="1" operator="equal">
      <formula>FALSE</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180</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AA!C$6</f>
        <v>1978.7866864179662</v>
      </c>
      <c r="C3" s="89">
        <f>AA!D$6</f>
        <v>2072.4676258493755</v>
      </c>
      <c r="D3" s="89">
        <f>AA!E$6</f>
        <v>2198.9994349466901</v>
      </c>
      <c r="E3" s="89">
        <f>AA!F$6</f>
        <v>2314.5854457652549</v>
      </c>
      <c r="F3" s="89">
        <f>AA!G$6</f>
        <v>2424.005829531663</v>
      </c>
      <c r="G3" s="89">
        <f>AA!H$6</f>
        <v>2566.51071257895</v>
      </c>
      <c r="H3" s="89">
        <f>AA!I$6</f>
        <v>2675.81410670592</v>
      </c>
      <c r="I3" s="89">
        <f>AA!J$6</f>
        <v>2847.8836904936852</v>
      </c>
      <c r="J3" s="89">
        <f>AA!K$6</f>
        <v>3027.5923739411573</v>
      </c>
      <c r="K3" s="89">
        <f>AA!L$6</f>
        <v>3236.9588812938482</v>
      </c>
      <c r="L3" s="89">
        <f>AA!M$6</f>
        <v>3427.7504210253182</v>
      </c>
      <c r="M3" s="89">
        <f>AA!N$6</f>
        <v>3677.1387856267588</v>
      </c>
      <c r="N3" s="89">
        <f>AA!O$6</f>
        <v>3923.9496491698428</v>
      </c>
      <c r="O3" s="89">
        <f>AA!P$6</f>
        <v>4241.6523265969427</v>
      </c>
      <c r="P3" s="89">
        <f>AA!Q$6</f>
        <v>4356.0757064889949</v>
      </c>
      <c r="Q3" s="89">
        <f>AA!R$6</f>
        <v>4462.7226360377417</v>
      </c>
      <c r="R3" s="89">
        <f>AA!S$6</f>
        <v>4583.6883483415968</v>
      </c>
      <c r="S3" s="89">
        <f>AA!T$6</f>
        <v>4488.8461001057394</v>
      </c>
      <c r="T3" s="89">
        <f>AA!U$6</f>
        <v>4545.3856920168373</v>
      </c>
      <c r="U3" s="89">
        <f>AA!V$6</f>
        <v>4609.3956466248601</v>
      </c>
      <c r="V3" s="56">
        <f>AA!W$6</f>
        <v>4606.5701171609817</v>
      </c>
    </row>
    <row r="4" spans="1:22" ht="15" customHeight="1">
      <c r="A4" s="108" t="s">
        <v>182</v>
      </c>
      <c r="B4" s="89">
        <f>BBWB!C$6</f>
        <v>791.47738709574548</v>
      </c>
      <c r="C4" s="89">
        <f>BBWB!D$6</f>
        <v>798.98693607665882</v>
      </c>
      <c r="D4" s="89">
        <f>BBWB!E$6</f>
        <v>789.64685720380635</v>
      </c>
      <c r="E4" s="89">
        <f>BBWB!F$6</f>
        <v>811.87308182875472</v>
      </c>
      <c r="F4" s="89">
        <f>BBWB!G$6</f>
        <v>804.06457719254479</v>
      </c>
      <c r="G4" s="89">
        <f>BBWB!H$6</f>
        <v>895.53325983173295</v>
      </c>
      <c r="H4" s="89">
        <f>BBWB!I$6</f>
        <v>888.04867959888088</v>
      </c>
      <c r="I4" s="89">
        <f>BBWB!J$6</f>
        <v>821.69177545270327</v>
      </c>
      <c r="J4" s="89">
        <f>BBWB!K$6</f>
        <v>751.96311887261038</v>
      </c>
      <c r="K4" s="89">
        <f>BBWB!L$6</f>
        <v>712.39122888031704</v>
      </c>
      <c r="L4" s="89">
        <f>BBWB!M$6</f>
        <v>648.17329229303118</v>
      </c>
      <c r="M4" s="89">
        <f>BBWB!N$6</f>
        <v>599.42265964890771</v>
      </c>
      <c r="N4" s="89">
        <f>BBWB!O$6</f>
        <v>548.74038697987555</v>
      </c>
      <c r="O4" s="89">
        <f>BBWB!P$6</f>
        <v>528.82119603634544</v>
      </c>
      <c r="P4" s="89">
        <f>BBWB!Q$6</f>
        <v>499.22158364598317</v>
      </c>
      <c r="Q4" s="89">
        <f>BBWB!R$6</f>
        <v>483.23574482572144</v>
      </c>
      <c r="R4" s="89">
        <f>BBWB!S$6</f>
        <v>482.70034405376686</v>
      </c>
      <c r="S4" s="89">
        <f>BBWB!T$6</f>
        <v>474.17726314162303</v>
      </c>
      <c r="T4" s="89">
        <f>BBWB!U$6</f>
        <v>465.30533530103992</v>
      </c>
      <c r="U4" s="89">
        <f>BBWB!V$6</f>
        <v>464.61975042805187</v>
      </c>
      <c r="V4" s="56">
        <f>BBWB!W$6</f>
        <v>454.84351403878821</v>
      </c>
    </row>
    <row r="5" spans="1:22" ht="15" customHeight="1">
      <c r="A5" s="108" t="s">
        <v>45</v>
      </c>
      <c r="B5" s="89"/>
      <c r="C5" s="89"/>
      <c r="D5" s="89"/>
      <c r="E5" s="89"/>
      <c r="F5" s="89"/>
      <c r="G5" s="89">
        <f>CA!H$6</f>
        <v>773.93988487261424</v>
      </c>
      <c r="H5" s="89">
        <f>CA!I$6</f>
        <v>825.82781204798971</v>
      </c>
      <c r="I5" s="89">
        <f>CA!J$6</f>
        <v>875.90954391584489</v>
      </c>
      <c r="J5" s="89">
        <f>CA!K$6</f>
        <v>912.72980413492826</v>
      </c>
      <c r="K5" s="89">
        <f>CA!L$6</f>
        <v>958.62883420371122</v>
      </c>
      <c r="L5" s="89">
        <f>CA!M$6</f>
        <v>988.34077398367822</v>
      </c>
      <c r="M5" s="89">
        <f>CA!N$6</f>
        <v>1073.8348753586897</v>
      </c>
      <c r="N5" s="89">
        <f>CA!O$6</f>
        <v>1147.2837465962457</v>
      </c>
      <c r="O5" s="89">
        <f>CA!P$6</f>
        <v>1261.7711280955123</v>
      </c>
      <c r="P5" s="89">
        <f>CA!Q$6</f>
        <v>1330.6833001385849</v>
      </c>
      <c r="Q5" s="89">
        <f>CA!R$6</f>
        <v>1469.9461449506973</v>
      </c>
      <c r="R5" s="89">
        <f>CA!S$6</f>
        <v>1636.8557937863143</v>
      </c>
      <c r="S5" s="89">
        <f>CA!T$6</f>
        <v>1775.2392928793693</v>
      </c>
      <c r="T5" s="89">
        <f>CA!U$6</f>
        <v>1970.679889322716</v>
      </c>
      <c r="U5" s="89">
        <f>CA!V$6</f>
        <v>2162.2215706957836</v>
      </c>
      <c r="V5" s="56">
        <f>CA!W$6</f>
        <v>2264.6653551843233</v>
      </c>
    </row>
    <row r="6" spans="1:22" ht="15" customHeight="1">
      <c r="A6" s="108" t="s">
        <v>103</v>
      </c>
      <c r="B6" s="89"/>
      <c r="C6" s="89"/>
      <c r="D6" s="89"/>
      <c r="E6" s="89"/>
      <c r="F6" s="89"/>
      <c r="G6" s="89"/>
      <c r="H6" s="89"/>
      <c r="I6" s="89"/>
      <c r="J6" s="89"/>
      <c r="K6" s="89"/>
      <c r="L6" s="89"/>
      <c r="M6" s="89"/>
      <c r="N6" s="89"/>
      <c r="O6" s="89">
        <f>CWP!P$6</f>
        <v>228.36439246970889</v>
      </c>
      <c r="P6" s="89">
        <f>CWP!Q$6</f>
        <v>356.640476516928</v>
      </c>
      <c r="Q6" s="89">
        <f>CWP!R$6</f>
        <v>122.20742089066944</v>
      </c>
      <c r="R6" s="89">
        <f>CWP!S$6</f>
        <v>125.3032677673225</v>
      </c>
      <c r="S6" s="89">
        <f>CWP!T$6</f>
        <v>7.3175479876160958</v>
      </c>
      <c r="T6" s="89">
        <f>CWP!U$6</f>
        <v>3.5315200000000004</v>
      </c>
      <c r="U6" s="89">
        <f>CWP!V$6</f>
        <v>0.44677880000000025</v>
      </c>
      <c r="V6" s="56">
        <f>CWP!W$6</f>
        <v>2.4334152304281536</v>
      </c>
    </row>
    <row r="7" spans="1:22" ht="15" customHeight="1">
      <c r="A7" s="108" t="s">
        <v>46</v>
      </c>
      <c r="B7" s="89">
        <f>CTB!C$6</f>
        <v>1977.2827580000001</v>
      </c>
      <c r="C7" s="89">
        <f>CTB!D$6</f>
        <v>2013.653462</v>
      </c>
      <c r="D7" s="89">
        <f>CTB!E$6</f>
        <v>2046.3778799999998</v>
      </c>
      <c r="E7" s="89">
        <f>CTB!F$6</f>
        <v>2103.0342139999998</v>
      </c>
      <c r="F7" s="89">
        <f>CTB!G$6</f>
        <v>2150.96102406</v>
      </c>
      <c r="G7" s="89">
        <f>CTB!H$6</f>
        <v>2250.0643720000003</v>
      </c>
      <c r="H7" s="89">
        <f>CTB!I$6</f>
        <v>2384.3854340000003</v>
      </c>
      <c r="I7" s="89">
        <f>CTB!J$6</f>
        <v>2745.9872092600003</v>
      </c>
      <c r="J7" s="89">
        <f>CTB!K$6</f>
        <v>3039.5921460100003</v>
      </c>
      <c r="K7" s="89">
        <f>CTB!L$6</f>
        <v>3229.8402160000005</v>
      </c>
      <c r="L7" s="89">
        <f>CTB!M$6</f>
        <v>3384.656673</v>
      </c>
      <c r="M7" s="89">
        <f>CTB!N$6</f>
        <v>3471.3048879999997</v>
      </c>
      <c r="N7" s="89">
        <f>CTB!O$6</f>
        <v>3671.6925610000008</v>
      </c>
      <c r="O7" s="89">
        <f>CTB!P$6</f>
        <v>4095.3288869999997</v>
      </c>
      <c r="P7" s="89">
        <f>CTB!Q$6</f>
        <v>4299.4764100000002</v>
      </c>
      <c r="Q7" s="89">
        <f>CTB!R$6</f>
        <v>4288.8172759999998</v>
      </c>
      <c r="R7" s="89">
        <f>CTB!S$6</f>
        <v>4281.2685299999994</v>
      </c>
      <c r="S7" s="89"/>
      <c r="T7" s="89"/>
      <c r="U7" s="89"/>
      <c r="V7" s="56"/>
    </row>
    <row r="8" spans="1:22" ht="30" customHeight="1">
      <c r="A8" s="108" t="s">
        <v>47</v>
      </c>
      <c r="B8" s="89">
        <f>DLA!C$6</f>
        <v>3602.1776596314694</v>
      </c>
      <c r="C8" s="89">
        <f>DLA!D$6</f>
        <v>3962.8594373150627</v>
      </c>
      <c r="D8" s="89">
        <f>DLA!E$6</f>
        <v>4254.2176619186894</v>
      </c>
      <c r="E8" s="89">
        <f>DLA!F$6</f>
        <v>4540.6348329533021</v>
      </c>
      <c r="F8" s="89">
        <f>DLA!G$6</f>
        <v>4852.9150476228378</v>
      </c>
      <c r="G8" s="89">
        <f>DLA!H$6</f>
        <v>5290.5939974827306</v>
      </c>
      <c r="H8" s="89">
        <f>DLA!I$6</f>
        <v>5664.0799414130706</v>
      </c>
      <c r="I8" s="89">
        <f>DLA!J$6</f>
        <v>6089.390008040763</v>
      </c>
      <c r="J8" s="89">
        <f>DLA!K$6</f>
        <v>6488.8198469715098</v>
      </c>
      <c r="K8" s="89">
        <f>DLA!L$6</f>
        <v>6925.1077962109648</v>
      </c>
      <c r="L8" s="89">
        <f>DLA!M$6</f>
        <v>7364.3965159608433</v>
      </c>
      <c r="M8" s="89">
        <f>DLA!N$6</f>
        <v>7946.4819605176654</v>
      </c>
      <c r="N8" s="89">
        <f>DLA!O$6</f>
        <v>8495.184997645063</v>
      </c>
      <c r="O8" s="89">
        <f>DLA!P$6</f>
        <v>9269.1636860556337</v>
      </c>
      <c r="P8" s="89">
        <f>DLA!Q$6</f>
        <v>9631.3199286752497</v>
      </c>
      <c r="Q8" s="89">
        <f>DLA!R$6</f>
        <v>10218.054844813827</v>
      </c>
      <c r="R8" s="89">
        <f>DLA!S$6</f>
        <v>10949.629936278801</v>
      </c>
      <c r="S8" s="89">
        <f>DLA!T$6</f>
        <v>11241.122099237906</v>
      </c>
      <c r="T8" s="89">
        <f>DLA!U$6</f>
        <v>11298.103777223167</v>
      </c>
      <c r="U8" s="89">
        <f>DLA!V$6</f>
        <v>10891.142761116113</v>
      </c>
      <c r="V8" s="56">
        <f>DLA!W$6</f>
        <v>9514.7230578274666</v>
      </c>
    </row>
    <row r="9" spans="1:22" ht="15" customHeight="1">
      <c r="A9" s="53" t="s">
        <v>48</v>
      </c>
      <c r="B9" s="89"/>
      <c r="C9" s="89"/>
      <c r="D9" s="89"/>
      <c r="E9" s="89"/>
      <c r="F9" s="89"/>
      <c r="G9" s="89"/>
      <c r="H9" s="89">
        <f>'DLA (children)'!I$6</f>
        <v>642.44281342707563</v>
      </c>
      <c r="I9" s="89">
        <f>'DLA (children)'!J$6</f>
        <v>669.54928236335945</v>
      </c>
      <c r="J9" s="89">
        <f>'DLA (children)'!K$6</f>
        <v>711.52153652587265</v>
      </c>
      <c r="K9" s="89">
        <f>'DLA (children)'!L$6</f>
        <v>781.2884025326631</v>
      </c>
      <c r="L9" s="89">
        <f>'DLA (children)'!M$6</f>
        <v>823.7681511700406</v>
      </c>
      <c r="M9" s="89">
        <f>'DLA (children)'!N$6</f>
        <v>880.25508299782666</v>
      </c>
      <c r="N9" s="89">
        <f>'DLA (children)'!O$6</f>
        <v>940.98383316115292</v>
      </c>
      <c r="O9" s="89">
        <f>'DLA (children)'!P$6</f>
        <v>1017.0696614059867</v>
      </c>
      <c r="P9" s="89">
        <f>'DLA (children)'!Q$6</f>
        <v>1044.2964864615365</v>
      </c>
      <c r="Q9" s="89">
        <f>'DLA (children)'!R$6</f>
        <v>1128.1831511246037</v>
      </c>
      <c r="R9" s="89">
        <f>'DLA (children)'!S$6</f>
        <v>1196.1988521087078</v>
      </c>
      <c r="S9" s="89">
        <f>'DLA (children)'!T$6</f>
        <v>1262.1464885621231</v>
      </c>
      <c r="T9" s="89">
        <f>'DLA (children)'!U$6</f>
        <v>1483.5414315641497</v>
      </c>
      <c r="U9" s="89">
        <f>'DLA (children)'!V$6</f>
        <v>1587.0939877855178</v>
      </c>
      <c r="V9" s="56">
        <f>'DLA (children)'!W$6</f>
        <v>1642.7141203544661</v>
      </c>
    </row>
    <row r="10" spans="1:22" ht="15" customHeight="1">
      <c r="A10" s="53" t="s">
        <v>49</v>
      </c>
      <c r="B10" s="89"/>
      <c r="C10" s="89"/>
      <c r="D10" s="89"/>
      <c r="E10" s="89"/>
      <c r="F10" s="89"/>
      <c r="G10" s="89"/>
      <c r="H10" s="89">
        <f>'DLA (working age)'!I$6</f>
        <v>3310.596366223529</v>
      </c>
      <c r="I10" s="89">
        <f>'DLA (working age)'!J$6</f>
        <v>3537.8733143633453</v>
      </c>
      <c r="J10" s="89">
        <f>'DLA (working age)'!K$6</f>
        <v>3730.7450280719113</v>
      </c>
      <c r="K10" s="89">
        <f>'DLA (working age)'!L$6</f>
        <v>3927.7233312985713</v>
      </c>
      <c r="L10" s="89">
        <f>'DLA (working age)'!M$6</f>
        <v>4138.5163078634332</v>
      </c>
      <c r="M10" s="89">
        <f>'DLA (working age)'!N$6</f>
        <v>4425.7177617324223</v>
      </c>
      <c r="N10" s="89">
        <f>'DLA (working age)'!O$6</f>
        <v>4704.3529878263198</v>
      </c>
      <c r="O10" s="89">
        <f>'DLA (working age)'!P$6</f>
        <v>5104.5927933230078</v>
      </c>
      <c r="P10" s="89">
        <f>'DLA (working age)'!Q$6</f>
        <v>5265.4431513867912</v>
      </c>
      <c r="Q10" s="89">
        <f>'DLA (working age)'!R$6</f>
        <v>5645.6414417787537</v>
      </c>
      <c r="R10" s="89">
        <f>'DLA (working age)'!S$6</f>
        <v>6089.3637654443237</v>
      </c>
      <c r="S10" s="89">
        <f>'DLA (working age)'!T$6</f>
        <v>6188.5499987348403</v>
      </c>
      <c r="T10" s="89">
        <f>'DLA (working age)'!U$6</f>
        <v>5829.8217599233303</v>
      </c>
      <c r="U10" s="89">
        <f>'DLA (working age)'!V$6</f>
        <v>5512.146079603518</v>
      </c>
      <c r="V10" s="56">
        <f>'DLA (working age)'!W$6</f>
        <v>4298.1473370384829</v>
      </c>
    </row>
    <row r="11" spans="1:22" ht="15" customHeight="1">
      <c r="A11" s="53" t="s">
        <v>50</v>
      </c>
      <c r="B11" s="89"/>
      <c r="C11" s="89"/>
      <c r="D11" s="89"/>
      <c r="E11" s="89"/>
      <c r="F11" s="89"/>
      <c r="G11" s="89"/>
      <c r="H11" s="89">
        <f>'DLA (pensioners)'!I$6</f>
        <v>1710.7295815648833</v>
      </c>
      <c r="I11" s="89">
        <f>'DLA (pensioners)'!J$6</f>
        <v>1880.2574494870469</v>
      </c>
      <c r="J11" s="89">
        <f>'DLA (pensioners)'!K$6</f>
        <v>2044.8587397166564</v>
      </c>
      <c r="K11" s="89">
        <f>'DLA (pensioners)'!L$6</f>
        <v>2215.8811180655371</v>
      </c>
      <c r="L11" s="89">
        <f>'DLA (pensioners)'!M$6</f>
        <v>2401.9865144122823</v>
      </c>
      <c r="M11" s="89">
        <f>'DLA (pensioners)'!N$6</f>
        <v>2640.5983280572927</v>
      </c>
      <c r="N11" s="89">
        <f>'DLA (pensioners)'!O$6</f>
        <v>2850.2110856646655</v>
      </c>
      <c r="O11" s="89">
        <f>'DLA (pensioners)'!P$6</f>
        <v>3147.5335679469335</v>
      </c>
      <c r="P11" s="89">
        <f>'DLA (pensioners)'!Q$6</f>
        <v>3319.0331258173464</v>
      </c>
      <c r="Q11" s="89">
        <f>'DLA (pensioners)'!R$6</f>
        <v>3443.8652160659949</v>
      </c>
      <c r="R11" s="89">
        <f>'DLA (pensioners)'!S$6</f>
        <v>3661.9905973786108</v>
      </c>
      <c r="S11" s="89">
        <f>'DLA (pensioners)'!T$6</f>
        <v>3785.8812028433513</v>
      </c>
      <c r="T11" s="89">
        <f>'DLA (pensioners)'!U$6</f>
        <v>3979.8666881407889</v>
      </c>
      <c r="U11" s="89">
        <f>'DLA (pensioners)'!V$6</f>
        <v>3792.5745903688312</v>
      </c>
      <c r="V11" s="56">
        <f>'DLA (pensioners)'!W$6</f>
        <v>3596.3927624481353</v>
      </c>
    </row>
    <row r="12" spans="1:22" ht="15" customHeight="1">
      <c r="A12" s="108" t="s">
        <v>91</v>
      </c>
      <c r="B12" s="89"/>
      <c r="C12" s="89"/>
      <c r="D12" s="89"/>
      <c r="E12" s="89"/>
      <c r="F12" s="89"/>
      <c r="G12" s="89"/>
      <c r="H12" s="89">
        <f>DHP!I$6</f>
        <v>10.912430840000001</v>
      </c>
      <c r="I12" s="89">
        <f>DHP!J$6</f>
        <v>12.61432522</v>
      </c>
      <c r="J12" s="89">
        <f>DHP!K$6</f>
        <v>13.675157122071427</v>
      </c>
      <c r="K12" s="89">
        <f>DHP!L$6</f>
        <v>14.778396299999997</v>
      </c>
      <c r="L12" s="89">
        <f>DHP!M$6</f>
        <v>16.28512684</v>
      </c>
      <c r="M12" s="89">
        <f>DHP!N$6</f>
        <v>17.184777</v>
      </c>
      <c r="N12" s="89">
        <f>DHP!O$6</f>
        <v>17.68155093</v>
      </c>
      <c r="O12" s="89">
        <f>DHP!P$6</f>
        <v>18.021562950000003</v>
      </c>
      <c r="P12" s="89">
        <f>DHP!Q$6</f>
        <v>17.60589912</v>
      </c>
      <c r="Q12" s="89">
        <f>DHP!R$6</f>
        <v>18.57056626</v>
      </c>
      <c r="R12" s="89">
        <f>DHP!S$6</f>
        <v>49.940262999999995</v>
      </c>
      <c r="S12" s="89">
        <f>DHP!T$6</f>
        <v>139.96949799999999</v>
      </c>
      <c r="T12" s="89">
        <f>DHP!U$6</f>
        <v>141.208856</v>
      </c>
      <c r="U12" s="89">
        <f>DHP!V$6</f>
        <v>107.71089200000002</v>
      </c>
      <c r="V12" s="56">
        <f>DHP!W$6</f>
        <v>124.106364</v>
      </c>
    </row>
    <row r="13" spans="1:22" ht="30" customHeight="1">
      <c r="A13" s="108" t="s">
        <v>101</v>
      </c>
      <c r="B13" s="89"/>
      <c r="C13" s="89"/>
      <c r="D13" s="89"/>
      <c r="E13" s="89"/>
      <c r="F13" s="89"/>
      <c r="G13" s="89"/>
      <c r="H13" s="89"/>
      <c r="I13" s="89"/>
      <c r="J13" s="89"/>
      <c r="K13" s="89"/>
      <c r="L13" s="89"/>
      <c r="M13" s="89"/>
      <c r="N13" s="89">
        <f>ESA!O$6</f>
        <v>104.61211008281391</v>
      </c>
      <c r="O13" s="89">
        <f>ESA!P$6</f>
        <v>1054.455923888775</v>
      </c>
      <c r="P13" s="89">
        <f>ESA!Q$6</f>
        <v>1860.3733402766068</v>
      </c>
      <c r="Q13" s="89">
        <f>ESA!R$6</f>
        <v>2953.2916774973819</v>
      </c>
      <c r="R13" s="89">
        <f>ESA!S$6</f>
        <v>5601.4966785771267</v>
      </c>
      <c r="S13" s="89">
        <f>ESA!T$6</f>
        <v>8558.1344438638134</v>
      </c>
      <c r="T13" s="89">
        <f>ESA!U$6</f>
        <v>10566.057725152818</v>
      </c>
      <c r="U13" s="89">
        <f>ESA!V$6</f>
        <v>11762.838051809473</v>
      </c>
      <c r="V13" s="56">
        <f>ESA!W$6</f>
        <v>12189.068781870099</v>
      </c>
    </row>
    <row r="14" spans="1:22" ht="15" customHeight="1">
      <c r="A14" s="109" t="s">
        <v>51</v>
      </c>
      <c r="B14" s="89">
        <f>HB!C$6</f>
        <v>9906.589555999999</v>
      </c>
      <c r="C14" s="89">
        <f>HB!D$6</f>
        <v>9661.2903140000017</v>
      </c>
      <c r="D14" s="89">
        <f>HB!E$6</f>
        <v>9525.8948689999997</v>
      </c>
      <c r="E14" s="89">
        <f>HB!F$6</f>
        <v>9606.3738279999998</v>
      </c>
      <c r="F14" s="89">
        <f>HB!G$6</f>
        <v>9653.1304918000005</v>
      </c>
      <c r="G14" s="89">
        <f>HB!H$6</f>
        <v>9977.2082459999983</v>
      </c>
      <c r="H14" s="89">
        <f>HB!I$6</f>
        <v>10855.421602</v>
      </c>
      <c r="I14" s="89">
        <f>HB!J$6</f>
        <v>10667.02459571</v>
      </c>
      <c r="J14" s="89">
        <f>HB!K$6</f>
        <v>11414.81737744</v>
      </c>
      <c r="K14" s="89">
        <f>HB!L$6</f>
        <v>12131.485396</v>
      </c>
      <c r="L14" s="89">
        <f>HB!M$6</f>
        <v>12967.698325000001</v>
      </c>
      <c r="M14" s="89">
        <f>HB!N$6</f>
        <v>13780.000830000001</v>
      </c>
      <c r="N14" s="89">
        <f>HB!O$6</f>
        <v>14999.543107</v>
      </c>
      <c r="O14" s="89">
        <f>HB!P$6</f>
        <v>17599.503386</v>
      </c>
      <c r="P14" s="89">
        <f>HB!Q$6</f>
        <v>18873.550847000002</v>
      </c>
      <c r="Q14" s="89">
        <f>HB!R$6</f>
        <v>20136.723773000002</v>
      </c>
      <c r="R14" s="89">
        <f>HB!S$6</f>
        <v>21119.262038999997</v>
      </c>
      <c r="S14" s="89">
        <f>HB!T$6</f>
        <v>21395.703086999998</v>
      </c>
      <c r="T14" s="89">
        <f>HB!U$6</f>
        <v>21529.103353999999</v>
      </c>
      <c r="U14" s="89">
        <f>HB!V$6</f>
        <v>21447.477731999999</v>
      </c>
      <c r="V14" s="56">
        <f>HB!W$6</f>
        <v>20698.756177000003</v>
      </c>
    </row>
    <row r="15" spans="1:22" ht="15" customHeight="1">
      <c r="A15" s="53" t="s">
        <v>183</v>
      </c>
      <c r="B15" s="89"/>
      <c r="C15" s="89"/>
      <c r="D15" s="89"/>
      <c r="E15" s="89"/>
      <c r="F15" s="89"/>
      <c r="G15" s="89"/>
      <c r="H15" s="89"/>
      <c r="I15" s="89"/>
      <c r="J15" s="89"/>
      <c r="K15" s="89"/>
      <c r="L15" s="89"/>
      <c r="M15" s="89"/>
      <c r="N15" s="89">
        <v>10241.178959000001</v>
      </c>
      <c r="O15" s="89">
        <v>12605.516801999998</v>
      </c>
      <c r="P15" s="89">
        <v>13716.837320000001</v>
      </c>
      <c r="Q15" s="89">
        <v>14710.741437999999</v>
      </c>
      <c r="R15" s="89">
        <v>15512.812405999999</v>
      </c>
      <c r="S15" s="89">
        <v>15679.309977999999</v>
      </c>
      <c r="T15" s="89">
        <v>15776.845804</v>
      </c>
      <c r="U15" s="89">
        <v>15741.961751999999</v>
      </c>
      <c r="V15" s="56">
        <v>15177.148305999999</v>
      </c>
    </row>
    <row r="16" spans="1:22" ht="15" customHeight="1">
      <c r="A16" s="53" t="s">
        <v>184</v>
      </c>
      <c r="B16" s="89"/>
      <c r="C16" s="89"/>
      <c r="D16" s="89"/>
      <c r="E16" s="89"/>
      <c r="F16" s="89"/>
      <c r="G16" s="89"/>
      <c r="H16" s="89"/>
      <c r="I16" s="89"/>
      <c r="J16" s="89"/>
      <c r="K16" s="89"/>
      <c r="L16" s="89"/>
      <c r="M16" s="89"/>
      <c r="N16" s="89">
        <v>4758.3641360000001</v>
      </c>
      <c r="O16" s="89">
        <v>4993.9865840000002</v>
      </c>
      <c r="P16" s="89">
        <v>5156.7135269999999</v>
      </c>
      <c r="Q16" s="89">
        <v>5425.9823349999997</v>
      </c>
      <c r="R16" s="89">
        <v>5606.4496330000002</v>
      </c>
      <c r="S16" s="89">
        <v>5716.3931089999996</v>
      </c>
      <c r="T16" s="89">
        <v>5752.2575500000003</v>
      </c>
      <c r="U16" s="89">
        <v>5705.5159800000001</v>
      </c>
      <c r="V16" s="56">
        <v>5521.6078710000002</v>
      </c>
    </row>
    <row r="17" spans="1:22" ht="15" customHeight="1">
      <c r="A17" s="109" t="s">
        <v>52</v>
      </c>
      <c r="B17" s="89">
        <f>IB!C$6</f>
        <v>5911.5028228939655</v>
      </c>
      <c r="C17" s="89">
        <f>IB!D$6</f>
        <v>5732.5539714391789</v>
      </c>
      <c r="D17" s="89">
        <f>IB!E$6</f>
        <v>5624.601129851626</v>
      </c>
      <c r="E17" s="89">
        <f>IB!F$6</f>
        <v>5264.2888248993258</v>
      </c>
      <c r="F17" s="89">
        <f>IB!G$6</f>
        <v>5232.5991763583779</v>
      </c>
      <c r="G17" s="89">
        <f>IB!H$6</f>
        <v>5233.2698562916903</v>
      </c>
      <c r="H17" s="89">
        <f>IB!I$6</f>
        <v>5258.3374096908092</v>
      </c>
      <c r="I17" s="89">
        <f>IB!J$6</f>
        <v>5247.4452328965372</v>
      </c>
      <c r="J17" s="89">
        <f>IB!K$6</f>
        <v>5213.6304917628077</v>
      </c>
      <c r="K17" s="89">
        <f>IB!L$6</f>
        <v>5214.1975364211239</v>
      </c>
      <c r="L17" s="89">
        <f>IB!M$6</f>
        <v>5165.5524510661926</v>
      </c>
      <c r="M17" s="89">
        <f>IB!N$6</f>
        <v>5252.1434048241854</v>
      </c>
      <c r="N17" s="89">
        <f>IB!O$6</f>
        <v>5160.645224677226</v>
      </c>
      <c r="O17" s="89">
        <f>IB!P$6</f>
        <v>4846.5870480186586</v>
      </c>
      <c r="P17" s="89">
        <f>IB!Q$6</f>
        <v>4418.0595556341932</v>
      </c>
      <c r="Q17" s="89">
        <f>IB!R$6</f>
        <v>3922.8538583304053</v>
      </c>
      <c r="R17" s="89">
        <f>IB!S$6</f>
        <v>2607.2220442444705</v>
      </c>
      <c r="S17" s="89">
        <f>IB!T$6</f>
        <v>969.30489899227086</v>
      </c>
      <c r="T17" s="89">
        <f>IB!U$6</f>
        <v>205.58133627577502</v>
      </c>
      <c r="U17" s="89">
        <f>IB!V$6</f>
        <v>51.502501360815536</v>
      </c>
      <c r="V17" s="56">
        <f>IB!W$6</f>
        <v>11.139685913016455</v>
      </c>
    </row>
    <row r="18" spans="1:22" ht="30" customHeight="1">
      <c r="A18" s="108" t="s">
        <v>53</v>
      </c>
      <c r="B18" s="89">
        <f>IS!C$6</f>
        <v>12280.77539590012</v>
      </c>
      <c r="C18" s="89">
        <f>IS!D$6</f>
        <v>10143.062574066957</v>
      </c>
      <c r="D18" s="89">
        <f>IS!E$6</f>
        <v>9980.2886461176258</v>
      </c>
      <c r="E18" s="89">
        <f>IS!F$6</f>
        <v>10331.755014211114</v>
      </c>
      <c r="F18" s="89">
        <f>IS!G$6</f>
        <v>11174.221238817443</v>
      </c>
      <c r="G18" s="89">
        <f>IS!H$6</f>
        <v>11955.506918421459</v>
      </c>
      <c r="H18" s="89">
        <f>IS!I$6</f>
        <v>12033.427781494209</v>
      </c>
      <c r="I18" s="89">
        <f>IS!J$6</f>
        <v>10855.599884618056</v>
      </c>
      <c r="J18" s="89">
        <f>IS!K$6</f>
        <v>8454.8171442203766</v>
      </c>
      <c r="K18" s="89">
        <f>IS!L$6</f>
        <v>7702.9214249614142</v>
      </c>
      <c r="L18" s="89">
        <f>IS!M$6</f>
        <v>7440.8406777416321</v>
      </c>
      <c r="M18" s="89">
        <f>IS!N$6</f>
        <v>7608.8081721142216</v>
      </c>
      <c r="N18" s="89">
        <f>IS!O$6</f>
        <v>7328.6747684733418</v>
      </c>
      <c r="O18" s="89">
        <f>IS!P$6</f>
        <v>7071.7781875500787</v>
      </c>
      <c r="P18" s="89">
        <f>IS!Q$6</f>
        <v>6638.0944558072997</v>
      </c>
      <c r="Q18" s="89">
        <f>IS!R$6</f>
        <v>5912.2907330945209</v>
      </c>
      <c r="R18" s="89">
        <f>IS!S$6</f>
        <v>4501.5025408875936</v>
      </c>
      <c r="S18" s="89">
        <f>IS!T$6</f>
        <v>3051.8150984479394</v>
      </c>
      <c r="T18" s="89">
        <f>IS!U$6</f>
        <v>2467.5906773553488</v>
      </c>
      <c r="U18" s="89">
        <f>IS!V$6</f>
        <v>2160.7501281978712</v>
      </c>
      <c r="V18" s="56">
        <f>IS!W$6</f>
        <v>1901.1785471328672</v>
      </c>
    </row>
    <row r="19" spans="1:22" ht="15" customHeight="1">
      <c r="A19" s="53" t="s">
        <v>54</v>
      </c>
      <c r="B19" s="89">
        <f>'IS MIG'!C$6</f>
        <v>3258.3156329164563</v>
      </c>
      <c r="C19" s="89">
        <f>'IS MIG'!D$6</f>
        <v>3216.7563574644805</v>
      </c>
      <c r="D19" s="89">
        <f>'IS MIG'!E$6</f>
        <v>3084.4141691447448</v>
      </c>
      <c r="E19" s="89">
        <f>'IS MIG'!F$6</f>
        <v>3217.301752580413</v>
      </c>
      <c r="F19" s="89">
        <f>'IS MIG'!G$6</f>
        <v>3329.4113895341579</v>
      </c>
      <c r="G19" s="89">
        <f>'IS MIG'!H$6</f>
        <v>3675.6117608990094</v>
      </c>
      <c r="H19" s="89">
        <f>'IS MIG'!I$6</f>
        <v>3664.2228956734421</v>
      </c>
      <c r="I19" s="89">
        <f>'IS MIG'!J$6</f>
        <v>2012.2946837874363</v>
      </c>
      <c r="J19" s="89"/>
      <c r="K19" s="89"/>
      <c r="L19" s="89"/>
      <c r="M19" s="89"/>
      <c r="N19" s="89"/>
      <c r="O19" s="89"/>
      <c r="P19" s="89"/>
      <c r="Q19" s="89"/>
      <c r="R19" s="89"/>
      <c r="S19" s="89"/>
      <c r="T19" s="89"/>
      <c r="U19" s="89"/>
      <c r="V19" s="56"/>
    </row>
    <row r="20" spans="1:22" ht="15" customHeight="1">
      <c r="A20" s="53" t="s">
        <v>185</v>
      </c>
      <c r="B20" s="89"/>
      <c r="C20" s="89"/>
      <c r="D20" s="89"/>
      <c r="E20" s="89"/>
      <c r="F20" s="89">
        <f>'IS (incapacity)'!G$6</f>
        <v>3477.9699705763242</v>
      </c>
      <c r="G20" s="89">
        <f>'IS (incapacity)'!H$6</f>
        <v>3762.7618818999954</v>
      </c>
      <c r="H20" s="89">
        <f>'IS (incapacity)'!I$6</f>
        <v>3740.8624659098978</v>
      </c>
      <c r="I20" s="89">
        <f>'IS (incapacity)'!J$6</f>
        <v>4003.8841875284397</v>
      </c>
      <c r="J20" s="89">
        <f>'IS (incapacity)'!K$6</f>
        <v>3995.3616177668996</v>
      </c>
      <c r="K20" s="89">
        <f>'IS (incapacity)'!L$6</f>
        <v>3729.1318963551776</v>
      </c>
      <c r="L20" s="89">
        <f>'IS (incapacity)'!M$6</f>
        <v>3767.148822484241</v>
      </c>
      <c r="M20" s="89">
        <f>'IS (incapacity)'!N$6</f>
        <v>4173.875832355121</v>
      </c>
      <c r="N20" s="89">
        <f>'IS (incapacity)'!O$6</f>
        <v>4220.1786013874525</v>
      </c>
      <c r="O20" s="89">
        <f>'IS (incapacity)'!P$6</f>
        <v>4136.922845563291</v>
      </c>
      <c r="P20" s="89">
        <f>'IS (incapacity)'!Q$6</f>
        <v>3856.5690661392241</v>
      </c>
      <c r="Q20" s="89">
        <f>'IS (incapacity)'!R$6</f>
        <v>3363.9380846917647</v>
      </c>
      <c r="R20" s="89">
        <f>'IS (incapacity)'!S$6</f>
        <v>2071.3891285830032</v>
      </c>
      <c r="S20" s="89">
        <f>'IS (incapacity)'!T$6</f>
        <v>822.45391367571369</v>
      </c>
      <c r="T20" s="89">
        <f>'IS (incapacity)'!U$6</f>
        <v>379.02472594615176</v>
      </c>
      <c r="U20" s="89">
        <f>'IS (incapacity)'!V$6</f>
        <v>186.12539747649816</v>
      </c>
      <c r="V20" s="56">
        <f>'IS (incapacity)'!W$6</f>
        <v>71.722911097579654</v>
      </c>
    </row>
    <row r="21" spans="1:22" ht="15" customHeight="1">
      <c r="A21" s="53" t="s">
        <v>186</v>
      </c>
      <c r="B21" s="89"/>
      <c r="C21" s="89"/>
      <c r="D21" s="89"/>
      <c r="E21" s="89"/>
      <c r="F21" s="89">
        <f>'IS (lone parent)'!G$6</f>
        <v>3848.4499536755266</v>
      </c>
      <c r="G21" s="89">
        <f>'IS (lone parent)'!H$6</f>
        <v>3993.1387449918748</v>
      </c>
      <c r="H21" s="89">
        <f>'IS (lone parent)'!I$6</f>
        <v>4121.8577182172176</v>
      </c>
      <c r="I21" s="89">
        <f>'IS (lone parent)'!J$6</f>
        <v>4321.3600394150862</v>
      </c>
      <c r="J21" s="89">
        <f>'IS (lone parent)'!K$6</f>
        <v>3962.0079347249516</v>
      </c>
      <c r="K21" s="89">
        <f>'IS (lone parent)'!L$6</f>
        <v>3408.6095231050399</v>
      </c>
      <c r="L21" s="89">
        <f>'IS (lone parent)'!M$6</f>
        <v>3120.5315877739904</v>
      </c>
      <c r="M21" s="89">
        <f>'IS (lone parent)'!N$6</f>
        <v>2940.262110981022</v>
      </c>
      <c r="N21" s="89">
        <f>'IS (lone parent)'!O$6</f>
        <v>2661.1968602312832</v>
      </c>
      <c r="O21" s="89">
        <f>'IS (lone parent)'!P$6</f>
        <v>2470.1766548503815</v>
      </c>
      <c r="P21" s="89">
        <f>'IS (lone parent)'!Q$6</f>
        <v>2246.6630558250249</v>
      </c>
      <c r="Q21" s="89">
        <f>'IS (lone parent)'!R$6</f>
        <v>1999.824007303263</v>
      </c>
      <c r="R21" s="89">
        <f>'IS (lone parent)'!S$6</f>
        <v>1831.1046610967605</v>
      </c>
      <c r="S21" s="89">
        <f>'IS (lone parent)'!T$6</f>
        <v>1609.1491191220971</v>
      </c>
      <c r="T21" s="89">
        <f>'IS (lone parent)'!U$6</f>
        <v>1469.9173872571446</v>
      </c>
      <c r="U21" s="89">
        <f>'IS (lone parent)'!V$6</f>
        <v>1350.1456037336325</v>
      </c>
      <c r="V21" s="56">
        <f>'IS (lone parent)'!W$6</f>
        <v>1215.6087661118454</v>
      </c>
    </row>
    <row r="22" spans="1:22" ht="15" customHeight="1">
      <c r="A22" s="53" t="s">
        <v>187</v>
      </c>
      <c r="B22" s="89"/>
      <c r="C22" s="89"/>
      <c r="D22" s="89"/>
      <c r="E22" s="89"/>
      <c r="F22" s="89">
        <f>'IS (carer)'!G$6</f>
        <v>175.279966815324</v>
      </c>
      <c r="G22" s="89">
        <f>'IS (carer)'!H$6</f>
        <v>225.00934180215881</v>
      </c>
      <c r="H22" s="89">
        <f>'IS (carer)'!I$6</f>
        <v>242.59171234201025</v>
      </c>
      <c r="I22" s="89">
        <f>'IS (carer)'!J$6</f>
        <v>263.35905158315484</v>
      </c>
      <c r="J22" s="89">
        <f>'IS (carer)'!K$6</f>
        <v>259.04297416663934</v>
      </c>
      <c r="K22" s="89">
        <f>'IS (carer)'!L$6</f>
        <v>245.24611234498434</v>
      </c>
      <c r="L22" s="89">
        <f>'IS (carer)'!M$6</f>
        <v>240.8828572442288</v>
      </c>
      <c r="M22" s="89">
        <f>'IS (carer)'!N$6</f>
        <v>235.76240556805013</v>
      </c>
      <c r="N22" s="89">
        <f>'IS (carer)'!O$6</f>
        <v>230.85210101956906</v>
      </c>
      <c r="O22" s="89">
        <f>'IS (carer)'!P$6</f>
        <v>254.15088922767151</v>
      </c>
      <c r="P22" s="89">
        <f>'IS (carer)'!Q$6</f>
        <v>324.24644245665206</v>
      </c>
      <c r="Q22" s="89">
        <f>'IS (carer)'!R$6</f>
        <v>360.3047140695441</v>
      </c>
      <c r="R22" s="89">
        <f>'IS (carer)'!S$6</f>
        <v>425.36865524945068</v>
      </c>
      <c r="S22" s="89">
        <f>'IS (carer)'!T$6</f>
        <v>466.89604040169922</v>
      </c>
      <c r="T22" s="89">
        <f>'IS (carer)'!U$6</f>
        <v>489.10623932363711</v>
      </c>
      <c r="U22" s="89">
        <f>'IS (carer)'!V$6</f>
        <v>511.53228572791147</v>
      </c>
      <c r="V22" s="56">
        <f>'IS (carer)'!W$6</f>
        <v>522.72482576679135</v>
      </c>
    </row>
    <row r="23" spans="1:22" ht="15" customHeight="1">
      <c r="A23" s="53" t="s">
        <v>188</v>
      </c>
      <c r="B23" s="89"/>
      <c r="C23" s="89"/>
      <c r="D23" s="89"/>
      <c r="E23" s="89"/>
      <c r="F23" s="89">
        <f>'IS (others)'!G$6</f>
        <v>343.10995821611141</v>
      </c>
      <c r="G23" s="89">
        <f>'IS (others)'!H$6</f>
        <v>298.98518882842183</v>
      </c>
      <c r="H23" s="89">
        <f>'IS (others)'!I$6</f>
        <v>263.89298935164044</v>
      </c>
      <c r="I23" s="89">
        <f>'IS (others)'!J$6</f>
        <v>254.70192230393559</v>
      </c>
      <c r="J23" s="89">
        <f>'IS (others)'!K$6</f>
        <v>238.40461756188648</v>
      </c>
      <c r="K23" s="89">
        <f>'IS (others)'!L$6</f>
        <v>324.93764774960522</v>
      </c>
      <c r="L23" s="89">
        <f>'IS (others)'!M$6</f>
        <v>317.30022043978789</v>
      </c>
      <c r="M23" s="89">
        <f>'IS (others)'!N$6</f>
        <v>257.38681641621099</v>
      </c>
      <c r="N23" s="89">
        <f>'IS (others)'!O$6</f>
        <v>211.35078509890928</v>
      </c>
      <c r="O23" s="89">
        <f>'IS (others)'!P$6</f>
        <v>207.8151164860742</v>
      </c>
      <c r="P23" s="89">
        <f>'IS (others)'!Q$6</f>
        <v>209.70713250593246</v>
      </c>
      <c r="Q23" s="89">
        <f>'IS (others)'!R$6</f>
        <v>188.96696306438545</v>
      </c>
      <c r="R23" s="89">
        <f>'IS (others)'!S$6</f>
        <v>174.16608320692052</v>
      </c>
      <c r="S23" s="89">
        <f>'IS (others)'!T$6</f>
        <v>153.46073912852236</v>
      </c>
      <c r="T23" s="89">
        <f>'IS (others)'!U$6</f>
        <v>129.52674240020417</v>
      </c>
      <c r="U23" s="89">
        <f>'IS (others)'!V$6</f>
        <v>113.3054218219514</v>
      </c>
      <c r="V23" s="56">
        <f>'IS (others)'!W$6</f>
        <v>92.102649488651565</v>
      </c>
    </row>
    <row r="24" spans="1:22" ht="30" customHeight="1">
      <c r="A24" s="109" t="s">
        <v>59</v>
      </c>
      <c r="B24" s="89"/>
      <c r="C24" s="89"/>
      <c r="D24" s="89"/>
      <c r="E24" s="89"/>
      <c r="F24" s="89">
        <f>IIDB!G$6</f>
        <v>578.53756569093616</v>
      </c>
      <c r="G24" s="89">
        <f>IIDB!H$6</f>
        <v>593.61424767823053</v>
      </c>
      <c r="H24" s="89">
        <f>IIDB!I$6</f>
        <v>596.52739035071829</v>
      </c>
      <c r="I24" s="89">
        <f>IIDB!J$6</f>
        <v>599.6491436283942</v>
      </c>
      <c r="J24" s="89">
        <f>IIDB!K$6</f>
        <v>609.71758658451279</v>
      </c>
      <c r="K24" s="89">
        <f>IIDB!L$6</f>
        <v>605.39412658517699</v>
      </c>
      <c r="L24" s="89">
        <f>IIDB!M$6</f>
        <v>605.99916271455811</v>
      </c>
      <c r="M24" s="89">
        <f>IIDB!N$6</f>
        <v>610.55829141415597</v>
      </c>
      <c r="N24" s="89">
        <f>IIDB!O$6</f>
        <v>629.01506493345289</v>
      </c>
      <c r="O24" s="89">
        <f>IIDB!P$6</f>
        <v>651.66615712210717</v>
      </c>
      <c r="P24" s="89">
        <f>IIDB!Q$6</f>
        <v>688.43209925511803</v>
      </c>
      <c r="Q24" s="89">
        <f>IIDB!R$6</f>
        <v>689.50229852779671</v>
      </c>
      <c r="R24" s="89">
        <f>IIDB!S$6</f>
        <v>705.42066142825502</v>
      </c>
      <c r="S24" s="89">
        <f>IIDB!T$6</f>
        <v>703.57202502516998</v>
      </c>
      <c r="T24" s="89">
        <f>IIDB!U$6</f>
        <v>710.9782405739594</v>
      </c>
      <c r="U24" s="89">
        <f>IIDB!V$6</f>
        <v>699.63427431545301</v>
      </c>
      <c r="V24" s="56">
        <f>IIDB!W$6</f>
        <v>677.86548440329977</v>
      </c>
    </row>
    <row r="25" spans="1:22" ht="15" customHeight="1">
      <c r="A25" s="108" t="s">
        <v>60</v>
      </c>
      <c r="B25" s="89">
        <f>JSA!C$6</f>
        <v>1855.9493805130483</v>
      </c>
      <c r="C25" s="89">
        <f>JSA!D$6</f>
        <v>3312.2132141514071</v>
      </c>
      <c r="D25" s="89">
        <f>JSA!E$6</f>
        <v>3011.7372951512621</v>
      </c>
      <c r="E25" s="89">
        <f>JSA!F$6</f>
        <v>2754.2848747264788</v>
      </c>
      <c r="F25" s="89">
        <f>JSA!G$6</f>
        <v>2421.542188047019</v>
      </c>
      <c r="G25" s="89">
        <f>JSA!H$6</f>
        <v>2186.9852099544155</v>
      </c>
      <c r="H25" s="89">
        <f>JSA!I$6</f>
        <v>2210.3537736985281</v>
      </c>
      <c r="I25" s="89">
        <f>JSA!J$6</f>
        <v>2160.6765271632098</v>
      </c>
      <c r="J25" s="89">
        <f>JSA!K$6</f>
        <v>1857.0591059116509</v>
      </c>
      <c r="K25" s="89">
        <f>JSA!L$6</f>
        <v>1970.6871657855061</v>
      </c>
      <c r="L25" s="89">
        <f>JSA!M$6</f>
        <v>2097.7112189862819</v>
      </c>
      <c r="M25" s="89">
        <f>JSA!N$6</f>
        <v>1927.6856748576931</v>
      </c>
      <c r="N25" s="89">
        <f>JSA!O$6</f>
        <v>2456.5848224810002</v>
      </c>
      <c r="O25" s="89">
        <f>JSA!P$6</f>
        <v>4036.8830452297743</v>
      </c>
      <c r="P25" s="89">
        <f>JSA!Q$6</f>
        <v>3821.0001763987771</v>
      </c>
      <c r="Q25" s="89">
        <f>JSA!R$6</f>
        <v>4221.0941452280877</v>
      </c>
      <c r="R25" s="89">
        <f>JSA!S$6</f>
        <v>4420.0315069718436</v>
      </c>
      <c r="S25" s="89">
        <f>JSA!T$6</f>
        <v>3692.1280281639038</v>
      </c>
      <c r="T25" s="89">
        <f>JSA!U$6</f>
        <v>2570.784635292383</v>
      </c>
      <c r="U25" s="89">
        <f>JSA!V$6</f>
        <v>1928.1982951222581</v>
      </c>
      <c r="V25" s="56">
        <f>JSA!W$6</f>
        <v>1568.4625819826788</v>
      </c>
    </row>
    <row r="26" spans="1:22" ht="15" customHeight="1">
      <c r="A26" s="108" t="s">
        <v>61</v>
      </c>
      <c r="B26" s="89">
        <f>MA!C$6</f>
        <v>28.576989977569976</v>
      </c>
      <c r="C26" s="89">
        <f>MA!D$6</f>
        <v>31.103222044058228</v>
      </c>
      <c r="D26" s="89">
        <f>MA!E$6</f>
        <v>32.948719703454017</v>
      </c>
      <c r="E26" s="89">
        <f>MA!F$6</f>
        <v>33.650447231085742</v>
      </c>
      <c r="F26" s="89">
        <f>MA!G$6</f>
        <v>38.652744189127453</v>
      </c>
      <c r="G26" s="89">
        <f>MA!H$6</f>
        <v>49.281394307982936</v>
      </c>
      <c r="H26" s="89">
        <f>MA!I$6</f>
        <v>60.632070624812521</v>
      </c>
      <c r="I26" s="89">
        <f>MA!J$6</f>
        <v>112.01957332242188</v>
      </c>
      <c r="J26" s="89">
        <f>MA!K$6</f>
        <v>130.78774157974755</v>
      </c>
      <c r="K26" s="89">
        <f>MA!L$6</f>
        <v>144.58228757261239</v>
      </c>
      <c r="L26" s="89">
        <f>MA!M$6</f>
        <v>154.01050263346011</v>
      </c>
      <c r="M26" s="89">
        <f>MA!N$6</f>
        <v>215.05534095266336</v>
      </c>
      <c r="N26" s="89">
        <f>MA!O$6</f>
        <v>284.24659213075813</v>
      </c>
      <c r="O26" s="89">
        <f>MA!P$6</f>
        <v>301.66483430009072</v>
      </c>
      <c r="P26" s="89">
        <f>MA!Q$6</f>
        <v>302.42019968416741</v>
      </c>
      <c r="Q26" s="89">
        <f>MA!R$6</f>
        <v>323.14859388871884</v>
      </c>
      <c r="R26" s="89">
        <f>MA!S$6</f>
        <v>351.28910382812984</v>
      </c>
      <c r="S26" s="89">
        <f>MA!T$6</f>
        <v>354.28729557729571</v>
      </c>
      <c r="T26" s="89">
        <f>MA!U$6</f>
        <v>368.86303210624885</v>
      </c>
      <c r="U26" s="89">
        <f>MA!V$6</f>
        <v>392.77468877768632</v>
      </c>
      <c r="V26" s="56">
        <f>MA!W$6</f>
        <v>390.91739425485514</v>
      </c>
    </row>
    <row r="27" spans="1:22" ht="15" customHeight="1">
      <c r="A27" s="108" t="s">
        <v>189</v>
      </c>
      <c r="B27" s="89"/>
      <c r="C27" s="89"/>
      <c r="D27" s="89"/>
      <c r="E27" s="89"/>
      <c r="F27" s="89"/>
      <c r="G27" s="89"/>
      <c r="H27" s="89"/>
      <c r="I27" s="89"/>
      <c r="J27" s="89">
        <f>O75TVL!K$6</f>
        <v>366.12824337950042</v>
      </c>
      <c r="K27" s="89">
        <f>O75TVL!L$6</f>
        <v>386.96937539827422</v>
      </c>
      <c r="L27" s="89">
        <f>O75TVL!M$6</f>
        <v>409.8744911225607</v>
      </c>
      <c r="M27" s="89">
        <f>O75TVL!N$6</f>
        <v>428.28494812580959</v>
      </c>
      <c r="N27" s="89">
        <f>O75TVL!O$6</f>
        <v>443.2436482032918</v>
      </c>
      <c r="O27" s="89">
        <f>O75TVL!P$6</f>
        <v>461.30363708038686</v>
      </c>
      <c r="P27" s="89">
        <f>O75TVL!Q$6</f>
        <v>486.04627468441788</v>
      </c>
      <c r="Q27" s="89">
        <f>O75TVL!R$6</f>
        <v>493.44965822012233</v>
      </c>
      <c r="R27" s="89">
        <f>O75TVL!S$6</f>
        <v>500.80418004114836</v>
      </c>
      <c r="S27" s="89">
        <f>O75TVL!T$6</f>
        <v>510.88696315357186</v>
      </c>
      <c r="T27" s="89">
        <f>O75TVL!U$6</f>
        <v>515.69761926304056</v>
      </c>
      <c r="U27" s="89">
        <f>O75TVL!V$6</f>
        <v>523.98112960461435</v>
      </c>
      <c r="V27" s="56">
        <f>O75TVL!W$6</f>
        <v>529.59760434433133</v>
      </c>
    </row>
    <row r="28" spans="1:22" ht="15" customHeight="1">
      <c r="A28" s="108" t="s">
        <v>95</v>
      </c>
      <c r="B28" s="89"/>
      <c r="C28" s="89"/>
      <c r="D28" s="89"/>
      <c r="E28" s="89"/>
      <c r="F28" s="89"/>
      <c r="G28" s="89"/>
      <c r="H28" s="89"/>
      <c r="I28" s="89"/>
      <c r="J28" s="89">
        <f>PC!K$6</f>
        <v>5015.7714208942007</v>
      </c>
      <c r="K28" s="89">
        <f>PC!L$6</f>
        <v>5400.3004782364633</v>
      </c>
      <c r="L28" s="89">
        <f>PC!M$6</f>
        <v>5771.6614791584088</v>
      </c>
      <c r="M28" s="89">
        <f>PC!N$6</f>
        <v>6188.7721525979323</v>
      </c>
      <c r="N28" s="89">
        <f>PC!O$6</f>
        <v>6479.7504063155457</v>
      </c>
      <c r="O28" s="89">
        <f>PC!P$6</f>
        <v>6851.2629202444141</v>
      </c>
      <c r="P28" s="89">
        <f>PC!Q$6</f>
        <v>6963.3275611732606</v>
      </c>
      <c r="Q28" s="89">
        <f>PC!R$6</f>
        <v>6821.183794046311</v>
      </c>
      <c r="R28" s="89">
        <f>PC!S$6</f>
        <v>6376.3129657485269</v>
      </c>
      <c r="S28" s="89">
        <f>PC!T$6</f>
        <v>5987.0997305369747</v>
      </c>
      <c r="T28" s="89">
        <f>PC!U$6</f>
        <v>5601.7379195878584</v>
      </c>
      <c r="U28" s="89">
        <f>PC!V$6</f>
        <v>5190.7482056244389</v>
      </c>
      <c r="V28" s="56">
        <f>PC!W$6</f>
        <v>4850.9083122762822</v>
      </c>
    </row>
    <row r="29" spans="1:22" ht="30" customHeight="1">
      <c r="A29" s="108" t="s">
        <v>108</v>
      </c>
      <c r="B29" s="89"/>
      <c r="C29" s="89"/>
      <c r="D29" s="89"/>
      <c r="E29" s="89"/>
      <c r="F29" s="89"/>
      <c r="G29" s="89"/>
      <c r="H29" s="89"/>
      <c r="I29" s="89"/>
      <c r="J29" s="89"/>
      <c r="K29" s="89"/>
      <c r="L29" s="89"/>
      <c r="M29" s="89"/>
      <c r="N29" s="89"/>
      <c r="O29" s="89"/>
      <c r="P29" s="89"/>
      <c r="Q29" s="89"/>
      <c r="R29" s="89"/>
      <c r="S29" s="89">
        <f>PIP!T$6</f>
        <v>131.73513574786543</v>
      </c>
      <c r="T29" s="89">
        <f>PIP!U$6</f>
        <v>1242.6073278999727</v>
      </c>
      <c r="U29" s="89">
        <f>PIP!V$6</f>
        <v>2402.8286965609523</v>
      </c>
      <c r="V29" s="56">
        <f>PIP!W$6</f>
        <v>4147.0101348167236</v>
      </c>
    </row>
    <row r="30" spans="1:22" ht="15" customHeight="1">
      <c r="A30" s="108" t="s">
        <v>62</v>
      </c>
      <c r="B30" s="89">
        <f>SDA!C$6</f>
        <v>736.60748315433852</v>
      </c>
      <c r="C30" s="89">
        <f>SDA!D$6</f>
        <v>813.86454005660994</v>
      </c>
      <c r="D30" s="89">
        <f>SDA!E$6</f>
        <v>801.79074384652074</v>
      </c>
      <c r="E30" s="89">
        <f>SDA!F$6</f>
        <v>820.33387942023319</v>
      </c>
      <c r="F30" s="89">
        <f>SDA!G$6</f>
        <v>831.39331037856482</v>
      </c>
      <c r="G30" s="89">
        <f>SDA!H$6</f>
        <v>852.96431070150265</v>
      </c>
      <c r="H30" s="89">
        <f>SDA!I$6</f>
        <v>785.48683497452373</v>
      </c>
      <c r="I30" s="89">
        <f>SDA!J$6</f>
        <v>767.6746425701665</v>
      </c>
      <c r="J30" s="89">
        <f>SDA!K$6</f>
        <v>753.95443897406858</v>
      </c>
      <c r="K30" s="89">
        <f>SDA!L$6</f>
        <v>738.87315924730694</v>
      </c>
      <c r="L30" s="89">
        <f>SDA!M$6</f>
        <v>741.791250751554</v>
      </c>
      <c r="M30" s="89">
        <f>SDA!N$6</f>
        <v>736.73564864699199</v>
      </c>
      <c r="N30" s="89">
        <f>SDA!O$6</f>
        <v>728.1866773314598</v>
      </c>
      <c r="O30" s="89">
        <f>SDA!P$6</f>
        <v>744.20449465681634</v>
      </c>
      <c r="P30" s="89">
        <f>SDA!Q$6</f>
        <v>729.65153099976692</v>
      </c>
      <c r="Q30" s="89">
        <f>SDA!R$6</f>
        <v>723.64995690903334</v>
      </c>
      <c r="R30" s="89">
        <f>SDA!S$6</f>
        <v>729.45107105644854</v>
      </c>
      <c r="S30" s="89">
        <f>SDA!T$6</f>
        <v>710.39004628523537</v>
      </c>
      <c r="T30" s="89">
        <f>SDA!U$6</f>
        <v>607.84484160646298</v>
      </c>
      <c r="U30" s="89">
        <f>SDA!V$6</f>
        <v>384.10365925843337</v>
      </c>
      <c r="V30" s="56">
        <f>SDA!W$6</f>
        <v>191.83029513486457</v>
      </c>
    </row>
    <row r="31" spans="1:22" ht="15" customHeight="1">
      <c r="A31" s="53" t="s">
        <v>49</v>
      </c>
      <c r="B31" s="89"/>
      <c r="C31" s="89"/>
      <c r="D31" s="89"/>
      <c r="E31" s="89"/>
      <c r="F31" s="89">
        <f>'SDA (working age)'!G$6</f>
        <v>701.200722194832</v>
      </c>
      <c r="G31" s="89">
        <f>'SDA (working age)'!H$6</f>
        <v>720.70572634379005</v>
      </c>
      <c r="H31" s="89">
        <f>'SDA (working age)'!I$6</f>
        <v>655.40992581735566</v>
      </c>
      <c r="I31" s="89">
        <f>'SDA (working age)'!J$6</f>
        <v>631.49644928833823</v>
      </c>
      <c r="J31" s="89">
        <f>'SDA (working age)'!K$6</f>
        <v>654.30454965151614</v>
      </c>
      <c r="K31" s="89">
        <f>'SDA (working age)'!L$6</f>
        <v>635.82988184916519</v>
      </c>
      <c r="L31" s="89">
        <f>'SDA (working age)'!M$6</f>
        <v>632.85807905719776</v>
      </c>
      <c r="M31" s="89">
        <f>'SDA (working age)'!N$6</f>
        <v>574.65294028919141</v>
      </c>
      <c r="N31" s="89">
        <f>'SDA (working age)'!O$6</f>
        <v>586.33801070010816</v>
      </c>
      <c r="O31" s="89">
        <f>'SDA (working age)'!P$6</f>
        <v>595.82311280923068</v>
      </c>
      <c r="P31" s="89">
        <f>'SDA (working age)'!Q$6</f>
        <v>591.78208429896767</v>
      </c>
      <c r="Q31" s="89">
        <f>'SDA (working age)'!R$6</f>
        <v>586.10279265885367</v>
      </c>
      <c r="R31" s="89">
        <f>'SDA (working age)'!S$6</f>
        <v>599.776668573184</v>
      </c>
      <c r="S31" s="89">
        <f>'SDA (working age)'!T$6</f>
        <v>592.80103850103569</v>
      </c>
      <c r="T31" s="89">
        <f>'SDA (working age)'!U$6</f>
        <v>495.26940915831437</v>
      </c>
      <c r="U31" s="89">
        <f>'SDA (working age)'!V$6</f>
        <v>279.67716724523154</v>
      </c>
      <c r="V31" s="56">
        <f>'SDA (working age)'!W$6</f>
        <v>90.729949250679326</v>
      </c>
    </row>
    <row r="32" spans="1:22" ht="15" customHeight="1">
      <c r="A32" s="53" t="s">
        <v>50</v>
      </c>
      <c r="B32" s="89"/>
      <c r="C32" s="89"/>
      <c r="D32" s="89"/>
      <c r="E32" s="89"/>
      <c r="F32" s="89">
        <f>'SDA (pensioners)'!G$6</f>
        <v>130.19258818373311</v>
      </c>
      <c r="G32" s="89">
        <f>'SDA (pensioners)'!H$6</f>
        <v>132.25858435771264</v>
      </c>
      <c r="H32" s="89">
        <f>'SDA (pensioners)'!I$6</f>
        <v>130.07690915716825</v>
      </c>
      <c r="I32" s="89">
        <f>'SDA (pensioners)'!J$6</f>
        <v>136.17819328182847</v>
      </c>
      <c r="J32" s="89">
        <f>'SDA (pensioners)'!K$6</f>
        <v>99.649889322552568</v>
      </c>
      <c r="K32" s="89">
        <f>'SDA (pensioners)'!L$6</f>
        <v>103.04327739814171</v>
      </c>
      <c r="L32" s="89">
        <f>'SDA (pensioners)'!M$6</f>
        <v>108.93317169435603</v>
      </c>
      <c r="M32" s="89">
        <f>'SDA (pensioners)'!N$6</f>
        <v>162.0827083578005</v>
      </c>
      <c r="N32" s="89">
        <f>'SDA (pensioners)'!O$6</f>
        <v>141.84866663135185</v>
      </c>
      <c r="O32" s="89">
        <f>'SDA (pensioners)'!P$6</f>
        <v>148.3813818475858</v>
      </c>
      <c r="P32" s="89">
        <f>'SDA (pensioners)'!Q$6</f>
        <v>137.86944670079941</v>
      </c>
      <c r="Q32" s="89">
        <f>'SDA (pensioners)'!R$6</f>
        <v>137.54716425017946</v>
      </c>
      <c r="R32" s="89">
        <f>'SDA (pensioners)'!S$6</f>
        <v>129.67440248326443</v>
      </c>
      <c r="S32" s="89">
        <f>'SDA (pensioners)'!T$6</f>
        <v>117.58900778419958</v>
      </c>
      <c r="T32" s="89">
        <f>'SDA (pensioners)'!U$6</f>
        <v>112.57543244814866</v>
      </c>
      <c r="U32" s="89">
        <f>'SDA (pensioners)'!V$6</f>
        <v>104.42649201320179</v>
      </c>
      <c r="V32" s="56">
        <f>'SDA (pensioners)'!W$6</f>
        <v>101.10034588418526</v>
      </c>
    </row>
    <row r="33" spans="1:22" ht="15">
      <c r="A33" s="110" t="s">
        <v>63</v>
      </c>
      <c r="B33" s="89">
        <f>SP!C$6</f>
        <v>26598.510734769348</v>
      </c>
      <c r="C33" s="89">
        <f>SP!D$6</f>
        <v>27852.018933757394</v>
      </c>
      <c r="D33" s="89">
        <f>SP!E$6</f>
        <v>29501.055359285499</v>
      </c>
      <c r="E33" s="89">
        <f>SP!F$6</f>
        <v>31284.785322893087</v>
      </c>
      <c r="F33" s="89">
        <f>SP!G$6</f>
        <v>32026.661891061874</v>
      </c>
      <c r="G33" s="89">
        <f>SP!H$6</f>
        <v>34633.915453400397</v>
      </c>
      <c r="H33" s="89">
        <f>SP!I$6</f>
        <v>36590.959812653455</v>
      </c>
      <c r="I33" s="89">
        <f>SP!J$6</f>
        <v>38305.178544651368</v>
      </c>
      <c r="J33" s="89">
        <f>SP!K$6</f>
        <v>40152.071876140966</v>
      </c>
      <c r="K33" s="89">
        <f>SP!L$6</f>
        <v>42270.834219636425</v>
      </c>
      <c r="L33" s="89">
        <f>SP!M$6</f>
        <v>44064.793884634819</v>
      </c>
      <c r="M33" s="89">
        <f>SP!N$6</f>
        <v>47295.922055852978</v>
      </c>
      <c r="N33" s="89">
        <f>SP!O$6</f>
        <v>50561.536628248497</v>
      </c>
      <c r="O33" s="89">
        <f>SP!P$6</f>
        <v>54913.345212695131</v>
      </c>
      <c r="P33" s="89">
        <f>SP!Q$6</f>
        <v>57222.700066909689</v>
      </c>
      <c r="Q33" s="89">
        <f>SP!R$6</f>
        <v>60802.566050333618</v>
      </c>
      <c r="R33" s="89">
        <f>SP!S$6</f>
        <v>65469.064368336716</v>
      </c>
      <c r="S33" s="89">
        <f>SP!T$6</f>
        <v>68256.478495536066</v>
      </c>
      <c r="T33" s="89">
        <f>SP!U$6</f>
        <v>71017.562834868048</v>
      </c>
      <c r="U33" s="89">
        <f>SP!V$6</f>
        <v>73402.207106247224</v>
      </c>
      <c r="V33" s="56">
        <f>SP!W$6</f>
        <v>75193.187177713844</v>
      </c>
    </row>
    <row r="34" spans="1:22" ht="30" customHeight="1">
      <c r="A34" s="110" t="s">
        <v>96</v>
      </c>
      <c r="B34" s="89"/>
      <c r="C34" s="89"/>
      <c r="D34" s="89"/>
      <c r="E34" s="89"/>
      <c r="F34" s="89"/>
      <c r="G34" s="89"/>
      <c r="H34" s="89"/>
      <c r="I34" s="89"/>
      <c r="J34" s="89">
        <f>SMP!K$6</f>
        <v>1111.2513752613359</v>
      </c>
      <c r="K34" s="89">
        <f>SMP!L$6</f>
        <v>1021.8685891701493</v>
      </c>
      <c r="L34" s="89">
        <f>SMP!M$6</f>
        <v>1131.0676515306241</v>
      </c>
      <c r="M34" s="89">
        <f>SMP!N$6</f>
        <v>1402.6462923306167</v>
      </c>
      <c r="N34" s="89">
        <f>SMP!O$6</f>
        <v>1661.6288128965571</v>
      </c>
      <c r="O34" s="89">
        <f>SMP!P$6</f>
        <v>1747.9246304767612</v>
      </c>
      <c r="P34" s="89">
        <f>SMP!Q$6</f>
        <v>1850.1888296891684</v>
      </c>
      <c r="Q34" s="89">
        <f>SMP!R$6</f>
        <v>1893.5073322659887</v>
      </c>
      <c r="R34" s="89">
        <f>SMP!S$6</f>
        <v>1936.3595728298319</v>
      </c>
      <c r="S34" s="89">
        <f>SMP!T$6</f>
        <v>1918.9151917002223</v>
      </c>
      <c r="T34" s="89">
        <f>SMP!U$6</f>
        <v>1960.4781429372797</v>
      </c>
      <c r="U34" s="89">
        <f>SMP!V$6</f>
        <v>2049.7798811039565</v>
      </c>
      <c r="V34" s="56">
        <f>SMP!W$6</f>
        <v>2087.4737333802595</v>
      </c>
    </row>
    <row r="35" spans="1:22" ht="15" customHeight="1">
      <c r="A35" s="110" t="s">
        <v>109</v>
      </c>
      <c r="B35" s="89"/>
      <c r="C35" s="89"/>
      <c r="D35" s="89"/>
      <c r="E35" s="89"/>
      <c r="F35" s="89"/>
      <c r="G35" s="89"/>
      <c r="H35" s="89"/>
      <c r="I35" s="89"/>
      <c r="J35" s="89"/>
      <c r="K35" s="89"/>
      <c r="L35" s="89"/>
      <c r="M35" s="89"/>
      <c r="N35" s="89"/>
      <c r="O35" s="89"/>
      <c r="P35" s="89"/>
      <c r="Q35" s="89"/>
      <c r="R35" s="89"/>
      <c r="S35" s="89">
        <f>UC!T$6</f>
        <v>5.6917777005569103</v>
      </c>
      <c r="T35" s="89">
        <f>UC!U$6</f>
        <v>54.114078602577365</v>
      </c>
      <c r="U35" s="89">
        <f>UC!V$6</f>
        <v>424.39942773438156</v>
      </c>
      <c r="V35" s="56">
        <f>UC!W$6</f>
        <v>1345.6247642718181</v>
      </c>
    </row>
    <row r="36" spans="1:22" ht="15" customHeight="1">
      <c r="A36" s="110" t="s">
        <v>64</v>
      </c>
      <c r="B36" s="89"/>
      <c r="C36" s="89"/>
      <c r="D36" s="89"/>
      <c r="E36" s="89"/>
      <c r="F36" s="89">
        <f>WFP!G$6</f>
        <v>1494.9789585124145</v>
      </c>
      <c r="G36" s="89">
        <f>WFP!H$6</f>
        <v>1435.8876455913016</v>
      </c>
      <c r="H36" s="89">
        <f>WFP!I$6</f>
        <v>1456.2418351156805</v>
      </c>
      <c r="I36" s="89">
        <f>WFP!J$6</f>
        <v>1636.1106094051156</v>
      </c>
      <c r="J36" s="89">
        <f>WFP!K$6</f>
        <v>2114.1132843910395</v>
      </c>
      <c r="K36" s="89">
        <f>WFP!L$6</f>
        <v>2663.7360187377508</v>
      </c>
      <c r="L36" s="89">
        <f>WFP!M$6</f>
        <v>1718.2926293164007</v>
      </c>
      <c r="M36" s="89">
        <f>WFP!N$6</f>
        <v>1764.9502056261074</v>
      </c>
      <c r="N36" s="89">
        <f>WFP!O$6</f>
        <v>2302.2175439940734</v>
      </c>
      <c r="O36" s="89">
        <f>WFP!P$6</f>
        <v>2329.4004636003292</v>
      </c>
      <c r="P36" s="89">
        <f>WFP!Q$6</f>
        <v>2353.0379788468763</v>
      </c>
      <c r="Q36" s="89">
        <f>WFP!R$6</f>
        <v>1830.6224204869359</v>
      </c>
      <c r="R36" s="89">
        <f>WFP!S$6</f>
        <v>1819.1785189294858</v>
      </c>
      <c r="S36" s="89">
        <f>WFP!T$6</f>
        <v>1815.998522881742</v>
      </c>
      <c r="T36" s="89">
        <f>WFP!U$6</f>
        <v>1793.8224109549415</v>
      </c>
      <c r="U36" s="89">
        <f>WFP!V$6</f>
        <v>1771.2433872248512</v>
      </c>
      <c r="V36" s="56">
        <f>WFP!W$6</f>
        <v>1750.342096933935</v>
      </c>
    </row>
    <row r="37" spans="1:22" ht="30" customHeight="1">
      <c r="A37" s="111" t="s">
        <v>190</v>
      </c>
      <c r="B37" s="80">
        <f>SUM(B3:B36)-SUM(B9:B11,B19:B23)</f>
        <v>65668.23685435357</v>
      </c>
      <c r="C37" s="80">
        <f>SUM(C3:C36)-SUM(C9:C11,C19:C23)</f>
        <v>66394.074230756712</v>
      </c>
      <c r="D37" s="80">
        <f>SUM(D3:D36)-SUM(D9:D11,D19:D23)</f>
        <v>67767.558597025156</v>
      </c>
      <c r="E37" s="80">
        <f>SUM(E3:E36)-SUM(E9:E11,E19:E23)</f>
        <v>69865.599765928622</v>
      </c>
      <c r="F37" s="80">
        <f t="shared" ref="F37:M37" si="0">SUM(F3:F36)-SUM(F9:F11,F19:F23,F31:F32)</f>
        <v>73683.664043262805</v>
      </c>
      <c r="G37" s="80">
        <f t="shared" si="0"/>
        <v>78695.275509113009</v>
      </c>
      <c r="H37" s="80">
        <f t="shared" si="0"/>
        <v>82296.45691520859</v>
      </c>
      <c r="I37" s="80">
        <f t="shared" si="0"/>
        <v>83744.855306348269</v>
      </c>
      <c r="J37" s="80">
        <f t="shared" si="0"/>
        <v>91428.492533592478</v>
      </c>
      <c r="K37" s="80">
        <f t="shared" si="0"/>
        <v>95329.555130641049</v>
      </c>
      <c r="L37" s="80">
        <f t="shared" si="0"/>
        <v>98098.896527759382</v>
      </c>
      <c r="M37" s="80">
        <f t="shared" si="0"/>
        <v>103996.93096349538</v>
      </c>
      <c r="N37" s="80">
        <f t="shared" ref="N37:V37" si="1">SUM(N3:N36)-SUM(N9:N11,N19:N23,N31:N32,N15:N16)</f>
        <v>110944.41829908907</v>
      </c>
      <c r="O37" s="80">
        <f t="shared" si="1"/>
        <v>122253.10312006745</v>
      </c>
      <c r="P37" s="80">
        <f t="shared" si="1"/>
        <v>126697.90622094512</v>
      </c>
      <c r="Q37" s="80">
        <f t="shared" si="1"/>
        <v>131787.4389256076</v>
      </c>
      <c r="R37" s="80">
        <f t="shared" si="1"/>
        <v>138246.78173510736</v>
      </c>
      <c r="S37" s="80">
        <f t="shared" si="1"/>
        <v>136188.81254196487</v>
      </c>
      <c r="T37" s="80">
        <f t="shared" si="1"/>
        <v>139637.03924634046</v>
      </c>
      <c r="U37" s="80">
        <f t="shared" si="1"/>
        <v>142828.00456460722</v>
      </c>
      <c r="V37" s="51">
        <f t="shared" si="1"/>
        <v>144500.70459487088</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191</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2908.0856259489196</v>
      </c>
      <c r="C41" s="89">
        <v>2998.3264452831982</v>
      </c>
      <c r="D41" s="89">
        <v>3138.667819670145</v>
      </c>
      <c r="E41" s="89">
        <v>3286.0776024517386</v>
      </c>
      <c r="F41" s="89">
        <v>3372.229143951452</v>
      </c>
      <c r="G41" s="89">
        <v>3525.3334031783343</v>
      </c>
      <c r="H41" s="89">
        <v>3594.1830546189262</v>
      </c>
      <c r="I41" s="89">
        <v>3741.3062882473978</v>
      </c>
      <c r="J41" s="89">
        <v>3874.6135383521146</v>
      </c>
      <c r="K41" s="89">
        <v>4034.8595657662877</v>
      </c>
      <c r="L41" s="89">
        <v>4146.9535509528287</v>
      </c>
      <c r="M41" s="89">
        <v>4343.4750175136669</v>
      </c>
      <c r="N41" s="89">
        <v>4512.4005104761382</v>
      </c>
      <c r="O41" s="89">
        <v>4812.6410511713639</v>
      </c>
      <c r="P41" s="89">
        <v>4854.3479947449114</v>
      </c>
      <c r="Q41" s="89">
        <v>4905.0326192818138</v>
      </c>
      <c r="R41" s="89">
        <v>4933.3749481445002</v>
      </c>
      <c r="S41" s="89">
        <v>4751.8786616648458</v>
      </c>
      <c r="T41" s="89">
        <v>4743.2116788271505</v>
      </c>
      <c r="U41" s="89">
        <v>4777.1666770283064</v>
      </c>
      <c r="V41" s="56">
        <v>4681.6094801485187</v>
      </c>
    </row>
    <row r="42" spans="1:22" ht="15">
      <c r="A42" s="108" t="s">
        <v>182</v>
      </c>
      <c r="B42" s="89">
        <v>1163.1794515675131</v>
      </c>
      <c r="C42" s="89">
        <v>1155.9281457497439</v>
      </c>
      <c r="D42" s="89">
        <v>1127.0758601487942</v>
      </c>
      <c r="E42" s="89">
        <v>1152.6374863853327</v>
      </c>
      <c r="F42" s="89">
        <v>1118.5987953467845</v>
      </c>
      <c r="G42" s="89">
        <v>1230.0955141424815</v>
      </c>
      <c r="H42" s="89">
        <v>1192.8367923212384</v>
      </c>
      <c r="I42" s="89">
        <v>1079.4684546858898</v>
      </c>
      <c r="J42" s="89">
        <v>962.33776574505373</v>
      </c>
      <c r="K42" s="89">
        <v>887.99353647236296</v>
      </c>
      <c r="L42" s="89">
        <v>784.17160118190463</v>
      </c>
      <c r="M42" s="89">
        <v>708.04435157397927</v>
      </c>
      <c r="N42" s="89">
        <v>631.03164508003294</v>
      </c>
      <c r="O42" s="89">
        <v>600.00829884516213</v>
      </c>
      <c r="P42" s="89">
        <v>556.32533885838234</v>
      </c>
      <c r="Q42" s="89">
        <v>531.13027281426162</v>
      </c>
      <c r="R42" s="89">
        <v>519.52523903095789</v>
      </c>
      <c r="S42" s="89">
        <v>501.96259090197759</v>
      </c>
      <c r="T42" s="89">
        <v>485.55652922847725</v>
      </c>
      <c r="U42" s="89">
        <v>481.53080347080459</v>
      </c>
      <c r="V42" s="56">
        <v>462.2527505606277</v>
      </c>
    </row>
    <row r="43" spans="1:22" ht="15">
      <c r="A43" s="108" t="s">
        <v>45</v>
      </c>
      <c r="B43" s="89" t="s">
        <v>208</v>
      </c>
      <c r="C43" s="89" t="s">
        <v>208</v>
      </c>
      <c r="D43" s="89" t="s">
        <v>208</v>
      </c>
      <c r="E43" s="89" t="s">
        <v>208</v>
      </c>
      <c r="F43" s="89" t="s">
        <v>208</v>
      </c>
      <c r="G43" s="89">
        <v>1063.0760724360277</v>
      </c>
      <c r="H43" s="89">
        <v>1109.2610359805235</v>
      </c>
      <c r="I43" s="89">
        <v>1150.6951268856699</v>
      </c>
      <c r="J43" s="89">
        <v>1168.0817029391155</v>
      </c>
      <c r="K43" s="89">
        <v>1194.9279751617275</v>
      </c>
      <c r="L43" s="89">
        <v>1195.7122832172524</v>
      </c>
      <c r="M43" s="89">
        <v>1268.4250516425298</v>
      </c>
      <c r="N43" s="89">
        <v>1319.334911674295</v>
      </c>
      <c r="O43" s="89">
        <v>1431.6240607883963</v>
      </c>
      <c r="P43" s="89">
        <v>1482.8942940651345</v>
      </c>
      <c r="Q43" s="89">
        <v>1615.6356506108768</v>
      </c>
      <c r="R43" s="89">
        <v>1761.7304565901045</v>
      </c>
      <c r="S43" s="89">
        <v>1879.2628499746854</v>
      </c>
      <c r="T43" s="89">
        <v>2056.4485611600057</v>
      </c>
      <c r="U43" s="89">
        <v>2240.9212894196066</v>
      </c>
      <c r="V43" s="56">
        <v>2301.5559356619538</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259.10559499045058</v>
      </c>
      <c r="P44" s="89">
        <v>397.43500771712149</v>
      </c>
      <c r="Q44" s="89">
        <v>134.31965969528517</v>
      </c>
      <c r="R44" s="89">
        <v>134.86257248436351</v>
      </c>
      <c r="S44" s="89">
        <v>7.746333770997933</v>
      </c>
      <c r="T44" s="89">
        <v>3.6852201425791815</v>
      </c>
      <c r="U44" s="89">
        <v>0.4630404849116222</v>
      </c>
      <c r="V44" s="56">
        <v>2.4730546854090401</v>
      </c>
    </row>
    <row r="45" spans="1:22" ht="15">
      <c r="A45" s="108" t="s">
        <v>46</v>
      </c>
      <c r="B45" s="89">
        <v>2905.8754066035185</v>
      </c>
      <c r="C45" s="89">
        <v>2913.2375104176758</v>
      </c>
      <c r="D45" s="89">
        <v>2920.8285808388678</v>
      </c>
      <c r="E45" s="89">
        <v>2985.7327758017805</v>
      </c>
      <c r="F45" s="89">
        <v>2992.3745910463558</v>
      </c>
      <c r="G45" s="89">
        <v>3090.6658799574652</v>
      </c>
      <c r="H45" s="89">
        <v>3202.7328434683577</v>
      </c>
      <c r="I45" s="89">
        <v>3607.4433965631583</v>
      </c>
      <c r="J45" s="89">
        <v>3889.9704535416431</v>
      </c>
      <c r="K45" s="89">
        <v>4025.9861707650853</v>
      </c>
      <c r="L45" s="89">
        <v>4094.8179665470061</v>
      </c>
      <c r="M45" s="89">
        <v>4100.3418522401926</v>
      </c>
      <c r="N45" s="89">
        <v>4222.3139611572306</v>
      </c>
      <c r="O45" s="89">
        <v>4646.6203267151895</v>
      </c>
      <c r="P45" s="89">
        <v>4791.2745543531291</v>
      </c>
      <c r="Q45" s="89">
        <v>4713.8911271431889</v>
      </c>
      <c r="R45" s="89">
        <v>4607.8837187574409</v>
      </c>
      <c r="S45" s="89"/>
      <c r="T45" s="89"/>
      <c r="U45" s="89"/>
      <c r="V45" s="56"/>
    </row>
    <row r="46" spans="1:22" ht="26.25" customHeight="1">
      <c r="A46" s="108" t="s">
        <v>47</v>
      </c>
      <c r="B46" s="89">
        <v>5293.8708077986012</v>
      </c>
      <c r="C46" s="89">
        <v>5733.2361198994249</v>
      </c>
      <c r="D46" s="89">
        <v>6072.1143721713861</v>
      </c>
      <c r="E46" s="89">
        <v>6446.4582427834521</v>
      </c>
      <c r="F46" s="89">
        <v>6751.2797854434848</v>
      </c>
      <c r="G46" s="89">
        <v>7267.1069131206377</v>
      </c>
      <c r="H46" s="89">
        <v>7608.0547203988544</v>
      </c>
      <c r="I46" s="89">
        <v>7999.7203554069429</v>
      </c>
      <c r="J46" s="89">
        <v>8304.1790709347151</v>
      </c>
      <c r="K46" s="89">
        <v>8632.1261592102292</v>
      </c>
      <c r="L46" s="89">
        <v>8909.5781580717612</v>
      </c>
      <c r="M46" s="89">
        <v>9386.4680896857826</v>
      </c>
      <c r="N46" s="89">
        <v>9769.1562194414873</v>
      </c>
      <c r="O46" s="89">
        <v>10516.929307435232</v>
      </c>
      <c r="P46" s="89">
        <v>10733.004137844757</v>
      </c>
      <c r="Q46" s="89">
        <v>11230.788110085568</v>
      </c>
      <c r="R46" s="89">
        <v>11784.970075165587</v>
      </c>
      <c r="S46" s="89">
        <v>11899.817245968727</v>
      </c>
      <c r="T46" s="89">
        <v>11789.824102022003</v>
      </c>
      <c r="U46" s="89">
        <v>11287.554434876734</v>
      </c>
      <c r="V46" s="56">
        <v>9669.7144590442622</v>
      </c>
    </row>
    <row r="47" spans="1:22" ht="15">
      <c r="A47" s="53" t="s">
        <v>48</v>
      </c>
      <c r="B47" s="89" t="s">
        <v>208</v>
      </c>
      <c r="C47" s="89" t="s">
        <v>208</v>
      </c>
      <c r="D47" s="89" t="s">
        <v>208</v>
      </c>
      <c r="E47" s="89" t="s">
        <v>208</v>
      </c>
      <c r="F47" s="89" t="s">
        <v>208</v>
      </c>
      <c r="G47" s="89" t="s">
        <v>208</v>
      </c>
      <c r="H47" s="89">
        <v>862.93628088532819</v>
      </c>
      <c r="I47" s="89">
        <v>879.59664531219858</v>
      </c>
      <c r="J47" s="89">
        <v>910.58195349577329</v>
      </c>
      <c r="K47" s="89">
        <v>973.8736574006565</v>
      </c>
      <c r="L47" s="89">
        <v>996.60939101704059</v>
      </c>
      <c r="M47" s="89">
        <v>1039.7665644237566</v>
      </c>
      <c r="N47" s="89">
        <v>1082.0974550487647</v>
      </c>
      <c r="O47" s="89">
        <v>1153.9821813520673</v>
      </c>
      <c r="P47" s="89">
        <v>1163.7489558370519</v>
      </c>
      <c r="Q47" s="89">
        <v>1239.9997956636455</v>
      </c>
      <c r="R47" s="89">
        <v>1287.4560837294771</v>
      </c>
      <c r="S47" s="89">
        <v>1336.1043869943073</v>
      </c>
      <c r="T47" s="89">
        <v>1548.1086801011909</v>
      </c>
      <c r="U47" s="89">
        <v>1644.8604313913863</v>
      </c>
      <c r="V47" s="56">
        <v>1669.473339909774</v>
      </c>
    </row>
    <row r="48" spans="1:22" ht="15">
      <c r="A48" s="53" t="s">
        <v>49</v>
      </c>
      <c r="B48" s="89" t="s">
        <v>208</v>
      </c>
      <c r="C48" s="89" t="s">
        <v>208</v>
      </c>
      <c r="D48" s="89" t="s">
        <v>208</v>
      </c>
      <c r="E48" s="89" t="s">
        <v>208</v>
      </c>
      <c r="F48" s="89" t="s">
        <v>208</v>
      </c>
      <c r="G48" s="89" t="s">
        <v>208</v>
      </c>
      <c r="H48" s="89">
        <v>4446.829594904787</v>
      </c>
      <c r="I48" s="89">
        <v>4647.7557079431563</v>
      </c>
      <c r="J48" s="89">
        <v>4774.4852703173738</v>
      </c>
      <c r="K48" s="89">
        <v>4895.8953870427058</v>
      </c>
      <c r="L48" s="89">
        <v>5006.8507885812878</v>
      </c>
      <c r="M48" s="89">
        <v>5227.7043792283102</v>
      </c>
      <c r="N48" s="89">
        <v>5409.8361909966006</v>
      </c>
      <c r="O48" s="89">
        <v>5791.7459836623275</v>
      </c>
      <c r="P48" s="89">
        <v>5867.7339710377628</v>
      </c>
      <c r="Q48" s="89">
        <v>6205.1930373339474</v>
      </c>
      <c r="R48" s="89">
        <v>6553.9173625211506</v>
      </c>
      <c r="S48" s="89">
        <v>6551.1799758386405</v>
      </c>
      <c r="T48" s="89">
        <v>6083.5494566973621</v>
      </c>
      <c r="U48" s="89">
        <v>5712.7750770701496</v>
      </c>
      <c r="V48" s="56">
        <v>4368.1626043620854</v>
      </c>
    </row>
    <row r="49" spans="1:22" ht="15">
      <c r="A49" s="53" t="s">
        <v>50</v>
      </c>
      <c r="B49" s="89" t="s">
        <v>208</v>
      </c>
      <c r="C49" s="89" t="s">
        <v>208</v>
      </c>
      <c r="D49" s="89" t="s">
        <v>208</v>
      </c>
      <c r="E49" s="89" t="s">
        <v>208</v>
      </c>
      <c r="F49" s="89" t="s">
        <v>208</v>
      </c>
      <c r="G49" s="89" t="s">
        <v>208</v>
      </c>
      <c r="H49" s="89">
        <v>2297.8708639312767</v>
      </c>
      <c r="I49" s="89">
        <v>2470.1216003910749</v>
      </c>
      <c r="J49" s="89">
        <v>2616.9432269410872</v>
      </c>
      <c r="K49" s="89">
        <v>2762.0891873219916</v>
      </c>
      <c r="L49" s="89">
        <v>2905.9660949011809</v>
      </c>
      <c r="M49" s="89">
        <v>3119.1025245054175</v>
      </c>
      <c r="N49" s="89">
        <v>3277.6399056595797</v>
      </c>
      <c r="O49" s="89">
        <v>3571.2378320253351</v>
      </c>
      <c r="P49" s="89">
        <v>3698.6826869888046</v>
      </c>
      <c r="Q49" s="89">
        <v>3785.1940617603864</v>
      </c>
      <c r="R49" s="89">
        <v>3941.3614758483127</v>
      </c>
      <c r="S49" s="89">
        <v>4007.7221856560386</v>
      </c>
      <c r="T49" s="89">
        <v>4153.0799440230639</v>
      </c>
      <c r="U49" s="89">
        <v>3930.615278495487</v>
      </c>
      <c r="V49" s="56">
        <v>3654.9767012753632</v>
      </c>
    </row>
    <row r="50" spans="1:22" ht="17.25" customHeight="1">
      <c r="A50" s="108" t="s">
        <v>91</v>
      </c>
      <c r="B50" s="89" t="s">
        <v>208</v>
      </c>
      <c r="C50" s="89" t="s">
        <v>208</v>
      </c>
      <c r="D50" s="89" t="s">
        <v>208</v>
      </c>
      <c r="E50" s="89" t="s">
        <v>208</v>
      </c>
      <c r="F50" s="89" t="s">
        <v>208</v>
      </c>
      <c r="G50" s="89" t="s">
        <v>208</v>
      </c>
      <c r="H50" s="89">
        <v>14.657697599969904</v>
      </c>
      <c r="I50" s="89">
        <v>16.57162278962403</v>
      </c>
      <c r="J50" s="89">
        <v>17.501018096202966</v>
      </c>
      <c r="K50" s="89">
        <v>18.421226794795068</v>
      </c>
      <c r="L50" s="89">
        <v>19.702036695149573</v>
      </c>
      <c r="M50" s="89">
        <v>20.298839378269751</v>
      </c>
      <c r="N50" s="89">
        <v>20.333145574235783</v>
      </c>
      <c r="O50" s="89">
        <v>20.447530108867515</v>
      </c>
      <c r="P50" s="89">
        <v>19.619760272196526</v>
      </c>
      <c r="Q50" s="89">
        <v>20.411134792080304</v>
      </c>
      <c r="R50" s="89">
        <v>53.750173149770781</v>
      </c>
      <c r="S50" s="89">
        <v>148.17127965569429</v>
      </c>
      <c r="T50" s="89">
        <v>147.35460097684935</v>
      </c>
      <c r="U50" s="89">
        <v>111.63131209883582</v>
      </c>
      <c r="V50" s="56">
        <v>126.1280118335076</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120.30015192461593</v>
      </c>
      <c r="O51" s="89">
        <v>1196.4011840709652</v>
      </c>
      <c r="P51" s="89">
        <v>2073.1732417771868</v>
      </c>
      <c r="Q51" s="89">
        <v>3245.9987307747297</v>
      </c>
      <c r="R51" s="89">
        <v>6028.8312132314268</v>
      </c>
      <c r="S51" s="89">
        <v>9059.6147741615459</v>
      </c>
      <c r="T51" s="89">
        <v>11025.917666157213</v>
      </c>
      <c r="U51" s="89">
        <v>12190.977359370536</v>
      </c>
      <c r="V51" s="56">
        <v>12387.624308767518</v>
      </c>
    </row>
    <row r="52" spans="1:22" ht="15">
      <c r="A52" s="109" t="s">
        <v>51</v>
      </c>
      <c r="B52" s="89">
        <v>14559.0279577483</v>
      </c>
      <c r="C52" s="89">
        <v>13977.396743243486</v>
      </c>
      <c r="D52" s="89">
        <v>13596.465375906782</v>
      </c>
      <c r="E52" s="89">
        <v>13638.420622891501</v>
      </c>
      <c r="F52" s="89">
        <v>13429.244921042036</v>
      </c>
      <c r="G52" s="89">
        <v>13704.593293805756</v>
      </c>
      <c r="H52" s="89">
        <v>14581.122161989055</v>
      </c>
      <c r="I52" s="89">
        <v>14013.425593901715</v>
      </c>
      <c r="J52" s="89">
        <v>14608.309338179617</v>
      </c>
      <c r="K52" s="89">
        <v>15121.860268252536</v>
      </c>
      <c r="L52" s="89">
        <v>15688.552552334906</v>
      </c>
      <c r="M52" s="89">
        <v>16277.081947621075</v>
      </c>
      <c r="N52" s="89">
        <v>17248.933351439657</v>
      </c>
      <c r="O52" s="89">
        <v>19968.655126349666</v>
      </c>
      <c r="P52" s="89">
        <v>21032.413089462923</v>
      </c>
      <c r="Q52" s="89">
        <v>22132.517525159779</v>
      </c>
      <c r="R52" s="89">
        <v>22730.436789882966</v>
      </c>
      <c r="S52" s="89">
        <v>22649.425416486662</v>
      </c>
      <c r="T52" s="89">
        <v>22466.101092965579</v>
      </c>
      <c r="U52" s="89">
        <v>22228.114872855411</v>
      </c>
      <c r="V52" s="56">
        <v>21035.931437259293</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11776.986275103158</v>
      </c>
      <c r="O53" s="89">
        <v>14302.404572891401</v>
      </c>
      <c r="P53" s="89">
        <v>15285.845845010082</v>
      </c>
      <c r="Q53" s="89">
        <v>16168.754478381707</v>
      </c>
      <c r="R53" s="89">
        <v>16696.274764560458</v>
      </c>
      <c r="S53" s="89">
        <v>16598.069270481745</v>
      </c>
      <c r="T53" s="89">
        <v>16463.491624928258</v>
      </c>
      <c r="U53" s="89">
        <v>16314.9316912671</v>
      </c>
      <c r="V53" s="56">
        <v>15424.378568838483</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5471.9470625369322</v>
      </c>
      <c r="O54" s="89">
        <v>5666.2505534582624</v>
      </c>
      <c r="P54" s="89">
        <v>5746.5672444528373</v>
      </c>
      <c r="Q54" s="89">
        <v>5963.76304677807</v>
      </c>
      <c r="R54" s="89">
        <v>6034.1620253225119</v>
      </c>
      <c r="S54" s="89">
        <v>6051.3561460049159</v>
      </c>
      <c r="T54" s="89">
        <v>6002.6094680373244</v>
      </c>
      <c r="U54" s="89">
        <v>5913.1831815883115</v>
      </c>
      <c r="V54" s="56">
        <v>5611.5528684208066</v>
      </c>
    </row>
    <row r="55" spans="1:22" ht="15">
      <c r="A55" s="109" t="s">
        <v>52</v>
      </c>
      <c r="B55" s="89">
        <v>8687.7259206418712</v>
      </c>
      <c r="C55" s="89">
        <v>8293.5279457188117</v>
      </c>
      <c r="D55" s="89">
        <v>8028.0850846028588</v>
      </c>
      <c r="E55" s="89">
        <v>7473.8487758092924</v>
      </c>
      <c r="F55" s="89">
        <v>7279.488863498872</v>
      </c>
      <c r="G55" s="89">
        <v>7188.3670470609241</v>
      </c>
      <c r="H55" s="89">
        <v>7063.0568715574036</v>
      </c>
      <c r="I55" s="89">
        <v>6893.6452400085045</v>
      </c>
      <c r="J55" s="89">
        <v>6672.2335084538627</v>
      </c>
      <c r="K55" s="89">
        <v>6499.4816366695522</v>
      </c>
      <c r="L55" s="89">
        <v>6249.3774191338107</v>
      </c>
      <c r="M55" s="89">
        <v>6203.8870429430035</v>
      </c>
      <c r="N55" s="89">
        <v>5934.5557991923706</v>
      </c>
      <c r="O55" s="89">
        <v>5499.0088742335647</v>
      </c>
      <c r="P55" s="89">
        <v>4923.4219030234899</v>
      </c>
      <c r="Q55" s="89">
        <v>4311.6562925967664</v>
      </c>
      <c r="R55" s="89">
        <v>2806.1253165214534</v>
      </c>
      <c r="S55" s="89">
        <v>1026.1031818533656</v>
      </c>
      <c r="T55" s="89">
        <v>214.52872456671071</v>
      </c>
      <c r="U55" s="89">
        <v>53.377069825769475</v>
      </c>
      <c r="V55" s="56">
        <v>11.321147372092035</v>
      </c>
    </row>
    <row r="56" spans="1:22" ht="27" customHeight="1">
      <c r="A56" s="108" t="s">
        <v>53</v>
      </c>
      <c r="B56" s="89">
        <v>18048.204310982892</v>
      </c>
      <c r="C56" s="89">
        <v>14674.397019602731</v>
      </c>
      <c r="D56" s="89">
        <v>14245.029037648712</v>
      </c>
      <c r="E56" s="89">
        <v>14668.26329887019</v>
      </c>
      <c r="F56" s="89">
        <v>15545.356394535547</v>
      </c>
      <c r="G56" s="89">
        <v>16421.964531404356</v>
      </c>
      <c r="H56" s="89">
        <v>16163.433069896901</v>
      </c>
      <c r="I56" s="89">
        <v>14261.159697845222</v>
      </c>
      <c r="J56" s="89">
        <v>10820.198007251462</v>
      </c>
      <c r="K56" s="89">
        <v>9601.668521482281</v>
      </c>
      <c r="L56" s="89">
        <v>9002.061667431708</v>
      </c>
      <c r="M56" s="89">
        <v>8987.6042584557745</v>
      </c>
      <c r="N56" s="89">
        <v>8427.7115465457173</v>
      </c>
      <c r="O56" s="89">
        <v>8023.7434352586351</v>
      </c>
      <c r="P56" s="89">
        <v>7397.39680430113</v>
      </c>
      <c r="Q56" s="89">
        <v>6498.270510096957</v>
      </c>
      <c r="R56" s="89">
        <v>4844.9192389483669</v>
      </c>
      <c r="S56" s="89">
        <v>3230.6420675281688</v>
      </c>
      <c r="T56" s="89">
        <v>2574.9860875290346</v>
      </c>
      <c r="U56" s="89">
        <v>2239.3962899170497</v>
      </c>
      <c r="V56" s="56">
        <v>1932.148058824647</v>
      </c>
    </row>
    <row r="57" spans="1:22" ht="15">
      <c r="A57" s="53" t="s">
        <v>54</v>
      </c>
      <c r="B57" s="89">
        <v>4788.5206232318278</v>
      </c>
      <c r="C57" s="89">
        <v>4653.817282509186</v>
      </c>
      <c r="D57" s="89">
        <v>4402.4347352612813</v>
      </c>
      <c r="E57" s="89">
        <v>4567.6875955589421</v>
      </c>
      <c r="F57" s="89">
        <v>4631.8115176151359</v>
      </c>
      <c r="G57" s="89">
        <v>5048.7834920399973</v>
      </c>
      <c r="H57" s="89">
        <v>4921.824654026158</v>
      </c>
      <c r="I57" s="89">
        <v>2643.5808384280072</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4838.4832881493094</v>
      </c>
      <c r="G58" s="89">
        <v>5168.4920251663161</v>
      </c>
      <c r="H58" s="89">
        <v>5024.7677710262587</v>
      </c>
      <c r="I58" s="89">
        <v>5259.9609802244804</v>
      </c>
      <c r="J58" s="89">
        <v>5113.1329131538187</v>
      </c>
      <c r="K58" s="89">
        <v>4648.3517572514247</v>
      </c>
      <c r="L58" s="89">
        <v>4557.563786016789</v>
      </c>
      <c r="M58" s="89">
        <v>4930.2260428412055</v>
      </c>
      <c r="N58" s="89">
        <v>4853.0531168334464</v>
      </c>
      <c r="O58" s="89">
        <v>4693.813443229531</v>
      </c>
      <c r="P58" s="89">
        <v>4297.704992803594</v>
      </c>
      <c r="Q58" s="89">
        <v>3697.3451814848463</v>
      </c>
      <c r="R58" s="89">
        <v>2229.4140565877524</v>
      </c>
      <c r="S58" s="89">
        <v>870.64718091054692</v>
      </c>
      <c r="T58" s="89">
        <v>395.52078272027694</v>
      </c>
      <c r="U58" s="89">
        <v>192.89991893502128</v>
      </c>
      <c r="V58" s="56">
        <v>72.891251407938597</v>
      </c>
    </row>
    <row r="59" spans="1:22" ht="15">
      <c r="A59" s="53" t="s">
        <v>186</v>
      </c>
      <c r="B59" s="89" t="s">
        <v>208</v>
      </c>
      <c r="C59" s="89" t="s">
        <v>208</v>
      </c>
      <c r="D59" s="89" t="s">
        <v>208</v>
      </c>
      <c r="E59" s="89" t="s">
        <v>208</v>
      </c>
      <c r="F59" s="89">
        <v>5353.8877401671307</v>
      </c>
      <c r="G59" s="89">
        <v>5484.9353763655608</v>
      </c>
      <c r="H59" s="89">
        <v>5536.5248008966928</v>
      </c>
      <c r="I59" s="89">
        <v>5677.0336313987664</v>
      </c>
      <c r="J59" s="89">
        <v>5070.4479622401632</v>
      </c>
      <c r="K59" s="89">
        <v>4248.8215774817327</v>
      </c>
      <c r="L59" s="89">
        <v>3775.2747310316022</v>
      </c>
      <c r="M59" s="89">
        <v>3473.0685373930723</v>
      </c>
      <c r="N59" s="89">
        <v>3060.2803665244919</v>
      </c>
      <c r="O59" s="89">
        <v>2802.6987262098041</v>
      </c>
      <c r="P59" s="89">
        <v>2503.6489342151513</v>
      </c>
      <c r="Q59" s="89">
        <v>2198.03084095644</v>
      </c>
      <c r="R59" s="89">
        <v>1970.798443518474</v>
      </c>
      <c r="S59" s="89">
        <v>1703.4403033806293</v>
      </c>
      <c r="T59" s="89">
        <v>1533.8916850102482</v>
      </c>
      <c r="U59" s="89">
        <v>1399.2876901368545</v>
      </c>
      <c r="V59" s="56">
        <v>1235.4105937473958</v>
      </c>
    </row>
    <row r="60" spans="1:22" ht="15">
      <c r="A60" s="53" t="s">
        <v>187</v>
      </c>
      <c r="B60" s="89" t="s">
        <v>208</v>
      </c>
      <c r="C60" s="89" t="s">
        <v>208</v>
      </c>
      <c r="D60" s="89" t="s">
        <v>208</v>
      </c>
      <c r="E60" s="89" t="s">
        <v>208</v>
      </c>
      <c r="F60" s="89">
        <v>243.84603586521948</v>
      </c>
      <c r="G60" s="89">
        <v>309.07057772817319</v>
      </c>
      <c r="H60" s="89">
        <v>325.85186672927153</v>
      </c>
      <c r="I60" s="89">
        <v>345.97862231660292</v>
      </c>
      <c r="J60" s="89">
        <v>331.51471227102684</v>
      </c>
      <c r="K60" s="89">
        <v>305.69854565672648</v>
      </c>
      <c r="L60" s="89">
        <v>291.42437386494879</v>
      </c>
      <c r="M60" s="89">
        <v>278.4850337051414</v>
      </c>
      <c r="N60" s="89">
        <v>265.47158644239374</v>
      </c>
      <c r="O60" s="89">
        <v>288.36333308583897</v>
      </c>
      <c r="P60" s="89">
        <v>361.33556296965077</v>
      </c>
      <c r="Q60" s="89">
        <v>396.01528473237937</v>
      </c>
      <c r="R60" s="89">
        <v>457.81975301457925</v>
      </c>
      <c r="S60" s="89">
        <v>494.25471092635144</v>
      </c>
      <c r="T60" s="89">
        <v>510.39330515376412</v>
      </c>
      <c r="U60" s="89">
        <v>530.15084339588736</v>
      </c>
      <c r="V60" s="56">
        <v>531.23982433311846</v>
      </c>
    </row>
    <row r="61" spans="1:22" ht="15">
      <c r="A61" s="53" t="s">
        <v>188</v>
      </c>
      <c r="B61" s="89" t="s">
        <v>208</v>
      </c>
      <c r="C61" s="89" t="s">
        <v>208</v>
      </c>
      <c r="D61" s="89" t="s">
        <v>208</v>
      </c>
      <c r="E61" s="89" t="s">
        <v>208</v>
      </c>
      <c r="F61" s="89">
        <v>477.32781273875321</v>
      </c>
      <c r="G61" s="89">
        <v>410.6830601043103</v>
      </c>
      <c r="H61" s="89">
        <v>354.46397721851889</v>
      </c>
      <c r="I61" s="89">
        <v>334.60562547736089</v>
      </c>
      <c r="J61" s="89">
        <v>305.10241958645412</v>
      </c>
      <c r="K61" s="89">
        <v>405.03380622988908</v>
      </c>
      <c r="L61" s="89">
        <v>383.87546181886233</v>
      </c>
      <c r="M61" s="89">
        <v>304.02801529032763</v>
      </c>
      <c r="N61" s="89">
        <v>243.04577679064181</v>
      </c>
      <c r="O61" s="89">
        <v>235.79008453463862</v>
      </c>
      <c r="P61" s="89">
        <v>233.69460651187387</v>
      </c>
      <c r="Q61" s="89">
        <v>207.69588284795964</v>
      </c>
      <c r="R61" s="89">
        <v>187.4531003008407</v>
      </c>
      <c r="S61" s="89">
        <v>162.45306597857368</v>
      </c>
      <c r="T61" s="89">
        <v>135.16405403222896</v>
      </c>
      <c r="U61" s="89">
        <v>117.42946949038819</v>
      </c>
      <c r="V61" s="56">
        <v>93.602968374788972</v>
      </c>
    </row>
    <row r="62" spans="1:22" ht="26.25" customHeight="1">
      <c r="A62" s="109" t="s">
        <v>192</v>
      </c>
      <c r="B62" s="89" t="s">
        <v>208</v>
      </c>
      <c r="C62" s="89" t="s">
        <v>208</v>
      </c>
      <c r="D62" s="89" t="s">
        <v>208</v>
      </c>
      <c r="E62" s="89" t="s">
        <v>208</v>
      </c>
      <c r="F62" s="89">
        <v>804.8500610539553</v>
      </c>
      <c r="G62" s="89">
        <v>815.38258371024369</v>
      </c>
      <c r="H62" s="89">
        <v>801.26217760845236</v>
      </c>
      <c r="I62" s="89">
        <v>787.76781484716071</v>
      </c>
      <c r="J62" s="89">
        <v>780.29659338732552</v>
      </c>
      <c r="K62" s="89">
        <v>754.62196842443723</v>
      </c>
      <c r="L62" s="89">
        <v>733.14858756311298</v>
      </c>
      <c r="M62" s="89">
        <v>721.19787696324295</v>
      </c>
      <c r="N62" s="89">
        <v>723.3446282123889</v>
      </c>
      <c r="O62" s="89">
        <v>739.38999661981438</v>
      </c>
      <c r="P62" s="89">
        <v>767.17881086384534</v>
      </c>
      <c r="Q62" s="89">
        <v>757.84034572029532</v>
      </c>
      <c r="R62" s="89">
        <v>759.23674441190951</v>
      </c>
      <c r="S62" s="89">
        <v>744.79917958931037</v>
      </c>
      <c r="T62" s="89">
        <v>741.92170314727423</v>
      </c>
      <c r="U62" s="89">
        <v>725.09929665377604</v>
      </c>
      <c r="V62" s="56">
        <v>688.90766825096705</v>
      </c>
    </row>
    <row r="63" spans="1:22" ht="15">
      <c r="A63" s="108" t="s">
        <v>60</v>
      </c>
      <c r="B63" s="89">
        <v>2727.5601523926816</v>
      </c>
      <c r="C63" s="89">
        <v>4791.9187487121717</v>
      </c>
      <c r="D63" s="89">
        <v>4298.701845651377</v>
      </c>
      <c r="E63" s="89">
        <v>3910.3304024353592</v>
      </c>
      <c r="F63" s="89">
        <v>3368.8017744651461</v>
      </c>
      <c r="G63" s="89">
        <v>3004.020974906457</v>
      </c>
      <c r="H63" s="89">
        <v>2968.9715956839304</v>
      </c>
      <c r="I63" s="89">
        <v>2838.5122274930177</v>
      </c>
      <c r="J63" s="89">
        <v>2376.6034077826625</v>
      </c>
      <c r="K63" s="89">
        <v>2456.4556590302509</v>
      </c>
      <c r="L63" s="89">
        <v>2537.8484195026799</v>
      </c>
      <c r="M63" s="89">
        <v>2277.0025986213168</v>
      </c>
      <c r="N63" s="89">
        <v>2824.9839060336512</v>
      </c>
      <c r="O63" s="89">
        <v>4580.3068159142422</v>
      </c>
      <c r="P63" s="89">
        <v>4258.0675346369162</v>
      </c>
      <c r="Q63" s="89">
        <v>4639.4558120658776</v>
      </c>
      <c r="R63" s="89">
        <v>4757.2328328983549</v>
      </c>
      <c r="S63" s="89">
        <v>3908.4753635802922</v>
      </c>
      <c r="T63" s="89">
        <v>2682.6712917419591</v>
      </c>
      <c r="U63" s="89">
        <v>1998.3801236297986</v>
      </c>
      <c r="V63" s="56">
        <v>1594.0122708028509</v>
      </c>
    </row>
    <row r="64" spans="1:22" ht="15">
      <c r="A64" s="108" t="s">
        <v>61</v>
      </c>
      <c r="B64" s="89">
        <v>41.997621247944863</v>
      </c>
      <c r="C64" s="89">
        <v>44.998344980175325</v>
      </c>
      <c r="D64" s="89">
        <v>47.028245932709773</v>
      </c>
      <c r="E64" s="89">
        <v>47.774421618725498</v>
      </c>
      <c r="F64" s="89">
        <v>53.772936046717177</v>
      </c>
      <c r="G64" s="89">
        <v>67.692429514373416</v>
      </c>
      <c r="H64" s="89">
        <v>81.441666766020035</v>
      </c>
      <c r="I64" s="89">
        <v>147.16174522047135</v>
      </c>
      <c r="J64" s="89">
        <v>167.37786715842631</v>
      </c>
      <c r="K64" s="89">
        <v>180.22138910196728</v>
      </c>
      <c r="L64" s="89">
        <v>186.32465096126086</v>
      </c>
      <c r="M64" s="89">
        <v>254.02563114069795</v>
      </c>
      <c r="N64" s="89">
        <v>326.87332461141335</v>
      </c>
      <c r="O64" s="89">
        <v>342.27335327414727</v>
      </c>
      <c r="P64" s="89">
        <v>337.01271254774565</v>
      </c>
      <c r="Q64" s="89">
        <v>355.17654202828049</v>
      </c>
      <c r="R64" s="89">
        <v>378.08872084613944</v>
      </c>
      <c r="S64" s="89">
        <v>375.04744034620393</v>
      </c>
      <c r="T64" s="89">
        <v>384.91682781657175</v>
      </c>
      <c r="U64" s="89">
        <v>407.07075257964624</v>
      </c>
      <c r="V64" s="56">
        <v>397.28529738007899</v>
      </c>
    </row>
    <row r="65" spans="1:22" ht="15">
      <c r="A65" s="108" t="s">
        <v>189</v>
      </c>
      <c r="B65" s="89" t="s">
        <v>208</v>
      </c>
      <c r="C65" s="89" t="s">
        <v>208</v>
      </c>
      <c r="D65" s="89" t="s">
        <v>208</v>
      </c>
      <c r="E65" s="89" t="s">
        <v>208</v>
      </c>
      <c r="F65" s="89" t="s">
        <v>208</v>
      </c>
      <c r="G65" s="89" t="s">
        <v>208</v>
      </c>
      <c r="H65" s="89" t="s">
        <v>208</v>
      </c>
      <c r="I65" s="89" t="s">
        <v>208</v>
      </c>
      <c r="J65" s="89">
        <v>468.55893177080037</v>
      </c>
      <c r="K65" s="89">
        <v>482.35616924495395</v>
      </c>
      <c r="L65" s="89">
        <v>495.87346440971589</v>
      </c>
      <c r="M65" s="89">
        <v>505.89468633409678</v>
      </c>
      <c r="N65" s="89">
        <v>509.71420207723173</v>
      </c>
      <c r="O65" s="89">
        <v>523.40188443707109</v>
      </c>
      <c r="P65" s="89">
        <v>541.64296441239992</v>
      </c>
      <c r="Q65" s="89">
        <v>542.35650900592805</v>
      </c>
      <c r="R65" s="89">
        <v>539.01020487899132</v>
      </c>
      <c r="S65" s="89">
        <v>540.82336631568319</v>
      </c>
      <c r="T65" s="89">
        <v>538.14200513894491</v>
      </c>
      <c r="U65" s="89">
        <v>543.05279555936863</v>
      </c>
      <c r="V65" s="56">
        <v>538.22455799074976</v>
      </c>
    </row>
    <row r="66" spans="1:22" ht="15">
      <c r="A66" s="108" t="s">
        <v>95</v>
      </c>
      <c r="B66" s="89" t="s">
        <v>208</v>
      </c>
      <c r="C66" s="89" t="s">
        <v>208</v>
      </c>
      <c r="D66" s="89" t="s">
        <v>208</v>
      </c>
      <c r="E66" s="89" t="s">
        <v>208</v>
      </c>
      <c r="F66" s="89" t="s">
        <v>208</v>
      </c>
      <c r="G66" s="89" t="s">
        <v>208</v>
      </c>
      <c r="H66" s="89" t="s">
        <v>208</v>
      </c>
      <c r="I66" s="89" t="s">
        <v>208</v>
      </c>
      <c r="J66" s="89">
        <v>6419.0199512815934</v>
      </c>
      <c r="K66" s="89">
        <v>6731.4583971221673</v>
      </c>
      <c r="L66" s="89">
        <v>6982.6589237889066</v>
      </c>
      <c r="M66" s="89">
        <v>7310.2427732576425</v>
      </c>
      <c r="N66" s="89">
        <v>7451.4791614112919</v>
      </c>
      <c r="O66" s="89">
        <v>7773.5435730043155</v>
      </c>
      <c r="P66" s="89">
        <v>7759.8318901987586</v>
      </c>
      <c r="Q66" s="89">
        <v>7497.2459058355607</v>
      </c>
      <c r="R66" s="89">
        <v>6862.7577304931656</v>
      </c>
      <c r="S66" s="89">
        <v>6337.9253421336562</v>
      </c>
      <c r="T66" s="89">
        <v>5845.5388656201221</v>
      </c>
      <c r="U66" s="89">
        <v>5379.6790854590045</v>
      </c>
      <c r="V66" s="56">
        <v>4929.9278561899</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139.45440912689293</v>
      </c>
      <c r="T67" s="89">
        <v>1296.6885516982695</v>
      </c>
      <c r="U67" s="89">
        <v>2490.2859419810065</v>
      </c>
      <c r="V67" s="56">
        <v>4214.5634317176491</v>
      </c>
    </row>
    <row r="68" spans="1:22" ht="15">
      <c r="A68" s="108" t="s">
        <v>62</v>
      </c>
      <c r="B68" s="89">
        <v>1082.5409572596434</v>
      </c>
      <c r="C68" s="89">
        <v>1177.4522037852732</v>
      </c>
      <c r="D68" s="89">
        <v>1144.409027954785</v>
      </c>
      <c r="E68" s="89">
        <v>1164.6495024096721</v>
      </c>
      <c r="F68" s="89">
        <v>1156.6179904305586</v>
      </c>
      <c r="G68" s="89">
        <v>1171.6232320781676</v>
      </c>
      <c r="H68" s="89">
        <v>1055.0745901280811</v>
      </c>
      <c r="I68" s="89">
        <v>1008.5053603709333</v>
      </c>
      <c r="J68" s="89">
        <v>964.88619197664013</v>
      </c>
      <c r="K68" s="89">
        <v>921.0031834835404</v>
      </c>
      <c r="L68" s="89">
        <v>897.43227584514261</v>
      </c>
      <c r="M68" s="89">
        <v>870.23989872726702</v>
      </c>
      <c r="N68" s="89">
        <v>837.38840410645082</v>
      </c>
      <c r="O68" s="89">
        <v>844.38535402667628</v>
      </c>
      <c r="P68" s="89">
        <v>813.11315161373022</v>
      </c>
      <c r="Q68" s="89">
        <v>795.3724515427557</v>
      </c>
      <c r="R68" s="89">
        <v>785.10041834521098</v>
      </c>
      <c r="S68" s="89">
        <v>752.01671590442675</v>
      </c>
      <c r="T68" s="89">
        <v>634.299693574152</v>
      </c>
      <c r="U68" s="89">
        <v>398.08411822439513</v>
      </c>
      <c r="V68" s="56">
        <v>194.95514133985469</v>
      </c>
    </row>
    <row r="69" spans="1:22" ht="15">
      <c r="A69" s="53" t="s">
        <v>49</v>
      </c>
      <c r="B69" s="89" t="s">
        <v>208</v>
      </c>
      <c r="C69" s="89" t="s">
        <v>208</v>
      </c>
      <c r="D69" s="89" t="s">
        <v>208</v>
      </c>
      <c r="E69" s="89" t="s">
        <v>208</v>
      </c>
      <c r="F69" s="89">
        <v>975.49662725113137</v>
      </c>
      <c r="G69" s="89">
        <v>989.95416558718512</v>
      </c>
      <c r="H69" s="89">
        <v>880.35384943154475</v>
      </c>
      <c r="I69" s="89">
        <v>829.60608420029951</v>
      </c>
      <c r="J69" s="89">
        <v>837.35752808261634</v>
      </c>
      <c r="K69" s="89">
        <v>792.56004634624833</v>
      </c>
      <c r="L69" s="89">
        <v>765.64298325150662</v>
      </c>
      <c r="M69" s="89">
        <v>678.7860984859293</v>
      </c>
      <c r="N69" s="89">
        <v>674.26755574054812</v>
      </c>
      <c r="O69" s="89">
        <v>676.02965805615145</v>
      </c>
      <c r="P69" s="89">
        <v>659.47342695705174</v>
      </c>
      <c r="Q69" s="89">
        <v>644.19269372212227</v>
      </c>
      <c r="R69" s="89">
        <v>645.53324012333144</v>
      </c>
      <c r="S69" s="89">
        <v>627.53735428788184</v>
      </c>
      <c r="T69" s="89">
        <v>516.82471078558524</v>
      </c>
      <c r="U69" s="89">
        <v>289.85675045445487</v>
      </c>
      <c r="V69" s="56">
        <v>92.207907345857194</v>
      </c>
    </row>
    <row r="70" spans="1:22" ht="15">
      <c r="A70" s="53" t="s">
        <v>50</v>
      </c>
      <c r="B70" s="89" t="s">
        <v>208</v>
      </c>
      <c r="C70" s="89" t="s">
        <v>208</v>
      </c>
      <c r="D70" s="89" t="s">
        <v>208</v>
      </c>
      <c r="E70" s="89" t="s">
        <v>208</v>
      </c>
      <c r="F70" s="89">
        <v>181.1213631794277</v>
      </c>
      <c r="G70" s="89">
        <v>181.6690664909824</v>
      </c>
      <c r="H70" s="89">
        <v>174.7207406965365</v>
      </c>
      <c r="I70" s="89">
        <v>178.8992761706341</v>
      </c>
      <c r="J70" s="89">
        <v>127.52866389402398</v>
      </c>
      <c r="K70" s="89">
        <v>128.44313713729204</v>
      </c>
      <c r="L70" s="89">
        <v>131.78929259363579</v>
      </c>
      <c r="M70" s="89">
        <v>191.45380024133758</v>
      </c>
      <c r="N70" s="89">
        <v>163.12084836590284</v>
      </c>
      <c r="O70" s="89">
        <v>168.35569597052501</v>
      </c>
      <c r="P70" s="89">
        <v>153.63972465667865</v>
      </c>
      <c r="Q70" s="89">
        <v>151.1797578206332</v>
      </c>
      <c r="R70" s="89">
        <v>139.5671782218794</v>
      </c>
      <c r="S70" s="89">
        <v>124.47936161654485</v>
      </c>
      <c r="T70" s="89">
        <v>117.47498278856678</v>
      </c>
      <c r="U70" s="89">
        <v>108.22736776994023</v>
      </c>
      <c r="V70" s="56">
        <v>102.74723399399753</v>
      </c>
    </row>
    <row r="71" spans="1:22" ht="15">
      <c r="A71" s="110" t="s">
        <v>63</v>
      </c>
      <c r="B71" s="89">
        <v>39089.987450568726</v>
      </c>
      <c r="C71" s="89">
        <v>40294.692125474248</v>
      </c>
      <c r="D71" s="89">
        <v>42107.338288034443</v>
      </c>
      <c r="E71" s="89">
        <v>44415.829424296942</v>
      </c>
      <c r="F71" s="89">
        <v>44554.860923492444</v>
      </c>
      <c r="G71" s="89">
        <v>47572.799299964288</v>
      </c>
      <c r="H71" s="89">
        <v>49149.381259815222</v>
      </c>
      <c r="I71" s="89">
        <v>50322.0710311734</v>
      </c>
      <c r="J71" s="89">
        <v>51385.306233172138</v>
      </c>
      <c r="K71" s="89">
        <v>52690.468448535707</v>
      </c>
      <c r="L71" s="89">
        <v>53310.372993034529</v>
      </c>
      <c r="M71" s="89">
        <v>55866.440691021198</v>
      </c>
      <c r="N71" s="89">
        <v>58143.942733830721</v>
      </c>
      <c r="O71" s="89">
        <v>62305.488304787643</v>
      </c>
      <c r="P71" s="89">
        <v>63768.152355548213</v>
      </c>
      <c r="Q71" s="89">
        <v>66828.838387705968</v>
      </c>
      <c r="R71" s="89">
        <v>70463.656664194728</v>
      </c>
      <c r="S71" s="89">
        <v>72256.097992685231</v>
      </c>
      <c r="T71" s="89">
        <v>74108.415933065189</v>
      </c>
      <c r="U71" s="89">
        <v>76073.872735367069</v>
      </c>
      <c r="V71" s="56">
        <v>76418.057031707445</v>
      </c>
    </row>
    <row r="72" spans="1:22" ht="27" customHeight="1">
      <c r="A72" s="110" t="s">
        <v>96</v>
      </c>
      <c r="B72" s="89" t="s">
        <v>208</v>
      </c>
      <c r="C72" s="89" t="s">
        <v>208</v>
      </c>
      <c r="D72" s="89" t="s">
        <v>208</v>
      </c>
      <c r="E72" s="89" t="s">
        <v>208</v>
      </c>
      <c r="F72" s="89" t="s">
        <v>208</v>
      </c>
      <c r="G72" s="89" t="s">
        <v>208</v>
      </c>
      <c r="H72" s="89" t="s">
        <v>208</v>
      </c>
      <c r="I72" s="89" t="s">
        <v>208</v>
      </c>
      <c r="J72" s="89">
        <v>1422.1431062382708</v>
      </c>
      <c r="K72" s="89">
        <v>1273.7561406159198</v>
      </c>
      <c r="L72" s="89">
        <v>1368.3858034447467</v>
      </c>
      <c r="M72" s="89">
        <v>1656.8205565044448</v>
      </c>
      <c r="N72" s="89">
        <v>1910.8131790433547</v>
      </c>
      <c r="O72" s="89">
        <v>1983.2209675079648</v>
      </c>
      <c r="P72" s="89">
        <v>2061.8237699408865</v>
      </c>
      <c r="Q72" s="89">
        <v>2081.1768929157834</v>
      </c>
      <c r="R72" s="89">
        <v>2084.0831839395732</v>
      </c>
      <c r="S72" s="89">
        <v>2031.3577141283588</v>
      </c>
      <c r="T72" s="89">
        <v>2045.8028105288063</v>
      </c>
      <c r="U72" s="89">
        <v>2124.3869899566917</v>
      </c>
      <c r="V72" s="56">
        <v>2121.4779263529281</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6.0252983504110489</v>
      </c>
      <c r="T73" s="89">
        <v>56.469251898143341</v>
      </c>
      <c r="U73" s="89">
        <v>439.84655676218944</v>
      </c>
      <c r="V73" s="56">
        <v>1367.5445055463615</v>
      </c>
    </row>
    <row r="74" spans="1:22" ht="15">
      <c r="A74" s="110" t="s">
        <v>64</v>
      </c>
      <c r="B74" s="89" t="s">
        <v>208</v>
      </c>
      <c r="C74" s="89" t="s">
        <v>208</v>
      </c>
      <c r="D74" s="89" t="s">
        <v>208</v>
      </c>
      <c r="E74" s="89" t="s">
        <v>208</v>
      </c>
      <c r="F74" s="89">
        <v>2079.7852678695053</v>
      </c>
      <c r="G74" s="89">
        <v>1972.3208850851015</v>
      </c>
      <c r="H74" s="89">
        <v>1956.0401128325389</v>
      </c>
      <c r="I74" s="89">
        <v>2149.3823401806562</v>
      </c>
      <c r="J74" s="89">
        <v>2705.5729244847075</v>
      </c>
      <c r="K74" s="89">
        <v>3320.3389817495013</v>
      </c>
      <c r="L74" s="89">
        <v>2078.8210474752909</v>
      </c>
      <c r="M74" s="89">
        <v>2084.777750368743</v>
      </c>
      <c r="N74" s="89">
        <v>2647.467105737147</v>
      </c>
      <c r="O74" s="89">
        <v>2642.9719912321848</v>
      </c>
      <c r="P74" s="89">
        <v>2622.1916155310537</v>
      </c>
      <c r="Q74" s="89">
        <v>2012.0593230614368</v>
      </c>
      <c r="R74" s="89">
        <v>1957.9624637299855</v>
      </c>
      <c r="S74" s="89">
        <v>1922.4104453688788</v>
      </c>
      <c r="T74" s="89">
        <v>1871.8938250558115</v>
      </c>
      <c r="U74" s="89">
        <v>1835.7124306638964</v>
      </c>
      <c r="V74" s="56">
        <v>1778.8545373448364</v>
      </c>
    </row>
    <row r="75" spans="1:22" s="115" customFormat="1" ht="40.5" customHeight="1">
      <c r="A75" s="117" t="s">
        <v>190</v>
      </c>
      <c r="B75" s="118">
        <v>96508.055662760613</v>
      </c>
      <c r="C75" s="118">
        <v>96055.111352866952</v>
      </c>
      <c r="D75" s="118">
        <v>96725.743538560826</v>
      </c>
      <c r="E75" s="118">
        <v>99190.022555753967</v>
      </c>
      <c r="F75" s="118">
        <v>102507.26144822285</v>
      </c>
      <c r="G75" s="118">
        <v>108095.04206036462</v>
      </c>
      <c r="H75" s="118">
        <v>110541.50965066547</v>
      </c>
      <c r="I75" s="118">
        <v>110016.83629561977</v>
      </c>
      <c r="J75" s="118">
        <v>117007.18961074634</v>
      </c>
      <c r="K75" s="118">
        <v>118828.0053978833</v>
      </c>
      <c r="L75" s="118">
        <v>118681.79340159174</v>
      </c>
      <c r="M75" s="118">
        <v>122842.26891399293</v>
      </c>
      <c r="N75" s="118">
        <v>127582.07788756945</v>
      </c>
      <c r="O75" s="118">
        <v>138710.16703077152</v>
      </c>
      <c r="P75" s="118">
        <v>141190.32093171394</v>
      </c>
      <c r="Q75" s="118">
        <v>144849.17380293322</v>
      </c>
      <c r="R75" s="118">
        <v>148793.53870564498</v>
      </c>
      <c r="S75" s="118">
        <v>144169.05766949599</v>
      </c>
      <c r="T75" s="118">
        <v>145714.37502286083</v>
      </c>
      <c r="U75" s="118">
        <v>148026.60397618482</v>
      </c>
      <c r="V75" s="119">
        <v>146854.56886878147</v>
      </c>
    </row>
    <row r="81" s="104" customFormat="1"/>
  </sheetData>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193</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142</v>
      </c>
    </row>
    <row r="3" spans="1:22" ht="30" customHeight="1">
      <c r="A3" s="108" t="s">
        <v>43</v>
      </c>
      <c r="B3" s="89">
        <f>AA!C$7</f>
        <v>107.22819158700669</v>
      </c>
      <c r="C3" s="89">
        <f>AA!D$7</f>
        <v>118.4240192902938</v>
      </c>
      <c r="D3" s="89">
        <f>AA!E$7</f>
        <v>129.34247892981415</v>
      </c>
      <c r="E3" s="89">
        <f>AA!F$7</f>
        <v>138.21423720669114</v>
      </c>
      <c r="F3" s="89">
        <f>AA!G$7</f>
        <v>146.34589530249838</v>
      </c>
      <c r="G3" s="89">
        <f>AA!H$7</f>
        <v>155.15891428104132</v>
      </c>
      <c r="H3" s="89">
        <f>AA!I$7</f>
        <v>158.49535348679075</v>
      </c>
      <c r="I3" s="89">
        <f>AA!J$7</f>
        <v>166.60679306216838</v>
      </c>
      <c r="J3" s="89">
        <f>AA!K$7</f>
        <v>174.96794551296017</v>
      </c>
      <c r="K3" s="89">
        <f>AA!L$7</f>
        <v>184.63816721133418</v>
      </c>
      <c r="L3" s="89">
        <f>AA!M$7</f>
        <v>194.19556756747215</v>
      </c>
      <c r="M3" s="89">
        <f>AA!N$7</f>
        <v>205.93155508611011</v>
      </c>
      <c r="N3" s="89">
        <f>AA!O$7</f>
        <v>217.80607171099794</v>
      </c>
      <c r="O3" s="89">
        <f>AA!P$7</f>
        <v>235.80387198206608</v>
      </c>
      <c r="P3" s="89">
        <f>AA!Q$7</f>
        <v>241.54244981960824</v>
      </c>
      <c r="Q3" s="89">
        <f>AA!R$7</f>
        <v>244.45953402213939</v>
      </c>
      <c r="R3" s="89">
        <f>AA!S$7</f>
        <v>252.65701918061558</v>
      </c>
      <c r="S3" s="89">
        <f>AA!T$7</f>
        <v>249.88629494372145</v>
      </c>
      <c r="T3" s="89">
        <f>AA!U$7</f>
        <v>255.45023636210371</v>
      </c>
      <c r="U3" s="89">
        <f>AA!V$7</f>
        <v>261.10755426694175</v>
      </c>
      <c r="V3" s="56">
        <f>AA!W$7</f>
        <v>263.93643225617927</v>
      </c>
    </row>
    <row r="4" spans="1:22" ht="15" customHeight="1">
      <c r="A4" s="108" t="s">
        <v>182</v>
      </c>
      <c r="B4" s="89"/>
      <c r="C4" s="89"/>
      <c r="D4" s="89"/>
      <c r="E4" s="89">
        <f>BBWB!F$7</f>
        <v>54.86669350245576</v>
      </c>
      <c r="F4" s="89">
        <f>BBWB!G$7</f>
        <v>53.756395985375811</v>
      </c>
      <c r="G4" s="89">
        <f>BBWB!H$7</f>
        <v>58.774624217775148</v>
      </c>
      <c r="H4" s="89">
        <f>BBWB!I$7</f>
        <v>50.357496838144471</v>
      </c>
      <c r="I4" s="89">
        <f>BBWB!J$7</f>
        <v>46.647303073373692</v>
      </c>
      <c r="J4" s="89">
        <f>BBWB!K$7</f>
        <v>42.758604907048472</v>
      </c>
      <c r="K4" s="89">
        <f>BBWB!L$7</f>
        <v>40.129372583060771</v>
      </c>
      <c r="L4" s="89">
        <f>BBWB!M$7</f>
        <v>36.675548567565123</v>
      </c>
      <c r="M4" s="89">
        <f>BBWB!N$7</f>
        <v>33.68788401081418</v>
      </c>
      <c r="N4" s="89">
        <f>BBWB!O$7</f>
        <v>30.546245735390549</v>
      </c>
      <c r="O4" s="89">
        <f>BBWB!P$7</f>
        <v>28.813762926900431</v>
      </c>
      <c r="P4" s="89">
        <f>BBWB!Q$7</f>
        <v>26.828072460843202</v>
      </c>
      <c r="Q4" s="89">
        <f>BBWB!R$7</f>
        <v>26.065841266164732</v>
      </c>
      <c r="R4" s="89">
        <f>BBWB!S$7</f>
        <v>26.147670965893674</v>
      </c>
      <c r="S4" s="89">
        <f>BBWB!T$7</f>
        <v>26.044906490439665</v>
      </c>
      <c r="T4" s="89">
        <f>BBWB!U$7</f>
        <v>25.793875016269904</v>
      </c>
      <c r="U4" s="89">
        <f>BBWB!V$7</f>
        <v>26.178378969214606</v>
      </c>
      <c r="V4" s="56">
        <f>BBWB!W$7</f>
        <v>25.66866189715315</v>
      </c>
    </row>
    <row r="5" spans="1:22" ht="15" customHeight="1">
      <c r="A5" s="108" t="s">
        <v>45</v>
      </c>
      <c r="B5" s="89"/>
      <c r="C5" s="89"/>
      <c r="D5" s="89"/>
      <c r="E5" s="89"/>
      <c r="F5" s="89"/>
      <c r="G5" s="89">
        <f>CA!H$7</f>
        <v>59.916191700010557</v>
      </c>
      <c r="H5" s="89">
        <f>CA!I$7</f>
        <v>62.966104223315938</v>
      </c>
      <c r="I5" s="89">
        <f>CA!J$7</f>
        <v>65.307519208303873</v>
      </c>
      <c r="J5" s="89">
        <f>CA!K$7</f>
        <v>66.112202139640175</v>
      </c>
      <c r="K5" s="89">
        <f>CA!L$7</f>
        <v>67.858332873506441</v>
      </c>
      <c r="L5" s="89">
        <f>CA!M$7</f>
        <v>69.02923563975051</v>
      </c>
      <c r="M5" s="89">
        <f>CA!N$7</f>
        <v>74.117730531776232</v>
      </c>
      <c r="N5" s="89">
        <f>CA!O$7</f>
        <v>78.538897309821067</v>
      </c>
      <c r="O5" s="89">
        <f>CA!P$7</f>
        <v>85.590729776278323</v>
      </c>
      <c r="P5" s="89">
        <f>CA!Q$7</f>
        <v>89.446067580510274</v>
      </c>
      <c r="Q5" s="89">
        <f>CA!R$7</f>
        <v>97.808190017891178</v>
      </c>
      <c r="R5" s="89">
        <f>CA!S$7</f>
        <v>109.36911610232599</v>
      </c>
      <c r="S5" s="89">
        <f>CA!T$7</f>
        <v>119.94049752001787</v>
      </c>
      <c r="T5" s="89">
        <f>CA!U$7</f>
        <v>136.61488611074762</v>
      </c>
      <c r="U5" s="89">
        <f>CA!V$7</f>
        <v>152.08392305127202</v>
      </c>
      <c r="V5" s="56">
        <f>CA!W$7</f>
        <v>161.1022030217502</v>
      </c>
    </row>
    <row r="6" spans="1:22" ht="15" customHeight="1">
      <c r="A6" s="108" t="s">
        <v>103</v>
      </c>
      <c r="B6" s="89"/>
      <c r="C6" s="89"/>
      <c r="D6" s="89"/>
      <c r="E6" s="89"/>
      <c r="F6" s="89"/>
      <c r="G6" s="89"/>
      <c r="H6" s="89"/>
      <c r="I6" s="89"/>
      <c r="J6" s="89"/>
      <c r="K6" s="89"/>
      <c r="L6" s="89"/>
      <c r="M6" s="89"/>
      <c r="N6" s="89"/>
      <c r="O6" s="89">
        <f>CWP!P$7</f>
        <v>23.241706415036909</v>
      </c>
      <c r="P6" s="89">
        <f>CWP!Q$7</f>
        <v>26.685976810860979</v>
      </c>
      <c r="Q6" s="89">
        <f>CWP!R$7</f>
        <v>3.8966057016779883</v>
      </c>
      <c r="R6" s="89">
        <f>CWP!S$7</f>
        <v>9.9155276817792988</v>
      </c>
      <c r="S6" s="89">
        <f>CWP!T$7</f>
        <v>0</v>
      </c>
      <c r="T6" s="89">
        <f>CWP!U$7</f>
        <v>0.22072000000000003</v>
      </c>
      <c r="U6" s="89">
        <f>CWP!V$7</f>
        <v>0.2108262000000001</v>
      </c>
      <c r="V6" s="56">
        <f>CWP!W$7</f>
        <v>0</v>
      </c>
    </row>
    <row r="7" spans="1:22" ht="15" customHeight="1">
      <c r="A7" s="108" t="s">
        <v>46</v>
      </c>
      <c r="B7" s="89">
        <f>CTB!C$7</f>
        <v>132.13964999999999</v>
      </c>
      <c r="C7" s="89">
        <f>CTB!D$7</f>
        <v>139.120879</v>
      </c>
      <c r="D7" s="89">
        <f>CTB!E$7</f>
        <v>144.08094199999999</v>
      </c>
      <c r="E7" s="89">
        <f>CTB!F$7</f>
        <v>151.70232799999999</v>
      </c>
      <c r="F7" s="89">
        <f>CTB!G$7</f>
        <v>155.47344799999999</v>
      </c>
      <c r="G7" s="89">
        <f>CTB!H$7</f>
        <v>160.67746199999999</v>
      </c>
      <c r="H7" s="89">
        <f>CTB!I$7</f>
        <v>170.87311800000001</v>
      </c>
      <c r="I7" s="89">
        <f>CTB!J$7</f>
        <v>187.60443099999998</v>
      </c>
      <c r="J7" s="89">
        <f>CTB!K$7</f>
        <v>201.48369000000002</v>
      </c>
      <c r="K7" s="89">
        <f>CTB!L$7</f>
        <v>210.33748900000001</v>
      </c>
      <c r="L7" s="89">
        <f>CTB!M$7</f>
        <v>216.43165699999997</v>
      </c>
      <c r="M7" s="89">
        <f>CTB!N$7</f>
        <v>220.60486599999999</v>
      </c>
      <c r="N7" s="89">
        <f>CTB!O$7</f>
        <v>231.49587300000002</v>
      </c>
      <c r="O7" s="89">
        <f>CTB!P$7</f>
        <v>255.32509100000004</v>
      </c>
      <c r="P7" s="89">
        <f>CTB!Q$7</f>
        <v>268.31342000000006</v>
      </c>
      <c r="Q7" s="89">
        <f>CTB!R$7</f>
        <v>267.48330899999996</v>
      </c>
      <c r="R7" s="89">
        <f>CTB!S$7</f>
        <v>269.65601700000002</v>
      </c>
      <c r="S7" s="89"/>
      <c r="T7" s="89"/>
      <c r="U7" s="89"/>
      <c r="V7" s="56"/>
    </row>
    <row r="8" spans="1:22" ht="30" customHeight="1">
      <c r="A8" s="108" t="s">
        <v>47</v>
      </c>
      <c r="B8" s="89">
        <f>DLA!C$7</f>
        <v>294.06787178153434</v>
      </c>
      <c r="C8" s="89">
        <f>DLA!D$7</f>
        <v>325.57325718466188</v>
      </c>
      <c r="D8" s="89">
        <f>DLA!E$7</f>
        <v>345.90040450191805</v>
      </c>
      <c r="E8" s="89">
        <f>DLA!F$7</f>
        <v>361.44739142718612</v>
      </c>
      <c r="F8" s="89">
        <f>DLA!G$7</f>
        <v>382.39556957692656</v>
      </c>
      <c r="G8" s="89">
        <f>DLA!H$7</f>
        <v>412.28163159224158</v>
      </c>
      <c r="H8" s="89">
        <f>DLA!I$7</f>
        <v>428.23889072478642</v>
      </c>
      <c r="I8" s="89">
        <f>DLA!J$7</f>
        <v>448.82199834255732</v>
      </c>
      <c r="J8" s="89">
        <f>DLA!K$7</f>
        <v>466.67405867145783</v>
      </c>
      <c r="K8" s="89">
        <f>DLA!L$7</f>
        <v>488.75329563881087</v>
      </c>
      <c r="L8" s="89">
        <f>DLA!M$7</f>
        <v>514.99236076635464</v>
      </c>
      <c r="M8" s="89">
        <f>DLA!N$7</f>
        <v>554.07155751102141</v>
      </c>
      <c r="N8" s="89">
        <f>DLA!O$7</f>
        <v>591.06168483425427</v>
      </c>
      <c r="O8" s="89">
        <f>DLA!P$7</f>
        <v>640.78576726005838</v>
      </c>
      <c r="P8" s="89">
        <f>DLA!Q$7</f>
        <v>661.70961483955625</v>
      </c>
      <c r="Q8" s="89">
        <f>DLA!R$7</f>
        <v>699.35783045299684</v>
      </c>
      <c r="R8" s="89">
        <f>DLA!S$7</f>
        <v>749.33391130868938</v>
      </c>
      <c r="S8" s="89">
        <f>DLA!T$7</f>
        <v>762.46017763641544</v>
      </c>
      <c r="T8" s="89">
        <f>DLA!U$7</f>
        <v>767.07989290988257</v>
      </c>
      <c r="U8" s="89">
        <f>DLA!V$7</f>
        <v>744.55750492483139</v>
      </c>
      <c r="V8" s="56">
        <f>DLA!W$7</f>
        <v>644.31532378742509</v>
      </c>
    </row>
    <row r="9" spans="1:22" ht="15" customHeight="1">
      <c r="A9" s="53" t="s">
        <v>48</v>
      </c>
      <c r="B9" s="89"/>
      <c r="C9" s="89"/>
      <c r="D9" s="89"/>
      <c r="E9" s="89"/>
      <c r="F9" s="89"/>
      <c r="G9" s="89"/>
      <c r="H9" s="89">
        <f>'DLA (children)'!I$7</f>
        <v>40.353537957677034</v>
      </c>
      <c r="I9" s="89">
        <f>'DLA (children)'!J$7</f>
        <v>40.627463886026447</v>
      </c>
      <c r="J9" s="89">
        <f>'DLA (children)'!K$7</f>
        <v>41.839491432233501</v>
      </c>
      <c r="K9" s="89">
        <f>'DLA (children)'!L$7</f>
        <v>45.455068592589541</v>
      </c>
      <c r="L9" s="89">
        <f>'DLA (children)'!M$7</f>
        <v>47.882742327971684</v>
      </c>
      <c r="M9" s="89">
        <f>'DLA (children)'!N$7</f>
        <v>50.843635498984845</v>
      </c>
      <c r="N9" s="89">
        <f>'DLA (children)'!O$7</f>
        <v>54.066968871813629</v>
      </c>
      <c r="O9" s="89">
        <f>'DLA (children)'!P$7</f>
        <v>57.787627933717317</v>
      </c>
      <c r="P9" s="89">
        <f>'DLA (children)'!Q$7</f>
        <v>58.38532693357736</v>
      </c>
      <c r="Q9" s="89">
        <f>'DLA (children)'!R$7</f>
        <v>62.232339373160087</v>
      </c>
      <c r="R9" s="89">
        <f>'DLA (children)'!S$7</f>
        <v>66.22878545642601</v>
      </c>
      <c r="S9" s="89">
        <f>'DLA (children)'!T$7</f>
        <v>69.532273125489354</v>
      </c>
      <c r="T9" s="89">
        <f>'DLA (children)'!U$7</f>
        <v>81.869030466973186</v>
      </c>
      <c r="U9" s="89">
        <f>'DLA (children)'!V$7</f>
        <v>88.255341839398909</v>
      </c>
      <c r="V9" s="56">
        <f>'DLA (children)'!W$7</f>
        <v>91.300721278991276</v>
      </c>
    </row>
    <row r="10" spans="1:22" ht="15" customHeight="1">
      <c r="A10" s="53" t="s">
        <v>49</v>
      </c>
      <c r="B10" s="89"/>
      <c r="C10" s="89"/>
      <c r="D10" s="89"/>
      <c r="E10" s="89"/>
      <c r="F10" s="89"/>
      <c r="G10" s="89"/>
      <c r="H10" s="89">
        <f>'DLA (working age)'!I$7</f>
        <v>242.51614920040532</v>
      </c>
      <c r="I10" s="89">
        <f>'DLA (working age)'!J$7</f>
        <v>250.47921926304105</v>
      </c>
      <c r="J10" s="89">
        <f>'DLA (working age)'!K$7</f>
        <v>255.25548701158544</v>
      </c>
      <c r="K10" s="89">
        <f>'DLA (working age)'!L$7</f>
        <v>261.50189860448432</v>
      </c>
      <c r="L10" s="89">
        <f>'DLA (working age)'!M$7</f>
        <v>272.87918508832541</v>
      </c>
      <c r="M10" s="89">
        <f>'DLA (working age)'!N$7</f>
        <v>291.71440224947264</v>
      </c>
      <c r="N10" s="89">
        <f>'DLA (working age)'!O$7</f>
        <v>310.26876774134428</v>
      </c>
      <c r="O10" s="89">
        <f>'DLA (working age)'!P$7</f>
        <v>334.31986458559589</v>
      </c>
      <c r="P10" s="89">
        <f>'DLA (working age)'!Q$7</f>
        <v>342.58980115383895</v>
      </c>
      <c r="Q10" s="89">
        <f>'DLA (working age)'!R$7</f>
        <v>366.90906694111811</v>
      </c>
      <c r="R10" s="89">
        <f>'DLA (working age)'!S$7</f>
        <v>396.7804463752131</v>
      </c>
      <c r="S10" s="89">
        <f>'DLA (working age)'!T$7</f>
        <v>398.31477949715884</v>
      </c>
      <c r="T10" s="89">
        <f>'DLA (working age)'!U$7</f>
        <v>375.99388800577287</v>
      </c>
      <c r="U10" s="89">
        <f>'DLA (working age)'!V$7</f>
        <v>359.46696344171721</v>
      </c>
      <c r="V10" s="56">
        <f>'DLA (working age)'!W$7</f>
        <v>275.14510080068828</v>
      </c>
    </row>
    <row r="11" spans="1:22" ht="15" customHeight="1">
      <c r="A11" s="53" t="s">
        <v>50</v>
      </c>
      <c r="B11" s="89"/>
      <c r="C11" s="89"/>
      <c r="D11" s="89"/>
      <c r="E11" s="89"/>
      <c r="F11" s="89"/>
      <c r="G11" s="89"/>
      <c r="H11" s="89">
        <f>'DLA (pensioners)'!I$7</f>
        <v>145.42762612307592</v>
      </c>
      <c r="I11" s="89">
        <f>'DLA (pensioners)'!J$7</f>
        <v>158.05962151561906</v>
      </c>
      <c r="J11" s="89">
        <f>'DLA (pensioners)'!K$7</f>
        <v>169.97148046297963</v>
      </c>
      <c r="K11" s="89">
        <f>'DLA (pensioners)'!L$7</f>
        <v>181.90501052475969</v>
      </c>
      <c r="L11" s="89">
        <f>'DLA (pensioners)'!M$7</f>
        <v>194.3619455263522</v>
      </c>
      <c r="M11" s="89">
        <f>'DLA (pensioners)'!N$7</f>
        <v>211.46292346872394</v>
      </c>
      <c r="N11" s="89">
        <f>'DLA (pensioners)'!O$7</f>
        <v>226.55959176597358</v>
      </c>
      <c r="O11" s="89">
        <f>'DLA (pensioners)'!P$7</f>
        <v>248.64073158436634</v>
      </c>
      <c r="P11" s="89">
        <f>'DLA (pensioners)'!Q$7</f>
        <v>261.32737951328988</v>
      </c>
      <c r="Q11" s="89">
        <f>'DLA (pensioners)'!R$7</f>
        <v>270.16590392654933</v>
      </c>
      <c r="R11" s="89">
        <f>'DLA (pensioners)'!S$7</f>
        <v>286.55010323101374</v>
      </c>
      <c r="S11" s="89">
        <f>'DLA (pensioners)'!T$7</f>
        <v>295.39406308408144</v>
      </c>
      <c r="T11" s="89">
        <f>'DLA (pensioners)'!U$7</f>
        <v>310.76457566529018</v>
      </c>
      <c r="U11" s="89">
        <f>'DLA (pensioners)'!V$7</f>
        <v>296.70044880551768</v>
      </c>
      <c r="V11" s="56">
        <f>'DLA (pensioners)'!W$7</f>
        <v>280.3550634202229</v>
      </c>
    </row>
    <row r="12" spans="1:22" ht="15" customHeight="1">
      <c r="A12" s="108" t="s">
        <v>91</v>
      </c>
      <c r="B12" s="89"/>
      <c r="C12" s="89"/>
      <c r="D12" s="89"/>
      <c r="E12" s="89"/>
      <c r="F12" s="89"/>
      <c r="G12" s="89"/>
      <c r="H12" s="89">
        <f>DHP!I$7</f>
        <v>0.276642</v>
      </c>
      <c r="I12" s="89">
        <f>DHP!J$7</f>
        <v>0.30296100000000004</v>
      </c>
      <c r="J12" s="89">
        <f>DHP!K$7</f>
        <v>0.34965999999999997</v>
      </c>
      <c r="K12" s="89">
        <f>DHP!L$7</f>
        <v>0.418682</v>
      </c>
      <c r="L12" s="89">
        <f>DHP!M$7</f>
        <v>0.52835100000000002</v>
      </c>
      <c r="M12" s="89">
        <f>DHP!N$7</f>
        <v>0.49707800000000002</v>
      </c>
      <c r="N12" s="89">
        <f>DHP!O$7</f>
        <v>0.56566399999999994</v>
      </c>
      <c r="O12" s="89">
        <f>DHP!P$7</f>
        <v>0.56585700000000005</v>
      </c>
      <c r="P12" s="89">
        <f>DHP!Q$7</f>
        <v>0.58711000000000002</v>
      </c>
      <c r="Q12" s="89">
        <f>DHP!R$7</f>
        <v>0.74952400000000008</v>
      </c>
      <c r="R12" s="89">
        <f>DHP!S$7</f>
        <v>1.8988019999999999</v>
      </c>
      <c r="S12" s="89">
        <f>DHP!T$7</f>
        <v>7.2977379999999989</v>
      </c>
      <c r="T12" s="89">
        <f>DHP!U$7</f>
        <v>7.019101</v>
      </c>
      <c r="U12" s="89">
        <f>DHP!V$7</f>
        <v>6.2408149999999996</v>
      </c>
      <c r="V12" s="56">
        <f>DHP!W$7</f>
        <v>7.0107300000000006</v>
      </c>
    </row>
    <row r="13" spans="1:22" ht="30" customHeight="1">
      <c r="A13" s="108" t="s">
        <v>101</v>
      </c>
      <c r="B13" s="89"/>
      <c r="C13" s="89"/>
      <c r="D13" s="89"/>
      <c r="E13" s="89"/>
      <c r="F13" s="89"/>
      <c r="G13" s="89"/>
      <c r="H13" s="89"/>
      <c r="I13" s="89"/>
      <c r="J13" s="89"/>
      <c r="K13" s="89"/>
      <c r="L13" s="89"/>
      <c r="M13" s="89"/>
      <c r="N13" s="89">
        <f>ESA!O$7</f>
        <v>7.7660637224793359</v>
      </c>
      <c r="O13" s="89">
        <f>ESA!P$7</f>
        <v>72.280510767062168</v>
      </c>
      <c r="P13" s="89">
        <f>ESA!Q$7</f>
        <v>122.74016607421265</v>
      </c>
      <c r="Q13" s="89">
        <f>ESA!R$7</f>
        <v>188.00846281852861</v>
      </c>
      <c r="R13" s="89">
        <f>ESA!S$7</f>
        <v>371.46091248976325</v>
      </c>
      <c r="S13" s="89">
        <f>ESA!T$7</f>
        <v>576.01960487457472</v>
      </c>
      <c r="T13" s="89">
        <f>ESA!U$7</f>
        <v>699.86948874104951</v>
      </c>
      <c r="U13" s="89">
        <f>ESA!V$7</f>
        <v>783.29051238691864</v>
      </c>
      <c r="V13" s="56">
        <f>ESA!W$7</f>
        <v>792.9030285476374</v>
      </c>
    </row>
    <row r="14" spans="1:22" ht="15" customHeight="1">
      <c r="A14" s="109" t="s">
        <v>51</v>
      </c>
      <c r="B14" s="89">
        <f>HB!C$7</f>
        <v>543.238471</v>
      </c>
      <c r="C14" s="89">
        <f>HB!D$7</f>
        <v>536.59457099999997</v>
      </c>
      <c r="D14" s="89">
        <f>HB!E$7</f>
        <v>538.55091800000002</v>
      </c>
      <c r="E14" s="89">
        <f>HB!F$7</f>
        <v>552.63529600000004</v>
      </c>
      <c r="F14" s="89">
        <f>HB!G$7</f>
        <v>566.13478199999997</v>
      </c>
      <c r="G14" s="89">
        <f>HB!H$7</f>
        <v>581.73320200000001</v>
      </c>
      <c r="H14" s="89">
        <f>HB!I$7</f>
        <v>620.62848799999995</v>
      </c>
      <c r="I14" s="89">
        <f>HB!J$7</f>
        <v>593.11178099999995</v>
      </c>
      <c r="J14" s="89">
        <f>HB!K$7</f>
        <v>601.46406999999999</v>
      </c>
      <c r="K14" s="89">
        <f>HB!L$7</f>
        <v>621.21585800000003</v>
      </c>
      <c r="L14" s="89">
        <f>HB!M$7</f>
        <v>648.6762369999999</v>
      </c>
      <c r="M14" s="89">
        <f>HB!N$7</f>
        <v>687.31745300000011</v>
      </c>
      <c r="N14" s="89">
        <f>HB!O$7</f>
        <v>748.17012399999999</v>
      </c>
      <c r="O14" s="89">
        <f>HB!P$7</f>
        <v>862.83927000000006</v>
      </c>
      <c r="P14" s="89">
        <f>HB!Q$7</f>
        <v>923.887337</v>
      </c>
      <c r="Q14" s="89">
        <f>HB!R$7</f>
        <v>991.58310999999981</v>
      </c>
      <c r="R14" s="89">
        <f>HB!S$7</f>
        <v>1050.6659639999998</v>
      </c>
      <c r="S14" s="89">
        <f>HB!T$7</f>
        <v>1055.5343049999999</v>
      </c>
      <c r="T14" s="89">
        <f>HB!U$7</f>
        <v>1079.8065670000001</v>
      </c>
      <c r="U14" s="89">
        <f>HB!V$7</f>
        <v>1071.826082</v>
      </c>
      <c r="V14" s="56">
        <f>HB!W$7</f>
        <v>1046.3817549999999</v>
      </c>
    </row>
    <row r="15" spans="1:22" ht="15" customHeight="1">
      <c r="A15" s="53" t="s">
        <v>183</v>
      </c>
      <c r="B15" s="89"/>
      <c r="C15" s="89"/>
      <c r="D15" s="89"/>
      <c r="E15" s="89"/>
      <c r="F15" s="89"/>
      <c r="G15" s="89"/>
      <c r="H15" s="89"/>
      <c r="I15" s="89"/>
      <c r="J15" s="89"/>
      <c r="K15" s="89"/>
      <c r="L15" s="89"/>
      <c r="M15" s="89"/>
      <c r="N15" s="89">
        <v>451.47464800000012</v>
      </c>
      <c r="O15" s="89">
        <v>553.47076400000003</v>
      </c>
      <c r="P15" s="89">
        <v>607.82852500000001</v>
      </c>
      <c r="Q15" s="89">
        <v>658.20460600000001</v>
      </c>
      <c r="R15" s="89">
        <v>705.905618</v>
      </c>
      <c r="S15" s="89">
        <v>705.67960800000003</v>
      </c>
      <c r="T15" s="89">
        <v>726.37580199999991</v>
      </c>
      <c r="U15" s="89">
        <v>726.37418400000001</v>
      </c>
      <c r="V15" s="56">
        <v>709.07421700000009</v>
      </c>
    </row>
    <row r="16" spans="1:22" ht="15" customHeight="1">
      <c r="A16" s="53" t="s">
        <v>184</v>
      </c>
      <c r="B16" s="89"/>
      <c r="C16" s="89"/>
      <c r="D16" s="89"/>
      <c r="E16" s="89"/>
      <c r="F16" s="89"/>
      <c r="G16" s="89"/>
      <c r="H16" s="89"/>
      <c r="I16" s="89"/>
      <c r="J16" s="89"/>
      <c r="K16" s="89"/>
      <c r="L16" s="89"/>
      <c r="M16" s="89"/>
      <c r="N16" s="89">
        <v>296.69547699999998</v>
      </c>
      <c r="O16" s="89">
        <v>309.36850600000002</v>
      </c>
      <c r="P16" s="89">
        <v>316.05881199999999</v>
      </c>
      <c r="Q16" s="89">
        <v>333.37850400000002</v>
      </c>
      <c r="R16" s="89">
        <v>344.76034600000003</v>
      </c>
      <c r="S16" s="89">
        <v>349.85469699999999</v>
      </c>
      <c r="T16" s="89">
        <v>353.43076500000001</v>
      </c>
      <c r="U16" s="89">
        <v>345.45189900000003</v>
      </c>
      <c r="V16" s="56">
        <v>337.30753800000002</v>
      </c>
    </row>
    <row r="17" spans="1:22" ht="15" customHeight="1">
      <c r="A17" s="109" t="s">
        <v>52</v>
      </c>
      <c r="B17" s="89">
        <f>IB!C$7</f>
        <v>615.79092438369025</v>
      </c>
      <c r="C17" s="89">
        <f>IB!D$7</f>
        <v>588.59202503371921</v>
      </c>
      <c r="D17" s="89">
        <f>IB!E$7</f>
        <v>567.98355446943731</v>
      </c>
      <c r="E17" s="89">
        <f>IB!F$7</f>
        <v>525.49928755096118</v>
      </c>
      <c r="F17" s="89">
        <f>IB!G$7</f>
        <v>522.67291439115672</v>
      </c>
      <c r="G17" s="89">
        <f>IB!H$7</f>
        <v>518.1516025615299</v>
      </c>
      <c r="H17" s="89">
        <f>IB!I$7</f>
        <v>510.41450566826279</v>
      </c>
      <c r="I17" s="89">
        <f>IB!J$7</f>
        <v>499.05518577982082</v>
      </c>
      <c r="J17" s="89">
        <f>IB!K$7</f>
        <v>482.92332308747348</v>
      </c>
      <c r="K17" s="89">
        <f>IB!L$7</f>
        <v>472.58411055262843</v>
      </c>
      <c r="L17" s="89">
        <f>IB!M$7</f>
        <v>455.56339041377885</v>
      </c>
      <c r="M17" s="89">
        <f>IB!N$7</f>
        <v>452.18034383028947</v>
      </c>
      <c r="N17" s="89">
        <f>IB!O$7</f>
        <v>430.92760623399693</v>
      </c>
      <c r="O17" s="89">
        <f>IB!P$7</f>
        <v>395.47174723321376</v>
      </c>
      <c r="P17" s="89">
        <f>IB!Q$7</f>
        <v>352.23718540966109</v>
      </c>
      <c r="Q17" s="89">
        <f>IB!R$7</f>
        <v>310.54721490838773</v>
      </c>
      <c r="R17" s="89">
        <f>IB!S$7</f>
        <v>195.31850174543558</v>
      </c>
      <c r="S17" s="89">
        <f>IB!T$7</f>
        <v>56.342746936234093</v>
      </c>
      <c r="T17" s="89">
        <f>IB!U$7</f>
        <v>9.1369506823273241</v>
      </c>
      <c r="U17" s="89">
        <f>IB!V$7</f>
        <v>2.7322536731529894</v>
      </c>
      <c r="V17" s="56">
        <f>IB!W$7</f>
        <v>0.80715093936972804</v>
      </c>
    </row>
    <row r="18" spans="1:22" ht="30" customHeight="1">
      <c r="A18" s="108" t="s">
        <v>53</v>
      </c>
      <c r="B18" s="89">
        <f>IS!C$7</f>
        <v>728.95497062028949</v>
      </c>
      <c r="C18" s="89">
        <f>IS!D$7</f>
        <v>604.56130066549395</v>
      </c>
      <c r="D18" s="89">
        <f>IS!E$7</f>
        <v>596.666270680764</v>
      </c>
      <c r="E18" s="89">
        <f>IS!F$7</f>
        <v>633.44261980806073</v>
      </c>
      <c r="F18" s="89">
        <f>IS!G$7</f>
        <v>701.1652352846811</v>
      </c>
      <c r="G18" s="89">
        <f>IS!H$7</f>
        <v>757.79364314084307</v>
      </c>
      <c r="H18" s="89">
        <f>IS!I$7</f>
        <v>775.49074718975453</v>
      </c>
      <c r="I18" s="89">
        <f>IS!J$7</f>
        <v>704.467710844267</v>
      </c>
      <c r="J18" s="89">
        <f>IS!K$7</f>
        <v>544.40653433713669</v>
      </c>
      <c r="K18" s="89">
        <f>IS!L$7</f>
        <v>487.48071542843581</v>
      </c>
      <c r="L18" s="89">
        <f>IS!M$7</f>
        <v>467.08402860594919</v>
      </c>
      <c r="M18" s="89">
        <f>IS!N$7</f>
        <v>472.9288146822139</v>
      </c>
      <c r="N18" s="89">
        <f>IS!O$7</f>
        <v>453.53642062225623</v>
      </c>
      <c r="O18" s="89">
        <f>IS!P$7</f>
        <v>433.05465739078647</v>
      </c>
      <c r="P18" s="89">
        <f>IS!Q$7</f>
        <v>402.69349293193716</v>
      </c>
      <c r="Q18" s="89">
        <f>IS!R$7</f>
        <v>360.26259072486164</v>
      </c>
      <c r="R18" s="89">
        <f>IS!S$7</f>
        <v>271.40517925467873</v>
      </c>
      <c r="S18" s="89">
        <f>IS!T$7</f>
        <v>191.50052672044791</v>
      </c>
      <c r="T18" s="89">
        <f>IS!U$7</f>
        <v>165.65123460797508</v>
      </c>
      <c r="U18" s="89">
        <f>IS!V$7</f>
        <v>151.34521755723171</v>
      </c>
      <c r="V18" s="56">
        <f>IS!W$7</f>
        <v>140.00765930599297</v>
      </c>
    </row>
    <row r="19" spans="1:22" ht="15" customHeight="1">
      <c r="A19" s="53" t="s">
        <v>54</v>
      </c>
      <c r="B19" s="89">
        <f>'IS MIG'!C$7</f>
        <v>182.39599012070261</v>
      </c>
      <c r="C19" s="89">
        <f>'IS MIG'!D$7</f>
        <v>182.54201837139141</v>
      </c>
      <c r="D19" s="89">
        <f>'IS MIG'!E$7</f>
        <v>174.43961332810903</v>
      </c>
      <c r="E19" s="89">
        <f>'IS MIG'!F$7</f>
        <v>184.60692790727325</v>
      </c>
      <c r="F19" s="89">
        <f>'IS MIG'!G$7</f>
        <v>199.79309952780255</v>
      </c>
      <c r="G19" s="89">
        <f>'IS MIG'!H$7</f>
        <v>222.18886544045276</v>
      </c>
      <c r="H19" s="89">
        <f>'IS MIG'!I$7</f>
        <v>225.31265128278312</v>
      </c>
      <c r="I19" s="89">
        <f>'IS MIG'!J$7</f>
        <v>123.70363333651068</v>
      </c>
      <c r="J19" s="89"/>
      <c r="K19" s="89"/>
      <c r="L19" s="89"/>
      <c r="M19" s="89"/>
      <c r="N19" s="89"/>
      <c r="O19" s="89"/>
      <c r="P19" s="89"/>
      <c r="Q19" s="89"/>
      <c r="R19" s="89"/>
      <c r="S19" s="89"/>
      <c r="T19" s="89"/>
      <c r="U19" s="89"/>
      <c r="V19" s="56"/>
    </row>
    <row r="20" spans="1:22" ht="15" customHeight="1">
      <c r="A20" s="53" t="s">
        <v>185</v>
      </c>
      <c r="B20" s="89"/>
      <c r="C20" s="89"/>
      <c r="D20" s="89"/>
      <c r="E20" s="89"/>
      <c r="F20" s="89">
        <f>'IS (incapacity)'!G$7</f>
        <v>238.67912653511775</v>
      </c>
      <c r="G20" s="89">
        <f>'IS (incapacity)'!H$7</f>
        <v>263.62870124568548</v>
      </c>
      <c r="H20" s="89">
        <f>'IS (incapacity)'!I$7</f>
        <v>272.6702952137897</v>
      </c>
      <c r="I20" s="89">
        <f>'IS (incapacity)'!J$7</f>
        <v>291.16843951228526</v>
      </c>
      <c r="J20" s="89">
        <f>'IS (incapacity)'!K$7</f>
        <v>283.77993895443672</v>
      </c>
      <c r="K20" s="89">
        <f>'IS (incapacity)'!L$7</f>
        <v>258.93026212594413</v>
      </c>
      <c r="L20" s="89">
        <f>'IS (incapacity)'!M$7</f>
        <v>255.52033041540307</v>
      </c>
      <c r="M20" s="89">
        <f>'IS (incapacity)'!N$7</f>
        <v>275.60905961918593</v>
      </c>
      <c r="N20" s="89">
        <f>'IS (incapacity)'!O$7</f>
        <v>269.99679836864357</v>
      </c>
      <c r="O20" s="89">
        <f>'IS (incapacity)'!P$7</f>
        <v>256.17440352241022</v>
      </c>
      <c r="P20" s="89">
        <f>'IS (incapacity)'!Q$7</f>
        <v>231.03003245856786</v>
      </c>
      <c r="Q20" s="89">
        <f>'IS (incapacity)'!R$7</f>
        <v>200.63780272512321</v>
      </c>
      <c r="R20" s="89">
        <f>'IS (incapacity)'!S$7</f>
        <v>117.51050827003542</v>
      </c>
      <c r="S20" s="89">
        <f>'IS (incapacity)'!T$7</f>
        <v>46.552360500823696</v>
      </c>
      <c r="T20" s="89">
        <f>'IS (incapacity)'!U$7</f>
        <v>23.552721303215161</v>
      </c>
      <c r="U20" s="89">
        <f>'IS (incapacity)'!V$7</f>
        <v>12.076456133908533</v>
      </c>
      <c r="V20" s="56">
        <f>'IS (incapacity)'!W$7</f>
        <v>5.2266442270575926</v>
      </c>
    </row>
    <row r="21" spans="1:22" ht="15" customHeight="1">
      <c r="A21" s="53" t="s">
        <v>186</v>
      </c>
      <c r="B21" s="89"/>
      <c r="C21" s="89"/>
      <c r="D21" s="89"/>
      <c r="E21" s="89"/>
      <c r="F21" s="89">
        <f>'IS (lone parent)'!G$7</f>
        <v>232.18067385467828</v>
      </c>
      <c r="G21" s="89">
        <f>'IS (lone parent)'!H$7</f>
        <v>237.94959612814171</v>
      </c>
      <c r="H21" s="89">
        <f>'IS (lone parent)'!I$7</f>
        <v>242.34513123890414</v>
      </c>
      <c r="I21" s="89">
        <f>'IS (lone parent)'!J$7</f>
        <v>252.24759257089357</v>
      </c>
      <c r="J21" s="89">
        <f>'IS (lone parent)'!K$7</f>
        <v>225.68290420614269</v>
      </c>
      <c r="K21" s="89">
        <f>'IS (lone parent)'!L$7</f>
        <v>190.4568792959835</v>
      </c>
      <c r="L21" s="89">
        <f>'IS (lone parent)'!M$7</f>
        <v>173.57576681506538</v>
      </c>
      <c r="M21" s="89">
        <f>'IS (lone parent)'!N$7</f>
        <v>164.47379692546355</v>
      </c>
      <c r="N21" s="89">
        <f>'IS (lone parent)'!O$7</f>
        <v>151.04003496927066</v>
      </c>
      <c r="O21" s="89">
        <f>'IS (lone parent)'!P$7</f>
        <v>141.63318122870189</v>
      </c>
      <c r="P21" s="89">
        <f>'IS (lone parent)'!Q$7</f>
        <v>129.81969807968142</v>
      </c>
      <c r="Q21" s="89">
        <f>'IS (lone parent)'!R$7</f>
        <v>117.69431515223268</v>
      </c>
      <c r="R21" s="89">
        <f>'IS (lone parent)'!S$7</f>
        <v>109.18383804784034</v>
      </c>
      <c r="S21" s="89">
        <f>'IS (lone parent)'!T$7</f>
        <v>97.88586859613126</v>
      </c>
      <c r="T21" s="89">
        <f>'IS (lone parent)'!U$7</f>
        <v>92.671456450684985</v>
      </c>
      <c r="U21" s="89">
        <f>'IS (lone parent)'!V$7</f>
        <v>87.187342589236209</v>
      </c>
      <c r="V21" s="56">
        <f>'IS (lone parent)'!W$7</f>
        <v>81.104151728276861</v>
      </c>
    </row>
    <row r="22" spans="1:22" ht="15" customHeight="1">
      <c r="A22" s="53" t="s">
        <v>187</v>
      </c>
      <c r="B22" s="89"/>
      <c r="C22" s="89"/>
      <c r="D22" s="89"/>
      <c r="E22" s="89"/>
      <c r="F22" s="89">
        <f>'IS (carer)'!G$7</f>
        <v>14.576418972122482</v>
      </c>
      <c r="G22" s="89">
        <f>'IS (carer)'!H$7</f>
        <v>19.079773056309993</v>
      </c>
      <c r="H22" s="89">
        <f>'IS (carer)'!I$7</f>
        <v>20.607515023043149</v>
      </c>
      <c r="I22" s="89">
        <f>'IS (carer)'!J$7</f>
        <v>22.336886012049245</v>
      </c>
      <c r="J22" s="89">
        <f>'IS (carer)'!K$7</f>
        <v>21.198530211722638</v>
      </c>
      <c r="K22" s="89">
        <f>'IS (carer)'!L$7</f>
        <v>19.731018697009347</v>
      </c>
      <c r="L22" s="89">
        <f>'IS (carer)'!M$7</f>
        <v>19.20354447340933</v>
      </c>
      <c r="M22" s="89">
        <f>'IS (carer)'!N$7</f>
        <v>18.463418137613147</v>
      </c>
      <c r="N22" s="89">
        <f>'IS (carer)'!O$7</f>
        <v>18.076191887599233</v>
      </c>
      <c r="O22" s="89">
        <f>'IS (carer)'!P$7</f>
        <v>19.730555937457567</v>
      </c>
      <c r="P22" s="89">
        <f>'IS (carer)'!Q$7</f>
        <v>25.338921749687302</v>
      </c>
      <c r="Q22" s="89">
        <f>'IS (carer)'!R$7</f>
        <v>28.164401101586968</v>
      </c>
      <c r="R22" s="89">
        <f>'IS (carer)'!S$7</f>
        <v>33.758031111893658</v>
      </c>
      <c r="S22" s="89">
        <f>'IS (carer)'!T$7</f>
        <v>37.313748964577329</v>
      </c>
      <c r="T22" s="89">
        <f>'IS (carer)'!U$7</f>
        <v>40.733161592551113</v>
      </c>
      <c r="U22" s="89">
        <f>'IS (carer)'!V$7</f>
        <v>44.37705954824451</v>
      </c>
      <c r="V22" s="56">
        <f>'IS (carer)'!W$7</f>
        <v>47.31484187622776</v>
      </c>
    </row>
    <row r="23" spans="1:22" ht="15" customHeight="1">
      <c r="A23" s="53" t="s">
        <v>188</v>
      </c>
      <c r="B23" s="89"/>
      <c r="C23" s="89"/>
      <c r="D23" s="89"/>
      <c r="E23" s="89"/>
      <c r="F23" s="89">
        <f>'IS (others)'!G$7</f>
        <v>15.935916394960071</v>
      </c>
      <c r="G23" s="89">
        <f>'IS (others)'!H$7</f>
        <v>14.946707270253103</v>
      </c>
      <c r="H23" s="89">
        <f>'IS (others)'!I$7</f>
        <v>14.555154431234399</v>
      </c>
      <c r="I23" s="89">
        <f>'IS (others)'!J$7</f>
        <v>15.011159412528254</v>
      </c>
      <c r="J23" s="89">
        <f>'IS (others)'!K$7</f>
        <v>13.745160964834591</v>
      </c>
      <c r="K23" s="89">
        <f>'IS (others)'!L$7</f>
        <v>16.434058947275361</v>
      </c>
      <c r="L23" s="89">
        <f>'IS (others)'!M$7</f>
        <v>17.717329496842304</v>
      </c>
      <c r="M23" s="89">
        <f>'IS (others)'!N$7</f>
        <v>14.25382750111047</v>
      </c>
      <c r="N23" s="89">
        <f>'IS (others)'!O$7</f>
        <v>14.221572241104322</v>
      </c>
      <c r="O23" s="89">
        <f>'IS (others)'!P$7</f>
        <v>14.736231918350155</v>
      </c>
      <c r="P23" s="89">
        <f>'IS (others)'!Q$7</f>
        <v>16.319145409350039</v>
      </c>
      <c r="Q23" s="89">
        <f>'IS (others)'!R$7</f>
        <v>13.751856045005781</v>
      </c>
      <c r="R23" s="89">
        <f>'IS (others)'!S$7</f>
        <v>11.067995338812626</v>
      </c>
      <c r="S23" s="89">
        <f>'IS (others)'!T$7</f>
        <v>9.7740501344563988</v>
      </c>
      <c r="T23" s="89">
        <f>'IS (others)'!U$7</f>
        <v>8.6627450962946071</v>
      </c>
      <c r="U23" s="89">
        <f>'IS (others)'!V$7</f>
        <v>7.5943666062572035</v>
      </c>
      <c r="V23" s="56">
        <f>'IS (others)'!W$7</f>
        <v>6.4385783057782087</v>
      </c>
    </row>
    <row r="24" spans="1:22" ht="30" customHeight="1">
      <c r="A24" s="109" t="s">
        <v>59</v>
      </c>
      <c r="B24" s="89"/>
      <c r="C24" s="89"/>
      <c r="D24" s="89"/>
      <c r="E24" s="89"/>
      <c r="F24" s="89">
        <f>IIDB!G$7</f>
        <v>84.51317097300597</v>
      </c>
      <c r="G24" s="89">
        <f>IIDB!H$7</f>
        <v>86.715583189706408</v>
      </c>
      <c r="H24" s="89">
        <f>IIDB!I$7</f>
        <v>87.141137102449633</v>
      </c>
      <c r="I24" s="89">
        <f>IIDB!J$7</f>
        <v>87.597164997849447</v>
      </c>
      <c r="J24" s="89">
        <f>IIDB!K$7</f>
        <v>89.515294317161931</v>
      </c>
      <c r="K24" s="89">
        <f>IIDB!L$7</f>
        <v>88.255703647343964</v>
      </c>
      <c r="L24" s="89">
        <f>IIDB!M$7</f>
        <v>87.563332995735109</v>
      </c>
      <c r="M24" s="89">
        <f>IIDB!N$7</f>
        <v>87.464003073727255</v>
      </c>
      <c r="N24" s="89">
        <f>IIDB!O$7</f>
        <v>89.157106752953325</v>
      </c>
      <c r="O24" s="89">
        <f>IIDB!P$7</f>
        <v>91.300310472465284</v>
      </c>
      <c r="P24" s="89">
        <f>IIDB!Q$7</f>
        <v>95.723853170616366</v>
      </c>
      <c r="Q24" s="89">
        <f>IIDB!R$7</f>
        <v>95.219441675433018</v>
      </c>
      <c r="R24" s="89">
        <f>IIDB!S$7</f>
        <v>96.283167494296507</v>
      </c>
      <c r="S24" s="89">
        <f>IIDB!T$7</f>
        <v>94.809891179407856</v>
      </c>
      <c r="T24" s="89">
        <f>IIDB!U$7</f>
        <v>94.935781913524508</v>
      </c>
      <c r="U24" s="89">
        <f>IIDB!V$7</f>
        <v>93.178719965961434</v>
      </c>
      <c r="V24" s="56">
        <f>IIDB!W$7</f>
        <v>88.698668916263642</v>
      </c>
    </row>
    <row r="25" spans="1:22" ht="15" customHeight="1">
      <c r="A25" s="108" t="s">
        <v>60</v>
      </c>
      <c r="B25" s="89">
        <f>JSA!C$7</f>
        <v>126.46449093858502</v>
      </c>
      <c r="C25" s="89">
        <f>JSA!D$7</f>
        <v>249.89350712304423</v>
      </c>
      <c r="D25" s="89">
        <f>JSA!E$7</f>
        <v>227.48073324615933</v>
      </c>
      <c r="E25" s="89">
        <f>JSA!F$7</f>
        <v>216.67992454119366</v>
      </c>
      <c r="F25" s="89">
        <f>JSA!G$7</f>
        <v>195.49963064400748</v>
      </c>
      <c r="G25" s="89">
        <f>JSA!H$7</f>
        <v>172.37845105435133</v>
      </c>
      <c r="H25" s="89">
        <f>JSA!I$7</f>
        <v>162.87660716110116</v>
      </c>
      <c r="I25" s="89">
        <f>JSA!J$7</f>
        <v>147.15095103568729</v>
      </c>
      <c r="J25" s="89">
        <f>JSA!K$7</f>
        <v>123.14797576565689</v>
      </c>
      <c r="K25" s="89">
        <f>JSA!L$7</f>
        <v>128.10883183043259</v>
      </c>
      <c r="L25" s="89">
        <f>JSA!M$7</f>
        <v>136.97037132038895</v>
      </c>
      <c r="M25" s="89">
        <f>JSA!N$7</f>
        <v>135.24177664284343</v>
      </c>
      <c r="N25" s="89">
        <f>JSA!O$7</f>
        <v>170.24719346708341</v>
      </c>
      <c r="O25" s="89">
        <f>JSA!P$7</f>
        <v>259.79544137389814</v>
      </c>
      <c r="P25" s="89">
        <f>JSA!Q$7</f>
        <v>252.57725330384528</v>
      </c>
      <c r="Q25" s="89">
        <f>JSA!R$7</f>
        <v>286.91121289811315</v>
      </c>
      <c r="R25" s="89">
        <f>JSA!S$7</f>
        <v>320.30743874288817</v>
      </c>
      <c r="S25" s="89">
        <f>JSA!T$7</f>
        <v>270.93955996209354</v>
      </c>
      <c r="T25" s="89">
        <f>JSA!U$7</f>
        <v>196.49042233393823</v>
      </c>
      <c r="U25" s="89">
        <f>JSA!V$7</f>
        <v>161.8005438908894</v>
      </c>
      <c r="V25" s="56">
        <f>JSA!W$7</f>
        <v>137.58966178140284</v>
      </c>
    </row>
    <row r="26" spans="1:22" ht="15" customHeight="1">
      <c r="A26" s="108" t="s">
        <v>61</v>
      </c>
      <c r="B26" s="89"/>
      <c r="C26" s="89"/>
      <c r="D26" s="89"/>
      <c r="E26" s="89"/>
      <c r="F26" s="89">
        <f>MA!G$7</f>
        <v>1.9543809227957973</v>
      </c>
      <c r="G26" s="89">
        <f>MA!H$7</f>
        <v>2.2700104833696866</v>
      </c>
      <c r="H26" s="89">
        <f>MA!I$7</f>
        <v>3.0135591252500533</v>
      </c>
      <c r="I26" s="89">
        <f>MA!J$7</f>
        <v>4.567482231223317</v>
      </c>
      <c r="J26" s="89">
        <f>MA!K$7</f>
        <v>4.2380906019523552</v>
      </c>
      <c r="K26" s="89">
        <f>MA!L$7</f>
        <v>5.53675727107297</v>
      </c>
      <c r="L26" s="89">
        <f>MA!M$7</f>
        <v>6.0925466107614188</v>
      </c>
      <c r="M26" s="89">
        <f>MA!N$7</f>
        <v>9.0676081903656272</v>
      </c>
      <c r="N26" s="89">
        <f>MA!O$7</f>
        <v>12.645737537585328</v>
      </c>
      <c r="O26" s="89">
        <f>MA!P$7</f>
        <v>11.41499588217922</v>
      </c>
      <c r="P26" s="89">
        <f>MA!Q$7</f>
        <v>12.60729695458631</v>
      </c>
      <c r="Q26" s="89">
        <f>MA!R$7</f>
        <v>13.634024685976469</v>
      </c>
      <c r="R26" s="89">
        <f>MA!S$7</f>
        <v>12.880950336832358</v>
      </c>
      <c r="S26" s="89">
        <f>MA!T$7</f>
        <v>12.64427375095222</v>
      </c>
      <c r="T26" s="89">
        <f>MA!U$7</f>
        <v>13.168449801476045</v>
      </c>
      <c r="U26" s="89">
        <f>MA!V$7</f>
        <v>14.745035187483904</v>
      </c>
      <c r="V26" s="56">
        <f>MA!W$7</f>
        <v>14.373404886597047</v>
      </c>
    </row>
    <row r="27" spans="1:22" ht="15" customHeight="1">
      <c r="A27" s="108" t="s">
        <v>189</v>
      </c>
      <c r="B27" s="89"/>
      <c r="C27" s="89"/>
      <c r="D27" s="89"/>
      <c r="E27" s="89"/>
      <c r="F27" s="89"/>
      <c r="G27" s="89"/>
      <c r="H27" s="89"/>
      <c r="I27" s="89"/>
      <c r="J27" s="89">
        <f>O75TVL!K$7</f>
        <v>18.676874343267677</v>
      </c>
      <c r="K27" s="89">
        <f>O75TVL!L$7</f>
        <v>19.800944333637112</v>
      </c>
      <c r="L27" s="89">
        <f>O75TVL!M$7</f>
        <v>21.053082168637857</v>
      </c>
      <c r="M27" s="89">
        <f>O75TVL!N$7</f>
        <v>22.043292347848933</v>
      </c>
      <c r="N27" s="89">
        <f>O75TVL!O$7</f>
        <v>22.845853981217836</v>
      </c>
      <c r="O27" s="89">
        <f>O75TVL!P$7</f>
        <v>23.784241676239635</v>
      </c>
      <c r="P27" s="89">
        <f>O75TVL!Q$7</f>
        <v>25.091563884798724</v>
      </c>
      <c r="Q27" s="89">
        <f>O75TVL!R$7</f>
        <v>25.467129652833453</v>
      </c>
      <c r="R27" s="89">
        <f>O75TVL!S$7</f>
        <v>25.847436906706182</v>
      </c>
      <c r="S27" s="89">
        <f>O75TVL!T$7</f>
        <v>26.277478889256145</v>
      </c>
      <c r="T27" s="89">
        <f>O75TVL!U$7</f>
        <v>26.545119912469332</v>
      </c>
      <c r="U27" s="89">
        <f>O75TVL!V$7</f>
        <v>26.850619016671303</v>
      </c>
      <c r="V27" s="56">
        <f>O75TVL!W$7</f>
        <v>27.034086814757977</v>
      </c>
    </row>
    <row r="28" spans="1:22" ht="15" customHeight="1">
      <c r="A28" s="108" t="s">
        <v>95</v>
      </c>
      <c r="B28" s="89"/>
      <c r="C28" s="89"/>
      <c r="D28" s="89"/>
      <c r="E28" s="89"/>
      <c r="F28" s="89"/>
      <c r="G28" s="89"/>
      <c r="H28" s="89"/>
      <c r="I28" s="89"/>
      <c r="J28" s="89">
        <f>PC!K$7</f>
        <v>312.86278086904633</v>
      </c>
      <c r="K28" s="89">
        <f>PC!L$7</f>
        <v>332.7875166305231</v>
      </c>
      <c r="L28" s="89">
        <f>PC!M$7</f>
        <v>355.6210336577235</v>
      </c>
      <c r="M28" s="89">
        <f>PC!N$7</f>
        <v>380.15695568711158</v>
      </c>
      <c r="N28" s="89">
        <f>PC!O$7</f>
        <v>397.21234341773049</v>
      </c>
      <c r="O28" s="89">
        <f>PC!P$7</f>
        <v>418.35203326844464</v>
      </c>
      <c r="P28" s="89">
        <f>PC!Q$7</f>
        <v>424.70668707336017</v>
      </c>
      <c r="Q28" s="89">
        <f>PC!R$7</f>
        <v>410.7802780866898</v>
      </c>
      <c r="R28" s="89">
        <f>PC!S$7</f>
        <v>378.23707064035244</v>
      </c>
      <c r="S28" s="89">
        <f>PC!T$7</f>
        <v>352.70640250396275</v>
      </c>
      <c r="T28" s="89">
        <f>PC!U$7</f>
        <v>326.25495039845316</v>
      </c>
      <c r="U28" s="89">
        <f>PC!V$7</f>
        <v>298.01918943067739</v>
      </c>
      <c r="V28" s="56">
        <f>PC!W$7</f>
        <v>274.16083222481711</v>
      </c>
    </row>
    <row r="29" spans="1:22" ht="30" customHeight="1">
      <c r="A29" s="108" t="s">
        <v>108</v>
      </c>
      <c r="B29" s="89"/>
      <c r="C29" s="89"/>
      <c r="D29" s="89"/>
      <c r="E29" s="89"/>
      <c r="F29" s="89"/>
      <c r="G29" s="89"/>
      <c r="H29" s="89"/>
      <c r="I29" s="89"/>
      <c r="J29" s="89"/>
      <c r="K29" s="89"/>
      <c r="L29" s="89"/>
      <c r="M29" s="89"/>
      <c r="N29" s="89"/>
      <c r="O29" s="89"/>
      <c r="P29" s="89"/>
      <c r="Q29" s="89"/>
      <c r="R29" s="89"/>
      <c r="S29" s="89">
        <f>PIP!T$7</f>
        <v>15.056220419427895</v>
      </c>
      <c r="T29" s="89">
        <f>PIP!U$7</f>
        <v>96.607864577535793</v>
      </c>
      <c r="U29" s="89">
        <f>PIP!V$7</f>
        <v>163.47259478958813</v>
      </c>
      <c r="V29" s="56">
        <f>PIP!W$7</f>
        <v>291.40625102677598</v>
      </c>
    </row>
    <row r="30" spans="1:22" ht="15" customHeight="1">
      <c r="A30" s="108" t="s">
        <v>62</v>
      </c>
      <c r="B30" s="89">
        <f>SDA!C$7</f>
        <v>50.241355529544343</v>
      </c>
      <c r="C30" s="89">
        <f>SDA!D$7</f>
        <v>55.613465097761178</v>
      </c>
      <c r="D30" s="89">
        <f>SDA!E$7</f>
        <v>54.400319211578527</v>
      </c>
      <c r="E30" s="89">
        <f>SDA!F$7</f>
        <v>55.375873750833023</v>
      </c>
      <c r="F30" s="89">
        <f>SDA!G$7</f>
        <v>56.158807197773129</v>
      </c>
      <c r="G30" s="89">
        <f>SDA!H$7</f>
        <v>57.709428499101044</v>
      </c>
      <c r="H30" s="89">
        <f>SDA!I$7</f>
        <v>53.423171494069209</v>
      </c>
      <c r="I30" s="89">
        <f>SDA!J$7</f>
        <v>52.273451415927276</v>
      </c>
      <c r="J30" s="89">
        <f>SDA!K$7</f>
        <v>50.776349962218092</v>
      </c>
      <c r="K30" s="89">
        <f>SDA!L$7</f>
        <v>49.783753407401306</v>
      </c>
      <c r="L30" s="89">
        <f>SDA!M$7</f>
        <v>50.028092813000853</v>
      </c>
      <c r="M30" s="89">
        <f>SDA!N$7</f>
        <v>49.769387760873514</v>
      </c>
      <c r="N30" s="89">
        <f>SDA!O$7</f>
        <v>49.165293851622074</v>
      </c>
      <c r="O30" s="89">
        <f>SDA!P$7</f>
        <v>50.230783401117392</v>
      </c>
      <c r="P30" s="89">
        <f>SDA!Q$7</f>
        <v>49.126499058420684</v>
      </c>
      <c r="Q30" s="89">
        <f>SDA!R$7</f>
        <v>48.716344903702577</v>
      </c>
      <c r="R30" s="89">
        <f>SDA!S$7</f>
        <v>48.905472441660393</v>
      </c>
      <c r="S30" s="89">
        <f>SDA!T$7</f>
        <v>47.789555593041044</v>
      </c>
      <c r="T30" s="89">
        <f>SDA!U$7</f>
        <v>39.984829377138887</v>
      </c>
      <c r="U30" s="89">
        <f>SDA!V$7</f>
        <v>23.226592983052516</v>
      </c>
      <c r="V30" s="56">
        <f>SDA!W$7</f>
        <v>11.450506090456917</v>
      </c>
    </row>
    <row r="31" spans="1:22" ht="15" customHeight="1">
      <c r="A31" s="53" t="s">
        <v>49</v>
      </c>
      <c r="B31" s="89"/>
      <c r="C31" s="89"/>
      <c r="D31" s="89"/>
      <c r="E31" s="89"/>
      <c r="F31" s="89">
        <f>'SDA (working age)'!G$7</f>
        <v>45.589468790996293</v>
      </c>
      <c r="G31" s="89">
        <f>'SDA (working age)'!H$7</f>
        <v>47.11262415963381</v>
      </c>
      <c r="H31" s="89">
        <f>'SDA (working age)'!I$7</f>
        <v>43.207332423142155</v>
      </c>
      <c r="I31" s="89">
        <f>'SDA (working age)'!J$7</f>
        <v>41.659035717943325</v>
      </c>
      <c r="J31" s="89">
        <f>'SDA (working age)'!K$7</f>
        <v>43.162143861516753</v>
      </c>
      <c r="K31" s="89">
        <f>'SDA (working age)'!L$7</f>
        <v>41.975690969184257</v>
      </c>
      <c r="L31" s="89">
        <f>'SDA (working age)'!M$7</f>
        <v>41.906746972661068</v>
      </c>
      <c r="M31" s="89">
        <f>'SDA (working age)'!N$7</f>
        <v>37.942276650354209</v>
      </c>
      <c r="N31" s="89">
        <f>'SDA (working age)'!O$7</f>
        <v>38.774055567763945</v>
      </c>
      <c r="O31" s="89">
        <f>'SDA (working age)'!P$7</f>
        <v>39.523511854983752</v>
      </c>
      <c r="P31" s="89">
        <f>'SDA (working age)'!Q$7</f>
        <v>39.303610749624575</v>
      </c>
      <c r="Q31" s="89">
        <f>'SDA (working age)'!R$7</f>
        <v>39.000053976618879</v>
      </c>
      <c r="R31" s="89">
        <f>'SDA (working age)'!S$7</f>
        <v>39.801852893383753</v>
      </c>
      <c r="S31" s="89">
        <f>'SDA (working age)'!T$7</f>
        <v>39.576253292908952</v>
      </c>
      <c r="T31" s="89">
        <f>'SDA (working age)'!U$7</f>
        <v>32.207749467781547</v>
      </c>
      <c r="U31" s="89">
        <f>'SDA (working age)'!V$7</f>
        <v>16.090992207513327</v>
      </c>
      <c r="V31" s="56">
        <f>'SDA (working age)'!W$7</f>
        <v>4.6254099640823849</v>
      </c>
    </row>
    <row r="32" spans="1:22" ht="15" customHeight="1">
      <c r="A32" s="53" t="s">
        <v>50</v>
      </c>
      <c r="B32" s="89"/>
      <c r="C32" s="89"/>
      <c r="D32" s="89"/>
      <c r="E32" s="89"/>
      <c r="F32" s="89">
        <f>'SDA (pensioners)'!G$7</f>
        <v>10.569338406776836</v>
      </c>
      <c r="G32" s="89">
        <f>'SDA (pensioners)'!H$7</f>
        <v>10.596804339467242</v>
      </c>
      <c r="H32" s="89">
        <f>'SDA (pensioners)'!I$7</f>
        <v>10.215839070927061</v>
      </c>
      <c r="I32" s="89">
        <f>'SDA (pensioners)'!J$7</f>
        <v>10.614415697983947</v>
      </c>
      <c r="J32" s="89">
        <f>'SDA (pensioners)'!K$7</f>
        <v>7.61420610070134</v>
      </c>
      <c r="K32" s="89">
        <f>'SDA (pensioners)'!L$7</f>
        <v>7.8080624382170489</v>
      </c>
      <c r="L32" s="89">
        <f>'SDA (pensioners)'!M$7</f>
        <v>8.1213458403397887</v>
      </c>
      <c r="M32" s="89">
        <f>'SDA (pensioners)'!N$7</f>
        <v>11.827111110519301</v>
      </c>
      <c r="N32" s="89">
        <f>'SDA (pensioners)'!O$7</f>
        <v>10.391238283858133</v>
      </c>
      <c r="O32" s="89">
        <f>'SDA (pensioners)'!P$7</f>
        <v>10.707271546133642</v>
      </c>
      <c r="P32" s="89">
        <f>'SDA (pensioners)'!Q$7</f>
        <v>9.8228883087961059</v>
      </c>
      <c r="Q32" s="89">
        <f>'SDA (pensioners)'!R$7</f>
        <v>9.7162909270836977</v>
      </c>
      <c r="R32" s="89">
        <f>'SDA (pensioners)'!S$7</f>
        <v>9.1036195482766402</v>
      </c>
      <c r="S32" s="89">
        <f>'SDA (pensioners)'!T$7</f>
        <v>8.2133023001320851</v>
      </c>
      <c r="T32" s="89">
        <f>'SDA (pensioners)'!U$7</f>
        <v>7.7770799093573419</v>
      </c>
      <c r="U32" s="89">
        <f>'SDA (pensioners)'!V$7</f>
        <v>7.1356007755391877</v>
      </c>
      <c r="V32" s="56">
        <f>'SDA (pensioners)'!W$7</f>
        <v>6.8250961263745324</v>
      </c>
    </row>
    <row r="33" spans="1:22" ht="15">
      <c r="A33" s="110" t="s">
        <v>63</v>
      </c>
      <c r="B33" s="89"/>
      <c r="C33" s="89"/>
      <c r="D33" s="89"/>
      <c r="E33" s="89">
        <f>SP!F$7</f>
        <v>1681.7232238778199</v>
      </c>
      <c r="F33" s="89">
        <f>SP!G$7</f>
        <v>1733.3118387431405</v>
      </c>
      <c r="G33" s="89">
        <f>SP!H$7</f>
        <v>1865.7933292161806</v>
      </c>
      <c r="H33" s="89">
        <f>SP!I$7</f>
        <v>1936.2461539278418</v>
      </c>
      <c r="I33" s="89">
        <f>SP!J$7</f>
        <v>2023.4068837851482</v>
      </c>
      <c r="J33" s="89">
        <f>SP!K$7</f>
        <v>2114.97708848823</v>
      </c>
      <c r="K33" s="89">
        <f>SP!L$7</f>
        <v>2221.648455335072</v>
      </c>
      <c r="L33" s="89">
        <f>SP!M$7</f>
        <v>2311.8501370370732</v>
      </c>
      <c r="M33" s="89">
        <f>SP!N$7</f>
        <v>2475.5467760123256</v>
      </c>
      <c r="N33" s="89">
        <f>SP!O$7</f>
        <v>2636.3537299000859</v>
      </c>
      <c r="O33" s="89">
        <f>SP!P$7</f>
        <v>2857.1499661849798</v>
      </c>
      <c r="P33" s="89">
        <f>SP!Q$7</f>
        <v>2975.5944477452349</v>
      </c>
      <c r="Q33" s="89">
        <f>SP!R$7</f>
        <v>3158.4180262659042</v>
      </c>
      <c r="R33" s="89">
        <f>SP!S$7</f>
        <v>3397.5150774639051</v>
      </c>
      <c r="S33" s="89">
        <f>SP!T$7</f>
        <v>3538.5372517953228</v>
      </c>
      <c r="T33" s="89">
        <f>SP!U$7</f>
        <v>3681.3641209683919</v>
      </c>
      <c r="U33" s="89">
        <f>SP!V$7</f>
        <v>3804.1301252867024</v>
      </c>
      <c r="V33" s="56">
        <f>SP!W$7</f>
        <v>3903.7227701323513</v>
      </c>
    </row>
    <row r="34" spans="1:22" ht="30" customHeight="1">
      <c r="A34" s="110" t="s">
        <v>96</v>
      </c>
      <c r="B34" s="89"/>
      <c r="C34" s="89"/>
      <c r="D34" s="89"/>
      <c r="E34" s="89"/>
      <c r="F34" s="89"/>
      <c r="G34" s="89"/>
      <c r="H34" s="89"/>
      <c r="I34" s="89"/>
      <c r="J34" s="89">
        <f>SMP!K$7</f>
        <v>45.685714521549691</v>
      </c>
      <c r="K34" s="89">
        <f>SMP!L$7</f>
        <v>38.984342799458886</v>
      </c>
      <c r="L34" s="89">
        <f>SMP!M$7</f>
        <v>48.097665607664062</v>
      </c>
      <c r="M34" s="89">
        <f>SMP!N$7</f>
        <v>67.325157566440495</v>
      </c>
      <c r="N34" s="89">
        <f>SMP!O$7</f>
        <v>72.553624231490303</v>
      </c>
      <c r="O34" s="89">
        <f>SMP!P$7</f>
        <v>79.670083483728249</v>
      </c>
      <c r="P34" s="89">
        <f>SMP!Q$7</f>
        <v>91.563465303377939</v>
      </c>
      <c r="Q34" s="89">
        <f>SMP!R$7</f>
        <v>89.368993566704546</v>
      </c>
      <c r="R34" s="89">
        <f>SMP!S$7</f>
        <v>91.391516292658778</v>
      </c>
      <c r="S34" s="89">
        <f>SMP!T$7</f>
        <v>90.568183444466683</v>
      </c>
      <c r="T34" s="89">
        <f>SMP!U$7</f>
        <v>92.52985481400539</v>
      </c>
      <c r="U34" s="89">
        <f>SMP!V$7</f>
        <v>77.410094444126116</v>
      </c>
      <c r="V34" s="56">
        <f>SMP!W$7</f>
        <v>78.833605666755574</v>
      </c>
    </row>
    <row r="35" spans="1:22" ht="15" customHeight="1">
      <c r="A35" s="110" t="s">
        <v>109</v>
      </c>
      <c r="B35" s="89"/>
      <c r="C35" s="89"/>
      <c r="D35" s="89"/>
      <c r="E35" s="89"/>
      <c r="F35" s="89"/>
      <c r="G35" s="89"/>
      <c r="H35" s="89"/>
      <c r="I35" s="89"/>
      <c r="J35" s="89"/>
      <c r="K35" s="89"/>
      <c r="L35" s="89"/>
      <c r="M35" s="89"/>
      <c r="N35" s="89"/>
      <c r="O35" s="89"/>
      <c r="P35" s="89"/>
      <c r="Q35" s="89"/>
      <c r="R35" s="89"/>
      <c r="S35" s="89">
        <f>UC!T$7</f>
        <v>4.5306395160221022E-3</v>
      </c>
      <c r="T35" s="89">
        <f>UC!U$7</f>
        <v>2.1598858740035289E-2</v>
      </c>
      <c r="U35" s="89">
        <f>UC!V$7</f>
        <v>12.274101176971389</v>
      </c>
      <c r="V35" s="56">
        <f>UC!W$7</f>
        <v>83.796879188212358</v>
      </c>
    </row>
    <row r="36" spans="1:22" ht="15" customHeight="1">
      <c r="A36" s="110" t="s">
        <v>64</v>
      </c>
      <c r="B36" s="89"/>
      <c r="C36" s="89"/>
      <c r="D36" s="89"/>
      <c r="E36" s="89"/>
      <c r="F36" s="89">
        <f>WFP!G$7</f>
        <v>81.335897216736981</v>
      </c>
      <c r="G36" s="89">
        <f>WFP!H$7</f>
        <v>77.764453727141614</v>
      </c>
      <c r="H36" s="89">
        <f>WFP!I$7</f>
        <v>78.395800071444569</v>
      </c>
      <c r="I36" s="89">
        <f>WFP!J$7</f>
        <v>86.710026559989672</v>
      </c>
      <c r="J36" s="89">
        <f>WFP!K$7</f>
        <v>111.08801694490683</v>
      </c>
      <c r="K36" s="89">
        <f>WFP!L$7</f>
        <v>137.84740135625376</v>
      </c>
      <c r="L36" s="89">
        <f>WFP!M$7</f>
        <v>90.094187101741568</v>
      </c>
      <c r="M36" s="89">
        <f>WFP!N$7</f>
        <v>92.4304274268043</v>
      </c>
      <c r="N36" s="89">
        <f>WFP!O$7</f>
        <v>119.87080481504768</v>
      </c>
      <c r="O36" s="89">
        <f>WFP!P$7</f>
        <v>121.27342831773399</v>
      </c>
      <c r="P36" s="89">
        <f>WFP!Q$7</f>
        <v>121.3669612440091</v>
      </c>
      <c r="Q36" s="89">
        <f>WFP!R$7</f>
        <v>95.16574281481131</v>
      </c>
      <c r="R36" s="89">
        <f>WFP!S$7</f>
        <v>94.532763359751769</v>
      </c>
      <c r="S36" s="89">
        <f>WFP!T$7</f>
        <v>94.151608674593462</v>
      </c>
      <c r="T36" s="89">
        <f>WFP!U$7</f>
        <v>93.012888214094943</v>
      </c>
      <c r="U36" s="89">
        <f>WFP!V$7</f>
        <v>91.776162029529502</v>
      </c>
      <c r="V36" s="56">
        <f>WFP!W$7</f>
        <v>90.621241894647937</v>
      </c>
    </row>
    <row r="37" spans="1:22" ht="30" customHeight="1">
      <c r="A37" s="111" t="s">
        <v>190</v>
      </c>
      <c r="B37" s="80">
        <f>SUM(B3:B36)</f>
        <v>2780.5219159613525</v>
      </c>
      <c r="C37" s="80">
        <f>SUM(C3:C36)-SUM(C9:C11,C19:C23)</f>
        <v>2618.373024394974</v>
      </c>
      <c r="D37" s="80">
        <f>SUM(D3:D36)-SUM(D9:D11,D19:D23)</f>
        <v>2604.4056210396711</v>
      </c>
      <c r="E37" s="80">
        <f>SUM(E3:E36)-SUM(E9:E11,E19:E23)</f>
        <v>4371.5868756652008</v>
      </c>
      <c r="F37" s="80">
        <f t="shared" ref="F37:M37" si="0">SUM(F3:F36)-SUM(F9:F11,F19:F23,F31:F32)</f>
        <v>4680.7179662380977</v>
      </c>
      <c r="G37" s="80">
        <f t="shared" si="0"/>
        <v>4967.1185276632932</v>
      </c>
      <c r="H37" s="80">
        <f t="shared" si="0"/>
        <v>5098.8377750132113</v>
      </c>
      <c r="I37" s="80">
        <f t="shared" si="0"/>
        <v>5113.6316433363154</v>
      </c>
      <c r="J37" s="80">
        <f t="shared" si="0"/>
        <v>5452.1082744697069</v>
      </c>
      <c r="K37" s="80">
        <f t="shared" si="0"/>
        <v>5596.1697298989729</v>
      </c>
      <c r="L37" s="80">
        <f t="shared" si="0"/>
        <v>5710.5468258735964</v>
      </c>
      <c r="M37" s="80">
        <f t="shared" si="0"/>
        <v>6020.3826673605663</v>
      </c>
      <c r="N37" s="80">
        <f t="shared" ref="N37:V37" si="1">SUM(N3:N36)-SUM(N9:N11,N19:N23,N31:N32,N15:N16)</f>
        <v>6360.4663391240138</v>
      </c>
      <c r="O37" s="80">
        <f t="shared" si="1"/>
        <v>6946.7442558121884</v>
      </c>
      <c r="P37" s="80">
        <f t="shared" si="1"/>
        <v>7165.0289206654379</v>
      </c>
      <c r="Q37" s="80">
        <f t="shared" si="1"/>
        <v>7413.9034074628171</v>
      </c>
      <c r="R37" s="80">
        <f t="shared" si="1"/>
        <v>7773.7295154082331</v>
      </c>
      <c r="S37" s="80">
        <f t="shared" si="1"/>
        <v>7588.5117549738916</v>
      </c>
      <c r="T37" s="80">
        <f t="shared" si="1"/>
        <v>7807.5588336001238</v>
      </c>
      <c r="U37" s="80">
        <f t="shared" si="1"/>
        <v>7966.4568462312172</v>
      </c>
      <c r="V37" s="51">
        <f t="shared" si="1"/>
        <v>8083.8208533785446</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191</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157.58584024796974</v>
      </c>
      <c r="C41" s="89">
        <v>171.32903036267831</v>
      </c>
      <c r="D41" s="89">
        <v>184.61263331030057</v>
      </c>
      <c r="E41" s="89">
        <v>196.22637395211663</v>
      </c>
      <c r="F41" s="89">
        <v>203.59352573508593</v>
      </c>
      <c r="G41" s="89">
        <v>213.12473025534376</v>
      </c>
      <c r="H41" s="89">
        <v>212.89270891816383</v>
      </c>
      <c r="I41" s="89">
        <v>218.87377094398428</v>
      </c>
      <c r="J41" s="89">
        <v>223.91824483943773</v>
      </c>
      <c r="K41" s="89">
        <v>230.1509232889689</v>
      </c>
      <c r="L41" s="89">
        <v>234.94125872278039</v>
      </c>
      <c r="M41" s="89">
        <v>243.24851929182776</v>
      </c>
      <c r="N41" s="89">
        <v>250.46912347140801</v>
      </c>
      <c r="O41" s="89">
        <v>267.54653775136836</v>
      </c>
      <c r="P41" s="89">
        <v>269.17142536823604</v>
      </c>
      <c r="Q41" s="89">
        <v>268.68844117492347</v>
      </c>
      <c r="R41" s="89">
        <v>271.93205867704472</v>
      </c>
      <c r="S41" s="89">
        <v>264.52886249710963</v>
      </c>
      <c r="T41" s="89">
        <v>266.56803769148621</v>
      </c>
      <c r="U41" s="89">
        <v>270.61124776254456</v>
      </c>
      <c r="V41" s="56">
        <v>268.2358613850065</v>
      </c>
    </row>
    <row r="42" spans="1:22" ht="15">
      <c r="A42" s="108" t="s">
        <v>182</v>
      </c>
      <c r="B42" s="89" t="s">
        <v>208</v>
      </c>
      <c r="C42" s="89" t="s">
        <v>208</v>
      </c>
      <c r="D42" s="89" t="s">
        <v>208</v>
      </c>
      <c r="E42" s="89">
        <v>77.895682342975306</v>
      </c>
      <c r="F42" s="89">
        <v>74.784838801606199</v>
      </c>
      <c r="G42" s="89">
        <v>80.732235014118686</v>
      </c>
      <c r="H42" s="89">
        <v>67.64074580333947</v>
      </c>
      <c r="I42" s="89">
        <v>61.281241541132431</v>
      </c>
      <c r="J42" s="89">
        <v>54.721061817920635</v>
      </c>
      <c r="K42" s="89">
        <v>50.02114292234765</v>
      </c>
      <c r="L42" s="89">
        <v>44.370732312509794</v>
      </c>
      <c r="M42" s="89">
        <v>39.792482994064962</v>
      </c>
      <c r="N42" s="89">
        <v>35.127080409573267</v>
      </c>
      <c r="O42" s="89">
        <v>32.692518769442636</v>
      </c>
      <c r="P42" s="89">
        <v>29.896817348505923</v>
      </c>
      <c r="Q42" s="89">
        <v>28.64928253149872</v>
      </c>
      <c r="R42" s="89">
        <v>28.142459759974017</v>
      </c>
      <c r="S42" s="89">
        <v>27.571057825765319</v>
      </c>
      <c r="T42" s="89">
        <v>26.91648575262996</v>
      </c>
      <c r="U42" s="89">
        <v>27.131209654767272</v>
      </c>
      <c r="V42" s="56">
        <v>26.086795126110037</v>
      </c>
    </row>
    <row r="43" spans="1:22" ht="15">
      <c r="A43" s="108" t="s">
        <v>45</v>
      </c>
      <c r="B43" s="89" t="s">
        <v>208</v>
      </c>
      <c r="C43" s="89" t="s">
        <v>208</v>
      </c>
      <c r="D43" s="89" t="s">
        <v>208</v>
      </c>
      <c r="E43" s="89" t="s">
        <v>208</v>
      </c>
      <c r="F43" s="89" t="s">
        <v>208</v>
      </c>
      <c r="G43" s="89">
        <v>82.300280671353732</v>
      </c>
      <c r="H43" s="89">
        <v>84.57676646806155</v>
      </c>
      <c r="I43" s="89">
        <v>85.795439293909169</v>
      </c>
      <c r="J43" s="89">
        <v>84.608230508609424</v>
      </c>
      <c r="K43" s="89">
        <v>84.585209004008092</v>
      </c>
      <c r="L43" s="89">
        <v>83.512799560883948</v>
      </c>
      <c r="M43" s="89">
        <v>87.548643031353009</v>
      </c>
      <c r="N43" s="89">
        <v>90.31689802341036</v>
      </c>
      <c r="O43" s="89">
        <v>97.112499564883407</v>
      </c>
      <c r="P43" s="89">
        <v>99.677408762768209</v>
      </c>
      <c r="Q43" s="89">
        <v>107.50216887702918</v>
      </c>
      <c r="R43" s="89">
        <v>117.71281476305813</v>
      </c>
      <c r="S43" s="89">
        <v>126.96864141130004</v>
      </c>
      <c r="T43" s="89">
        <v>142.56069060106921</v>
      </c>
      <c r="U43" s="89">
        <v>157.61941586512788</v>
      </c>
      <c r="V43" s="56">
        <v>163.72649970739175</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26.370381582410218</v>
      </c>
      <c r="P44" s="89">
        <v>29.738468003813484</v>
      </c>
      <c r="Q44" s="89">
        <v>4.2828066250112329</v>
      </c>
      <c r="R44" s="89">
        <v>10.671976832941041</v>
      </c>
      <c r="S44" s="89" t="s">
        <v>208</v>
      </c>
      <c r="T44" s="89">
        <v>0.23032625891119884</v>
      </c>
      <c r="U44" s="89">
        <v>0.21849977187833136</v>
      </c>
      <c r="V44" s="56" t="s">
        <v>208</v>
      </c>
    </row>
    <row r="45" spans="1:22" ht="15">
      <c r="A45" s="108" t="s">
        <v>46</v>
      </c>
      <c r="B45" s="89">
        <v>194.19648384563345</v>
      </c>
      <c r="C45" s="89">
        <v>201.27205143954345</v>
      </c>
      <c r="D45" s="89">
        <v>205.64908244013429</v>
      </c>
      <c r="E45" s="89">
        <v>215.37576985660596</v>
      </c>
      <c r="F45" s="89">
        <v>216.29159718543991</v>
      </c>
      <c r="G45" s="89">
        <v>220.70495211661532</v>
      </c>
      <c r="H45" s="89">
        <v>229.51865888828615</v>
      </c>
      <c r="I45" s="89">
        <v>246.45867376757298</v>
      </c>
      <c r="J45" s="89">
        <v>257.85222599662728</v>
      </c>
      <c r="K45" s="89">
        <v>262.18505104756957</v>
      </c>
      <c r="L45" s="89">
        <v>261.84287602429418</v>
      </c>
      <c r="M45" s="89">
        <v>260.58078850826644</v>
      </c>
      <c r="N45" s="89">
        <v>266.21190099096123</v>
      </c>
      <c r="O45" s="89">
        <v>289.69559966894201</v>
      </c>
      <c r="P45" s="89">
        <v>299.00460875827071</v>
      </c>
      <c r="Q45" s="89">
        <v>293.99415172333391</v>
      </c>
      <c r="R45" s="89">
        <v>290.22789897256922</v>
      </c>
      <c r="S45" s="89" t="s">
        <v>208</v>
      </c>
      <c r="T45" s="89" t="s">
        <v>208</v>
      </c>
      <c r="U45" s="89" t="s">
        <v>208</v>
      </c>
      <c r="V45" s="56" t="s">
        <v>208</v>
      </c>
    </row>
    <row r="46" spans="1:22" ht="26.25" customHeight="1">
      <c r="A46" s="108" t="s">
        <v>47</v>
      </c>
      <c r="B46" s="89">
        <v>432.17116673112537</v>
      </c>
      <c r="C46" s="89">
        <v>471.02058180218205</v>
      </c>
      <c r="D46" s="89">
        <v>493.70929849619353</v>
      </c>
      <c r="E46" s="89">
        <v>513.15633199308718</v>
      </c>
      <c r="F46" s="89">
        <v>531.98118112379848</v>
      </c>
      <c r="G46" s="89">
        <v>566.30591886698903</v>
      </c>
      <c r="H46" s="89">
        <v>575.21520665971752</v>
      </c>
      <c r="I46" s="89">
        <v>589.6239970431111</v>
      </c>
      <c r="J46" s="89">
        <v>597.23417237055787</v>
      </c>
      <c r="K46" s="89">
        <v>609.22952145125919</v>
      </c>
      <c r="L46" s="89">
        <v>623.04693658378824</v>
      </c>
      <c r="M46" s="89">
        <v>654.47515262979402</v>
      </c>
      <c r="N46" s="89">
        <v>679.69961055265651</v>
      </c>
      <c r="O46" s="89">
        <v>727.04494641980057</v>
      </c>
      <c r="P46" s="89">
        <v>737.39965931144059</v>
      </c>
      <c r="Q46" s="89">
        <v>768.67268048900962</v>
      </c>
      <c r="R46" s="89">
        <v>806.50010753521747</v>
      </c>
      <c r="S46" s="89">
        <v>807.13799664335204</v>
      </c>
      <c r="T46" s="89">
        <v>800.4650327108385</v>
      </c>
      <c r="U46" s="89">
        <v>771.65762593252248</v>
      </c>
      <c r="V46" s="56">
        <v>654.81098763936586</v>
      </c>
    </row>
    <row r="47" spans="1:22" ht="15">
      <c r="A47" s="53" t="s">
        <v>48</v>
      </c>
      <c r="B47" s="89" t="s">
        <v>208</v>
      </c>
      <c r="C47" s="89" t="s">
        <v>208</v>
      </c>
      <c r="D47" s="89" t="s">
        <v>208</v>
      </c>
      <c r="E47" s="89" t="s">
        <v>208</v>
      </c>
      <c r="F47" s="89" t="s">
        <v>208</v>
      </c>
      <c r="G47" s="89" t="s">
        <v>208</v>
      </c>
      <c r="H47" s="89">
        <v>54.203317770812745</v>
      </c>
      <c r="I47" s="89">
        <v>53.372891111991095</v>
      </c>
      <c r="J47" s="89">
        <v>53.544810502369813</v>
      </c>
      <c r="K47" s="89">
        <v>56.659607072322068</v>
      </c>
      <c r="L47" s="89">
        <v>57.929395065742689</v>
      </c>
      <c r="M47" s="89">
        <v>60.057037132410116</v>
      </c>
      <c r="N47" s="89">
        <v>62.175063329032362</v>
      </c>
      <c r="O47" s="89">
        <v>65.566691711093682</v>
      </c>
      <c r="P47" s="89">
        <v>65.063766981905033</v>
      </c>
      <c r="Q47" s="89">
        <v>68.400319601889024</v>
      </c>
      <c r="R47" s="89">
        <v>71.281336379464392</v>
      </c>
      <c r="S47" s="89">
        <v>73.6066502601374</v>
      </c>
      <c r="T47" s="89">
        <v>85.432165223563288</v>
      </c>
      <c r="U47" s="89">
        <v>91.467626219856953</v>
      </c>
      <c r="V47" s="56">
        <v>92.787977044306857</v>
      </c>
    </row>
    <row r="48" spans="1:22" ht="15">
      <c r="A48" s="53" t="s">
        <v>49</v>
      </c>
      <c r="B48" s="89" t="s">
        <v>208</v>
      </c>
      <c r="C48" s="89" t="s">
        <v>208</v>
      </c>
      <c r="D48" s="89" t="s">
        <v>208</v>
      </c>
      <c r="E48" s="89" t="s">
        <v>208</v>
      </c>
      <c r="F48" s="89" t="s">
        <v>208</v>
      </c>
      <c r="G48" s="89" t="s">
        <v>208</v>
      </c>
      <c r="H48" s="89">
        <v>325.75036948309531</v>
      </c>
      <c r="I48" s="89">
        <v>329.05819898201776</v>
      </c>
      <c r="J48" s="89">
        <v>326.6676102854305</v>
      </c>
      <c r="K48" s="89">
        <v>325.96133461806744</v>
      </c>
      <c r="L48" s="89">
        <v>330.13410155009268</v>
      </c>
      <c r="M48" s="89">
        <v>344.57612080680576</v>
      </c>
      <c r="N48" s="89">
        <v>356.79788761740167</v>
      </c>
      <c r="O48" s="89">
        <v>379.32423042733268</v>
      </c>
      <c r="P48" s="89">
        <v>381.77713756761528</v>
      </c>
      <c r="Q48" s="89">
        <v>403.2742091393597</v>
      </c>
      <c r="R48" s="89">
        <v>427.05056829818955</v>
      </c>
      <c r="S48" s="89">
        <v>421.65479927540883</v>
      </c>
      <c r="T48" s="89">
        <v>392.35803551035673</v>
      </c>
      <c r="U48" s="89">
        <v>372.55070531941311</v>
      </c>
      <c r="V48" s="56">
        <v>279.62711509073665</v>
      </c>
    </row>
    <row r="49" spans="1:22" ht="15">
      <c r="A49" s="53" t="s">
        <v>50</v>
      </c>
      <c r="B49" s="89" t="s">
        <v>208</v>
      </c>
      <c r="C49" s="89" t="s">
        <v>208</v>
      </c>
      <c r="D49" s="89" t="s">
        <v>208</v>
      </c>
      <c r="E49" s="89" t="s">
        <v>208</v>
      </c>
      <c r="F49" s="89" t="s">
        <v>208</v>
      </c>
      <c r="G49" s="89" t="s">
        <v>208</v>
      </c>
      <c r="H49" s="89">
        <v>195.3399932286334</v>
      </c>
      <c r="I49" s="89">
        <v>207.64522717986347</v>
      </c>
      <c r="J49" s="89">
        <v>217.52393254918817</v>
      </c>
      <c r="K49" s="89">
        <v>226.74405165235569</v>
      </c>
      <c r="L49" s="89">
        <v>235.14254574272962</v>
      </c>
      <c r="M49" s="89">
        <v>249.78222981601542</v>
      </c>
      <c r="N49" s="89">
        <v>260.53535568539468</v>
      </c>
      <c r="O49" s="89">
        <v>282.11142726453568</v>
      </c>
      <c r="P49" s="89">
        <v>291.21946591115477</v>
      </c>
      <c r="Q49" s="89">
        <v>296.94262436933445</v>
      </c>
      <c r="R49" s="89">
        <v>308.41082404295071</v>
      </c>
      <c r="S49" s="89">
        <v>312.70324574474961</v>
      </c>
      <c r="T49" s="89">
        <v>324.28978848818622</v>
      </c>
      <c r="U49" s="89">
        <v>307.49963894527394</v>
      </c>
      <c r="V49" s="56">
        <v>284.92194611913413</v>
      </c>
    </row>
    <row r="50" spans="1:22" ht="17.25" customHeight="1">
      <c r="A50" s="108" t="s">
        <v>91</v>
      </c>
      <c r="B50" s="89" t="s">
        <v>208</v>
      </c>
      <c r="C50" s="89" t="s">
        <v>208</v>
      </c>
      <c r="D50" s="89" t="s">
        <v>208</v>
      </c>
      <c r="E50" s="89" t="s">
        <v>208</v>
      </c>
      <c r="F50" s="89" t="s">
        <v>208</v>
      </c>
      <c r="G50" s="89" t="s">
        <v>208</v>
      </c>
      <c r="H50" s="89">
        <v>0.37158858909669606</v>
      </c>
      <c r="I50" s="89">
        <v>0.3980042788184342</v>
      </c>
      <c r="J50" s="89">
        <v>0.44748341338190045</v>
      </c>
      <c r="K50" s="89">
        <v>0.52188586097791878</v>
      </c>
      <c r="L50" s="89">
        <v>0.63920845641500534</v>
      </c>
      <c r="M50" s="89">
        <v>0.58715376291886534</v>
      </c>
      <c r="N50" s="89">
        <v>0.65049318940623657</v>
      </c>
      <c r="O50" s="89">
        <v>0.64202966617906154</v>
      </c>
      <c r="P50" s="89">
        <v>0.65426692354064242</v>
      </c>
      <c r="Q50" s="89">
        <v>0.82381092637178421</v>
      </c>
      <c r="R50" s="89">
        <v>2.0436603683310812</v>
      </c>
      <c r="S50" s="89">
        <v>7.7253629790969685</v>
      </c>
      <c r="T50" s="89">
        <v>7.3245889554632768</v>
      </c>
      <c r="U50" s="89">
        <v>6.4679658118149819</v>
      </c>
      <c r="V50" s="56">
        <v>7.1249322589253108</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8.9306930615482933</v>
      </c>
      <c r="O51" s="89">
        <v>82.010529513691594</v>
      </c>
      <c r="P51" s="89">
        <v>136.77987234460772</v>
      </c>
      <c r="Q51" s="89">
        <v>206.64238359314336</v>
      </c>
      <c r="R51" s="89">
        <v>399.79942365735297</v>
      </c>
      <c r="S51" s="89">
        <v>609.77258031627116</v>
      </c>
      <c r="T51" s="89">
        <v>730.32947203615129</v>
      </c>
      <c r="U51" s="89">
        <v>811.80042267518422</v>
      </c>
      <c r="V51" s="56">
        <v>805.81913242966675</v>
      </c>
    </row>
    <row r="52" spans="1:22" ht="15">
      <c r="A52" s="109" t="s">
        <v>51</v>
      </c>
      <c r="B52" s="89">
        <v>798.35992420048126</v>
      </c>
      <c r="C52" s="89">
        <v>776.31402901423394</v>
      </c>
      <c r="D52" s="89">
        <v>768.68252384130028</v>
      </c>
      <c r="E52" s="89">
        <v>784.5908094827214</v>
      </c>
      <c r="F52" s="89">
        <v>787.59555278539153</v>
      </c>
      <c r="G52" s="89">
        <v>799.06289839240378</v>
      </c>
      <c r="H52" s="89">
        <v>833.63503809665826</v>
      </c>
      <c r="I52" s="89">
        <v>779.17958633494754</v>
      </c>
      <c r="J52" s="89">
        <v>769.73401324192162</v>
      </c>
      <c r="K52" s="89">
        <v>774.34370931988133</v>
      </c>
      <c r="L52" s="89">
        <v>784.78007265220299</v>
      </c>
      <c r="M52" s="89">
        <v>811.86660614382538</v>
      </c>
      <c r="N52" s="89">
        <v>860.3686467217633</v>
      </c>
      <c r="O52" s="89">
        <v>978.99011319871477</v>
      </c>
      <c r="P52" s="89">
        <v>1029.5667348148502</v>
      </c>
      <c r="Q52" s="89">
        <v>1089.8610323668281</v>
      </c>
      <c r="R52" s="89">
        <v>1130.8205863387388</v>
      </c>
      <c r="S52" s="89">
        <v>1117.3853655768196</v>
      </c>
      <c r="T52" s="89">
        <v>1126.8023148099619</v>
      </c>
      <c r="U52" s="89">
        <v>1110.8380002591973</v>
      </c>
      <c r="V52" s="56">
        <v>1063.42693576138</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519.17955484806896</v>
      </c>
      <c r="O53" s="89">
        <v>627.97606082595098</v>
      </c>
      <c r="P53" s="89">
        <v>677.3553492394891</v>
      </c>
      <c r="Q53" s="89">
        <v>723.44067196118488</v>
      </c>
      <c r="R53" s="89">
        <v>759.75869800477335</v>
      </c>
      <c r="S53" s="89">
        <v>747.03026043780437</v>
      </c>
      <c r="T53" s="89">
        <v>757.98940303679626</v>
      </c>
      <c r="U53" s="89">
        <v>752.81247540537663</v>
      </c>
      <c r="V53" s="56">
        <v>720.62477982685198</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341.18909302365842</v>
      </c>
      <c r="O54" s="89">
        <v>351.01405237276379</v>
      </c>
      <c r="P54" s="89">
        <v>352.21138557536108</v>
      </c>
      <c r="Q54" s="89">
        <v>366.42036040564352</v>
      </c>
      <c r="R54" s="89">
        <v>371.0618883339659</v>
      </c>
      <c r="S54" s="89">
        <v>370.35510513901534</v>
      </c>
      <c r="T54" s="89">
        <v>368.81291177316541</v>
      </c>
      <c r="U54" s="89">
        <v>358.02552589021826</v>
      </c>
      <c r="V54" s="56">
        <v>342.80215593452823</v>
      </c>
    </row>
    <row r="55" spans="1:22" ht="15">
      <c r="A55" s="109" t="s">
        <v>52</v>
      </c>
      <c r="B55" s="89">
        <v>904.98523569091492</v>
      </c>
      <c r="C55" s="89">
        <v>851.54094188473152</v>
      </c>
      <c r="D55" s="89">
        <v>810.69220673006021</v>
      </c>
      <c r="E55" s="89">
        <v>746.06510728949536</v>
      </c>
      <c r="F55" s="89">
        <v>727.13225900304201</v>
      </c>
      <c r="G55" s="89">
        <v>711.72785037200765</v>
      </c>
      <c r="H55" s="89">
        <v>685.59440003960833</v>
      </c>
      <c r="I55" s="89">
        <v>655.61606710730837</v>
      </c>
      <c r="J55" s="89">
        <v>618.02944865558823</v>
      </c>
      <c r="K55" s="89">
        <v>589.0746805934873</v>
      </c>
      <c r="L55" s="89">
        <v>551.14870906949739</v>
      </c>
      <c r="M55" s="89">
        <v>534.1201791225941</v>
      </c>
      <c r="N55" s="89">
        <v>495.5511982066165</v>
      </c>
      <c r="O55" s="89">
        <v>448.70805496687399</v>
      </c>
      <c r="P55" s="89">
        <v>392.52804356014002</v>
      </c>
      <c r="Q55" s="89">
        <v>341.3262134312663</v>
      </c>
      <c r="R55" s="89">
        <v>210.2192230779996</v>
      </c>
      <c r="S55" s="89">
        <v>59.644258443069901</v>
      </c>
      <c r="T55" s="89">
        <v>9.5346124887485413</v>
      </c>
      <c r="U55" s="89">
        <v>2.8317012036343718</v>
      </c>
      <c r="V55" s="56">
        <v>0.82029913657168974</v>
      </c>
    </row>
    <row r="56" spans="1:22" ht="27" customHeight="1">
      <c r="A56" s="108" t="s">
        <v>53</v>
      </c>
      <c r="B56" s="89">
        <v>1071.2945900511866</v>
      </c>
      <c r="C56" s="89">
        <v>874.64436740586279</v>
      </c>
      <c r="D56" s="89">
        <v>851.63151618259076</v>
      </c>
      <c r="E56" s="89">
        <v>899.31508434825355</v>
      </c>
      <c r="F56" s="89">
        <v>975.44725856101456</v>
      </c>
      <c r="G56" s="89">
        <v>1040.8977565483033</v>
      </c>
      <c r="H56" s="89">
        <v>1041.6477346382094</v>
      </c>
      <c r="I56" s="89">
        <v>925.46949345112307</v>
      </c>
      <c r="J56" s="89">
        <v>696.71364826572312</v>
      </c>
      <c r="K56" s="89">
        <v>607.64325402453665</v>
      </c>
      <c r="L56" s="89">
        <v>565.08658248268853</v>
      </c>
      <c r="M56" s="89">
        <v>558.62849116923428</v>
      </c>
      <c r="N56" s="89">
        <v>521.55051896967086</v>
      </c>
      <c r="O56" s="89">
        <v>491.35017702687162</v>
      </c>
      <c r="P56" s="89">
        <v>448.75582557001911</v>
      </c>
      <c r="Q56" s="89">
        <v>395.96898645293169</v>
      </c>
      <c r="R56" s="89">
        <v>292.11050367683407</v>
      </c>
      <c r="S56" s="89">
        <v>202.72186800947338</v>
      </c>
      <c r="T56" s="89">
        <v>172.86076998584724</v>
      </c>
      <c r="U56" s="89">
        <v>156.8538232493473</v>
      </c>
      <c r="V56" s="56">
        <v>142.28833349535552</v>
      </c>
    </row>
    <row r="57" spans="1:22" ht="15">
      <c r="A57" s="53" t="s">
        <v>54</v>
      </c>
      <c r="B57" s="89">
        <v>268.05474321283089</v>
      </c>
      <c r="C57" s="89">
        <v>264.09124766617362</v>
      </c>
      <c r="D57" s="89">
        <v>248.98051001177828</v>
      </c>
      <c r="E57" s="89">
        <v>262.09129248756108</v>
      </c>
      <c r="F57" s="89">
        <v>277.94822305283907</v>
      </c>
      <c r="G57" s="89">
        <v>305.19639965361296</v>
      </c>
      <c r="H57" s="89">
        <v>302.64244111814281</v>
      </c>
      <c r="I57" s="89">
        <v>162.51126505826804</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332.04569755927923</v>
      </c>
      <c r="G58" s="89">
        <v>362.11774296630665</v>
      </c>
      <c r="H58" s="89">
        <v>366.25375137206828</v>
      </c>
      <c r="I58" s="89">
        <v>382.51222032794965</v>
      </c>
      <c r="J58" s="89">
        <v>363.17226944071007</v>
      </c>
      <c r="K58" s="89">
        <v>322.75579743776075</v>
      </c>
      <c r="L58" s="89">
        <v>309.1330497859982</v>
      </c>
      <c r="M58" s="89">
        <v>325.55232066181753</v>
      </c>
      <c r="N58" s="89">
        <v>310.4865759537314</v>
      </c>
      <c r="O58" s="89">
        <v>290.6592421355806</v>
      </c>
      <c r="P58" s="89">
        <v>257.45653894868411</v>
      </c>
      <c r="Q58" s="89">
        <v>220.52344438361283</v>
      </c>
      <c r="R58" s="89">
        <v>126.47530843864349</v>
      </c>
      <c r="S58" s="89">
        <v>49.280185504417865</v>
      </c>
      <c r="T58" s="89">
        <v>24.577791704184683</v>
      </c>
      <c r="U58" s="89">
        <v>12.516010393194435</v>
      </c>
      <c r="V58" s="56">
        <v>5.3117843732804406</v>
      </c>
    </row>
    <row r="59" spans="1:22" ht="15">
      <c r="A59" s="53" t="s">
        <v>186</v>
      </c>
      <c r="B59" s="89" t="s">
        <v>208</v>
      </c>
      <c r="C59" s="89" t="s">
        <v>208</v>
      </c>
      <c r="D59" s="89" t="s">
        <v>208</v>
      </c>
      <c r="E59" s="89" t="s">
        <v>208</v>
      </c>
      <c r="F59" s="89">
        <v>323.00517824509865</v>
      </c>
      <c r="G59" s="89">
        <v>326.84518143328324</v>
      </c>
      <c r="H59" s="89">
        <v>325.52065626881688</v>
      </c>
      <c r="I59" s="89">
        <v>331.38133675576955</v>
      </c>
      <c r="J59" s="89">
        <v>288.82158758824346</v>
      </c>
      <c r="K59" s="89">
        <v>237.40393050227118</v>
      </c>
      <c r="L59" s="89">
        <v>209.99505627302463</v>
      </c>
      <c r="M59" s="89">
        <v>194.27817921199335</v>
      </c>
      <c r="N59" s="89">
        <v>173.69059030659611</v>
      </c>
      <c r="O59" s="89">
        <v>160.69908839890996</v>
      </c>
      <c r="P59" s="89">
        <v>144.66920079298291</v>
      </c>
      <c r="Q59" s="89">
        <v>129.35925039658972</v>
      </c>
      <c r="R59" s="89">
        <v>117.51340196642437</v>
      </c>
      <c r="S59" s="89">
        <v>103.62167913253437</v>
      </c>
      <c r="T59" s="89">
        <v>96.704738456589141</v>
      </c>
      <c r="U59" s="89">
        <v>90.360754339005439</v>
      </c>
      <c r="V59" s="56">
        <v>82.425309059338005</v>
      </c>
    </row>
    <row r="60" spans="1:22" ht="15">
      <c r="A60" s="53" t="s">
        <v>187</v>
      </c>
      <c r="B60" s="89" t="s">
        <v>208</v>
      </c>
      <c r="C60" s="89" t="s">
        <v>208</v>
      </c>
      <c r="D60" s="89" t="s">
        <v>208</v>
      </c>
      <c r="E60" s="89" t="s">
        <v>208</v>
      </c>
      <c r="F60" s="89">
        <v>20.278426839318055</v>
      </c>
      <c r="G60" s="89">
        <v>26.207785126633279</v>
      </c>
      <c r="H60" s="89">
        <v>27.680241728304349</v>
      </c>
      <c r="I60" s="89">
        <v>29.344292527009184</v>
      </c>
      <c r="J60" s="89">
        <v>27.129184515875387</v>
      </c>
      <c r="K60" s="89">
        <v>24.594655802399281</v>
      </c>
      <c r="L60" s="89">
        <v>23.23279036198452</v>
      </c>
      <c r="M60" s="89">
        <v>21.809183741473145</v>
      </c>
      <c r="N60" s="89">
        <v>20.786968435826861</v>
      </c>
      <c r="O60" s="89">
        <v>22.386578662194125</v>
      </c>
      <c r="P60" s="89">
        <v>28.237329255173616</v>
      </c>
      <c r="Q60" s="89">
        <v>30.955835119629068</v>
      </c>
      <c r="R60" s="89">
        <v>36.333409326651591</v>
      </c>
      <c r="S60" s="89">
        <v>39.500219775259616</v>
      </c>
      <c r="T60" s="89">
        <v>42.505965581902984</v>
      </c>
      <c r="U60" s="89">
        <v>45.992278890965864</v>
      </c>
      <c r="V60" s="56">
        <v>48.085583556902819</v>
      </c>
    </row>
    <row r="61" spans="1:22" ht="15">
      <c r="A61" s="53" t="s">
        <v>188</v>
      </c>
      <c r="B61" s="89" t="s">
        <v>208</v>
      </c>
      <c r="C61" s="89" t="s">
        <v>208</v>
      </c>
      <c r="D61" s="89" t="s">
        <v>208</v>
      </c>
      <c r="E61" s="89" t="s">
        <v>208</v>
      </c>
      <c r="F61" s="89">
        <v>22.169732864479545</v>
      </c>
      <c r="G61" s="89">
        <v>20.530647368467132</v>
      </c>
      <c r="H61" s="89">
        <v>19.550644150876995</v>
      </c>
      <c r="I61" s="89">
        <v>19.720378782126602</v>
      </c>
      <c r="J61" s="89">
        <v>17.590606720894126</v>
      </c>
      <c r="K61" s="89">
        <v>20.485005333548305</v>
      </c>
      <c r="L61" s="89">
        <v>21.434740995044226</v>
      </c>
      <c r="M61" s="89">
        <v>16.836770996248919</v>
      </c>
      <c r="N61" s="89">
        <v>16.354294926824316</v>
      </c>
      <c r="O61" s="89">
        <v>16.719945249905155</v>
      </c>
      <c r="P61" s="89">
        <v>18.185820479616847</v>
      </c>
      <c r="Q61" s="89">
        <v>15.114831903671705</v>
      </c>
      <c r="R61" s="89">
        <v>11.912365497194811</v>
      </c>
      <c r="S61" s="89">
        <v>10.346779380757054</v>
      </c>
      <c r="T61" s="89">
        <v>9.0397683487263034</v>
      </c>
      <c r="U61" s="89">
        <v>7.87078347486041</v>
      </c>
      <c r="V61" s="56">
        <v>6.5434604203065625</v>
      </c>
    </row>
    <row r="62" spans="1:22" ht="26.25" customHeight="1">
      <c r="A62" s="109" t="s">
        <v>192</v>
      </c>
      <c r="B62" s="89" t="s">
        <v>208</v>
      </c>
      <c r="C62" s="89" t="s">
        <v>208</v>
      </c>
      <c r="D62" s="89" t="s">
        <v>208</v>
      </c>
      <c r="E62" s="89" t="s">
        <v>208</v>
      </c>
      <c r="F62" s="89">
        <v>117.5730580887202</v>
      </c>
      <c r="G62" s="89">
        <v>119.11165634199851</v>
      </c>
      <c r="H62" s="89">
        <v>117.04893757340177</v>
      </c>
      <c r="I62" s="89">
        <v>115.07767165248481</v>
      </c>
      <c r="J62" s="89">
        <v>114.55874120839977</v>
      </c>
      <c r="K62" s="89">
        <v>110.01047067752172</v>
      </c>
      <c r="L62" s="89">
        <v>105.93568086888629</v>
      </c>
      <c r="M62" s="89">
        <v>103.31340056225817</v>
      </c>
      <c r="N62" s="89">
        <v>102.52745575104819</v>
      </c>
      <c r="O62" s="89">
        <v>103.59067371205369</v>
      </c>
      <c r="P62" s="89">
        <v>106.67328255930802</v>
      </c>
      <c r="Q62" s="89">
        <v>104.65684415074439</v>
      </c>
      <c r="R62" s="89">
        <v>103.6285476555624</v>
      </c>
      <c r="S62" s="89">
        <v>100.36545890926884</v>
      </c>
      <c r="T62" s="89">
        <v>99.067612744434356</v>
      </c>
      <c r="U62" s="89">
        <v>96.570203591761768</v>
      </c>
      <c r="V62" s="56">
        <v>90.143538188636924</v>
      </c>
    </row>
    <row r="63" spans="1:22" ht="15">
      <c r="A63" s="108" t="s">
        <v>60</v>
      </c>
      <c r="B63" s="89">
        <v>185.85609596817599</v>
      </c>
      <c r="C63" s="89">
        <v>361.53149104296034</v>
      </c>
      <c r="D63" s="89">
        <v>324.68696703052939</v>
      </c>
      <c r="E63" s="89">
        <v>307.62616616226791</v>
      </c>
      <c r="F63" s="89">
        <v>271.97523374638189</v>
      </c>
      <c r="G63" s="89">
        <v>236.77731345972424</v>
      </c>
      <c r="H63" s="89">
        <v>218.7776572315498</v>
      </c>
      <c r="I63" s="89">
        <v>193.31434786789532</v>
      </c>
      <c r="J63" s="89">
        <v>157.6007451429609</v>
      </c>
      <c r="K63" s="89">
        <v>159.68727578138234</v>
      </c>
      <c r="L63" s="89">
        <v>165.70919639840926</v>
      </c>
      <c r="M63" s="89">
        <v>159.74900932988029</v>
      </c>
      <c r="N63" s="89">
        <v>195.77812953602083</v>
      </c>
      <c r="O63" s="89">
        <v>294.76772488477792</v>
      </c>
      <c r="P63" s="89">
        <v>281.46845135571255</v>
      </c>
      <c r="Q63" s="89">
        <v>315.34759672011404</v>
      </c>
      <c r="R63" s="89">
        <v>344.74348470271048</v>
      </c>
      <c r="S63" s="89">
        <v>286.81578402841825</v>
      </c>
      <c r="T63" s="89">
        <v>205.04215244679892</v>
      </c>
      <c r="U63" s="89">
        <v>167.68969857612223</v>
      </c>
      <c r="V63" s="56">
        <v>139.83094766464262</v>
      </c>
    </row>
    <row r="64" spans="1:22" ht="15">
      <c r="A64" s="108" t="s">
        <v>61</v>
      </c>
      <c r="B64" s="89" t="s">
        <v>208</v>
      </c>
      <c r="C64" s="89" t="s">
        <v>208</v>
      </c>
      <c r="D64" s="89" t="s">
        <v>208</v>
      </c>
      <c r="E64" s="89" t="s">
        <v>208</v>
      </c>
      <c r="F64" s="89">
        <v>2.7188962278643034</v>
      </c>
      <c r="G64" s="89">
        <v>3.1180636587122685</v>
      </c>
      <c r="H64" s="89">
        <v>4.0478458929271071</v>
      </c>
      <c r="I64" s="89">
        <v>6.0003679399462264</v>
      </c>
      <c r="J64" s="89">
        <v>5.4237695154818777</v>
      </c>
      <c r="K64" s="89">
        <v>6.9015513813339693</v>
      </c>
      <c r="L64" s="89">
        <v>7.3708714750256528</v>
      </c>
      <c r="M64" s="89">
        <v>10.710754186761637</v>
      </c>
      <c r="N64" s="89">
        <v>14.542141877895798</v>
      </c>
      <c r="O64" s="89">
        <v>12.951622045270954</v>
      </c>
      <c r="P64" s="89">
        <v>14.049390050655745</v>
      </c>
      <c r="Q64" s="89">
        <v>14.985322026686333</v>
      </c>
      <c r="R64" s="89">
        <v>13.863629651656773</v>
      </c>
      <c r="S64" s="89">
        <v>13.385189264560314</v>
      </c>
      <c r="T64" s="89">
        <v>13.741572029874485</v>
      </c>
      <c r="U64" s="89">
        <v>15.281719372654823</v>
      </c>
      <c r="V64" s="56">
        <v>14.60754245950279</v>
      </c>
    </row>
    <row r="65" spans="1:22" ht="15">
      <c r="A65" s="108" t="s">
        <v>189</v>
      </c>
      <c r="B65" s="89" t="s">
        <v>208</v>
      </c>
      <c r="C65" s="89" t="s">
        <v>208</v>
      </c>
      <c r="D65" s="89" t="s">
        <v>208</v>
      </c>
      <c r="E65" s="89" t="s">
        <v>208</v>
      </c>
      <c r="F65" s="89" t="s">
        <v>208</v>
      </c>
      <c r="G65" s="89" t="s">
        <v>208</v>
      </c>
      <c r="H65" s="89" t="s">
        <v>208</v>
      </c>
      <c r="I65" s="89" t="s">
        <v>208</v>
      </c>
      <c r="J65" s="89">
        <v>23.902051943116916</v>
      </c>
      <c r="K65" s="89">
        <v>24.681817899350932</v>
      </c>
      <c r="L65" s="89">
        <v>25.470394029335189</v>
      </c>
      <c r="M65" s="89">
        <v>26.037768819300254</v>
      </c>
      <c r="N65" s="89">
        <v>26.271907741966182</v>
      </c>
      <c r="O65" s="89">
        <v>26.98595006109009</v>
      </c>
      <c r="P65" s="89">
        <v>27.961677215054674</v>
      </c>
      <c r="Q65" s="89">
        <v>27.991231329925473</v>
      </c>
      <c r="R65" s="89">
        <v>27.819321039883853</v>
      </c>
      <c r="S65" s="89">
        <v>27.817258251126795</v>
      </c>
      <c r="T65" s="89">
        <v>27.700426611943776</v>
      </c>
      <c r="U65" s="89">
        <v>27.827917639907483</v>
      </c>
      <c r="V65" s="56">
        <v>27.474462322333977</v>
      </c>
    </row>
    <row r="66" spans="1:22" ht="15">
      <c r="A66" s="108" t="s">
        <v>95</v>
      </c>
      <c r="B66" s="89" t="s">
        <v>208</v>
      </c>
      <c r="C66" s="89" t="s">
        <v>208</v>
      </c>
      <c r="D66" s="89" t="s">
        <v>208</v>
      </c>
      <c r="E66" s="89" t="s">
        <v>208</v>
      </c>
      <c r="F66" s="89" t="s">
        <v>208</v>
      </c>
      <c r="G66" s="89" t="s">
        <v>208</v>
      </c>
      <c r="H66" s="89" t="s">
        <v>208</v>
      </c>
      <c r="I66" s="89" t="s">
        <v>208</v>
      </c>
      <c r="J66" s="89">
        <v>400.39153778937941</v>
      </c>
      <c r="K66" s="89">
        <v>414.818644315791</v>
      </c>
      <c r="L66" s="89">
        <v>430.23666462836655</v>
      </c>
      <c r="M66" s="89">
        <v>449.04539535338097</v>
      </c>
      <c r="N66" s="89">
        <v>456.77986250022076</v>
      </c>
      <c r="O66" s="89">
        <v>474.66836367610745</v>
      </c>
      <c r="P66" s="89">
        <v>473.28701190343492</v>
      </c>
      <c r="Q66" s="89">
        <v>451.49358983282059</v>
      </c>
      <c r="R66" s="89">
        <v>407.09253050151193</v>
      </c>
      <c r="S66" s="89">
        <v>373.37391180590322</v>
      </c>
      <c r="T66" s="89">
        <v>340.45434114051488</v>
      </c>
      <c r="U66" s="89">
        <v>308.86637859036591</v>
      </c>
      <c r="V66" s="56">
        <v>278.62681313535239</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15.938468582096549</v>
      </c>
      <c r="T67" s="89">
        <v>100.8124684194615</v>
      </c>
      <c r="U67" s="89">
        <v>169.42260814777239</v>
      </c>
      <c r="V67" s="56">
        <v>296.15315357932241</v>
      </c>
    </row>
    <row r="68" spans="1:22" ht="15">
      <c r="A68" s="108" t="s">
        <v>62</v>
      </c>
      <c r="B68" s="89">
        <v>73.836237552285681</v>
      </c>
      <c r="C68" s="89">
        <v>80.458348799592045</v>
      </c>
      <c r="D68" s="89">
        <v>77.646464376333228</v>
      </c>
      <c r="E68" s="89">
        <v>78.618578882770208</v>
      </c>
      <c r="F68" s="89">
        <v>78.127025939731709</v>
      </c>
      <c r="G68" s="89">
        <v>79.269092846209702</v>
      </c>
      <c r="H68" s="89">
        <v>71.758593852531462</v>
      </c>
      <c r="I68" s="89">
        <v>68.672394572722524</v>
      </c>
      <c r="J68" s="89">
        <v>64.981909283782201</v>
      </c>
      <c r="K68" s="89">
        <v>62.055299749533127</v>
      </c>
      <c r="L68" s="89">
        <v>60.524878318362028</v>
      </c>
      <c r="M68" s="89">
        <v>58.788124402940802</v>
      </c>
      <c r="N68" s="89">
        <v>56.538313920695813</v>
      </c>
      <c r="O68" s="89">
        <v>56.992584873796986</v>
      </c>
      <c r="P68" s="89">
        <v>54.745862620761294</v>
      </c>
      <c r="Q68" s="89">
        <v>53.54472601886873</v>
      </c>
      <c r="R68" s="89">
        <v>52.636439093454307</v>
      </c>
      <c r="S68" s="89">
        <v>50.589876420059994</v>
      </c>
      <c r="T68" s="89">
        <v>41.725064170165815</v>
      </c>
      <c r="U68" s="89">
        <v>24.071985684453946</v>
      </c>
      <c r="V68" s="56">
        <v>11.63703069793263</v>
      </c>
    </row>
    <row r="69" spans="1:22" ht="15">
      <c r="A69" s="53" t="s">
        <v>49</v>
      </c>
      <c r="B69" s="89" t="s">
        <v>208</v>
      </c>
      <c r="C69" s="89" t="s">
        <v>208</v>
      </c>
      <c r="D69" s="89" t="s">
        <v>208</v>
      </c>
      <c r="E69" s="89" t="s">
        <v>208</v>
      </c>
      <c r="F69" s="89">
        <v>63.423170621650804</v>
      </c>
      <c r="G69" s="89">
        <v>64.713428565607259</v>
      </c>
      <c r="H69" s="89">
        <v>58.03656600858627</v>
      </c>
      <c r="I69" s="89">
        <v>54.728082054097463</v>
      </c>
      <c r="J69" s="89">
        <v>55.237497752194017</v>
      </c>
      <c r="K69" s="89">
        <v>52.322573269440234</v>
      </c>
      <c r="L69" s="89">
        <v>50.699529376813665</v>
      </c>
      <c r="M69" s="89">
        <v>44.817816336599236</v>
      </c>
      <c r="N69" s="89">
        <v>44.588764836527361</v>
      </c>
      <c r="O69" s="89">
        <v>44.843957258599609</v>
      </c>
      <c r="P69" s="89">
        <v>43.799377440676857</v>
      </c>
      <c r="Q69" s="89">
        <v>42.865432721337783</v>
      </c>
      <c r="R69" s="89">
        <v>42.838310336913565</v>
      </c>
      <c r="S69" s="89">
        <v>41.895299891610705</v>
      </c>
      <c r="T69" s="89">
        <v>33.609507261975708</v>
      </c>
      <c r="U69" s="89">
        <v>16.676666024610167</v>
      </c>
      <c r="V69" s="56">
        <v>4.7007562213699776</v>
      </c>
    </row>
    <row r="70" spans="1:22" ht="15">
      <c r="A70" s="53" t="s">
        <v>50</v>
      </c>
      <c r="B70" s="89" t="s">
        <v>208</v>
      </c>
      <c r="C70" s="89" t="s">
        <v>208</v>
      </c>
      <c r="D70" s="89" t="s">
        <v>208</v>
      </c>
      <c r="E70" s="89" t="s">
        <v>208</v>
      </c>
      <c r="F70" s="89">
        <v>14.703855318080903</v>
      </c>
      <c r="G70" s="89">
        <v>14.555664280602461</v>
      </c>
      <c r="H70" s="89">
        <v>13.722027843945202</v>
      </c>
      <c r="I70" s="89">
        <v>13.944312518625061</v>
      </c>
      <c r="J70" s="89">
        <v>9.7444115315881898</v>
      </c>
      <c r="K70" s="89">
        <v>9.732726480092893</v>
      </c>
      <c r="L70" s="89">
        <v>9.8253489415483646</v>
      </c>
      <c r="M70" s="89">
        <v>13.970308066341556</v>
      </c>
      <c r="N70" s="89">
        <v>11.949549084168456</v>
      </c>
      <c r="O70" s="89">
        <v>12.148627615197384</v>
      </c>
      <c r="P70" s="89">
        <v>10.946485180084434</v>
      </c>
      <c r="Q70" s="89">
        <v>10.679293297530942</v>
      </c>
      <c r="R70" s="89">
        <v>9.7981287565407396</v>
      </c>
      <c r="S70" s="89">
        <v>8.6945765284492804</v>
      </c>
      <c r="T70" s="89">
        <v>8.1155569081901131</v>
      </c>
      <c r="U70" s="89">
        <v>7.3953196598437776</v>
      </c>
      <c r="V70" s="56">
        <v>6.9362744765626516</v>
      </c>
    </row>
    <row r="71" spans="1:22" ht="15">
      <c r="A71" s="110" t="s">
        <v>63</v>
      </c>
      <c r="B71" s="89" t="s">
        <v>208</v>
      </c>
      <c r="C71" s="89" t="s">
        <v>208</v>
      </c>
      <c r="D71" s="89" t="s">
        <v>208</v>
      </c>
      <c r="E71" s="89">
        <v>2387.5865242385653</v>
      </c>
      <c r="F71" s="89">
        <v>2411.3492743930497</v>
      </c>
      <c r="G71" s="89">
        <v>2562.8350252641994</v>
      </c>
      <c r="H71" s="89">
        <v>2600.7872140960189</v>
      </c>
      <c r="I71" s="89">
        <v>2658.1790974322212</v>
      </c>
      <c r="J71" s="89">
        <v>2706.6783926706717</v>
      </c>
      <c r="K71" s="89">
        <v>2769.2781559818845</v>
      </c>
      <c r="L71" s="89">
        <v>2796.9174990835372</v>
      </c>
      <c r="M71" s="89">
        <v>2924.1418948682149</v>
      </c>
      <c r="N71" s="89">
        <v>3031.7116630468527</v>
      </c>
      <c r="O71" s="89">
        <v>3241.7643309409609</v>
      </c>
      <c r="P71" s="89">
        <v>3315.9595732160778</v>
      </c>
      <c r="Q71" s="89">
        <v>3471.4555905981083</v>
      </c>
      <c r="R71" s="89">
        <v>3656.7092907108199</v>
      </c>
      <c r="S71" s="89">
        <v>3745.8846405797408</v>
      </c>
      <c r="T71" s="89">
        <v>3841.585835776385</v>
      </c>
      <c r="U71" s="89">
        <v>3942.5914073802601</v>
      </c>
      <c r="V71" s="56">
        <v>3967.3130037552814</v>
      </c>
    </row>
    <row r="72" spans="1:22" ht="27" customHeight="1">
      <c r="A72" s="110" t="s">
        <v>96</v>
      </c>
      <c r="B72" s="89" t="s">
        <v>208</v>
      </c>
      <c r="C72" s="89" t="s">
        <v>208</v>
      </c>
      <c r="D72" s="89" t="s">
        <v>208</v>
      </c>
      <c r="E72" s="89" t="s">
        <v>208</v>
      </c>
      <c r="F72" s="89" t="s">
        <v>208</v>
      </c>
      <c r="G72" s="89" t="s">
        <v>208</v>
      </c>
      <c r="H72" s="89" t="s">
        <v>208</v>
      </c>
      <c r="I72" s="89" t="s">
        <v>208</v>
      </c>
      <c r="J72" s="89">
        <v>58.467080812486742</v>
      </c>
      <c r="K72" s="89">
        <v>48.593866721172468</v>
      </c>
      <c r="L72" s="89">
        <v>58.189413080016948</v>
      </c>
      <c r="M72" s="89">
        <v>79.525184386034098</v>
      </c>
      <c r="N72" s="89">
        <v>83.434049947183738</v>
      </c>
      <c r="O72" s="89">
        <v>90.394847290951617</v>
      </c>
      <c r="P72" s="89">
        <v>102.0370062726941</v>
      </c>
      <c r="Q72" s="89">
        <v>98.226545619754518</v>
      </c>
      <c r="R72" s="89">
        <v>98.363715568548514</v>
      </c>
      <c r="S72" s="89">
        <v>95.875200160096995</v>
      </c>
      <c r="T72" s="89">
        <v>96.556973980184125</v>
      </c>
      <c r="U72" s="89">
        <v>80.227637632901576</v>
      </c>
      <c r="V72" s="56">
        <v>80.11777662275739</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4.7961210430836178E-3</v>
      </c>
      <c r="T73" s="89">
        <v>2.2538892399165355E-2</v>
      </c>
      <c r="U73" s="89">
        <v>12.720849245396472</v>
      </c>
      <c r="V73" s="56">
        <v>85.161900076791028</v>
      </c>
    </row>
    <row r="74" spans="1:22" ht="15">
      <c r="A74" s="110" t="s">
        <v>64</v>
      </c>
      <c r="B74" s="89" t="s">
        <v>208</v>
      </c>
      <c r="C74" s="89" t="s">
        <v>208</v>
      </c>
      <c r="D74" s="89" t="s">
        <v>208</v>
      </c>
      <c r="E74" s="89" t="s">
        <v>208</v>
      </c>
      <c r="F74" s="89">
        <v>113.1528974485651</v>
      </c>
      <c r="G74" s="89">
        <v>106.81647458573585</v>
      </c>
      <c r="H74" s="89">
        <v>105.30210430684694</v>
      </c>
      <c r="I74" s="89">
        <v>113.91222496405794</v>
      </c>
      <c r="J74" s="89">
        <v>142.16680492001746</v>
      </c>
      <c r="K74" s="89">
        <v>171.82637357320644</v>
      </c>
      <c r="L74" s="89">
        <v>108.9975532728601</v>
      </c>
      <c r="M74" s="89">
        <v>109.17979325547951</v>
      </c>
      <c r="N74" s="89">
        <v>137.84710029422558</v>
      </c>
      <c r="O74" s="89">
        <v>137.59861360595539</v>
      </c>
      <c r="P74" s="89">
        <v>135.24959267018824</v>
      </c>
      <c r="Q74" s="89">
        <v>104.59782308122043</v>
      </c>
      <c r="R74" s="89">
        <v>101.74460632922508</v>
      </c>
      <c r="S74" s="89">
        <v>99.66860307634083</v>
      </c>
      <c r="T74" s="89">
        <v>97.061030141709068</v>
      </c>
      <c r="U74" s="89">
        <v>95.116595884766525</v>
      </c>
      <c r="V74" s="56">
        <v>92.097429186268883</v>
      </c>
    </row>
    <row r="75" spans="1:22" s="115" customFormat="1" ht="40.5" customHeight="1">
      <c r="A75" s="117" t="s">
        <v>190</v>
      </c>
      <c r="B75" s="118">
        <v>4086.3403175006033</v>
      </c>
      <c r="C75" s="118">
        <v>3788.1108417517839</v>
      </c>
      <c r="D75" s="118">
        <v>3717.3106924074418</v>
      </c>
      <c r="E75" s="118">
        <v>6206.4564285488577</v>
      </c>
      <c r="F75" s="118">
        <v>6511.7225990396901</v>
      </c>
      <c r="G75" s="118">
        <v>6822.7842483937166</v>
      </c>
      <c r="H75" s="118">
        <v>6848.8152010544172</v>
      </c>
      <c r="I75" s="118">
        <v>6717.8523781912336</v>
      </c>
      <c r="J75" s="118">
        <v>6977.4295623960652</v>
      </c>
      <c r="K75" s="118">
        <v>6975.608833594214</v>
      </c>
      <c r="L75" s="118">
        <v>6908.721327019859</v>
      </c>
      <c r="M75" s="118">
        <v>7111.3393418181295</v>
      </c>
      <c r="N75" s="118">
        <v>7314.3067882131254</v>
      </c>
      <c r="O75" s="118">
        <v>7881.8780992201428</v>
      </c>
      <c r="P75" s="118">
        <v>7984.6049786300782</v>
      </c>
      <c r="Q75" s="118">
        <v>8148.7112275695908</v>
      </c>
      <c r="R75" s="118">
        <v>8366.7822789134352</v>
      </c>
      <c r="S75" s="118">
        <v>8033.1751809009138</v>
      </c>
      <c r="T75" s="118">
        <v>8147.3623476449775</v>
      </c>
      <c r="U75" s="118">
        <v>8256.4169139323822</v>
      </c>
      <c r="V75" s="119">
        <v>8215.5033746285935</v>
      </c>
    </row>
    <row r="81" s="104" customFormat="1"/>
  </sheetData>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194</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AA!C$8</f>
        <v>356.24646599538835</v>
      </c>
      <c r="C3" s="89">
        <f>AA!D$8</f>
        <v>373.3467671210629</v>
      </c>
      <c r="D3" s="89">
        <f>AA!E$8</f>
        <v>386.72815057048604</v>
      </c>
      <c r="E3" s="89">
        <f>AA!F$8</f>
        <v>397.30971657669113</v>
      </c>
      <c r="F3" s="89">
        <f>AA!G$8</f>
        <v>412.53326921147863</v>
      </c>
      <c r="G3" s="89">
        <f>AA!H$8</f>
        <v>430.98060726374786</v>
      </c>
      <c r="H3" s="89">
        <f>AA!I$8</f>
        <v>441.61348383438877</v>
      </c>
      <c r="I3" s="89">
        <f>AA!J$8</f>
        <v>468.81927728358312</v>
      </c>
      <c r="J3" s="89">
        <f>AA!K$8</f>
        <v>497.73521053068572</v>
      </c>
      <c r="K3" s="89">
        <f>AA!L$8</f>
        <v>533.89332208713017</v>
      </c>
      <c r="L3" s="89">
        <f>AA!M$8</f>
        <v>566.50192170383571</v>
      </c>
      <c r="M3" s="89">
        <f>AA!N$8</f>
        <v>611.8270846124467</v>
      </c>
      <c r="N3" s="89">
        <f>AA!O$8</f>
        <v>650.69727757246017</v>
      </c>
      <c r="O3" s="89">
        <f>AA!P$8</f>
        <v>697.67111988401064</v>
      </c>
      <c r="P3" s="89">
        <f>AA!Q$8</f>
        <v>708.63625283146587</v>
      </c>
      <c r="Q3" s="89">
        <f>AA!R$8</f>
        <v>718.72111477834778</v>
      </c>
      <c r="R3" s="89">
        <f>AA!S$8</f>
        <v>734.59101366904804</v>
      </c>
      <c r="S3" s="89">
        <f>AA!T$8</f>
        <v>717.80312491253426</v>
      </c>
      <c r="T3" s="89">
        <f>AA!U$8</f>
        <v>720.73255334205885</v>
      </c>
      <c r="U3" s="89">
        <f>AA!V$8</f>
        <v>722.25604752582251</v>
      </c>
      <c r="V3" s="56">
        <f>AA!W$8</f>
        <v>712.95274084293624</v>
      </c>
    </row>
    <row r="4" spans="1:22" ht="15" customHeight="1">
      <c r="A4" s="108" t="s">
        <v>182</v>
      </c>
      <c r="B4" s="89"/>
      <c r="C4" s="89"/>
      <c r="D4" s="89"/>
      <c r="E4" s="89">
        <f>BBWB!F$8</f>
        <v>123.92489014894272</v>
      </c>
      <c r="F4" s="89">
        <f>BBWB!G$8</f>
        <v>122.65417502371184</v>
      </c>
      <c r="G4" s="89">
        <f>BBWB!H$8</f>
        <v>134.20041184133493</v>
      </c>
      <c r="H4" s="89">
        <f>BBWB!I$8</f>
        <v>135.02051602432235</v>
      </c>
      <c r="I4" s="89">
        <f>BBWB!J$8</f>
        <v>124.97266554009516</v>
      </c>
      <c r="J4" s="89">
        <f>BBWB!K$8</f>
        <v>113.81204249251655</v>
      </c>
      <c r="K4" s="89">
        <f>BBWB!L$8</f>
        <v>108.2063382808989</v>
      </c>
      <c r="L4" s="89">
        <f>BBWB!M$8</f>
        <v>98.429383591281749</v>
      </c>
      <c r="M4" s="89">
        <f>BBWB!N$8</f>
        <v>90.399240898228683</v>
      </c>
      <c r="N4" s="89">
        <f>BBWB!O$8</f>
        <v>82.678411979271971</v>
      </c>
      <c r="O4" s="89">
        <f>BBWB!P$8</f>
        <v>79.415395515706479</v>
      </c>
      <c r="P4" s="89">
        <f>BBWB!Q$8</f>
        <v>74.756037466018412</v>
      </c>
      <c r="Q4" s="89">
        <f>BBWB!R$8</f>
        <v>72.482343244228531</v>
      </c>
      <c r="R4" s="89">
        <f>BBWB!S$8</f>
        <v>72.494970125329758</v>
      </c>
      <c r="S4" s="89">
        <f>BBWB!T$8</f>
        <v>70.7230836890798</v>
      </c>
      <c r="T4" s="89">
        <f>BBWB!U$8</f>
        <v>69.130246726464136</v>
      </c>
      <c r="U4" s="89">
        <f>BBWB!V$8</f>
        <v>68.35445441780756</v>
      </c>
      <c r="V4" s="56">
        <f>BBWB!W$8</f>
        <v>66.471377524509478</v>
      </c>
    </row>
    <row r="5" spans="1:22" ht="15" customHeight="1">
      <c r="A5" s="108" t="s">
        <v>45</v>
      </c>
      <c r="B5" s="89"/>
      <c r="C5" s="89"/>
      <c r="D5" s="89"/>
      <c r="E5" s="89"/>
      <c r="F5" s="89"/>
      <c r="G5" s="89">
        <f>CA!H$8</f>
        <v>139.32268760843829</v>
      </c>
      <c r="H5" s="89">
        <f>CA!I$8</f>
        <v>147.4257353758351</v>
      </c>
      <c r="I5" s="89">
        <f>CA!J$8</f>
        <v>154.79444333369017</v>
      </c>
      <c r="J5" s="89">
        <f>CA!K$8</f>
        <v>158.412915083841</v>
      </c>
      <c r="K5" s="89">
        <f>CA!L$8</f>
        <v>164.26851081012515</v>
      </c>
      <c r="L5" s="89">
        <f>CA!M$8</f>
        <v>167.48458069049087</v>
      </c>
      <c r="M5" s="89">
        <f>CA!N$8</f>
        <v>180.37001546318254</v>
      </c>
      <c r="N5" s="89">
        <f>CA!O$8</f>
        <v>191.26440797926011</v>
      </c>
      <c r="O5" s="89">
        <f>CA!P$8</f>
        <v>208.82646104483763</v>
      </c>
      <c r="P5" s="89">
        <f>CA!Q$8</f>
        <v>217.9096749837762</v>
      </c>
      <c r="Q5" s="89">
        <f>CA!R$8</f>
        <v>239.70654313275068</v>
      </c>
      <c r="R5" s="89">
        <f>CA!S$8</f>
        <v>268.1779033346665</v>
      </c>
      <c r="S5" s="89">
        <f>CA!T$8</f>
        <v>293.05026679793161</v>
      </c>
      <c r="T5" s="89">
        <f>CA!U$8</f>
        <v>327.64753251507278</v>
      </c>
      <c r="U5" s="89">
        <f>CA!V$8</f>
        <v>358.64369041796124</v>
      </c>
      <c r="V5" s="56">
        <f>CA!W$8</f>
        <v>373.79155005700079</v>
      </c>
    </row>
    <row r="6" spans="1:22" ht="15" customHeight="1">
      <c r="A6" s="108" t="s">
        <v>103</v>
      </c>
      <c r="B6" s="89"/>
      <c r="C6" s="89"/>
      <c r="D6" s="89"/>
      <c r="E6" s="89"/>
      <c r="F6" s="89"/>
      <c r="G6" s="89"/>
      <c r="H6" s="89"/>
      <c r="I6" s="89"/>
      <c r="J6" s="89"/>
      <c r="K6" s="89"/>
      <c r="L6" s="89"/>
      <c r="M6" s="89"/>
      <c r="N6" s="89"/>
      <c r="O6" s="89">
        <f>CWP!P$8</f>
        <v>34.963435084426187</v>
      </c>
      <c r="P6" s="89">
        <f>CWP!Q$8</f>
        <v>59.303588046698223</v>
      </c>
      <c r="Q6" s="89">
        <f>CWP!R$8</f>
        <v>14.410465075770771</v>
      </c>
      <c r="R6" s="89">
        <f>CWP!S$8</f>
        <v>8.1138067065868249</v>
      </c>
      <c r="S6" s="89">
        <f>CWP!T$8</f>
        <v>0.17847678018575844</v>
      </c>
      <c r="T6" s="89">
        <f>CWP!U$8</f>
        <v>0.22072000000000003</v>
      </c>
      <c r="U6" s="89">
        <f>CWP!V$8</f>
        <v>0.23595260000000012</v>
      </c>
      <c r="V6" s="56">
        <f>CWP!W$8</f>
        <v>0</v>
      </c>
    </row>
    <row r="7" spans="1:22" ht="15" customHeight="1">
      <c r="A7" s="108" t="s">
        <v>46</v>
      </c>
      <c r="B7" s="89">
        <f>CTB!C$8</f>
        <v>350.82081099999999</v>
      </c>
      <c r="C7" s="89">
        <f>CTB!D$8</f>
        <v>367.132881</v>
      </c>
      <c r="D7" s="89">
        <f>CTB!E$8</f>
        <v>373.86398300000002</v>
      </c>
      <c r="E7" s="89">
        <f>CTB!F$8</f>
        <v>380.82894399999998</v>
      </c>
      <c r="F7" s="89">
        <f>CTB!G$8</f>
        <v>382.95426599999996</v>
      </c>
      <c r="G7" s="89">
        <f>CTB!H$8</f>
        <v>394.02762899999999</v>
      </c>
      <c r="H7" s="89">
        <f>CTB!I$8</f>
        <v>401.19034899999997</v>
      </c>
      <c r="I7" s="89">
        <f>CTB!J$8</f>
        <v>436.45291499999996</v>
      </c>
      <c r="J7" s="89">
        <f>CTB!K$8</f>
        <v>468.76739800000001</v>
      </c>
      <c r="K7" s="89">
        <f>CTB!L$8</f>
        <v>490.902196</v>
      </c>
      <c r="L7" s="89">
        <f>CTB!M$8</f>
        <v>506.199836</v>
      </c>
      <c r="M7" s="89">
        <f>CTB!N$8</f>
        <v>516.80950400000006</v>
      </c>
      <c r="N7" s="89">
        <f>CTB!O$8</f>
        <v>544.49549200000001</v>
      </c>
      <c r="O7" s="89">
        <f>CTB!P$8</f>
        <v>605.540209</v>
      </c>
      <c r="P7" s="89">
        <f>CTB!Q$8</f>
        <v>636.33769900000004</v>
      </c>
      <c r="Q7" s="89">
        <f>CTB!R$8</f>
        <v>638.40051900000003</v>
      </c>
      <c r="R7" s="89">
        <f>CTB!S$8</f>
        <v>637.51822300000003</v>
      </c>
      <c r="S7" s="89"/>
      <c r="T7" s="89"/>
      <c r="U7" s="89"/>
      <c r="V7" s="56"/>
    </row>
    <row r="8" spans="1:22" ht="30" customHeight="1">
      <c r="A8" s="108" t="s">
        <v>47</v>
      </c>
      <c r="B8" s="89">
        <f>DLA!C$8</f>
        <v>760.17263881611507</v>
      </c>
      <c r="C8" s="89">
        <f>DLA!D$8</f>
        <v>833.52114829644086</v>
      </c>
      <c r="D8" s="89">
        <f>DLA!E$8</f>
        <v>882.75199827602523</v>
      </c>
      <c r="E8" s="89">
        <f>DLA!F$8</f>
        <v>926.43708601745539</v>
      </c>
      <c r="F8" s="89">
        <f>DLA!G$8</f>
        <v>982.84723767510195</v>
      </c>
      <c r="G8" s="89">
        <f>DLA!H$8</f>
        <v>1074.7770842088735</v>
      </c>
      <c r="H8" s="89">
        <f>DLA!I$8</f>
        <v>1128.2917300180877</v>
      </c>
      <c r="I8" s="89">
        <f>DLA!J$8</f>
        <v>1206.329797547334</v>
      </c>
      <c r="J8" s="89">
        <f>DLA!K$8</f>
        <v>1278.9344559088129</v>
      </c>
      <c r="K8" s="89">
        <f>DLA!L$8</f>
        <v>1360.5152595154048</v>
      </c>
      <c r="L8" s="89">
        <f>DLA!M$8</f>
        <v>1442.5131184752304</v>
      </c>
      <c r="M8" s="89">
        <f>DLA!N$8</f>
        <v>1549.011931015611</v>
      </c>
      <c r="N8" s="89">
        <f>DLA!O$8</f>
        <v>1639.2065420587132</v>
      </c>
      <c r="O8" s="89">
        <f>DLA!P$8</f>
        <v>1770.8798231523765</v>
      </c>
      <c r="P8" s="89">
        <f>DLA!Q$8</f>
        <v>1817.7418542997552</v>
      </c>
      <c r="Q8" s="89">
        <f>DLA!R$8</f>
        <v>1902.6107878857158</v>
      </c>
      <c r="R8" s="89">
        <f>DLA!S$8</f>
        <v>2024.6846852438389</v>
      </c>
      <c r="S8" s="89">
        <f>DLA!T$8</f>
        <v>2056.7581107197793</v>
      </c>
      <c r="T8" s="89">
        <f>DLA!U$8</f>
        <v>2063.2888841295789</v>
      </c>
      <c r="U8" s="89">
        <f>DLA!V$8</f>
        <v>1983.1969839382837</v>
      </c>
      <c r="V8" s="56">
        <f>DLA!W$8</f>
        <v>1682.185433253873</v>
      </c>
    </row>
    <row r="9" spans="1:22" ht="15" customHeight="1">
      <c r="A9" s="53" t="s">
        <v>48</v>
      </c>
      <c r="B9" s="89"/>
      <c r="C9" s="89"/>
      <c r="D9" s="89"/>
      <c r="E9" s="89"/>
      <c r="F9" s="89"/>
      <c r="G9" s="89"/>
      <c r="H9" s="89">
        <f>'DLA (children)'!I$8</f>
        <v>95.958561644278461</v>
      </c>
      <c r="I9" s="89">
        <f>'DLA (children)'!J$8</f>
        <v>99.863638148360366</v>
      </c>
      <c r="J9" s="89">
        <f>'DLA (children)'!K$8</f>
        <v>106.0256837503417</v>
      </c>
      <c r="K9" s="89">
        <f>'DLA (children)'!L$8</f>
        <v>116.37367300520657</v>
      </c>
      <c r="L9" s="89">
        <f>'DLA (children)'!M$8</f>
        <v>122.83800434118767</v>
      </c>
      <c r="M9" s="89">
        <f>'DLA (children)'!N$8</f>
        <v>131.3699664125653</v>
      </c>
      <c r="N9" s="89">
        <f>'DLA (children)'!O$8</f>
        <v>139.54900664193349</v>
      </c>
      <c r="O9" s="89">
        <f>'DLA (children)'!P$8</f>
        <v>149.19100914132602</v>
      </c>
      <c r="P9" s="89">
        <f>'DLA (children)'!Q$8</f>
        <v>150.52108935231482</v>
      </c>
      <c r="Q9" s="89">
        <f>'DLA (children)'!R$8</f>
        <v>160.81250289872489</v>
      </c>
      <c r="R9" s="89">
        <f>'DLA (children)'!S$8</f>
        <v>171.2639162845872</v>
      </c>
      <c r="S9" s="89">
        <f>'DLA (children)'!T$8</f>
        <v>180.92890787702527</v>
      </c>
      <c r="T9" s="89">
        <f>'DLA (children)'!U$8</f>
        <v>214.36723071354717</v>
      </c>
      <c r="U9" s="89">
        <f>'DLA (children)'!V$8</f>
        <v>232.31698282129736</v>
      </c>
      <c r="V9" s="56">
        <f>'DLA (children)'!W$8</f>
        <v>239.94127739932662</v>
      </c>
    </row>
    <row r="10" spans="1:22" ht="15" customHeight="1">
      <c r="A10" s="53" t="s">
        <v>49</v>
      </c>
      <c r="B10" s="89"/>
      <c r="C10" s="89"/>
      <c r="D10" s="89"/>
      <c r="E10" s="89"/>
      <c r="F10" s="89"/>
      <c r="G10" s="89"/>
      <c r="H10" s="89">
        <f>'DLA (working age)'!I$8</f>
        <v>650.05503175670015</v>
      </c>
      <c r="I10" s="89">
        <f>'DLA (working age)'!J$8</f>
        <v>689.28844024155649</v>
      </c>
      <c r="J10" s="89">
        <f>'DLA (working age)'!K$8</f>
        <v>722.34226541725786</v>
      </c>
      <c r="K10" s="89">
        <f>'DLA (working age)'!L$8</f>
        <v>758.01380778066596</v>
      </c>
      <c r="L10" s="89">
        <f>'DLA (working age)'!M$8</f>
        <v>795.88206830276749</v>
      </c>
      <c r="M10" s="89">
        <f>'DLA (working age)'!N$8</f>
        <v>844.94506142701812</v>
      </c>
      <c r="N10" s="89">
        <f>'DLA (working age)'!O$8</f>
        <v>885.14817317966629</v>
      </c>
      <c r="O10" s="89">
        <f>'DLA (working age)'!P$8</f>
        <v>948.98783734624703</v>
      </c>
      <c r="P10" s="89">
        <f>'DLA (working age)'!Q$8</f>
        <v>965.07388325820318</v>
      </c>
      <c r="Q10" s="89">
        <f>'DLA (working age)'!R$8</f>
        <v>1017.4737574790206</v>
      </c>
      <c r="R10" s="89">
        <f>'DLA (working age)'!S$8</f>
        <v>1090.0999557640364</v>
      </c>
      <c r="S10" s="89">
        <f>'DLA (working age)'!T$8</f>
        <v>1093.5454777491136</v>
      </c>
      <c r="T10" s="89">
        <f>'DLA (working age)'!U$8</f>
        <v>1029.6524600083358</v>
      </c>
      <c r="U10" s="89">
        <f>'DLA (working age)'!V$8</f>
        <v>969.67682966701659</v>
      </c>
      <c r="V10" s="56">
        <f>'DLA (working age)'!W$8</f>
        <v>718.21081839422436</v>
      </c>
    </row>
    <row r="11" spans="1:22" ht="15" customHeight="1">
      <c r="A11" s="53" t="s">
        <v>50</v>
      </c>
      <c r="B11" s="89"/>
      <c r="C11" s="89"/>
      <c r="D11" s="89"/>
      <c r="E11" s="89"/>
      <c r="F11" s="89"/>
      <c r="G11" s="89"/>
      <c r="H11" s="89">
        <f>'DLA (pensioners)'!I$8</f>
        <v>382.60540187206158</v>
      </c>
      <c r="I11" s="89">
        <f>'DLA (pensioners)'!J$8</f>
        <v>418.59882608174962</v>
      </c>
      <c r="J11" s="89">
        <f>'DLA (pensioners)'!K$8</f>
        <v>451.89033276653464</v>
      </c>
      <c r="K11" s="89">
        <f>'DLA (pensioners)'!L$8</f>
        <v>486.27461100305572</v>
      </c>
      <c r="L11" s="89">
        <f>'DLA (pensioners)'!M$8</f>
        <v>523.8953626182581</v>
      </c>
      <c r="M11" s="89">
        <f>'DLA (pensioners)'!N$8</f>
        <v>572.48840704877387</v>
      </c>
      <c r="N11" s="89">
        <f>'DLA (pensioners)'!O$8</f>
        <v>614.21386298080938</v>
      </c>
      <c r="O11" s="89">
        <f>'DLA (pensioners)'!P$8</f>
        <v>672.96931830358653</v>
      </c>
      <c r="P11" s="89">
        <f>'DLA (pensioners)'!Q$8</f>
        <v>703.88514058353212</v>
      </c>
      <c r="Q11" s="89">
        <f>'DLA (pensioners)'!R$8</f>
        <v>724.46057056424388</v>
      </c>
      <c r="R11" s="89">
        <f>'DLA (pensioners)'!S$8</f>
        <v>764.54014353121477</v>
      </c>
      <c r="S11" s="89">
        <f>'DLA (pensioners)'!T$8</f>
        <v>784.88395379919689</v>
      </c>
      <c r="T11" s="89">
        <f>'DLA (pensioners)'!U$8</f>
        <v>822.30651529566273</v>
      </c>
      <c r="U11" s="89">
        <f>'DLA (pensioners)'!V$8</f>
        <v>780.77964861724467</v>
      </c>
      <c r="V11" s="56">
        <f>'DLA (pensioners)'!W$8</f>
        <v>730.56852032241818</v>
      </c>
    </row>
    <row r="12" spans="1:22" ht="15" customHeight="1">
      <c r="A12" s="108" t="s">
        <v>91</v>
      </c>
      <c r="B12" s="89"/>
      <c r="C12" s="89"/>
      <c r="D12" s="89"/>
      <c r="E12" s="89"/>
      <c r="F12" s="89"/>
      <c r="G12" s="89"/>
      <c r="H12" s="89">
        <f>DHP!I$8</f>
        <v>1.221015</v>
      </c>
      <c r="I12" s="89">
        <f>DHP!J$8</f>
        <v>1.3922905700000001</v>
      </c>
      <c r="J12" s="89">
        <f>DHP!K$8</f>
        <v>1.6665194800000003</v>
      </c>
      <c r="K12" s="89">
        <f>DHP!L$8</f>
        <v>1.8881659999999998</v>
      </c>
      <c r="L12" s="89">
        <f>DHP!M$8</f>
        <v>2.19305905</v>
      </c>
      <c r="M12" s="89">
        <f>DHP!N$8</f>
        <v>2.2644760000000002</v>
      </c>
      <c r="N12" s="89">
        <f>DHP!O$8</f>
        <v>2.2987167400000001</v>
      </c>
      <c r="O12" s="89">
        <f>DHP!P$8</f>
        <v>2.0641989999999999</v>
      </c>
      <c r="P12" s="89">
        <f>DHP!Q$8</f>
        <v>2.0375289999999997</v>
      </c>
      <c r="Q12" s="89">
        <f>DHP!R$8</f>
        <v>2.0962610000000002</v>
      </c>
      <c r="R12" s="89">
        <f>DHP!S$8</f>
        <v>5.1614379999999995</v>
      </c>
      <c r="S12" s="89">
        <f>DHP!T$8</f>
        <v>17.797455999999997</v>
      </c>
      <c r="T12" s="89">
        <f>DHP!U$8</f>
        <v>17.98441</v>
      </c>
      <c r="U12" s="89">
        <f>DHP!V$8</f>
        <v>13.983906000000001</v>
      </c>
      <c r="V12" s="56">
        <f>DHP!W$8</f>
        <v>16.099437000000002</v>
      </c>
    </row>
    <row r="13" spans="1:22" ht="30" customHeight="1">
      <c r="A13" s="108" t="s">
        <v>101</v>
      </c>
      <c r="B13" s="89"/>
      <c r="C13" s="89"/>
      <c r="D13" s="89"/>
      <c r="E13" s="89"/>
      <c r="F13" s="89"/>
      <c r="G13" s="89"/>
      <c r="H13" s="89"/>
      <c r="I13" s="89"/>
      <c r="J13" s="89"/>
      <c r="K13" s="89"/>
      <c r="L13" s="89"/>
      <c r="M13" s="89"/>
      <c r="N13" s="89">
        <f>ESA!O$8</f>
        <v>18.427344540472966</v>
      </c>
      <c r="O13" s="89">
        <f>ESA!P$8</f>
        <v>186.44949191490716</v>
      </c>
      <c r="P13" s="89">
        <f>ESA!Q$8</f>
        <v>334.45149995060581</v>
      </c>
      <c r="Q13" s="89">
        <f>ESA!R$8</f>
        <v>537.70064430509569</v>
      </c>
      <c r="R13" s="89">
        <f>ESA!S$8</f>
        <v>1058.0693102383129</v>
      </c>
      <c r="S13" s="89">
        <f>ESA!T$8</f>
        <v>1631.9672209011362</v>
      </c>
      <c r="T13" s="89">
        <f>ESA!U$8</f>
        <v>1972.3372244553514</v>
      </c>
      <c r="U13" s="89">
        <f>ESA!V$8</f>
        <v>2130.7246406319059</v>
      </c>
      <c r="V13" s="56">
        <f>ESA!W$8</f>
        <v>2184.6097569506833</v>
      </c>
    </row>
    <row r="14" spans="1:22" ht="15" customHeight="1">
      <c r="A14" s="109" t="s">
        <v>51</v>
      </c>
      <c r="B14" s="89">
        <f>HB!C$8</f>
        <v>1429.623881</v>
      </c>
      <c r="C14" s="89">
        <f>HB!D$8</f>
        <v>1424.4315039999999</v>
      </c>
      <c r="D14" s="89">
        <f>HB!E$8</f>
        <v>1420.0752769999999</v>
      </c>
      <c r="E14" s="89">
        <f>HB!F$8</f>
        <v>1429.3210650000001</v>
      </c>
      <c r="F14" s="89">
        <f>HB!G$8</f>
        <v>1432.1943169999997</v>
      </c>
      <c r="G14" s="89">
        <f>HB!H$8</f>
        <v>1479.2359329999999</v>
      </c>
      <c r="H14" s="89">
        <f>HB!I$8</f>
        <v>1582.7320299999999</v>
      </c>
      <c r="I14" s="89">
        <f>HB!J$8</f>
        <v>1483.08995</v>
      </c>
      <c r="J14" s="89">
        <f>HB!K$8</f>
        <v>1509.1894820000002</v>
      </c>
      <c r="K14" s="89">
        <f>HB!L$8</f>
        <v>1555.0272790000001</v>
      </c>
      <c r="L14" s="89">
        <f>HB!M$8</f>
        <v>1633.598066</v>
      </c>
      <c r="M14" s="89">
        <f>HB!N$8</f>
        <v>1735.211063</v>
      </c>
      <c r="N14" s="89">
        <f>HB!O$8</f>
        <v>1893.7136010000002</v>
      </c>
      <c r="O14" s="89">
        <f>HB!P$8</f>
        <v>2205.6070829999999</v>
      </c>
      <c r="P14" s="89">
        <f>HB!Q$8</f>
        <v>2371.8620019999998</v>
      </c>
      <c r="Q14" s="89">
        <f>HB!R$8</f>
        <v>2540.0222940000003</v>
      </c>
      <c r="R14" s="89">
        <f>HB!S$8</f>
        <v>2654.4225140000003</v>
      </c>
      <c r="S14" s="89">
        <f>HB!T$8</f>
        <v>2691.3663270000002</v>
      </c>
      <c r="T14" s="89">
        <f>HB!U$8</f>
        <v>2684.3009549999997</v>
      </c>
      <c r="U14" s="89">
        <f>HB!V$8</f>
        <v>2607.5515530000002</v>
      </c>
      <c r="V14" s="56">
        <f>HB!W$8</f>
        <v>2471.3543410000002</v>
      </c>
    </row>
    <row r="15" spans="1:22" ht="15" customHeight="1">
      <c r="A15" s="53" t="s">
        <v>183</v>
      </c>
      <c r="B15" s="89"/>
      <c r="C15" s="89"/>
      <c r="D15" s="89"/>
      <c r="E15" s="89"/>
      <c r="F15" s="89"/>
      <c r="G15" s="89"/>
      <c r="H15" s="89"/>
      <c r="I15" s="89"/>
      <c r="J15" s="89"/>
      <c r="K15" s="89"/>
      <c r="L15" s="89"/>
      <c r="M15" s="89"/>
      <c r="N15" s="89">
        <v>1250.0299499999999</v>
      </c>
      <c r="O15" s="89">
        <v>1536.6103440000002</v>
      </c>
      <c r="P15" s="89">
        <v>1672.4055780000001</v>
      </c>
      <c r="Q15" s="89">
        <v>1805.8894300000002</v>
      </c>
      <c r="R15" s="89">
        <v>1902.602928</v>
      </c>
      <c r="S15" s="89">
        <v>1920.9187259999999</v>
      </c>
      <c r="T15" s="89">
        <v>1914.835926</v>
      </c>
      <c r="U15" s="89">
        <v>1848.589205</v>
      </c>
      <c r="V15" s="56">
        <v>1739.907385</v>
      </c>
    </row>
    <row r="16" spans="1:22" ht="15" customHeight="1">
      <c r="A16" s="53" t="s">
        <v>184</v>
      </c>
      <c r="B16" s="89"/>
      <c r="C16" s="89"/>
      <c r="D16" s="89"/>
      <c r="E16" s="89"/>
      <c r="F16" s="89"/>
      <c r="G16" s="89"/>
      <c r="H16" s="89"/>
      <c r="I16" s="89"/>
      <c r="J16" s="89"/>
      <c r="K16" s="89"/>
      <c r="L16" s="89"/>
      <c r="M16" s="89"/>
      <c r="N16" s="89">
        <v>643.68364599999995</v>
      </c>
      <c r="O16" s="89">
        <v>668.99673900000005</v>
      </c>
      <c r="P16" s="89">
        <v>699.45642399999997</v>
      </c>
      <c r="Q16" s="89">
        <v>734.13286300000004</v>
      </c>
      <c r="R16" s="89">
        <v>751.81958599999996</v>
      </c>
      <c r="S16" s="89">
        <v>770.44760099999996</v>
      </c>
      <c r="T16" s="89">
        <v>769.46502899999996</v>
      </c>
      <c r="U16" s="89">
        <v>758.96234800000002</v>
      </c>
      <c r="V16" s="56">
        <v>731.446956</v>
      </c>
    </row>
    <row r="17" spans="1:22" ht="15" customHeight="1">
      <c r="A17" s="109" t="s">
        <v>52</v>
      </c>
      <c r="B17" s="89">
        <f>IB!C$8</f>
        <v>1376.3167318947385</v>
      </c>
      <c r="C17" s="89">
        <f>IB!D$8</f>
        <v>1324.6124325081798</v>
      </c>
      <c r="D17" s="89">
        <f>IB!E$8</f>
        <v>1282.077309913818</v>
      </c>
      <c r="E17" s="89">
        <f>IB!F$8</f>
        <v>1178.4940440620089</v>
      </c>
      <c r="F17" s="89">
        <f>IB!G$8</f>
        <v>1144.2177965659123</v>
      </c>
      <c r="G17" s="89">
        <f>IB!H$8</f>
        <v>1125.9832347068213</v>
      </c>
      <c r="H17" s="89">
        <f>IB!I$8</f>
        <v>1108.7740633960454</v>
      </c>
      <c r="I17" s="89">
        <f>IB!J$8</f>
        <v>1093.068652351388</v>
      </c>
      <c r="J17" s="89">
        <f>IB!K$8</f>
        <v>1073.1526151102034</v>
      </c>
      <c r="K17" s="89">
        <f>IB!L$8</f>
        <v>1060.3383721016039</v>
      </c>
      <c r="L17" s="89">
        <f>IB!M$8</f>
        <v>1037.3308805241056</v>
      </c>
      <c r="M17" s="89">
        <f>IB!N$8</f>
        <v>1041.8299717301911</v>
      </c>
      <c r="N17" s="89">
        <f>IB!O$8</f>
        <v>1012.4692290084174</v>
      </c>
      <c r="O17" s="89">
        <f>IB!P$8</f>
        <v>947.7180805018545</v>
      </c>
      <c r="P17" s="89">
        <f>IB!Q$8</f>
        <v>857.67663786498827</v>
      </c>
      <c r="Q17" s="89">
        <f>IB!R$8</f>
        <v>753.64610774459129</v>
      </c>
      <c r="R17" s="89">
        <f>IB!S$8</f>
        <v>470.0953852560819</v>
      </c>
      <c r="S17" s="89">
        <f>IB!T$8</f>
        <v>137.65411792222258</v>
      </c>
      <c r="T17" s="89">
        <f>IB!U$8</f>
        <v>10.42185930003858</v>
      </c>
      <c r="U17" s="89">
        <f>IB!V$8</f>
        <v>2.1446340317975903</v>
      </c>
      <c r="V17" s="56">
        <f>IB!W$8</f>
        <v>1.0187748559596912</v>
      </c>
    </row>
    <row r="18" spans="1:22" ht="30" customHeight="1">
      <c r="A18" s="108" t="s">
        <v>53</v>
      </c>
      <c r="B18" s="89">
        <f>IS!C$8</f>
        <v>2160.8087165629713</v>
      </c>
      <c r="C18" s="89">
        <f>IS!D$8</f>
        <v>1784.84617174705</v>
      </c>
      <c r="D18" s="89">
        <f>IS!E$8</f>
        <v>1753.3663210993595</v>
      </c>
      <c r="E18" s="89">
        <f>IS!F$8</f>
        <v>1797.1775415723489</v>
      </c>
      <c r="F18" s="89">
        <f>IS!G$8</f>
        <v>1919.9157208127608</v>
      </c>
      <c r="G18" s="89">
        <f>IS!H$8</f>
        <v>2040.2356000925081</v>
      </c>
      <c r="H18" s="89">
        <f>IS!I$8</f>
        <v>2056.2442122715665</v>
      </c>
      <c r="I18" s="89">
        <f>IS!J$8</f>
        <v>1869.5627569113883</v>
      </c>
      <c r="J18" s="89">
        <f>IS!K$8</f>
        <v>1480.0241302088939</v>
      </c>
      <c r="K18" s="89">
        <f>IS!L$8</f>
        <v>1345.4431888885852</v>
      </c>
      <c r="L18" s="89">
        <f>IS!M$8</f>
        <v>1299.2245311006866</v>
      </c>
      <c r="M18" s="89">
        <f>IS!N$8</f>
        <v>1322.1883617516282</v>
      </c>
      <c r="N18" s="89">
        <f>IS!O$8</f>
        <v>1270.4315379483733</v>
      </c>
      <c r="O18" s="89">
        <f>IS!P$8</f>
        <v>1225.3139774280783</v>
      </c>
      <c r="P18" s="89">
        <f>IS!Q$8</f>
        <v>1145.7905901606903</v>
      </c>
      <c r="Q18" s="89">
        <f>IS!R$8</f>
        <v>1015.9721718188821</v>
      </c>
      <c r="R18" s="89">
        <f>IS!S$8</f>
        <v>736.60197883612216</v>
      </c>
      <c r="S18" s="89">
        <f>IS!T$8</f>
        <v>483.99572159576843</v>
      </c>
      <c r="T18" s="89">
        <f>IS!U$8</f>
        <v>394.17373518401541</v>
      </c>
      <c r="U18" s="89">
        <f>IS!V$8</f>
        <v>339.17843005039407</v>
      </c>
      <c r="V18" s="56">
        <f>IS!W$8</f>
        <v>282.0653826105019</v>
      </c>
    </row>
    <row r="19" spans="1:22" ht="15" customHeight="1">
      <c r="A19" s="53" t="s">
        <v>54</v>
      </c>
      <c r="B19" s="89">
        <f>'IS MIG'!C$8</f>
        <v>553.46852424168765</v>
      </c>
      <c r="C19" s="89">
        <f>'IS MIG'!D$8</f>
        <v>545.02552837402902</v>
      </c>
      <c r="D19" s="89">
        <f>'IS MIG'!E$8</f>
        <v>514.36205482258185</v>
      </c>
      <c r="E19" s="89">
        <f>'IS MIG'!F$8</f>
        <v>528.55291728946804</v>
      </c>
      <c r="F19" s="89">
        <f>'IS MIG'!G$8</f>
        <v>543.05299247385108</v>
      </c>
      <c r="G19" s="89">
        <f>'IS MIG'!H$8</f>
        <v>590.99348913934909</v>
      </c>
      <c r="H19" s="89">
        <f>'IS MIG'!I$8</f>
        <v>583.6861480567577</v>
      </c>
      <c r="I19" s="89">
        <f>'IS MIG'!J$8</f>
        <v>320.69477721151418</v>
      </c>
      <c r="J19" s="89"/>
      <c r="K19" s="89"/>
      <c r="L19" s="89"/>
      <c r="M19" s="89"/>
      <c r="N19" s="89"/>
      <c r="O19" s="89"/>
      <c r="P19" s="89"/>
      <c r="Q19" s="89"/>
      <c r="R19" s="89"/>
      <c r="S19" s="89"/>
      <c r="T19" s="89"/>
      <c r="U19" s="89"/>
      <c r="V19" s="56"/>
    </row>
    <row r="20" spans="1:22" ht="15" customHeight="1">
      <c r="A20" s="53" t="s">
        <v>185</v>
      </c>
      <c r="B20" s="89"/>
      <c r="C20" s="89"/>
      <c r="D20" s="89"/>
      <c r="E20" s="89"/>
      <c r="F20" s="89">
        <f>'IS (incapacity)'!G$8</f>
        <v>676.70863569718381</v>
      </c>
      <c r="G20" s="89">
        <f>'IS (incapacity)'!H$8</f>
        <v>726.07358302749344</v>
      </c>
      <c r="H20" s="89">
        <f>'IS (incapacity)'!I$8</f>
        <v>736.76482033621039</v>
      </c>
      <c r="I20" s="89">
        <f>'IS (incapacity)'!J$8</f>
        <v>785.44210765490823</v>
      </c>
      <c r="J20" s="89">
        <f>'IS (incapacity)'!K$8</f>
        <v>783.14708825259368</v>
      </c>
      <c r="K20" s="89">
        <f>'IS (incapacity)'!L$8</f>
        <v>724.31597813646999</v>
      </c>
      <c r="L20" s="89">
        <f>'IS (incapacity)'!M$8</f>
        <v>727.22733745162282</v>
      </c>
      <c r="M20" s="89">
        <f>'IS (incapacity)'!N$8</f>
        <v>794.8522930405137</v>
      </c>
      <c r="N20" s="89">
        <f>'IS (incapacity)'!O$8</f>
        <v>793.68289066051466</v>
      </c>
      <c r="O20" s="89">
        <f>'IS (incapacity)'!P$8</f>
        <v>773.93298248567419</v>
      </c>
      <c r="P20" s="89">
        <f>'IS (incapacity)'!Q$8</f>
        <v>715.94995451425802</v>
      </c>
      <c r="Q20" s="89">
        <f>'IS (incapacity)'!R$8</f>
        <v>617.56644032217798</v>
      </c>
      <c r="R20" s="89">
        <f>'IS (incapacity)'!S$8</f>
        <v>352.02888921630858</v>
      </c>
      <c r="S20" s="89">
        <f>'IS (incapacity)'!T$8</f>
        <v>129.04853627325051</v>
      </c>
      <c r="T20" s="89">
        <f>'IS (incapacity)'!U$8</f>
        <v>60.816176147092136</v>
      </c>
      <c r="U20" s="89">
        <f>'IS (incapacity)'!V$8</f>
        <v>32.36498463391321</v>
      </c>
      <c r="V20" s="56">
        <f>'IS (incapacity)'!W$8</f>
        <v>11.922322762006161</v>
      </c>
    </row>
    <row r="21" spans="1:22" ht="15" customHeight="1">
      <c r="A21" s="53" t="s">
        <v>186</v>
      </c>
      <c r="B21" s="89"/>
      <c r="C21" s="89"/>
      <c r="D21" s="89"/>
      <c r="E21" s="89"/>
      <c r="F21" s="89">
        <f>'IS (lone parent)'!G$8</f>
        <v>620.84565127096357</v>
      </c>
      <c r="G21" s="89">
        <f>'IS (lone parent)'!H$8</f>
        <v>636.9958691141353</v>
      </c>
      <c r="H21" s="89">
        <f>'IS (lone parent)'!I$8</f>
        <v>651.78460200052189</v>
      </c>
      <c r="I21" s="89">
        <f>'IS (lone parent)'!J$8</f>
        <v>676.92925661918582</v>
      </c>
      <c r="J21" s="89">
        <f>'IS (lone parent)'!K$8</f>
        <v>614.76252068937345</v>
      </c>
      <c r="K21" s="89">
        <f>'IS (lone parent)'!L$8</f>
        <v>525.16859357644182</v>
      </c>
      <c r="L21" s="89">
        <f>'IS (lone parent)'!M$8</f>
        <v>478.07700325645419</v>
      </c>
      <c r="M21" s="89">
        <f>'IS (lone parent)'!N$8</f>
        <v>449.28516227696065</v>
      </c>
      <c r="N21" s="89">
        <f>'IS (lone parent)'!O$8</f>
        <v>408.44084561357533</v>
      </c>
      <c r="O21" s="89">
        <f>'IS (lone parent)'!P$8</f>
        <v>377.74132644464197</v>
      </c>
      <c r="P21" s="89">
        <f>'IS (lone parent)'!Q$8</f>
        <v>341.14401265870185</v>
      </c>
      <c r="Q21" s="89">
        <f>'IS (lone parent)'!R$8</f>
        <v>304.71380713723454</v>
      </c>
      <c r="R21" s="89">
        <f>'IS (lone parent)'!S$8</f>
        <v>281.45883921139864</v>
      </c>
      <c r="S21" s="89">
        <f>'IS (lone parent)'!T$8</f>
        <v>248.31209964311512</v>
      </c>
      <c r="T21" s="89">
        <f>'IS (lone parent)'!U$8</f>
        <v>226.57097579698271</v>
      </c>
      <c r="U21" s="89">
        <f>'IS (lone parent)'!V$8</f>
        <v>199.94456686356273</v>
      </c>
      <c r="V21" s="56">
        <f>'IS (lone parent)'!W$8</f>
        <v>166.59421702732482</v>
      </c>
    </row>
    <row r="22" spans="1:22" ht="15" customHeight="1">
      <c r="A22" s="53" t="s">
        <v>187</v>
      </c>
      <c r="B22" s="89"/>
      <c r="C22" s="89"/>
      <c r="D22" s="89"/>
      <c r="E22" s="89"/>
      <c r="F22" s="89">
        <f>'IS (carer)'!G$8</f>
        <v>32.772752868473212</v>
      </c>
      <c r="G22" s="89">
        <f>'IS (carer)'!H$8</f>
        <v>41.770528504132422</v>
      </c>
      <c r="H22" s="89">
        <f>'IS (carer)'!I$8</f>
        <v>44.584445866724153</v>
      </c>
      <c r="I22" s="89">
        <f>'IS (carer)'!J$8</f>
        <v>47.638210820648354</v>
      </c>
      <c r="J22" s="89">
        <f>'IS (carer)'!K$8</f>
        <v>46.449387114281052</v>
      </c>
      <c r="K22" s="89">
        <f>'IS (carer)'!L$8</f>
        <v>43.893185858946225</v>
      </c>
      <c r="L22" s="89">
        <f>'IS (carer)'!M$8</f>
        <v>42.647330849771194</v>
      </c>
      <c r="M22" s="89">
        <f>'IS (carer)'!N$8</f>
        <v>41.03642754969421</v>
      </c>
      <c r="N22" s="89">
        <f>'IS (carer)'!O$8</f>
        <v>40.09245247793077</v>
      </c>
      <c r="O22" s="89">
        <f>'IS (carer)'!P$8</f>
        <v>44.673816242919926</v>
      </c>
      <c r="P22" s="89">
        <f>'IS (carer)'!Q$8</f>
        <v>57.11368611333242</v>
      </c>
      <c r="Q22" s="89">
        <f>'IS (carer)'!R$8</f>
        <v>63.669529943123479</v>
      </c>
      <c r="R22" s="89">
        <f>'IS (carer)'!S$8</f>
        <v>75.977417225896076</v>
      </c>
      <c r="S22" s="89">
        <f>'IS (carer)'!T$8</f>
        <v>84.835232296004591</v>
      </c>
      <c r="T22" s="89">
        <f>'IS (carer)'!U$8</f>
        <v>88.586415833412033</v>
      </c>
      <c r="U22" s="89">
        <f>'IS (carer)'!V$8</f>
        <v>90.456463760470328</v>
      </c>
      <c r="V22" s="56">
        <f>'IS (carer)'!W$8</f>
        <v>90.028751425057536</v>
      </c>
    </row>
    <row r="23" spans="1:22" ht="15" customHeight="1">
      <c r="A23" s="53" t="s">
        <v>188</v>
      </c>
      <c r="B23" s="89"/>
      <c r="C23" s="89"/>
      <c r="D23" s="89"/>
      <c r="E23" s="89"/>
      <c r="F23" s="89">
        <f>'IS (others)'!G$8</f>
        <v>46.535688502289148</v>
      </c>
      <c r="G23" s="89">
        <f>'IS (others)'!H$8</f>
        <v>44.402130307397705</v>
      </c>
      <c r="H23" s="89">
        <f>'IS (others)'!I$8</f>
        <v>39.42419601135245</v>
      </c>
      <c r="I23" s="89">
        <f>'IS (others)'!J$8</f>
        <v>38.858404605131767</v>
      </c>
      <c r="J23" s="89">
        <f>'IS (others)'!K$8</f>
        <v>35.665134152645734</v>
      </c>
      <c r="K23" s="89">
        <f>'IS (others)'!L$8</f>
        <v>46.922824236122324</v>
      </c>
      <c r="L23" s="89">
        <f>'IS (others)'!M$8</f>
        <v>46.751934471575019</v>
      </c>
      <c r="M23" s="89">
        <f>'IS (others)'!N$8</f>
        <v>37.759839486547875</v>
      </c>
      <c r="N23" s="89">
        <f>'IS (others)'!O$8</f>
        <v>31.549348022161489</v>
      </c>
      <c r="O23" s="89">
        <f>'IS (others)'!P$8</f>
        <v>30.989783059616872</v>
      </c>
      <c r="P23" s="89">
        <f>'IS (others)'!Q$8</f>
        <v>32.26211402151295</v>
      </c>
      <c r="Q23" s="89">
        <f>'IS (others)'!R$8</f>
        <v>29.521334994098829</v>
      </c>
      <c r="R23" s="89">
        <f>'IS (others)'!S$8</f>
        <v>26.903399404866384</v>
      </c>
      <c r="S23" s="89">
        <f>'IS (others)'!T$8</f>
        <v>21.732025166090814</v>
      </c>
      <c r="T23" s="89">
        <f>'IS (others)'!U$8</f>
        <v>18.287860246927838</v>
      </c>
      <c r="U23" s="89">
        <f>'IS (others)'!V$8</f>
        <v>16.231700062150633</v>
      </c>
      <c r="V23" s="56">
        <f>'IS (others)'!W$8</f>
        <v>13.465439069523136</v>
      </c>
    </row>
    <row r="24" spans="1:22" ht="30" customHeight="1">
      <c r="A24" s="109" t="s">
        <v>59</v>
      </c>
      <c r="B24" s="89"/>
      <c r="C24" s="89"/>
      <c r="D24" s="89"/>
      <c r="E24" s="89"/>
      <c r="F24" s="89">
        <f>IIDB!G$8</f>
        <v>103.8756692019664</v>
      </c>
      <c r="G24" s="89">
        <f>IIDB!H$8</f>
        <v>106.58266788908722</v>
      </c>
      <c r="H24" s="89">
        <f>IIDB!I$8</f>
        <v>107.10571887580072</v>
      </c>
      <c r="I24" s="89">
        <f>IIDB!J$8</f>
        <v>107.66622562597992</v>
      </c>
      <c r="J24" s="89">
        <f>IIDB!K$8</f>
        <v>109.78699887339479</v>
      </c>
      <c r="K24" s="89">
        <f>IIDB!L$8</f>
        <v>109.54048828304499</v>
      </c>
      <c r="L24" s="89">
        <f>IIDB!M$8</f>
        <v>109.74852668925709</v>
      </c>
      <c r="M24" s="89">
        <f>IIDB!N$8</f>
        <v>110.68104354921283</v>
      </c>
      <c r="N24" s="89">
        <f>IIDB!O$8</f>
        <v>114.97999599082614</v>
      </c>
      <c r="O24" s="89">
        <f>IIDB!P$8</f>
        <v>118.72812598691775</v>
      </c>
      <c r="P24" s="89">
        <f>IIDB!Q$8</f>
        <v>125.15241255741253</v>
      </c>
      <c r="Q24" s="89">
        <f>IIDB!R$8</f>
        <v>125.29054990463933</v>
      </c>
      <c r="R24" s="89">
        <f>IIDB!S$8</f>
        <v>128.69656266376521</v>
      </c>
      <c r="S24" s="89">
        <f>IIDB!T$8</f>
        <v>128.41557604030461</v>
      </c>
      <c r="T24" s="89">
        <f>IIDB!U$8</f>
        <v>129.44177162543639</v>
      </c>
      <c r="U24" s="89">
        <f>IIDB!V$8</f>
        <v>127.43533080345726</v>
      </c>
      <c r="V24" s="56">
        <f>IIDB!W$8</f>
        <v>123.83080843152122</v>
      </c>
    </row>
    <row r="25" spans="1:22" ht="15" customHeight="1">
      <c r="A25" s="108" t="s">
        <v>60</v>
      </c>
      <c r="B25" s="89">
        <f>JSA!C$8</f>
        <v>256.97650675007242</v>
      </c>
      <c r="C25" s="89">
        <f>JSA!D$8</f>
        <v>466.40543640072917</v>
      </c>
      <c r="D25" s="89">
        <f>JSA!E$8</f>
        <v>440.67388659216272</v>
      </c>
      <c r="E25" s="89">
        <f>JSA!F$8</f>
        <v>406.24072677184694</v>
      </c>
      <c r="F25" s="89">
        <f>JSA!G$8</f>
        <v>363.58454951708444</v>
      </c>
      <c r="G25" s="89">
        <f>JSA!H$8</f>
        <v>332.57263768531038</v>
      </c>
      <c r="H25" s="89">
        <f>JSA!I$8</f>
        <v>324.88911212016296</v>
      </c>
      <c r="I25" s="89">
        <f>JSA!J$8</f>
        <v>303.33043616177866</v>
      </c>
      <c r="J25" s="89">
        <f>JSA!K$8</f>
        <v>258.12245232718647</v>
      </c>
      <c r="K25" s="89">
        <f>JSA!L$8</f>
        <v>281.65869938252456</v>
      </c>
      <c r="L25" s="89">
        <f>JSA!M$8</f>
        <v>307.09422007137937</v>
      </c>
      <c r="M25" s="89">
        <f>JSA!N$8</f>
        <v>296.59374122864784</v>
      </c>
      <c r="N25" s="89">
        <f>JSA!O$8</f>
        <v>380.5722922175936</v>
      </c>
      <c r="O25" s="89">
        <f>JSA!P$8</f>
        <v>602.50843602692999</v>
      </c>
      <c r="P25" s="89">
        <f>JSA!Q$8</f>
        <v>566.3475305033553</v>
      </c>
      <c r="Q25" s="89">
        <f>JSA!R$8</f>
        <v>636.99105738360652</v>
      </c>
      <c r="R25" s="89">
        <f>JSA!S$8</f>
        <v>674.18878200617792</v>
      </c>
      <c r="S25" s="89">
        <f>JSA!T$8</f>
        <v>563.86591657988743</v>
      </c>
      <c r="T25" s="89">
        <f>JSA!U$8</f>
        <v>365.98800226312125</v>
      </c>
      <c r="U25" s="89">
        <f>JSA!V$8</f>
        <v>236.09043138063279</v>
      </c>
      <c r="V25" s="56">
        <f>JSA!W$8</f>
        <v>193.69847286175067</v>
      </c>
    </row>
    <row r="26" spans="1:22" ht="15" customHeight="1">
      <c r="A26" s="108" t="s">
        <v>61</v>
      </c>
      <c r="B26" s="89"/>
      <c r="C26" s="89"/>
      <c r="D26" s="89"/>
      <c r="E26" s="89"/>
      <c r="F26" s="89">
        <f>MA!G$8</f>
        <v>3.8044376042893897</v>
      </c>
      <c r="G26" s="89">
        <f>MA!H$8</f>
        <v>5.7624461700500751</v>
      </c>
      <c r="H26" s="89">
        <f>MA!I$8</f>
        <v>6.5964145556703109</v>
      </c>
      <c r="I26" s="89">
        <f>MA!J$8</f>
        <v>11.850707973744811</v>
      </c>
      <c r="J26" s="89">
        <f>MA!K$8</f>
        <v>15.710085480253603</v>
      </c>
      <c r="K26" s="89">
        <f>MA!L$8</f>
        <v>18.642216662636255</v>
      </c>
      <c r="L26" s="89">
        <f>MA!M$8</f>
        <v>17.301085558623893</v>
      </c>
      <c r="M26" s="89">
        <f>MA!N$8</f>
        <v>26.24298869275167</v>
      </c>
      <c r="N26" s="89">
        <f>MA!O$8</f>
        <v>32.563506490282485</v>
      </c>
      <c r="O26" s="89">
        <f>MA!P$8</f>
        <v>36.182507598177054</v>
      </c>
      <c r="P26" s="89">
        <f>MA!Q$8</f>
        <v>33.643332045607679</v>
      </c>
      <c r="Q26" s="89">
        <f>MA!R$8</f>
        <v>34.052540914654287</v>
      </c>
      <c r="R26" s="89">
        <f>MA!S$8</f>
        <v>39.949259113222681</v>
      </c>
      <c r="S26" s="89">
        <f>MA!T$8</f>
        <v>40.364547389915664</v>
      </c>
      <c r="T26" s="89">
        <f>MA!U$8</f>
        <v>45.735501787242754</v>
      </c>
      <c r="U26" s="89">
        <f>MA!V$8</f>
        <v>42.829111835925978</v>
      </c>
      <c r="V26" s="56">
        <f>MA!W$8</f>
        <v>44.104838045384916</v>
      </c>
    </row>
    <row r="27" spans="1:22" ht="15" customHeight="1">
      <c r="A27" s="108" t="s">
        <v>189</v>
      </c>
      <c r="B27" s="89"/>
      <c r="C27" s="89"/>
      <c r="D27" s="89"/>
      <c r="E27" s="89"/>
      <c r="F27" s="89"/>
      <c r="G27" s="89"/>
      <c r="H27" s="89"/>
      <c r="I27" s="89"/>
      <c r="J27" s="89">
        <f>O75TVL!K$8</f>
        <v>49.146295116462468</v>
      </c>
      <c r="K27" s="89">
        <f>O75TVL!L$8</f>
        <v>51.849322500625156</v>
      </c>
      <c r="L27" s="89">
        <f>O75TVL!M$8</f>
        <v>54.774102953619654</v>
      </c>
      <c r="M27" s="89">
        <f>O75TVL!N$8</f>
        <v>57.024294443119238</v>
      </c>
      <c r="N27" s="89">
        <f>O75TVL!O$8</f>
        <v>58.822787771809018</v>
      </c>
      <c r="O27" s="89">
        <f>O75TVL!P$8</f>
        <v>61.150918360065972</v>
      </c>
      <c r="P27" s="89">
        <f>O75TVL!Q$8</f>
        <v>64.384625493751088</v>
      </c>
      <c r="Q27" s="89">
        <f>O75TVL!R$8</f>
        <v>65.380058024109289</v>
      </c>
      <c r="R27" s="89">
        <f>O75TVL!S$8</f>
        <v>66.31685862354017</v>
      </c>
      <c r="S27" s="89">
        <f>O75TVL!T$8</f>
        <v>67.843672768624955</v>
      </c>
      <c r="T27" s="89">
        <f>O75TVL!U$8</f>
        <v>68.338474339672715</v>
      </c>
      <c r="U27" s="89">
        <f>O75TVL!V$8</f>
        <v>69.497923048556032</v>
      </c>
      <c r="V27" s="56">
        <f>O75TVL!W$8</f>
        <v>70.368367674851513</v>
      </c>
    </row>
    <row r="28" spans="1:22" ht="15" customHeight="1">
      <c r="A28" s="108" t="s">
        <v>95</v>
      </c>
      <c r="B28" s="89"/>
      <c r="C28" s="89"/>
      <c r="D28" s="89"/>
      <c r="E28" s="89"/>
      <c r="F28" s="89"/>
      <c r="G28" s="89"/>
      <c r="H28" s="89"/>
      <c r="I28" s="89"/>
      <c r="J28" s="89">
        <f>PC!K$8</f>
        <v>787.84993547047759</v>
      </c>
      <c r="K28" s="89">
        <f>PC!L$8</f>
        <v>844.51592000405003</v>
      </c>
      <c r="L28" s="89">
        <f>PC!M$8</f>
        <v>899.70121778593727</v>
      </c>
      <c r="M28" s="89">
        <f>PC!N$8</f>
        <v>965.74318671298101</v>
      </c>
      <c r="N28" s="89">
        <f>PC!O$8</f>
        <v>1012.3419425952418</v>
      </c>
      <c r="O28" s="89">
        <f>PC!P$8</f>
        <v>1067.9386964715595</v>
      </c>
      <c r="P28" s="89">
        <f>PC!Q$8</f>
        <v>1081.1540024081517</v>
      </c>
      <c r="Q28" s="89">
        <f>PC!R$8</f>
        <v>1055.775096960605</v>
      </c>
      <c r="R28" s="89">
        <f>PC!S$8</f>
        <v>980.67173952940004</v>
      </c>
      <c r="S28" s="89">
        <f>PC!T$8</f>
        <v>917.19546104579638</v>
      </c>
      <c r="T28" s="89">
        <f>PC!U$8</f>
        <v>854.17924716198047</v>
      </c>
      <c r="U28" s="89">
        <f>PC!V$8</f>
        <v>783.97753843222245</v>
      </c>
      <c r="V28" s="56">
        <f>PC!W$8</f>
        <v>723.88345675722428</v>
      </c>
    </row>
    <row r="29" spans="1:22" ht="30" customHeight="1">
      <c r="A29" s="108" t="s">
        <v>108</v>
      </c>
      <c r="B29" s="89"/>
      <c r="C29" s="89"/>
      <c r="D29" s="89"/>
      <c r="E29" s="89"/>
      <c r="F29" s="89"/>
      <c r="G29" s="89"/>
      <c r="H29" s="89"/>
      <c r="I29" s="89"/>
      <c r="J29" s="89"/>
      <c r="K29" s="89"/>
      <c r="L29" s="89"/>
      <c r="M29" s="89"/>
      <c r="N29" s="89"/>
      <c r="O29" s="89"/>
      <c r="P29" s="89"/>
      <c r="Q29" s="89"/>
      <c r="R29" s="89"/>
      <c r="S29" s="89">
        <f>PIP!T$8</f>
        <v>34.430494076393771</v>
      </c>
      <c r="T29" s="89">
        <f>PIP!U$8</f>
        <v>218.78052900549113</v>
      </c>
      <c r="U29" s="89">
        <f>PIP!V$8</f>
        <v>422.76600838845741</v>
      </c>
      <c r="V29" s="56">
        <f>PIP!W$8</f>
        <v>769.40242975844001</v>
      </c>
    </row>
    <row r="30" spans="1:22" ht="15" customHeight="1">
      <c r="A30" s="108" t="s">
        <v>62</v>
      </c>
      <c r="B30" s="89">
        <f>SDA!C$8</f>
        <v>129.85215366102642</v>
      </c>
      <c r="C30" s="89">
        <f>SDA!D$8</f>
        <v>141.56532787267381</v>
      </c>
      <c r="D30" s="89">
        <f>SDA!E$8</f>
        <v>137.24200123446926</v>
      </c>
      <c r="E30" s="89">
        <f>SDA!F$8</f>
        <v>138.22242499347917</v>
      </c>
      <c r="F30" s="89">
        <f>SDA!G$8</f>
        <v>139.69560982308366</v>
      </c>
      <c r="G30" s="89">
        <f>SDA!H$8</f>
        <v>142.87935682795757</v>
      </c>
      <c r="H30" s="89">
        <f>SDA!I$8</f>
        <v>132.83294180624736</v>
      </c>
      <c r="I30" s="89">
        <f>SDA!J$8</f>
        <v>129.92226279106893</v>
      </c>
      <c r="J30" s="89">
        <f>SDA!K$8</f>
        <v>127.13556041615846</v>
      </c>
      <c r="K30" s="89">
        <f>SDA!L$8</f>
        <v>124.36606293920639</v>
      </c>
      <c r="L30" s="89">
        <f>SDA!M$8</f>
        <v>124.71101646159616</v>
      </c>
      <c r="M30" s="89">
        <f>SDA!N$8</f>
        <v>124.1579050928532</v>
      </c>
      <c r="N30" s="89">
        <f>SDA!O$8</f>
        <v>122.0049120667346</v>
      </c>
      <c r="O30" s="89">
        <f>SDA!P$8</f>
        <v>124.65934659513957</v>
      </c>
      <c r="P30" s="89">
        <f>SDA!Q$8</f>
        <v>121.99444562818987</v>
      </c>
      <c r="Q30" s="89">
        <f>SDA!R$8</f>
        <v>120.94795247894604</v>
      </c>
      <c r="R30" s="89">
        <f>SDA!S$8</f>
        <v>121.92061311280895</v>
      </c>
      <c r="S30" s="89">
        <f>SDA!T$8</f>
        <v>118.69700682791502</v>
      </c>
      <c r="T30" s="89">
        <f>SDA!U$8</f>
        <v>104.84583500510327</v>
      </c>
      <c r="U30" s="89">
        <f>SDA!V$8</f>
        <v>62.795849676472685</v>
      </c>
      <c r="V30" s="56">
        <f>SDA!W$8</f>
        <v>29.152457229220978</v>
      </c>
    </row>
    <row r="31" spans="1:22" ht="15" customHeight="1">
      <c r="A31" s="53" t="s">
        <v>49</v>
      </c>
      <c r="B31" s="89"/>
      <c r="C31" s="89"/>
      <c r="D31" s="89"/>
      <c r="E31" s="89"/>
      <c r="F31" s="89">
        <f>'SDA (working age)'!G$8</f>
        <v>115.96078767692165</v>
      </c>
      <c r="G31" s="89">
        <f>'SDA (working age)'!H$8</f>
        <v>118.59596009245162</v>
      </c>
      <c r="H31" s="89">
        <f>'SDA (working age)'!I$8</f>
        <v>108.80317792832241</v>
      </c>
      <c r="I31" s="89">
        <f>'SDA (working age)'!J$8</f>
        <v>105.01238556002315</v>
      </c>
      <c r="J31" s="89">
        <f>'SDA (working age)'!K$8</f>
        <v>108.99426026118786</v>
      </c>
      <c r="K31" s="89">
        <f>'SDA (working age)'!L$8</f>
        <v>105.68061125982319</v>
      </c>
      <c r="L31" s="89">
        <f>'SDA (working age)'!M$8</f>
        <v>105.03484859180708</v>
      </c>
      <c r="M31" s="89">
        <f>'SDA (working age)'!N$8</f>
        <v>95.186503963220474</v>
      </c>
      <c r="N31" s="89">
        <f>'SDA (working age)'!O$8</f>
        <v>96.747586742064797</v>
      </c>
      <c r="O31" s="89">
        <f>'SDA (working age)'!P$8</f>
        <v>98.319588845709106</v>
      </c>
      <c r="P31" s="89">
        <f>'SDA (working age)'!Q$8</f>
        <v>97.594428333887137</v>
      </c>
      <c r="Q31" s="89">
        <f>'SDA (working age)'!R$8</f>
        <v>96.625326272849179</v>
      </c>
      <c r="R31" s="89">
        <f>'SDA (working age)'!S$8</f>
        <v>98.89652627429561</v>
      </c>
      <c r="S31" s="89">
        <f>'SDA (working age)'!T$8</f>
        <v>97.692529487995913</v>
      </c>
      <c r="T31" s="89">
        <f>'SDA (working age)'!U$8</f>
        <v>84.943274170051779</v>
      </c>
      <c r="U31" s="89">
        <f>'SDA (working age)'!V$8</f>
        <v>44.31592517794391</v>
      </c>
      <c r="V31" s="56">
        <f>'SDA (working age)'!W$8</f>
        <v>11.20035186446481</v>
      </c>
    </row>
    <row r="32" spans="1:22" ht="15" customHeight="1">
      <c r="A32" s="53" t="s">
        <v>50</v>
      </c>
      <c r="B32" s="89"/>
      <c r="C32" s="89"/>
      <c r="D32" s="89"/>
      <c r="E32" s="89"/>
      <c r="F32" s="89">
        <f>'SDA (pensioners)'!G$8</f>
        <v>23.734822146162013</v>
      </c>
      <c r="G32" s="89">
        <f>'SDA (pensioners)'!H$8</f>
        <v>24.283396735505963</v>
      </c>
      <c r="H32" s="89">
        <f>'SDA (pensioners)'!I$8</f>
        <v>24.02976387792496</v>
      </c>
      <c r="I32" s="89">
        <f>'SDA (pensioners)'!J$8</f>
        <v>24.909877231045776</v>
      </c>
      <c r="J32" s="89">
        <f>'SDA (pensioners)'!K$8</f>
        <v>18.141300154970605</v>
      </c>
      <c r="K32" s="89">
        <f>'SDA (pensioners)'!L$8</f>
        <v>18.685451679383192</v>
      </c>
      <c r="L32" s="89">
        <f>'SDA (pensioners)'!M$8</f>
        <v>19.676167869789047</v>
      </c>
      <c r="M32" s="89">
        <f>'SDA (pensioners)'!N$8</f>
        <v>28.97140112963271</v>
      </c>
      <c r="N32" s="89">
        <f>'SDA (pensioners)'!O$8</f>
        <v>25.257325324669821</v>
      </c>
      <c r="O32" s="89">
        <f>'SDA (pensioners)'!P$8</f>
        <v>26.339757749430479</v>
      </c>
      <c r="P32" s="89">
        <f>'SDA (pensioners)'!Q$8</f>
        <v>24.400017294302728</v>
      </c>
      <c r="Q32" s="89">
        <f>'SDA (pensioners)'!R$8</f>
        <v>24.322626206096849</v>
      </c>
      <c r="R32" s="89">
        <f>'SDA (pensioners)'!S$8</f>
        <v>23.024086838513341</v>
      </c>
      <c r="S32" s="89">
        <f>'SDA (pensioners)'!T$8</f>
        <v>21.004477339919113</v>
      </c>
      <c r="T32" s="89">
        <f>'SDA (pensioners)'!U$8</f>
        <v>19.90256083505151</v>
      </c>
      <c r="U32" s="89">
        <f>'SDA (pensioners)'!V$8</f>
        <v>18.479924498528774</v>
      </c>
      <c r="V32" s="56">
        <f>'SDA (pensioners)'!W$8</f>
        <v>17.952105364756168</v>
      </c>
    </row>
    <row r="33" spans="1:22" ht="15">
      <c r="A33" s="110" t="s">
        <v>63</v>
      </c>
      <c r="B33" s="89"/>
      <c r="C33" s="89"/>
      <c r="D33" s="89"/>
      <c r="E33" s="89">
        <f>SP!F$8</f>
        <v>4379.0515023553999</v>
      </c>
      <c r="F33" s="89">
        <f>SP!G$8</f>
        <v>4484.2067500409676</v>
      </c>
      <c r="G33" s="89">
        <f>SP!H$8</f>
        <v>4857.8986241284738</v>
      </c>
      <c r="H33" s="89">
        <f>SP!I$8</f>
        <v>5087.669036931622</v>
      </c>
      <c r="I33" s="89">
        <f>SP!J$8</f>
        <v>5317.9194401931391</v>
      </c>
      <c r="J33" s="89">
        <f>SP!K$8</f>
        <v>5563.5260361198398</v>
      </c>
      <c r="K33" s="89">
        <f>SP!L$8</f>
        <v>5847.3315024107505</v>
      </c>
      <c r="L33" s="89">
        <f>SP!M$8</f>
        <v>6087.0027826395999</v>
      </c>
      <c r="M33" s="89">
        <f>SP!N$8</f>
        <v>6524.6480156089146</v>
      </c>
      <c r="N33" s="89">
        <f>SP!O$8</f>
        <v>6960.467663625358</v>
      </c>
      <c r="O33" s="89">
        <f>SP!P$8</f>
        <v>7536.9825607723833</v>
      </c>
      <c r="P33" s="89">
        <f>SP!Q$8</f>
        <v>7832.5568568573271</v>
      </c>
      <c r="Q33" s="89">
        <f>SP!R$8</f>
        <v>8297.6642711741169</v>
      </c>
      <c r="R33" s="89">
        <f>SP!S$8</f>
        <v>8913.0883545359702</v>
      </c>
      <c r="S33" s="89">
        <f>SP!T$8</f>
        <v>9268.5282224113671</v>
      </c>
      <c r="T33" s="89">
        <f>SP!U$8</f>
        <v>9630.9741370477495</v>
      </c>
      <c r="U33" s="89">
        <f>SP!V$8</f>
        <v>9939.0472575471322</v>
      </c>
      <c r="V33" s="56">
        <f>SP!W$8</f>
        <v>10167.240847203317</v>
      </c>
    </row>
    <row r="34" spans="1:22" ht="30" customHeight="1">
      <c r="A34" s="110" t="s">
        <v>96</v>
      </c>
      <c r="B34" s="89"/>
      <c r="C34" s="89"/>
      <c r="D34" s="89"/>
      <c r="E34" s="89"/>
      <c r="F34" s="89"/>
      <c r="G34" s="89"/>
      <c r="H34" s="89"/>
      <c r="I34" s="89"/>
      <c r="J34" s="89">
        <f>SMP!K$8</f>
        <v>152.83011218237499</v>
      </c>
      <c r="K34" s="89">
        <f>SMP!L$8</f>
        <v>135.68765957754297</v>
      </c>
      <c r="L34" s="89">
        <f>SMP!M$8</f>
        <v>154.54947252261152</v>
      </c>
      <c r="M34" s="89">
        <f>SMP!N$8</f>
        <v>185.21495799835367</v>
      </c>
      <c r="N34" s="89">
        <f>SMP!O$8</f>
        <v>235.97022515036306</v>
      </c>
      <c r="O34" s="89">
        <f>SMP!P$8</f>
        <v>213.09283001538026</v>
      </c>
      <c r="P34" s="89">
        <f>SMP!Q$8</f>
        <v>230.75618401793989</v>
      </c>
      <c r="Q34" s="89">
        <f>SMP!R$8</f>
        <v>227.08106634532425</v>
      </c>
      <c r="R34" s="89">
        <f>SMP!S$8</f>
        <v>232.22017107267621</v>
      </c>
      <c r="S34" s="89">
        <f>SMP!T$8</f>
        <v>230.12813340208248</v>
      </c>
      <c r="T34" s="89">
        <f>SMP!U$8</f>
        <v>235.11261860926405</v>
      </c>
      <c r="U34" s="89">
        <f>SMP!V$8</f>
        <v>252.19770466600849</v>
      </c>
      <c r="V34" s="56">
        <f>SMP!W$8</f>
        <v>256.83542362877995</v>
      </c>
    </row>
    <row r="35" spans="1:22" ht="15" customHeight="1">
      <c r="A35" s="110" t="s">
        <v>109</v>
      </c>
      <c r="B35" s="89"/>
      <c r="C35" s="89"/>
      <c r="D35" s="89"/>
      <c r="E35" s="89"/>
      <c r="F35" s="89"/>
      <c r="G35" s="89"/>
      <c r="H35" s="89"/>
      <c r="I35" s="89"/>
      <c r="J35" s="89"/>
      <c r="K35" s="89"/>
      <c r="L35" s="89"/>
      <c r="M35" s="89"/>
      <c r="N35" s="89"/>
      <c r="O35" s="89"/>
      <c r="P35" s="89"/>
      <c r="Q35" s="89"/>
      <c r="R35" s="89"/>
      <c r="S35" s="89">
        <f>UC!T$8</f>
        <v>5.4192920953790082</v>
      </c>
      <c r="T35" s="89">
        <f>UC!U$8</f>
        <v>49.602151490607241</v>
      </c>
      <c r="U35" s="89">
        <f>UC!V$8</f>
        <v>246.92124336770098</v>
      </c>
      <c r="V35" s="56">
        <f>UC!W$8</f>
        <v>404.48946280516174</v>
      </c>
    </row>
    <row r="36" spans="1:22" ht="15" customHeight="1">
      <c r="A36" s="110" t="s">
        <v>64</v>
      </c>
      <c r="B36" s="89"/>
      <c r="C36" s="89"/>
      <c r="D36" s="89"/>
      <c r="E36" s="89"/>
      <c r="F36" s="89">
        <f>WFP!G$8</f>
        <v>211.10064958796448</v>
      </c>
      <c r="G36" s="89">
        <f>WFP!H$8</f>
        <v>202.19587968562936</v>
      </c>
      <c r="H36" s="89">
        <f>WFP!I$8</f>
        <v>204.3194729363336</v>
      </c>
      <c r="I36" s="89">
        <f>WFP!J$8</f>
        <v>227.70462533737214</v>
      </c>
      <c r="J36" s="89">
        <f>WFP!K$8</f>
        <v>291.79793392595127</v>
      </c>
      <c r="K36" s="89">
        <f>WFP!L$8</f>
        <v>363.63320376755144</v>
      </c>
      <c r="L36" s="89">
        <f>WFP!M$8</f>
        <v>236.67293407561226</v>
      </c>
      <c r="M36" s="89">
        <f>WFP!N$8</f>
        <v>242.73100949926777</v>
      </c>
      <c r="N36" s="89">
        <f>WFP!O$8</f>
        <v>314.83963754855512</v>
      </c>
      <c r="O36" s="89">
        <f>WFP!P$8</f>
        <v>318.59380870260378</v>
      </c>
      <c r="P36" s="89">
        <f>WFP!Q$8</f>
        <v>319.17371805475733</v>
      </c>
      <c r="Q36" s="89">
        <f>WFP!R$8</f>
        <v>249.59926495199909</v>
      </c>
      <c r="R36" s="89">
        <f>WFP!S$8</f>
        <v>247.38255329757027</v>
      </c>
      <c r="S36" s="89">
        <f>WFP!T$8</f>
        <v>246.24506050852756</v>
      </c>
      <c r="T36" s="89">
        <f>WFP!U$8</f>
        <v>242.78600077706125</v>
      </c>
      <c r="U36" s="89">
        <f>WFP!V$8</f>
        <v>239.39754010489747</v>
      </c>
      <c r="V36" s="56">
        <f>WFP!W$8</f>
        <v>236.2147999077304</v>
      </c>
    </row>
    <row r="37" spans="1:22" ht="30" customHeight="1">
      <c r="A37" s="111" t="s">
        <v>190</v>
      </c>
      <c r="B37" s="80">
        <f>SUM(B3:B36)-SUM(B9:B11,B19:B23)</f>
        <v>6820.817905680311</v>
      </c>
      <c r="C37" s="80">
        <f>SUM(C3:C36)-SUM(C9:C11,C19:C23)</f>
        <v>6715.8616689461369</v>
      </c>
      <c r="D37" s="80">
        <f>SUM(D3:D36)-SUM(D9:D11,D19:D23)</f>
        <v>6676.7789276863205</v>
      </c>
      <c r="E37" s="80">
        <f>SUM(E3:E36)-SUM(E9:E11,E19:E23)</f>
        <v>11157.007941498174</v>
      </c>
      <c r="F37" s="80">
        <f t="shared" ref="F37:M37" si="0">SUM(F3:F36)-SUM(F9:F11,F19:F23,F31:F32)</f>
        <v>11703.584448064325</v>
      </c>
      <c r="G37" s="80">
        <f t="shared" si="0"/>
        <v>12466.654800108234</v>
      </c>
      <c r="H37" s="80">
        <f t="shared" si="0"/>
        <v>12865.925832146082</v>
      </c>
      <c r="I37" s="80">
        <f t="shared" si="0"/>
        <v>12936.876446620565</v>
      </c>
      <c r="J37" s="80">
        <f t="shared" si="0"/>
        <v>13937.600178727051</v>
      </c>
      <c r="K37" s="80">
        <f t="shared" si="0"/>
        <v>14397.707708211681</v>
      </c>
      <c r="L37" s="80">
        <f t="shared" si="0"/>
        <v>14745.03073589387</v>
      </c>
      <c r="M37" s="80">
        <f t="shared" si="0"/>
        <v>15582.948791297393</v>
      </c>
      <c r="N37" s="80">
        <f t="shared" ref="N37:V37" si="1">SUM(N3:N36)-SUM(N9:N11,N19:N23,N31:N32,N15:N16)</f>
        <v>16538.245524283735</v>
      </c>
      <c r="O37" s="80">
        <f t="shared" si="1"/>
        <v>18044.286506055352</v>
      </c>
      <c r="P37" s="80">
        <f t="shared" si="1"/>
        <v>18601.666473170491</v>
      </c>
      <c r="Q37" s="80">
        <f t="shared" si="1"/>
        <v>19248.551110123379</v>
      </c>
      <c r="R37" s="80">
        <f t="shared" si="1"/>
        <v>20074.366122365122</v>
      </c>
      <c r="S37" s="80">
        <f t="shared" si="1"/>
        <v>19722.427289464838</v>
      </c>
      <c r="T37" s="80">
        <f t="shared" si="1"/>
        <v>20206.022389765305</v>
      </c>
      <c r="U37" s="80">
        <f t="shared" si="1"/>
        <v>20649.226231865439</v>
      </c>
      <c r="V37" s="51">
        <f t="shared" si="1"/>
        <v>20809.770158398853</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209</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523.55073650291524</v>
      </c>
      <c r="C41" s="89">
        <v>540.1365363482056</v>
      </c>
      <c r="D41" s="89">
        <v>551.9834074834863</v>
      </c>
      <c r="E41" s="89">
        <v>564.07101464662276</v>
      </c>
      <c r="F41" s="89">
        <v>573.90815497886024</v>
      </c>
      <c r="G41" s="89">
        <v>591.99064452073105</v>
      </c>
      <c r="H41" s="89">
        <v>593.1801078075531</v>
      </c>
      <c r="I41" s="89">
        <v>615.89471368074442</v>
      </c>
      <c r="J41" s="89">
        <v>636.98521697829347</v>
      </c>
      <c r="K41" s="89">
        <v>665.49642943284698</v>
      </c>
      <c r="L41" s="89">
        <v>685.3641214428344</v>
      </c>
      <c r="M41" s="89">
        <v>722.69658883691716</v>
      </c>
      <c r="N41" s="89">
        <v>748.27839039794799</v>
      </c>
      <c r="O41" s="89">
        <v>791.58790330755539</v>
      </c>
      <c r="P41" s="89">
        <v>789.69402846044522</v>
      </c>
      <c r="Q41" s="89">
        <v>789.9551013289929</v>
      </c>
      <c r="R41" s="89">
        <v>790.63248383327436</v>
      </c>
      <c r="S41" s="89">
        <v>759.86417811648073</v>
      </c>
      <c r="T41" s="89">
        <v>752.10054678684514</v>
      </c>
      <c r="U41" s="89">
        <v>748.54444856539374</v>
      </c>
      <c r="V41" s="56">
        <v>724.56648342199071</v>
      </c>
    </row>
    <row r="42" spans="1:22" ht="15">
      <c r="A42" s="108" t="s">
        <v>182</v>
      </c>
      <c r="B42" s="89" t="s">
        <v>208</v>
      </c>
      <c r="C42" s="89" t="s">
        <v>208</v>
      </c>
      <c r="D42" s="89" t="s">
        <v>208</v>
      </c>
      <c r="E42" s="89">
        <v>175.93941353506364</v>
      </c>
      <c r="F42" s="89">
        <v>170.63407133892809</v>
      </c>
      <c r="G42" s="89">
        <v>184.3363412690193</v>
      </c>
      <c r="H42" s="89">
        <v>181.36104802808606</v>
      </c>
      <c r="I42" s="89">
        <v>164.17841114962965</v>
      </c>
      <c r="J42" s="89">
        <v>145.65292357866844</v>
      </c>
      <c r="K42" s="89">
        <v>134.87887708808799</v>
      </c>
      <c r="L42" s="89">
        <v>119.0816225411964</v>
      </c>
      <c r="M42" s="89">
        <v>106.78053435960545</v>
      </c>
      <c r="N42" s="89">
        <v>95.077190529076319</v>
      </c>
      <c r="O42" s="89">
        <v>90.105874580374845</v>
      </c>
      <c r="P42" s="89">
        <v>83.307050891623149</v>
      </c>
      <c r="Q42" s="89">
        <v>79.66622327453895</v>
      </c>
      <c r="R42" s="89">
        <v>78.025564197047473</v>
      </c>
      <c r="S42" s="89">
        <v>74.867238656580128</v>
      </c>
      <c r="T42" s="89">
        <v>72.138959342672308</v>
      </c>
      <c r="U42" s="89">
        <v>70.842393863565079</v>
      </c>
      <c r="V42" s="56">
        <v>67.554172250190831</v>
      </c>
    </row>
    <row r="43" spans="1:22" ht="15">
      <c r="A43" s="108" t="s">
        <v>45</v>
      </c>
      <c r="B43" s="89" t="s">
        <v>208</v>
      </c>
      <c r="C43" s="89" t="s">
        <v>208</v>
      </c>
      <c r="D43" s="89" t="s">
        <v>208</v>
      </c>
      <c r="E43" s="89" t="s">
        <v>208</v>
      </c>
      <c r="F43" s="89" t="s">
        <v>208</v>
      </c>
      <c r="G43" s="89">
        <v>191.37224794712358</v>
      </c>
      <c r="H43" s="89">
        <v>198.02387564017553</v>
      </c>
      <c r="I43" s="89">
        <v>203.35571503964644</v>
      </c>
      <c r="J43" s="89">
        <v>202.73165922751909</v>
      </c>
      <c r="K43" s="89">
        <v>204.76020749805991</v>
      </c>
      <c r="L43" s="89">
        <v>202.62583073843538</v>
      </c>
      <c r="M43" s="89">
        <v>213.05495977883061</v>
      </c>
      <c r="N43" s="89">
        <v>219.94716787054605</v>
      </c>
      <c r="O43" s="89">
        <v>236.93757093041509</v>
      </c>
      <c r="P43" s="89">
        <v>242.83540164769212</v>
      </c>
      <c r="Q43" s="89">
        <v>263.46437119501093</v>
      </c>
      <c r="R43" s="89">
        <v>288.63702097805964</v>
      </c>
      <c r="S43" s="89">
        <v>310.22211021212746</v>
      </c>
      <c r="T43" s="89">
        <v>341.9075317401327</v>
      </c>
      <c r="U43" s="89">
        <v>371.69746711712014</v>
      </c>
      <c r="V43" s="56">
        <v>379.8804793673155</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39.67002715478899</v>
      </c>
      <c r="P44" s="89">
        <v>66.087063933904815</v>
      </c>
      <c r="Q44" s="89">
        <v>15.838717083801134</v>
      </c>
      <c r="R44" s="89">
        <v>8.7328037375937182</v>
      </c>
      <c r="S44" s="89">
        <v>0.18893497002433984</v>
      </c>
      <c r="T44" s="89">
        <v>0.23032625891119884</v>
      </c>
      <c r="U44" s="89">
        <v>0.24454071303329081</v>
      </c>
      <c r="V44" s="56" t="s">
        <v>208</v>
      </c>
    </row>
    <row r="45" spans="1:22" ht="15">
      <c r="A45" s="108" t="s">
        <v>46</v>
      </c>
      <c r="B45" s="89">
        <v>515.57702745597953</v>
      </c>
      <c r="C45" s="89">
        <v>531.14664485249386</v>
      </c>
      <c r="D45" s="89">
        <v>533.62217094169171</v>
      </c>
      <c r="E45" s="89">
        <v>540.67283000217549</v>
      </c>
      <c r="F45" s="89">
        <v>532.75842857822124</v>
      </c>
      <c r="G45" s="89">
        <v>541.23240377713</v>
      </c>
      <c r="H45" s="89">
        <v>538.88330674344843</v>
      </c>
      <c r="I45" s="89">
        <v>573.37455208022925</v>
      </c>
      <c r="J45" s="89">
        <v>599.91315946688746</v>
      </c>
      <c r="K45" s="89">
        <v>611.90811932543329</v>
      </c>
      <c r="L45" s="89">
        <v>612.40958341535998</v>
      </c>
      <c r="M45" s="89">
        <v>610.46082302140201</v>
      </c>
      <c r="N45" s="89">
        <v>626.15016901976787</v>
      </c>
      <c r="O45" s="89">
        <v>687.0548181647822</v>
      </c>
      <c r="P45" s="89">
        <v>709.1255619179733</v>
      </c>
      <c r="Q45" s="89">
        <v>701.67375955088539</v>
      </c>
      <c r="R45" s="89">
        <v>686.15407316505696</v>
      </c>
      <c r="S45" s="89" t="s">
        <v>208</v>
      </c>
      <c r="T45" s="89" t="s">
        <v>208</v>
      </c>
      <c r="U45" s="89" t="s">
        <v>208</v>
      </c>
      <c r="V45" s="56" t="s">
        <v>208</v>
      </c>
    </row>
    <row r="46" spans="1:22" ht="26.25" customHeight="1">
      <c r="A46" s="108" t="s">
        <v>47</v>
      </c>
      <c r="B46" s="89">
        <v>1117.1730330279083</v>
      </c>
      <c r="C46" s="89">
        <v>1205.8902491255001</v>
      </c>
      <c r="D46" s="89">
        <v>1259.966349107154</v>
      </c>
      <c r="E46" s="89">
        <v>1315.2870048554569</v>
      </c>
      <c r="F46" s="89">
        <v>1367.3177096197512</v>
      </c>
      <c r="G46" s="89">
        <v>1476.3030356202344</v>
      </c>
      <c r="H46" s="89">
        <v>1515.5339104217419</v>
      </c>
      <c r="I46" s="89">
        <v>1584.7730271883652</v>
      </c>
      <c r="J46" s="89">
        <v>1636.7384196699632</v>
      </c>
      <c r="K46" s="89">
        <v>1695.8782025159755</v>
      </c>
      <c r="L46" s="89">
        <v>1745.1780801379152</v>
      </c>
      <c r="M46" s="89">
        <v>1829.7091887028473</v>
      </c>
      <c r="N46" s="89">
        <v>1885.028376632313</v>
      </c>
      <c r="O46" s="89">
        <v>2009.2662663919607</v>
      </c>
      <c r="P46" s="89">
        <v>2025.665328139128</v>
      </c>
      <c r="Q46" s="89">
        <v>2091.1826114882001</v>
      </c>
      <c r="R46" s="89">
        <v>2179.1465616740047</v>
      </c>
      <c r="S46" s="89">
        <v>2177.2778038225006</v>
      </c>
      <c r="T46" s="89">
        <v>2153.0881194936023</v>
      </c>
      <c r="U46" s="89">
        <v>2055.380633812636</v>
      </c>
      <c r="V46" s="56">
        <v>1709.5876262364645</v>
      </c>
    </row>
    <row r="47" spans="1:22" ht="15">
      <c r="A47" s="53" t="s">
        <v>48</v>
      </c>
      <c r="B47" s="89" t="s">
        <v>208</v>
      </c>
      <c r="C47" s="89" t="s">
        <v>208</v>
      </c>
      <c r="D47" s="89" t="s">
        <v>208</v>
      </c>
      <c r="E47" s="89" t="s">
        <v>208</v>
      </c>
      <c r="F47" s="89" t="s">
        <v>208</v>
      </c>
      <c r="G47" s="89" t="s">
        <v>208</v>
      </c>
      <c r="H47" s="89">
        <v>128.89259958048947</v>
      </c>
      <c r="I47" s="89">
        <v>131.19231611139136</v>
      </c>
      <c r="J47" s="89">
        <v>135.6881967361231</v>
      </c>
      <c r="K47" s="89">
        <v>145.05943539842892</v>
      </c>
      <c r="L47" s="89">
        <v>148.61160695073974</v>
      </c>
      <c r="M47" s="89">
        <v>155.17558635397799</v>
      </c>
      <c r="N47" s="89">
        <v>160.4763223556447</v>
      </c>
      <c r="O47" s="89">
        <v>169.27431099363065</v>
      </c>
      <c r="P47" s="89">
        <v>167.73853291295524</v>
      </c>
      <c r="Q47" s="89">
        <v>176.75097393167366</v>
      </c>
      <c r="R47" s="89">
        <v>184.32952895351013</v>
      </c>
      <c r="S47" s="89">
        <v>191.53078484889662</v>
      </c>
      <c r="T47" s="89">
        <v>223.69700200890338</v>
      </c>
      <c r="U47" s="89">
        <v>240.77276804266108</v>
      </c>
      <c r="V47" s="56">
        <v>243.84983412429358</v>
      </c>
    </row>
    <row r="48" spans="1:22" ht="15">
      <c r="A48" s="53" t="s">
        <v>49</v>
      </c>
      <c r="B48" s="89" t="s">
        <v>208</v>
      </c>
      <c r="C48" s="89" t="s">
        <v>208</v>
      </c>
      <c r="D48" s="89" t="s">
        <v>208</v>
      </c>
      <c r="E48" s="89" t="s">
        <v>208</v>
      </c>
      <c r="F48" s="89" t="s">
        <v>208</v>
      </c>
      <c r="G48" s="89" t="s">
        <v>208</v>
      </c>
      <c r="H48" s="89">
        <v>873.16109660022755</v>
      </c>
      <c r="I48" s="89">
        <v>905.52826454964179</v>
      </c>
      <c r="J48" s="89">
        <v>924.42996785142509</v>
      </c>
      <c r="K48" s="89">
        <v>944.86194464238611</v>
      </c>
      <c r="L48" s="89">
        <v>962.87231096031576</v>
      </c>
      <c r="M48" s="89">
        <v>998.05799547874892</v>
      </c>
      <c r="N48" s="89">
        <v>1017.8884607624756</v>
      </c>
      <c r="O48" s="89">
        <v>1076.7355434666365</v>
      </c>
      <c r="P48" s="89">
        <v>1075.4644284525314</v>
      </c>
      <c r="Q48" s="89">
        <v>1118.3177572803165</v>
      </c>
      <c r="R48" s="89">
        <v>1173.2629716602501</v>
      </c>
      <c r="S48" s="89">
        <v>1157.6238760232159</v>
      </c>
      <c r="T48" s="89">
        <v>1074.4653818975748</v>
      </c>
      <c r="U48" s="89">
        <v>1004.9707582736235</v>
      </c>
      <c r="V48" s="56">
        <v>729.91021315699743</v>
      </c>
    </row>
    <row r="49" spans="1:22" ht="15">
      <c r="A49" s="53" t="s">
        <v>50</v>
      </c>
      <c r="B49" s="89" t="s">
        <v>208</v>
      </c>
      <c r="C49" s="89" t="s">
        <v>208</v>
      </c>
      <c r="D49" s="89" t="s">
        <v>208</v>
      </c>
      <c r="E49" s="89" t="s">
        <v>208</v>
      </c>
      <c r="F49" s="89" t="s">
        <v>208</v>
      </c>
      <c r="G49" s="89" t="s">
        <v>208</v>
      </c>
      <c r="H49" s="89">
        <v>513.91980054515852</v>
      </c>
      <c r="I49" s="89">
        <v>549.91937539455535</v>
      </c>
      <c r="J49" s="89">
        <v>578.31444426200255</v>
      </c>
      <c r="K49" s="89">
        <v>606.13984846502183</v>
      </c>
      <c r="L49" s="89">
        <v>633.81794689930791</v>
      </c>
      <c r="M49" s="89">
        <v>676.22932905120456</v>
      </c>
      <c r="N49" s="89">
        <v>706.32378003180668</v>
      </c>
      <c r="O49" s="89">
        <v>763.56087629772583</v>
      </c>
      <c r="P49" s="89">
        <v>784.39945743652822</v>
      </c>
      <c r="Q49" s="89">
        <v>796.2634068506959</v>
      </c>
      <c r="R49" s="89">
        <v>822.8664133137105</v>
      </c>
      <c r="S49" s="89">
        <v>830.87573705271029</v>
      </c>
      <c r="T49" s="89">
        <v>858.09524894143931</v>
      </c>
      <c r="U49" s="89">
        <v>809.1981694405705</v>
      </c>
      <c r="V49" s="56">
        <v>742.46921758511996</v>
      </c>
    </row>
    <row r="50" spans="1:22" ht="17.25" customHeight="1">
      <c r="A50" s="108" t="s">
        <v>91</v>
      </c>
      <c r="B50" s="89" t="s">
        <v>208</v>
      </c>
      <c r="C50" s="89" t="s">
        <v>208</v>
      </c>
      <c r="D50" s="89" t="s">
        <v>208</v>
      </c>
      <c r="E50" s="89" t="s">
        <v>208</v>
      </c>
      <c r="F50" s="89" t="s">
        <v>208</v>
      </c>
      <c r="G50" s="89" t="s">
        <v>208</v>
      </c>
      <c r="H50" s="89">
        <v>1.6400808305170664</v>
      </c>
      <c r="I50" s="89">
        <v>1.8290724027797527</v>
      </c>
      <c r="J50" s="89">
        <v>2.1327570364863866</v>
      </c>
      <c r="K50" s="89">
        <v>2.3535932726490101</v>
      </c>
      <c r="L50" s="89">
        <v>2.6532019248141063</v>
      </c>
      <c r="M50" s="89">
        <v>2.6748228737531345</v>
      </c>
      <c r="N50" s="89">
        <v>2.6434413074618623</v>
      </c>
      <c r="O50" s="89">
        <v>2.3420705141001217</v>
      </c>
      <c r="P50" s="89">
        <v>2.2705929560982461</v>
      </c>
      <c r="Q50" s="89">
        <v>2.3040259102137393</v>
      </c>
      <c r="R50" s="89">
        <v>5.5552007445737042</v>
      </c>
      <c r="S50" s="89">
        <v>18.8403321281892</v>
      </c>
      <c r="T50" s="89">
        <v>18.767134260715626</v>
      </c>
      <c r="U50" s="89">
        <v>14.49288689436146</v>
      </c>
      <c r="V50" s="56">
        <v>16.361691012467421</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21.190781316152098</v>
      </c>
      <c r="O51" s="89">
        <v>211.54833297703036</v>
      </c>
      <c r="P51" s="89">
        <v>372.70793198248396</v>
      </c>
      <c r="Q51" s="89">
        <v>590.99330494511992</v>
      </c>
      <c r="R51" s="89">
        <v>1138.7887290414924</v>
      </c>
      <c r="S51" s="89">
        <v>1727.5954756733393</v>
      </c>
      <c r="T51" s="89">
        <v>2058.178027456046</v>
      </c>
      <c r="U51" s="89">
        <v>2208.2779460693728</v>
      </c>
      <c r="V51" s="56">
        <v>2220.1962606548682</v>
      </c>
    </row>
    <row r="52" spans="1:22" ht="15">
      <c r="A52" s="109" t="s">
        <v>51</v>
      </c>
      <c r="B52" s="89">
        <v>2101.0191181219893</v>
      </c>
      <c r="C52" s="89">
        <v>2060.7852179053166</v>
      </c>
      <c r="D52" s="89">
        <v>2026.8966433532169</v>
      </c>
      <c r="E52" s="89">
        <v>2029.2445660203641</v>
      </c>
      <c r="F52" s="89">
        <v>1992.4405117962019</v>
      </c>
      <c r="G52" s="89">
        <v>2031.8636584012124</v>
      </c>
      <c r="H52" s="89">
        <v>2125.9431393130817</v>
      </c>
      <c r="I52" s="89">
        <v>1948.3568709260187</v>
      </c>
      <c r="J52" s="89">
        <v>1931.4112590671577</v>
      </c>
      <c r="K52" s="89">
        <v>1938.3368531369044</v>
      </c>
      <c r="L52" s="89">
        <v>1976.3560552935414</v>
      </c>
      <c r="M52" s="89">
        <v>2049.6495622395164</v>
      </c>
      <c r="N52" s="89">
        <v>2177.7023111537228</v>
      </c>
      <c r="O52" s="89">
        <v>2502.5142027414408</v>
      </c>
      <c r="P52" s="89">
        <v>2643.168835672172</v>
      </c>
      <c r="Q52" s="89">
        <v>2791.7693349714277</v>
      </c>
      <c r="R52" s="89">
        <v>2856.9266793839247</v>
      </c>
      <c r="S52" s="89">
        <v>2849.0721077947701</v>
      </c>
      <c r="T52" s="89">
        <v>2801.1281114394174</v>
      </c>
      <c r="U52" s="89">
        <v>2702.4602231197473</v>
      </c>
      <c r="V52" s="56">
        <v>2511.6118103857948</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1437.4893382446442</v>
      </c>
      <c r="O53" s="89">
        <v>1743.4606732895643</v>
      </c>
      <c r="P53" s="89">
        <v>1863.7046761769852</v>
      </c>
      <c r="Q53" s="89">
        <v>1984.8749929999751</v>
      </c>
      <c r="R53" s="89">
        <v>2047.7512666535392</v>
      </c>
      <c r="S53" s="89">
        <v>2033.4786493697793</v>
      </c>
      <c r="T53" s="89">
        <v>1998.1741358478666</v>
      </c>
      <c r="U53" s="89">
        <v>1915.8734521100591</v>
      </c>
      <c r="V53" s="56">
        <v>1768.2498477232584</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740.21296715925871</v>
      </c>
      <c r="O54" s="89">
        <v>759.05352945187701</v>
      </c>
      <c r="P54" s="89">
        <v>779.46415949518678</v>
      </c>
      <c r="Q54" s="89">
        <v>806.89434087234042</v>
      </c>
      <c r="R54" s="89">
        <v>809.17541273038523</v>
      </c>
      <c r="S54" s="89">
        <v>815.59345842499044</v>
      </c>
      <c r="T54" s="89">
        <v>802.95397559155083</v>
      </c>
      <c r="U54" s="89">
        <v>786.58677100968794</v>
      </c>
      <c r="V54" s="56">
        <v>743.36196266253614</v>
      </c>
    </row>
    <row r="55" spans="1:22" ht="15">
      <c r="A55" s="109" t="s">
        <v>52</v>
      </c>
      <c r="B55" s="89">
        <v>2022.6772962685434</v>
      </c>
      <c r="C55" s="89">
        <v>1916.3727513053243</v>
      </c>
      <c r="D55" s="89">
        <v>1829.9298903882261</v>
      </c>
      <c r="E55" s="89">
        <v>1673.1388724059664</v>
      </c>
      <c r="F55" s="89">
        <v>1591.8132512713421</v>
      </c>
      <c r="G55" s="89">
        <v>1546.6392909546994</v>
      </c>
      <c r="H55" s="89">
        <v>1489.3175650998298</v>
      </c>
      <c r="I55" s="89">
        <v>1435.9802109121367</v>
      </c>
      <c r="J55" s="89">
        <v>1373.3855610857024</v>
      </c>
      <c r="K55" s="89">
        <v>1321.7086100003592</v>
      </c>
      <c r="L55" s="89">
        <v>1254.981387243389</v>
      </c>
      <c r="M55" s="89">
        <v>1230.620522781207</v>
      </c>
      <c r="N55" s="89">
        <v>1164.3030808984818</v>
      </c>
      <c r="O55" s="89">
        <v>1075.2948586948055</v>
      </c>
      <c r="P55" s="89">
        <v>955.78248581800256</v>
      </c>
      <c r="Q55" s="89">
        <v>828.34158502938021</v>
      </c>
      <c r="R55" s="89">
        <v>505.95865613328084</v>
      </c>
      <c r="S55" s="89">
        <v>145.7202254337696</v>
      </c>
      <c r="T55" s="89">
        <v>10.87544338291397</v>
      </c>
      <c r="U55" s="89">
        <v>2.2226936059668074</v>
      </c>
      <c r="V55" s="56">
        <v>1.0353703303092816</v>
      </c>
    </row>
    <row r="56" spans="1:22" ht="27" customHeight="1">
      <c r="A56" s="108" t="s">
        <v>53</v>
      </c>
      <c r="B56" s="89">
        <v>3175.5907861079172</v>
      </c>
      <c r="C56" s="89">
        <v>2582.2123399000693</v>
      </c>
      <c r="D56" s="89">
        <v>2502.608395741313</v>
      </c>
      <c r="E56" s="89">
        <v>2551.500044120266</v>
      </c>
      <c r="F56" s="89">
        <v>2670.9489180173528</v>
      </c>
      <c r="G56" s="89">
        <v>2802.447180955789</v>
      </c>
      <c r="H56" s="89">
        <v>2761.9699310886945</v>
      </c>
      <c r="I56" s="89">
        <v>2456.0718269688859</v>
      </c>
      <c r="J56" s="89">
        <v>1894.0863972815141</v>
      </c>
      <c r="K56" s="89">
        <v>1677.0909115510003</v>
      </c>
      <c r="L56" s="89">
        <v>1571.8249933498355</v>
      </c>
      <c r="M56" s="89">
        <v>1561.7828024776766</v>
      </c>
      <c r="N56" s="89">
        <v>1460.9504282441656</v>
      </c>
      <c r="O56" s="89">
        <v>1390.2592419863802</v>
      </c>
      <c r="P56" s="89">
        <v>1276.8525224340444</v>
      </c>
      <c r="Q56" s="89">
        <v>1116.6673462545118</v>
      </c>
      <c r="R56" s="89">
        <v>792.79686422366979</v>
      </c>
      <c r="S56" s="89">
        <v>512.35638079323655</v>
      </c>
      <c r="T56" s="89">
        <v>411.32911283974198</v>
      </c>
      <c r="U56" s="89">
        <v>351.52371760275355</v>
      </c>
      <c r="V56" s="56">
        <v>286.66012579113374</v>
      </c>
    </row>
    <row r="57" spans="1:22" ht="15">
      <c r="A57" s="53" t="s">
        <v>54</v>
      </c>
      <c r="B57" s="89">
        <v>813.39432431497653</v>
      </c>
      <c r="C57" s="89">
        <v>788.51145112993356</v>
      </c>
      <c r="D57" s="89">
        <v>734.15736424242709</v>
      </c>
      <c r="E57" s="89">
        <v>750.40042543825791</v>
      </c>
      <c r="F57" s="89">
        <v>755.48462203335157</v>
      </c>
      <c r="G57" s="89">
        <v>811.78273603631771</v>
      </c>
      <c r="H57" s="89">
        <v>784.01367916547679</v>
      </c>
      <c r="I57" s="89">
        <v>421.30140026243345</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941.423719142859</v>
      </c>
      <c r="G58" s="89">
        <v>997.32739975207141</v>
      </c>
      <c r="H58" s="89">
        <v>989.6306420746422</v>
      </c>
      <c r="I58" s="89">
        <v>1031.8467380647101</v>
      </c>
      <c r="J58" s="89">
        <v>1002.2459881924358</v>
      </c>
      <c r="K58" s="89">
        <v>902.85770076051767</v>
      </c>
      <c r="L58" s="89">
        <v>879.81259396735504</v>
      </c>
      <c r="M58" s="89">
        <v>938.88789047881073</v>
      </c>
      <c r="N58" s="89">
        <v>912.7066861651432</v>
      </c>
      <c r="O58" s="89">
        <v>878.11573310967765</v>
      </c>
      <c r="P58" s="89">
        <v>797.84431222276305</v>
      </c>
      <c r="Q58" s="89">
        <v>678.77477078510969</v>
      </c>
      <c r="R58" s="89">
        <v>378.8849439799319</v>
      </c>
      <c r="S58" s="89">
        <v>136.61038319435718</v>
      </c>
      <c r="T58" s="89">
        <v>63.463040654422876</v>
      </c>
      <c r="U58" s="89">
        <v>33.542993040503184</v>
      </c>
      <c r="V58" s="56">
        <v>12.116533092607645</v>
      </c>
    </row>
    <row r="59" spans="1:22" ht="15">
      <c r="A59" s="53" t="s">
        <v>186</v>
      </c>
      <c r="B59" s="89" t="s">
        <v>208</v>
      </c>
      <c r="C59" s="89" t="s">
        <v>208</v>
      </c>
      <c r="D59" s="89" t="s">
        <v>208</v>
      </c>
      <c r="E59" s="89" t="s">
        <v>208</v>
      </c>
      <c r="F59" s="89">
        <v>863.70823601359473</v>
      </c>
      <c r="G59" s="89">
        <v>874.97114431218108</v>
      </c>
      <c r="H59" s="89">
        <v>875.48427444974197</v>
      </c>
      <c r="I59" s="89">
        <v>889.29182499337469</v>
      </c>
      <c r="J59" s="89">
        <v>786.75293478619813</v>
      </c>
      <c r="K59" s="89">
        <v>654.62108143460682</v>
      </c>
      <c r="L59" s="89">
        <v>578.38607913881026</v>
      </c>
      <c r="M59" s="89">
        <v>530.70036021415251</v>
      </c>
      <c r="N59" s="89">
        <v>469.69223487256551</v>
      </c>
      <c r="O59" s="89">
        <v>428.59085903203351</v>
      </c>
      <c r="P59" s="89">
        <v>380.16597170294972</v>
      </c>
      <c r="Q59" s="89">
        <v>334.9146441421467</v>
      </c>
      <c r="R59" s="89">
        <v>302.93115080603746</v>
      </c>
      <c r="S59" s="89">
        <v>262.8624241983967</v>
      </c>
      <c r="T59" s="89">
        <v>236.43188307891808</v>
      </c>
      <c r="U59" s="89">
        <v>207.22207319583717</v>
      </c>
      <c r="V59" s="56">
        <v>169.3079766370108</v>
      </c>
    </row>
    <row r="60" spans="1:22" ht="15">
      <c r="A60" s="53" t="s">
        <v>187</v>
      </c>
      <c r="B60" s="89" t="s">
        <v>208</v>
      </c>
      <c r="C60" s="89" t="s">
        <v>208</v>
      </c>
      <c r="D60" s="89" t="s">
        <v>208</v>
      </c>
      <c r="E60" s="89" t="s">
        <v>208</v>
      </c>
      <c r="F60" s="89">
        <v>45.592807989218706</v>
      </c>
      <c r="G60" s="89">
        <v>57.37557949098214</v>
      </c>
      <c r="H60" s="89">
        <v>59.88631999217057</v>
      </c>
      <c r="I60" s="89">
        <v>62.58301148290596</v>
      </c>
      <c r="J60" s="89">
        <v>59.444403979282015</v>
      </c>
      <c r="K60" s="89">
        <v>54.712724915472748</v>
      </c>
      <c r="L60" s="89">
        <v>51.595500950508814</v>
      </c>
      <c r="M60" s="89">
        <v>48.472659929730042</v>
      </c>
      <c r="N60" s="89">
        <v>46.104873712110297</v>
      </c>
      <c r="O60" s="89">
        <v>50.687568289137744</v>
      </c>
      <c r="P60" s="89">
        <v>63.646668776610703</v>
      </c>
      <c r="Q60" s="89">
        <v>69.979953202433279</v>
      </c>
      <c r="R60" s="89">
        <v>81.77368491960668</v>
      </c>
      <c r="S60" s="89">
        <v>89.806315724495107</v>
      </c>
      <c r="T60" s="89">
        <v>92.441907164106482</v>
      </c>
      <c r="U60" s="89">
        <v>93.748863739816514</v>
      </c>
      <c r="V60" s="56">
        <v>91.495287260978586</v>
      </c>
    </row>
    <row r="61" spans="1:22" ht="15">
      <c r="A61" s="53" t="s">
        <v>188</v>
      </c>
      <c r="B61" s="89" t="s">
        <v>208</v>
      </c>
      <c r="C61" s="89" t="s">
        <v>208</v>
      </c>
      <c r="D61" s="89" t="s">
        <v>208</v>
      </c>
      <c r="E61" s="89" t="s">
        <v>208</v>
      </c>
      <c r="F61" s="89">
        <v>64.739532838328969</v>
      </c>
      <c r="G61" s="89">
        <v>60.990321364236664</v>
      </c>
      <c r="H61" s="89">
        <v>52.955015406662937</v>
      </c>
      <c r="I61" s="89">
        <v>51.048852165461525</v>
      </c>
      <c r="J61" s="89">
        <v>45.643070323598089</v>
      </c>
      <c r="K61" s="89">
        <v>58.48916009282523</v>
      </c>
      <c r="L61" s="89">
        <v>56.561323567081246</v>
      </c>
      <c r="M61" s="89">
        <v>44.602319639450833</v>
      </c>
      <c r="N61" s="89">
        <v>36.280611844881712</v>
      </c>
      <c r="O61" s="89">
        <v>35.161463183679544</v>
      </c>
      <c r="P61" s="89">
        <v>35.952434957286876</v>
      </c>
      <c r="Q61" s="89">
        <v>32.447257631804085</v>
      </c>
      <c r="R61" s="89">
        <v>28.955842229525473</v>
      </c>
      <c r="S61" s="89">
        <v>23.005454933970174</v>
      </c>
      <c r="T61" s="89">
        <v>19.083791383498195</v>
      </c>
      <c r="U61" s="89">
        <v>16.822495310248009</v>
      </c>
      <c r="V61" s="56">
        <v>13.684786207290625</v>
      </c>
    </row>
    <row r="62" spans="1:22" ht="26.25" customHeight="1">
      <c r="A62" s="109" t="s">
        <v>192</v>
      </c>
      <c r="B62" s="89" t="s">
        <v>208</v>
      </c>
      <c r="C62" s="89" t="s">
        <v>208</v>
      </c>
      <c r="D62" s="89" t="s">
        <v>208</v>
      </c>
      <c r="E62" s="89" t="s">
        <v>208</v>
      </c>
      <c r="F62" s="89">
        <v>144.50978407837025</v>
      </c>
      <c r="G62" s="89">
        <v>146.40088485416896</v>
      </c>
      <c r="H62" s="89">
        <v>143.86558426141423</v>
      </c>
      <c r="I62" s="89">
        <v>141.44268893808427</v>
      </c>
      <c r="J62" s="89">
        <v>140.50180461254237</v>
      </c>
      <c r="K62" s="89">
        <v>136.5418910761355</v>
      </c>
      <c r="L62" s="89">
        <v>132.77572359825388</v>
      </c>
      <c r="M62" s="89">
        <v>130.73761301789079</v>
      </c>
      <c r="N62" s="89">
        <v>132.22284661917462</v>
      </c>
      <c r="O62" s="89">
        <v>134.71067618399411</v>
      </c>
      <c r="P62" s="89">
        <v>139.46804506417462</v>
      </c>
      <c r="Q62" s="89">
        <v>137.70836421858564</v>
      </c>
      <c r="R62" s="89">
        <v>138.51473963919065</v>
      </c>
      <c r="S62" s="89">
        <v>135.94033344046895</v>
      </c>
      <c r="T62" s="89">
        <v>135.07538512742175</v>
      </c>
      <c r="U62" s="89">
        <v>132.07367352727076</v>
      </c>
      <c r="V62" s="56">
        <v>125.84796756436859</v>
      </c>
    </row>
    <row r="63" spans="1:22" ht="15">
      <c r="A63" s="108" t="s">
        <v>60</v>
      </c>
      <c r="B63" s="89">
        <v>377.66055867256921</v>
      </c>
      <c r="C63" s="89">
        <v>674.7684435413197</v>
      </c>
      <c r="D63" s="89">
        <v>628.98103784611612</v>
      </c>
      <c r="E63" s="89">
        <v>576.75060382457445</v>
      </c>
      <c r="F63" s="89">
        <v>505.81166069590779</v>
      </c>
      <c r="G63" s="89">
        <v>456.81844337093702</v>
      </c>
      <c r="H63" s="89">
        <v>436.39464284385468</v>
      </c>
      <c r="I63" s="89">
        <v>398.48961248559976</v>
      </c>
      <c r="J63" s="89">
        <v>330.33665857654944</v>
      </c>
      <c r="K63" s="89">
        <v>351.08672651121765</v>
      </c>
      <c r="L63" s="89">
        <v>371.52806067518816</v>
      </c>
      <c r="M63" s="89">
        <v>350.33964734022589</v>
      </c>
      <c r="N63" s="89">
        <v>437.64440403537213</v>
      </c>
      <c r="O63" s="89">
        <v>683.61492400454233</v>
      </c>
      <c r="P63" s="89">
        <v>631.12952672799031</v>
      </c>
      <c r="Q63" s="89">
        <v>700.12460317979298</v>
      </c>
      <c r="R63" s="89">
        <v>725.62220524279451</v>
      </c>
      <c r="S63" s="89">
        <v>596.90672330533687</v>
      </c>
      <c r="T63" s="89">
        <v>381.91666984255204</v>
      </c>
      <c r="U63" s="89">
        <v>244.68356114811672</v>
      </c>
      <c r="V63" s="56">
        <v>196.85375100699301</v>
      </c>
    </row>
    <row r="64" spans="1:22" ht="15">
      <c r="A64" s="108" t="s">
        <v>61</v>
      </c>
      <c r="B64" s="89" t="s">
        <v>208</v>
      </c>
      <c r="C64" s="89" t="s">
        <v>208</v>
      </c>
      <c r="D64" s="89" t="s">
        <v>208</v>
      </c>
      <c r="E64" s="89" t="s">
        <v>208</v>
      </c>
      <c r="F64" s="89">
        <v>5.2926586269836937</v>
      </c>
      <c r="G64" s="89">
        <v>7.9152383302860185</v>
      </c>
      <c r="H64" s="89">
        <v>8.8603768691610103</v>
      </c>
      <c r="I64" s="89">
        <v>15.568447689894642</v>
      </c>
      <c r="J64" s="89">
        <v>20.10525274616861</v>
      </c>
      <c r="K64" s="89">
        <v>23.237467322494936</v>
      </c>
      <c r="L64" s="89">
        <v>20.931161660017523</v>
      </c>
      <c r="M64" s="89">
        <v>30.998494323197523</v>
      </c>
      <c r="N64" s="89">
        <v>37.44685748980762</v>
      </c>
      <c r="O64" s="89">
        <v>41.053204740383116</v>
      </c>
      <c r="P64" s="89">
        <v>37.491644419505789</v>
      </c>
      <c r="Q64" s="89">
        <v>37.42756106037222</v>
      </c>
      <c r="R64" s="89">
        <v>42.996962081292558</v>
      </c>
      <c r="S64" s="89">
        <v>42.729785595764014</v>
      </c>
      <c r="T64" s="89">
        <v>47.726019509251863</v>
      </c>
      <c r="U64" s="89">
        <v>44.387989566293768</v>
      </c>
      <c r="V64" s="56">
        <v>44.823289923337413</v>
      </c>
    </row>
    <row r="65" spans="1:22" ht="15">
      <c r="A65" s="108" t="s">
        <v>189</v>
      </c>
      <c r="B65" s="89" t="s">
        <v>208</v>
      </c>
      <c r="C65" s="89" t="s">
        <v>208</v>
      </c>
      <c r="D65" s="89" t="s">
        <v>208</v>
      </c>
      <c r="E65" s="89" t="s">
        <v>208</v>
      </c>
      <c r="F65" s="89" t="s">
        <v>208</v>
      </c>
      <c r="G65" s="89" t="s">
        <v>208</v>
      </c>
      <c r="H65" s="89" t="s">
        <v>208</v>
      </c>
      <c r="I65" s="89" t="s">
        <v>208</v>
      </c>
      <c r="J65" s="89">
        <v>62.895818491645748</v>
      </c>
      <c r="K65" s="89">
        <v>64.630025447381399</v>
      </c>
      <c r="L65" s="89">
        <v>66.266685972960786</v>
      </c>
      <c r="M65" s="89">
        <v>67.357696498478717</v>
      </c>
      <c r="N65" s="89">
        <v>67.64408346200257</v>
      </c>
      <c r="O65" s="89">
        <v>69.382730444716955</v>
      </c>
      <c r="P65" s="89">
        <v>71.749298845383208</v>
      </c>
      <c r="Q65" s="89">
        <v>71.860015379203958</v>
      </c>
      <c r="R65" s="89">
        <v>71.376128591156075</v>
      </c>
      <c r="S65" s="89">
        <v>71.819103121091004</v>
      </c>
      <c r="T65" s="89">
        <v>71.312727140067835</v>
      </c>
      <c r="U65" s="89">
        <v>72.027482030825922</v>
      </c>
      <c r="V65" s="56">
        <v>71.514642962211724</v>
      </c>
    </row>
    <row r="66" spans="1:22" ht="15">
      <c r="A66" s="108" t="s">
        <v>95</v>
      </c>
      <c r="B66" s="89" t="s">
        <v>208</v>
      </c>
      <c r="C66" s="89" t="s">
        <v>208</v>
      </c>
      <c r="D66" s="89" t="s">
        <v>208</v>
      </c>
      <c r="E66" s="89" t="s">
        <v>208</v>
      </c>
      <c r="F66" s="89" t="s">
        <v>208</v>
      </c>
      <c r="G66" s="89" t="s">
        <v>208</v>
      </c>
      <c r="H66" s="89" t="s">
        <v>208</v>
      </c>
      <c r="I66" s="89" t="s">
        <v>208</v>
      </c>
      <c r="J66" s="89">
        <v>1008.2645379998837</v>
      </c>
      <c r="K66" s="89">
        <v>1052.6865688538624</v>
      </c>
      <c r="L66" s="89">
        <v>1088.4745683374299</v>
      </c>
      <c r="M66" s="89">
        <v>1140.7460118769754</v>
      </c>
      <c r="N66" s="89">
        <v>1164.156706116147</v>
      </c>
      <c r="O66" s="89">
        <v>1211.698935942009</v>
      </c>
      <c r="P66" s="89">
        <v>1204.8224404783323</v>
      </c>
      <c r="Q66" s="89">
        <v>1160.4152244189327</v>
      </c>
      <c r="R66" s="89">
        <v>1055.4865480542658</v>
      </c>
      <c r="S66" s="89">
        <v>970.94029127367571</v>
      </c>
      <c r="T66" s="89">
        <v>891.35515783981145</v>
      </c>
      <c r="U66" s="89">
        <v>812.51245483330001</v>
      </c>
      <c r="V66" s="56">
        <v>735.67525674956983</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36.448015027367376</v>
      </c>
      <c r="T67" s="89">
        <v>228.30237753011866</v>
      </c>
      <c r="U67" s="89">
        <v>438.15368483988527</v>
      </c>
      <c r="V67" s="56">
        <v>781.93571737628235</v>
      </c>
    </row>
    <row r="68" spans="1:22" ht="15">
      <c r="A68" s="108" t="s">
        <v>62</v>
      </c>
      <c r="B68" s="89">
        <v>190.83470904270015</v>
      </c>
      <c r="C68" s="89">
        <v>204.80853886528874</v>
      </c>
      <c r="D68" s="89">
        <v>195.88775055424318</v>
      </c>
      <c r="E68" s="89">
        <v>196.23799836755009</v>
      </c>
      <c r="F68" s="89">
        <v>194.34177962290252</v>
      </c>
      <c r="G68" s="89">
        <v>196.25765315590539</v>
      </c>
      <c r="H68" s="89">
        <v>178.42267418304883</v>
      </c>
      <c r="I68" s="89">
        <v>170.68076915714718</v>
      </c>
      <c r="J68" s="89">
        <v>162.70392534817657</v>
      </c>
      <c r="K68" s="89">
        <v>155.0219255508041</v>
      </c>
      <c r="L68" s="89">
        <v>150.87761039604959</v>
      </c>
      <c r="M68" s="89">
        <v>146.65662365140304</v>
      </c>
      <c r="N68" s="89">
        <v>140.30124662965582</v>
      </c>
      <c r="O68" s="89">
        <v>141.44032623185254</v>
      </c>
      <c r="P68" s="89">
        <v>135.948852225651</v>
      </c>
      <c r="Q68" s="89">
        <v>132.93536267611319</v>
      </c>
      <c r="R68" s="89">
        <v>131.22185730859479</v>
      </c>
      <c r="S68" s="89">
        <v>125.65228599300151</v>
      </c>
      <c r="T68" s="89">
        <v>109.40897489645816</v>
      </c>
      <c r="U68" s="89">
        <v>65.081469140055944</v>
      </c>
      <c r="V68" s="56">
        <v>29.627340225542405</v>
      </c>
    </row>
    <row r="69" spans="1:22" ht="15">
      <c r="A69" s="53" t="s">
        <v>49</v>
      </c>
      <c r="B69" s="89" t="s">
        <v>208</v>
      </c>
      <c r="C69" s="89" t="s">
        <v>208</v>
      </c>
      <c r="D69" s="89" t="s">
        <v>208</v>
      </c>
      <c r="E69" s="89" t="s">
        <v>208</v>
      </c>
      <c r="F69" s="89">
        <v>161.32236275819304</v>
      </c>
      <c r="G69" s="89">
        <v>162.90222267407086</v>
      </c>
      <c r="H69" s="89">
        <v>146.14563000420077</v>
      </c>
      <c r="I69" s="89">
        <v>137.9563005859512</v>
      </c>
      <c r="J69" s="89">
        <v>139.48728370620481</v>
      </c>
      <c r="K69" s="89">
        <v>131.73056590922363</v>
      </c>
      <c r="L69" s="89">
        <v>127.07303182572342</v>
      </c>
      <c r="M69" s="89">
        <v>112.43529985454273</v>
      </c>
      <c r="N69" s="89">
        <v>111.25623385473048</v>
      </c>
      <c r="O69" s="89">
        <v>111.55485008663531</v>
      </c>
      <c r="P69" s="89">
        <v>108.75782456561809</v>
      </c>
      <c r="Q69" s="89">
        <v>106.20206897685968</v>
      </c>
      <c r="R69" s="89">
        <v>106.44127787541377</v>
      </c>
      <c r="S69" s="89">
        <v>103.41701094789956</v>
      </c>
      <c r="T69" s="89">
        <v>88.640207318123828</v>
      </c>
      <c r="U69" s="89">
        <v>45.928919375096363</v>
      </c>
      <c r="V69" s="56">
        <v>11.382801549972623</v>
      </c>
    </row>
    <row r="70" spans="1:22" ht="15">
      <c r="A70" s="53" t="s">
        <v>50</v>
      </c>
      <c r="B70" s="89" t="s">
        <v>208</v>
      </c>
      <c r="C70" s="89" t="s">
        <v>208</v>
      </c>
      <c r="D70" s="89" t="s">
        <v>208</v>
      </c>
      <c r="E70" s="89" t="s">
        <v>208</v>
      </c>
      <c r="F70" s="89">
        <v>33.019416864709484</v>
      </c>
      <c r="G70" s="89">
        <v>33.355430481834574</v>
      </c>
      <c r="H70" s="89">
        <v>32.277044178848072</v>
      </c>
      <c r="I70" s="89">
        <v>32.724468571195985</v>
      </c>
      <c r="J70" s="89">
        <v>23.216641641971762</v>
      </c>
      <c r="K70" s="89">
        <v>23.291359641580474</v>
      </c>
      <c r="L70" s="89">
        <v>23.804578570326129</v>
      </c>
      <c r="M70" s="89">
        <v>34.221323796860275</v>
      </c>
      <c r="N70" s="89">
        <v>29.045012774925368</v>
      </c>
      <c r="O70" s="89">
        <v>29.88547614521725</v>
      </c>
      <c r="P70" s="89">
        <v>27.191027660032898</v>
      </c>
      <c r="Q70" s="89">
        <v>26.733293699253498</v>
      </c>
      <c r="R70" s="89">
        <v>24.780579433181014</v>
      </c>
      <c r="S70" s="89">
        <v>22.235275045101961</v>
      </c>
      <c r="T70" s="89">
        <v>20.768767578334359</v>
      </c>
      <c r="U70" s="89">
        <v>19.152549764959584</v>
      </c>
      <c r="V70" s="56">
        <v>18.244538675569782</v>
      </c>
    </row>
    <row r="71" spans="1:22" ht="15">
      <c r="A71" s="110" t="s">
        <v>63</v>
      </c>
      <c r="B71" s="89" t="s">
        <v>208</v>
      </c>
      <c r="C71" s="89" t="s">
        <v>208</v>
      </c>
      <c r="D71" s="89" t="s">
        <v>208</v>
      </c>
      <c r="E71" s="89">
        <v>6217.0541546436989</v>
      </c>
      <c r="F71" s="89">
        <v>6238.3400674055392</v>
      </c>
      <c r="G71" s="89">
        <v>6672.7608830767213</v>
      </c>
      <c r="H71" s="89">
        <v>6833.8132287373855</v>
      </c>
      <c r="I71" s="89">
        <v>6986.2282327052044</v>
      </c>
      <c r="J71" s="89">
        <v>7120.0183637876235</v>
      </c>
      <c r="K71" s="89">
        <v>7288.6812319587225</v>
      </c>
      <c r="L71" s="89">
        <v>7364.1644529581672</v>
      </c>
      <c r="M71" s="89">
        <v>7706.9828760996907</v>
      </c>
      <c r="N71" s="89">
        <v>8004.2866618180315</v>
      </c>
      <c r="O71" s="89">
        <v>8551.5711522347538</v>
      </c>
      <c r="P71" s="89">
        <v>8728.4884914125232</v>
      </c>
      <c r="Q71" s="89">
        <v>9120.0635202581961</v>
      </c>
      <c r="R71" s="89">
        <v>9593.0620620783266</v>
      </c>
      <c r="S71" s="89">
        <v>9811.6354410273725</v>
      </c>
      <c r="T71" s="89">
        <v>10050.137018198258</v>
      </c>
      <c r="U71" s="89">
        <v>10300.804921124614</v>
      </c>
      <c r="V71" s="56">
        <v>10332.861527473175</v>
      </c>
    </row>
    <row r="72" spans="1:22" ht="27" customHeight="1">
      <c r="A72" s="110" t="s">
        <v>96</v>
      </c>
      <c r="B72" s="89" t="s">
        <v>208</v>
      </c>
      <c r="C72" s="89" t="s">
        <v>208</v>
      </c>
      <c r="D72" s="89" t="s">
        <v>208</v>
      </c>
      <c r="E72" s="89" t="s">
        <v>208</v>
      </c>
      <c r="F72" s="89" t="s">
        <v>208</v>
      </c>
      <c r="G72" s="89" t="s">
        <v>208</v>
      </c>
      <c r="H72" s="89" t="s">
        <v>208</v>
      </c>
      <c r="I72" s="89" t="s">
        <v>208</v>
      </c>
      <c r="J72" s="89">
        <v>195.58697096295811</v>
      </c>
      <c r="K72" s="89">
        <v>169.1342619045117</v>
      </c>
      <c r="L72" s="89">
        <v>186.976706339028</v>
      </c>
      <c r="M72" s="89">
        <v>218.7778568707385</v>
      </c>
      <c r="N72" s="89">
        <v>271.35724451788946</v>
      </c>
      <c r="O72" s="89">
        <v>241.77825584896198</v>
      </c>
      <c r="P72" s="89">
        <v>257.15136619269964</v>
      </c>
      <c r="Q72" s="89">
        <v>249.58755640571101</v>
      </c>
      <c r="R72" s="89">
        <v>249.93609673272525</v>
      </c>
      <c r="S72" s="89">
        <v>243.61293351900775</v>
      </c>
      <c r="T72" s="89">
        <v>245.34527848444768</v>
      </c>
      <c r="U72" s="89">
        <v>261.37710084307173</v>
      </c>
      <c r="V72" s="56">
        <v>261.01917989245658</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5.7368459276770185</v>
      </c>
      <c r="T73" s="89">
        <v>51.760954996276318</v>
      </c>
      <c r="U73" s="89">
        <v>255.90858891236755</v>
      </c>
      <c r="V73" s="56">
        <v>411.07845002387285</v>
      </c>
    </row>
    <row r="74" spans="1:22" ht="15">
      <c r="A74" s="110" t="s">
        <v>64</v>
      </c>
      <c r="B74" s="89" t="s">
        <v>208</v>
      </c>
      <c r="C74" s="89" t="s">
        <v>208</v>
      </c>
      <c r="D74" s="89" t="s">
        <v>208</v>
      </c>
      <c r="E74" s="89" t="s">
        <v>208</v>
      </c>
      <c r="F74" s="89">
        <v>293.67906387632644</v>
      </c>
      <c r="G74" s="89">
        <v>277.73423471297889</v>
      </c>
      <c r="H74" s="89">
        <v>274.44417215532269</v>
      </c>
      <c r="I74" s="89">
        <v>299.13888319296063</v>
      </c>
      <c r="J74" s="89">
        <v>373.43343674132285</v>
      </c>
      <c r="K74" s="89">
        <v>453.26770109149084</v>
      </c>
      <c r="L74" s="89">
        <v>286.33113378356893</v>
      </c>
      <c r="M74" s="89">
        <v>286.71642197922642</v>
      </c>
      <c r="N74" s="89">
        <v>362.05422296710265</v>
      </c>
      <c r="O74" s="89">
        <v>361.48121636393734</v>
      </c>
      <c r="P74" s="89">
        <v>355.68259199590273</v>
      </c>
      <c r="Q74" s="89">
        <v>274.33758182769697</v>
      </c>
      <c r="R74" s="89">
        <v>266.255207225817</v>
      </c>
      <c r="S74" s="89">
        <v>260.67426293436017</v>
      </c>
      <c r="T74" s="89">
        <v>253.35262447894129</v>
      </c>
      <c r="U74" s="89">
        <v>248.11104075847194</v>
      </c>
      <c r="V74" s="56">
        <v>240.06265366062817</v>
      </c>
    </row>
    <row r="75" spans="1:22" s="115" customFormat="1" ht="40.5" customHeight="1">
      <c r="A75" s="117" t="s">
        <v>190</v>
      </c>
      <c r="B75" s="118">
        <v>10024.083265200521</v>
      </c>
      <c r="C75" s="118">
        <v>9716.1207218435193</v>
      </c>
      <c r="D75" s="118">
        <v>9529.8756454154463</v>
      </c>
      <c r="E75" s="118">
        <v>15839.89650242174</v>
      </c>
      <c r="F75" s="118">
        <v>16281.796059906692</v>
      </c>
      <c r="G75" s="118">
        <v>17124.072140946937</v>
      </c>
      <c r="H75" s="118">
        <v>17281.653644023314</v>
      </c>
      <c r="I75" s="118">
        <v>16995.36303451733</v>
      </c>
      <c r="J75" s="118">
        <v>17836.884122659059</v>
      </c>
      <c r="K75" s="118">
        <v>17946.699603537938</v>
      </c>
      <c r="L75" s="118">
        <v>17838.800979807987</v>
      </c>
      <c r="M75" s="118">
        <v>18406.743046729585</v>
      </c>
      <c r="N75" s="118">
        <v>19018.38561102482</v>
      </c>
      <c r="O75" s="118">
        <v>20473.312589438785</v>
      </c>
      <c r="P75" s="118">
        <v>20729.429061215731</v>
      </c>
      <c r="Q75" s="118">
        <v>21156.316170456681</v>
      </c>
      <c r="R75" s="118">
        <v>21605.826444066144</v>
      </c>
      <c r="S75" s="118">
        <v>20878.100808766147</v>
      </c>
      <c r="T75" s="118">
        <v>21085.436501044598</v>
      </c>
      <c r="U75" s="118">
        <v>21400.808918088227</v>
      </c>
      <c r="V75" s="119">
        <v>21148.753796308978</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195</v>
      </c>
      <c r="B1" s="102"/>
      <c r="C1" s="102"/>
      <c r="D1" s="102"/>
      <c r="E1" s="102"/>
      <c r="F1" s="102"/>
      <c r="G1" s="102"/>
      <c r="H1" s="102"/>
      <c r="I1" s="102"/>
      <c r="J1" s="102"/>
      <c r="K1" s="102"/>
      <c r="L1" s="102"/>
      <c r="M1" s="102"/>
      <c r="N1" s="102"/>
      <c r="O1" s="102"/>
      <c r="P1" s="102"/>
      <c r="Q1" s="102"/>
      <c r="R1" s="102"/>
      <c r="S1" s="102"/>
      <c r="T1" s="102"/>
      <c r="U1" s="102"/>
      <c r="V1" s="103"/>
    </row>
    <row r="2" spans="1:22" ht="15.75">
      <c r="A2" s="105" t="s">
        <v>196</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AA!C$9</f>
        <v>219.13290004748873</v>
      </c>
      <c r="C3" s="89">
        <f>AA!D$9</f>
        <v>220.41895963393773</v>
      </c>
      <c r="D3" s="89">
        <f>AA!E$9</f>
        <v>232.99805003488964</v>
      </c>
      <c r="E3" s="89">
        <f>AA!F$9</f>
        <v>245.50266875118339</v>
      </c>
      <c r="F3" s="89">
        <f>AA!G$9</f>
        <v>256.2626978285287</v>
      </c>
      <c r="G3" s="89">
        <f>AA!H$9</f>
        <v>266.88840809411715</v>
      </c>
      <c r="H3" s="89">
        <f>AA!I$9</f>
        <v>269.6518706334387</v>
      </c>
      <c r="I3" s="89">
        <f>AA!J$9</f>
        <v>278.82526105295653</v>
      </c>
      <c r="J3" s="89">
        <f>AA!K$9</f>
        <v>289.5645456835058</v>
      </c>
      <c r="K3" s="89">
        <f>AA!L$9</f>
        <v>304.37461470480611</v>
      </c>
      <c r="L3" s="89">
        <f>AA!M$9</f>
        <v>319.91516004668335</v>
      </c>
      <c r="M3" s="89">
        <f>AA!N$9</f>
        <v>341.13413561365246</v>
      </c>
      <c r="N3" s="89">
        <f>AA!O$9</f>
        <v>363.25929246074361</v>
      </c>
      <c r="O3" s="89">
        <f>AA!P$9</f>
        <v>393.58322089775663</v>
      </c>
      <c r="P3" s="89">
        <f>AA!Q$9</f>
        <v>401.97369966834452</v>
      </c>
      <c r="Q3" s="89">
        <f>AA!R$9</f>
        <v>408.11262139071687</v>
      </c>
      <c r="R3" s="89">
        <f>AA!S$9</f>
        <v>410.34192828352275</v>
      </c>
      <c r="S3" s="89">
        <f>AA!T$9</f>
        <v>406.34602774630872</v>
      </c>
      <c r="T3" s="89">
        <f>AA!U$9</f>
        <v>419.18273442383531</v>
      </c>
      <c r="U3" s="89">
        <f>AA!V$9</f>
        <v>433.25654614988139</v>
      </c>
      <c r="V3" s="56">
        <f>AA!W$9</f>
        <v>439.74127360578348</v>
      </c>
    </row>
    <row r="4" spans="1:22" ht="15" customHeight="1">
      <c r="A4" s="108" t="s">
        <v>182</v>
      </c>
      <c r="B4" s="89"/>
      <c r="C4" s="89"/>
      <c r="D4" s="89"/>
      <c r="E4" s="89">
        <f>BBWB!F$9</f>
        <v>82.103883576244641</v>
      </c>
      <c r="F4" s="89">
        <f>BBWB!G$9</f>
        <v>82.613311892686895</v>
      </c>
      <c r="G4" s="89">
        <f>BBWB!H$9</f>
        <v>91.279177893039744</v>
      </c>
      <c r="H4" s="89">
        <f>BBWB!I$9</f>
        <v>91.307455474087078</v>
      </c>
      <c r="I4" s="89">
        <f>BBWB!J$9</f>
        <v>84.173236910859345</v>
      </c>
      <c r="J4" s="89">
        <f>BBWB!K$9</f>
        <v>77.125191502879559</v>
      </c>
      <c r="K4" s="89">
        <f>BBWB!L$9</f>
        <v>72.493990236866878</v>
      </c>
      <c r="L4" s="89">
        <f>BBWB!M$9</f>
        <v>65.85178050474795</v>
      </c>
      <c r="M4" s="89">
        <f>BBWB!N$9</f>
        <v>60.370524782646825</v>
      </c>
      <c r="N4" s="89">
        <f>BBWB!O$9</f>
        <v>55.039045136737997</v>
      </c>
      <c r="O4" s="89">
        <f>BBWB!P$9</f>
        <v>53.205833643541077</v>
      </c>
      <c r="P4" s="89">
        <f>BBWB!Q$9</f>
        <v>49.766986232744728</v>
      </c>
      <c r="Q4" s="89">
        <f>BBWB!R$9</f>
        <v>48.596062369608489</v>
      </c>
      <c r="R4" s="89">
        <f>BBWB!S$9</f>
        <v>47.713889078547801</v>
      </c>
      <c r="S4" s="89">
        <f>BBWB!T$9</f>
        <v>47.359121346206159</v>
      </c>
      <c r="T4" s="89">
        <f>BBWB!U$9</f>
        <v>46.791286806152527</v>
      </c>
      <c r="U4" s="89">
        <f>BBWB!V$9</f>
        <v>46.58102201443733</v>
      </c>
      <c r="V4" s="56">
        <f>BBWB!W$9</f>
        <v>46.343805260923844</v>
      </c>
    </row>
    <row r="5" spans="1:22" ht="15" customHeight="1">
      <c r="A5" s="108" t="s">
        <v>45</v>
      </c>
      <c r="B5" s="89"/>
      <c r="C5" s="89"/>
      <c r="D5" s="89"/>
      <c r="E5" s="89"/>
      <c r="F5" s="89"/>
      <c r="G5" s="89">
        <f>CA!H$9</f>
        <v>94.185120277077274</v>
      </c>
      <c r="H5" s="89">
        <f>CA!I$9</f>
        <v>100.1437407921153</v>
      </c>
      <c r="I5" s="89">
        <f>CA!J$9</f>
        <v>105.12397772095829</v>
      </c>
      <c r="J5" s="89">
        <f>CA!K$9</f>
        <v>108.93333620290821</v>
      </c>
      <c r="K5" s="89">
        <f>CA!L$9</f>
        <v>113.45749179642274</v>
      </c>
      <c r="L5" s="89">
        <f>CA!M$9</f>
        <v>116.18692607850515</v>
      </c>
      <c r="M5" s="89">
        <f>CA!N$9</f>
        <v>125.44191066962807</v>
      </c>
      <c r="N5" s="89">
        <f>CA!O$9</f>
        <v>133.48532616962271</v>
      </c>
      <c r="O5" s="89">
        <f>CA!P$9</f>
        <v>146.44022714776006</v>
      </c>
      <c r="P5" s="89">
        <f>CA!Q$9</f>
        <v>152.17781374934702</v>
      </c>
      <c r="Q5" s="89">
        <f>CA!R$9</f>
        <v>164.67901202565912</v>
      </c>
      <c r="R5" s="89">
        <f>CA!S$9</f>
        <v>181.04079817214102</v>
      </c>
      <c r="S5" s="89">
        <f>CA!T$9</f>
        <v>196.34675990191926</v>
      </c>
      <c r="T5" s="89">
        <f>CA!U$9</f>
        <v>220.02666875585257</v>
      </c>
      <c r="U5" s="89">
        <f>CA!V$9</f>
        <v>245.4458802244842</v>
      </c>
      <c r="V5" s="56">
        <f>CA!W$9</f>
        <v>261.84478275675508</v>
      </c>
    </row>
    <row r="6" spans="1:22" ht="15" customHeight="1">
      <c r="A6" s="108" t="s">
        <v>103</v>
      </c>
      <c r="B6" s="89"/>
      <c r="C6" s="89"/>
      <c r="D6" s="89"/>
      <c r="E6" s="89"/>
      <c r="F6" s="89"/>
      <c r="G6" s="89"/>
      <c r="H6" s="89"/>
      <c r="I6" s="89"/>
      <c r="J6" s="89"/>
      <c r="K6" s="89"/>
      <c r="L6" s="89"/>
      <c r="M6" s="89"/>
      <c r="N6" s="89"/>
      <c r="O6" s="89">
        <f>CWP!P$9</f>
        <v>40.602373403005018</v>
      </c>
      <c r="P6" s="89">
        <f>CWP!Q$9</f>
        <v>47.835761491744115</v>
      </c>
      <c r="Q6" s="89">
        <f>CWP!R$9</f>
        <v>12.805980375079836</v>
      </c>
      <c r="R6" s="89">
        <f>CWP!S$9</f>
        <v>25.63148143712575</v>
      </c>
      <c r="S6" s="89">
        <f>CWP!T$9</f>
        <v>4.0938111455108341</v>
      </c>
      <c r="T6" s="89">
        <f>CWP!U$9</f>
        <v>2.2072000000000003</v>
      </c>
      <c r="U6" s="89"/>
      <c r="V6" s="56"/>
    </row>
    <row r="7" spans="1:22" ht="15" customHeight="1">
      <c r="A7" s="108" t="s">
        <v>46</v>
      </c>
      <c r="B7" s="89">
        <f>CTB!C$9</f>
        <v>199.14464000000001</v>
      </c>
      <c r="C7" s="89">
        <f>CTB!D$9</f>
        <v>204.86170000000001</v>
      </c>
      <c r="D7" s="89">
        <f>CTB!E$9</f>
        <v>213.17486700000001</v>
      </c>
      <c r="E7" s="89">
        <f>CTB!F$9</f>
        <v>217.28855100000001</v>
      </c>
      <c r="F7" s="89">
        <f>CTB!G$9</f>
        <v>221.63807506000001</v>
      </c>
      <c r="G7" s="89">
        <f>CTB!H$9</f>
        <v>231.86987900000003</v>
      </c>
      <c r="H7" s="89">
        <f>CTB!I$9</f>
        <v>241.71538800000002</v>
      </c>
      <c r="I7" s="89">
        <f>CTB!J$9</f>
        <v>268.781993</v>
      </c>
      <c r="J7" s="89">
        <f>CTB!K$9</f>
        <v>292.62079900000003</v>
      </c>
      <c r="K7" s="89">
        <f>CTB!L$9</f>
        <v>310.33110599999998</v>
      </c>
      <c r="L7" s="89">
        <f>CTB!M$9</f>
        <v>323.31541699999997</v>
      </c>
      <c r="M7" s="89">
        <f>CTB!N$9</f>
        <v>330.51566200000002</v>
      </c>
      <c r="N7" s="89">
        <f>CTB!O$9</f>
        <v>350.23985499999998</v>
      </c>
      <c r="O7" s="89">
        <f>CTB!P$9</f>
        <v>393.61618199999998</v>
      </c>
      <c r="P7" s="89">
        <f>CTB!Q$9</f>
        <v>414.636054</v>
      </c>
      <c r="Q7" s="89">
        <f>CTB!R$9</f>
        <v>412.06180799999998</v>
      </c>
      <c r="R7" s="89">
        <f>CTB!S$9</f>
        <v>414.20088399999997</v>
      </c>
      <c r="S7" s="89"/>
      <c r="T7" s="89"/>
      <c r="U7" s="89"/>
      <c r="V7" s="56"/>
    </row>
    <row r="8" spans="1:22" ht="30" customHeight="1">
      <c r="A8" s="108" t="s">
        <v>47</v>
      </c>
      <c r="B8" s="89">
        <f>DLA!C$9</f>
        <v>448.58182118283929</v>
      </c>
      <c r="C8" s="89">
        <f>DLA!D$9</f>
        <v>490.31370072559315</v>
      </c>
      <c r="D8" s="89">
        <f>DLA!E$9</f>
        <v>517.47757494106679</v>
      </c>
      <c r="E8" s="89">
        <f>DLA!F$9</f>
        <v>552.90163488883434</v>
      </c>
      <c r="F8" s="89">
        <f>DLA!G$9</f>
        <v>593.78309074691288</v>
      </c>
      <c r="G8" s="89">
        <f>DLA!H$9</f>
        <v>644.14688927611292</v>
      </c>
      <c r="H8" s="89">
        <f>DLA!I$9</f>
        <v>684.71188666287253</v>
      </c>
      <c r="I8" s="89">
        <f>DLA!J$9</f>
        <v>733.55518234553551</v>
      </c>
      <c r="J8" s="89">
        <f>DLA!K$9</f>
        <v>776.74108863277115</v>
      </c>
      <c r="K8" s="89">
        <f>DLA!L$9</f>
        <v>824.52014149304694</v>
      </c>
      <c r="L8" s="89">
        <f>DLA!M$9</f>
        <v>873.00306103658602</v>
      </c>
      <c r="M8" s="89">
        <f>DLA!N$9</f>
        <v>934.08375721153106</v>
      </c>
      <c r="N8" s="89">
        <f>DLA!O$9</f>
        <v>990.38375026700896</v>
      </c>
      <c r="O8" s="89">
        <f>DLA!P$9</f>
        <v>1074.8480744291496</v>
      </c>
      <c r="P8" s="89">
        <f>DLA!Q$9</f>
        <v>1104.4708667317875</v>
      </c>
      <c r="Q8" s="89">
        <f>DLA!R$9</f>
        <v>1156.298722536693</v>
      </c>
      <c r="R8" s="89">
        <f>DLA!S$9</f>
        <v>1224.1911583979888</v>
      </c>
      <c r="S8" s="89">
        <f>DLA!T$9</f>
        <v>1250.3974071374039</v>
      </c>
      <c r="T8" s="89">
        <f>DLA!U$9</f>
        <v>1264.1700028147848</v>
      </c>
      <c r="U8" s="89">
        <f>DLA!V$9</f>
        <v>1233.2782233540456</v>
      </c>
      <c r="V8" s="56">
        <f>DLA!W$9</f>
        <v>1080.4023476993775</v>
      </c>
    </row>
    <row r="9" spans="1:22" ht="15" customHeight="1">
      <c r="A9" s="53" t="s">
        <v>48</v>
      </c>
      <c r="B9" s="89"/>
      <c r="C9" s="89"/>
      <c r="D9" s="89"/>
      <c r="E9" s="89"/>
      <c r="F9" s="89"/>
      <c r="G9" s="89"/>
      <c r="H9" s="89">
        <f>'DLA (children)'!I$9</f>
        <v>67.608823974749754</v>
      </c>
      <c r="I9" s="89">
        <f>'DLA (children)'!J$9</f>
        <v>70.242707111447743</v>
      </c>
      <c r="J9" s="89">
        <f>'DLA (children)'!K$9</f>
        <v>74.178175950462929</v>
      </c>
      <c r="K9" s="89">
        <f>'DLA (children)'!L$9</f>
        <v>80.792842661126883</v>
      </c>
      <c r="L9" s="89">
        <f>'DLA (children)'!M$9</f>
        <v>84.797535622402748</v>
      </c>
      <c r="M9" s="89">
        <f>'DLA (children)'!N$9</f>
        <v>90.071408622226954</v>
      </c>
      <c r="N9" s="89">
        <f>'DLA (children)'!O$9</f>
        <v>95.180171473022156</v>
      </c>
      <c r="O9" s="89">
        <f>'DLA (children)'!P$9</f>
        <v>101.86114503628576</v>
      </c>
      <c r="P9" s="89">
        <f>'DLA (children)'!Q$9</f>
        <v>102.42585380914485</v>
      </c>
      <c r="Q9" s="89">
        <f>'DLA (children)'!R$9</f>
        <v>108.42595935746695</v>
      </c>
      <c r="R9" s="89">
        <f>'DLA (children)'!S$9</f>
        <v>113.36853381751138</v>
      </c>
      <c r="S9" s="89">
        <f>'DLA (children)'!T$9</f>
        <v>120.70473525388871</v>
      </c>
      <c r="T9" s="89">
        <f>'DLA (children)'!U$9</f>
        <v>143.54845940498956</v>
      </c>
      <c r="U9" s="89">
        <f>'DLA (children)'!V$9</f>
        <v>155.37978483552689</v>
      </c>
      <c r="V9" s="56">
        <f>'DLA (children)'!W$9</f>
        <v>162.18801997679384</v>
      </c>
    </row>
    <row r="10" spans="1:22" ht="15" customHeight="1">
      <c r="A10" s="53" t="s">
        <v>49</v>
      </c>
      <c r="B10" s="89"/>
      <c r="C10" s="89"/>
      <c r="D10" s="89"/>
      <c r="E10" s="89"/>
      <c r="F10" s="89"/>
      <c r="G10" s="89"/>
      <c r="H10" s="89">
        <f>'DLA (working age)'!I$9</f>
        <v>394.50878124311868</v>
      </c>
      <c r="I10" s="89">
        <f>'DLA (working age)'!J$9</f>
        <v>420.07236568039724</v>
      </c>
      <c r="J10" s="89">
        <f>'DLA (working age)'!K$9</f>
        <v>439.24388378826927</v>
      </c>
      <c r="K10" s="89">
        <f>'DLA (working age)'!L$9</f>
        <v>459.26549525826596</v>
      </c>
      <c r="L10" s="89">
        <f>'DLA (working age)'!M$9</f>
        <v>480.83092126466101</v>
      </c>
      <c r="M10" s="89">
        <f>'DLA (working age)'!N$9</f>
        <v>508.3287762070641</v>
      </c>
      <c r="N10" s="89">
        <f>'DLA (working age)'!O$9</f>
        <v>535.02339106429167</v>
      </c>
      <c r="O10" s="89">
        <f>'DLA (working age)'!P$9</f>
        <v>577.23822485195137</v>
      </c>
      <c r="P10" s="89">
        <f>'DLA (working age)'!Q$9</f>
        <v>588.5921704212567</v>
      </c>
      <c r="Q10" s="89">
        <f>'DLA (working age)'!R$9</f>
        <v>620.59127017340666</v>
      </c>
      <c r="R10" s="89">
        <f>'DLA (working age)'!S$9</f>
        <v>658.9473524404068</v>
      </c>
      <c r="S10" s="89">
        <f>'DLA (working age)'!T$9</f>
        <v>665.15026382592748</v>
      </c>
      <c r="T10" s="89">
        <f>'DLA (working age)'!U$9</f>
        <v>633.6715396272308</v>
      </c>
      <c r="U10" s="89">
        <f>'DLA (working age)'!V$9</f>
        <v>611.24471184025765</v>
      </c>
      <c r="V10" s="56">
        <f>'DLA (working age)'!W$9</f>
        <v>477.06466651363553</v>
      </c>
    </row>
    <row r="11" spans="1:22" ht="15" customHeight="1">
      <c r="A11" s="53" t="s">
        <v>50</v>
      </c>
      <c r="B11" s="89"/>
      <c r="C11" s="89"/>
      <c r="D11" s="89"/>
      <c r="E11" s="89"/>
      <c r="F11" s="89"/>
      <c r="G11" s="89"/>
      <c r="H11" s="89">
        <f>'DLA (pensioners)'!I$9</f>
        <v>222.63028302692055</v>
      </c>
      <c r="I11" s="89">
        <f>'DLA (pensioners)'!J$9</f>
        <v>243.60129231524166</v>
      </c>
      <c r="J11" s="89">
        <f>'DLA (pensioners)'!K$9</f>
        <v>263.66032539117748</v>
      </c>
      <c r="K11" s="89">
        <f>'DLA (pensioners)'!L$9</f>
        <v>284.5146098699081</v>
      </c>
      <c r="L11" s="89">
        <f>'DLA (pensioners)'!M$9</f>
        <v>307.44654683633996</v>
      </c>
      <c r="M11" s="89">
        <f>'DLA (pensioners)'!N$9</f>
        <v>335.67166634565024</v>
      </c>
      <c r="N11" s="89">
        <f>'DLA (pensioners)'!O$9</f>
        <v>360.10529159774649</v>
      </c>
      <c r="O11" s="89">
        <f>'DLA (pensioners)'!P$9</f>
        <v>395.77516777605751</v>
      </c>
      <c r="P11" s="89">
        <f>'DLA (pensioners)'!Q$9</f>
        <v>414.01994843255136</v>
      </c>
      <c r="Q11" s="89">
        <f>'DLA (pensioners)'!R$9</f>
        <v>427.23173346618148</v>
      </c>
      <c r="R11" s="89">
        <f>'DLA (pensioners)'!S$9</f>
        <v>452.18377665671142</v>
      </c>
      <c r="S11" s="89">
        <f>'DLA (pensioners)'!T$9</f>
        <v>465.36446689931233</v>
      </c>
      <c r="T11" s="89">
        <f>'DLA (pensioners)'!U$9</f>
        <v>488.32883506169281</v>
      </c>
      <c r="U11" s="89">
        <f>'DLA (pensioners)'!V$9</f>
        <v>466.49909192475809</v>
      </c>
      <c r="V11" s="56">
        <f>'DLA (pensioners)'!W$9</f>
        <v>444.53645284666362</v>
      </c>
    </row>
    <row r="12" spans="1:22" ht="15" customHeight="1">
      <c r="A12" s="108" t="s">
        <v>91</v>
      </c>
      <c r="B12" s="89"/>
      <c r="C12" s="89"/>
      <c r="D12" s="89"/>
      <c r="E12" s="89"/>
      <c r="F12" s="89"/>
      <c r="G12" s="89"/>
      <c r="H12" s="89">
        <f>DHP!I$9</f>
        <v>0.77248596999999997</v>
      </c>
      <c r="I12" s="89">
        <f>DHP!J$9</f>
        <v>0.96802500000000002</v>
      </c>
      <c r="J12" s="89">
        <f>DHP!K$9</f>
        <v>0.93624025999999994</v>
      </c>
      <c r="K12" s="89">
        <f>DHP!L$9</f>
        <v>1.096338</v>
      </c>
      <c r="L12" s="89">
        <f>DHP!M$9</f>
        <v>1.227301</v>
      </c>
      <c r="M12" s="89">
        <f>DHP!N$9</f>
        <v>1.3075950000000001</v>
      </c>
      <c r="N12" s="89">
        <f>DHP!O$9</f>
        <v>1.4034369999999998</v>
      </c>
      <c r="O12" s="89">
        <f>DHP!P$9</f>
        <v>1.5841340000000002</v>
      </c>
      <c r="P12" s="89">
        <f>DHP!Q$9</f>
        <v>1.5305351200000001</v>
      </c>
      <c r="Q12" s="89">
        <f>DHP!R$9</f>
        <v>1.635203</v>
      </c>
      <c r="R12" s="89">
        <f>DHP!S$9</f>
        <v>3.6466640000000003</v>
      </c>
      <c r="S12" s="89">
        <f>DHP!T$9</f>
        <v>10.412444999999998</v>
      </c>
      <c r="T12" s="89">
        <f>DHP!U$9</f>
        <v>10.648740999999999</v>
      </c>
      <c r="U12" s="89">
        <f>DHP!V$9</f>
        <v>9.2786809999999988</v>
      </c>
      <c r="V12" s="56">
        <f>DHP!W$9</f>
        <v>10.840854999999999</v>
      </c>
    </row>
    <row r="13" spans="1:22" ht="30" customHeight="1">
      <c r="A13" s="108" t="s">
        <v>101</v>
      </c>
      <c r="B13" s="89"/>
      <c r="C13" s="89"/>
      <c r="D13" s="89"/>
      <c r="E13" s="89"/>
      <c r="F13" s="89"/>
      <c r="G13" s="89"/>
      <c r="H13" s="89"/>
      <c r="I13" s="89"/>
      <c r="J13" s="89"/>
      <c r="K13" s="89"/>
      <c r="L13" s="89"/>
      <c r="M13" s="89"/>
      <c r="N13" s="89">
        <f>ESA!O$9</f>
        <v>11.891372252972477</v>
      </c>
      <c r="O13" s="89">
        <f>ESA!P$9</f>
        <v>116.77706057761361</v>
      </c>
      <c r="P13" s="89">
        <f>ESA!Q$9</f>
        <v>200.77814037122229</v>
      </c>
      <c r="Q13" s="89">
        <f>ESA!R$9</f>
        <v>319.00468577648974</v>
      </c>
      <c r="R13" s="89">
        <f>ESA!S$9</f>
        <v>610.68030891646708</v>
      </c>
      <c r="S13" s="89">
        <f>ESA!T$9</f>
        <v>947.34557051014042</v>
      </c>
      <c r="T13" s="89">
        <f>ESA!U$9</f>
        <v>1173.1129724598286</v>
      </c>
      <c r="U13" s="89">
        <f>ESA!V$9</f>
        <v>1321.9668610379968</v>
      </c>
      <c r="V13" s="56">
        <f>ESA!W$9</f>
        <v>1378.1852134038677</v>
      </c>
    </row>
    <row r="14" spans="1:22" ht="15" customHeight="1">
      <c r="A14" s="109" t="s">
        <v>51</v>
      </c>
      <c r="B14" s="89">
        <f>HB!C$9</f>
        <v>832.13882599999999</v>
      </c>
      <c r="C14" s="89">
        <f>HB!D$9</f>
        <v>830.45507599999996</v>
      </c>
      <c r="D14" s="89">
        <f>HB!E$9</f>
        <v>831.47850700000004</v>
      </c>
      <c r="E14" s="89">
        <f>HB!F$9</f>
        <v>844.55060800000001</v>
      </c>
      <c r="F14" s="89">
        <f>HB!G$9</f>
        <v>859.92546479999999</v>
      </c>
      <c r="G14" s="89">
        <f>HB!H$9</f>
        <v>894.269769</v>
      </c>
      <c r="H14" s="89">
        <f>HB!I$9</f>
        <v>956.81748300000004</v>
      </c>
      <c r="I14" s="89">
        <f>HB!J$9</f>
        <v>893.264186</v>
      </c>
      <c r="J14" s="89">
        <f>HB!K$9</f>
        <v>926.70107099999996</v>
      </c>
      <c r="K14" s="89">
        <f>HB!L$9</f>
        <v>966.44524999999999</v>
      </c>
      <c r="L14" s="89">
        <f>HB!M$9</f>
        <v>1021.1888</v>
      </c>
      <c r="M14" s="89">
        <f>HB!N$9</f>
        <v>1069.630535</v>
      </c>
      <c r="N14" s="89">
        <f>HB!O$9</f>
        <v>1174.6424809999999</v>
      </c>
      <c r="O14" s="89">
        <f>HB!P$9</f>
        <v>1384.1209899999999</v>
      </c>
      <c r="P14" s="89">
        <f>HB!Q$9</f>
        <v>1496.9823389999999</v>
      </c>
      <c r="Q14" s="89">
        <f>HB!R$9</f>
        <v>1608.6093370000001</v>
      </c>
      <c r="R14" s="89">
        <f>HB!S$9</f>
        <v>1701.8816280000001</v>
      </c>
      <c r="S14" s="89">
        <f>HB!T$9</f>
        <v>1724.6759910000001</v>
      </c>
      <c r="T14" s="89">
        <f>HB!U$9</f>
        <v>1734.263708</v>
      </c>
      <c r="U14" s="89">
        <f>HB!V$9</f>
        <v>1723.5662670000002</v>
      </c>
      <c r="V14" s="56">
        <f>HB!W$9</f>
        <v>1640.3399400000001</v>
      </c>
    </row>
    <row r="15" spans="1:22" ht="15" customHeight="1">
      <c r="A15" s="53" t="s">
        <v>183</v>
      </c>
      <c r="B15" s="89"/>
      <c r="C15" s="89"/>
      <c r="D15" s="89"/>
      <c r="E15" s="89"/>
      <c r="F15" s="89"/>
      <c r="G15" s="89"/>
      <c r="H15" s="89"/>
      <c r="I15" s="89"/>
      <c r="J15" s="89"/>
      <c r="K15" s="89"/>
      <c r="L15" s="89"/>
      <c r="M15" s="89"/>
      <c r="N15" s="89">
        <v>725.90971300000001</v>
      </c>
      <c r="O15" s="89">
        <v>916.33499099999995</v>
      </c>
      <c r="P15" s="89">
        <v>1023.282463</v>
      </c>
      <c r="Q15" s="89">
        <v>1110.162587</v>
      </c>
      <c r="R15" s="89">
        <v>1190.771661</v>
      </c>
      <c r="S15" s="89">
        <v>1204.7253420000002</v>
      </c>
      <c r="T15" s="89">
        <v>1214.2384570000002</v>
      </c>
      <c r="U15" s="89">
        <v>1210.755748</v>
      </c>
      <c r="V15" s="56">
        <v>1154.2337190000001</v>
      </c>
    </row>
    <row r="16" spans="1:22" ht="15" customHeight="1">
      <c r="A16" s="53" t="s">
        <v>184</v>
      </c>
      <c r="B16" s="89"/>
      <c r="C16" s="89"/>
      <c r="D16" s="89"/>
      <c r="E16" s="89"/>
      <c r="F16" s="89"/>
      <c r="G16" s="89"/>
      <c r="H16" s="89"/>
      <c r="I16" s="89"/>
      <c r="J16" s="89"/>
      <c r="K16" s="89"/>
      <c r="L16" s="89"/>
      <c r="M16" s="89"/>
      <c r="N16" s="89">
        <v>448.73276799999996</v>
      </c>
      <c r="O16" s="89">
        <v>467.78599800000001</v>
      </c>
      <c r="P16" s="89">
        <v>473.69987600000002</v>
      </c>
      <c r="Q16" s="89">
        <v>498.44675000000001</v>
      </c>
      <c r="R16" s="89">
        <v>511.10996799999998</v>
      </c>
      <c r="S16" s="89">
        <v>519.950649</v>
      </c>
      <c r="T16" s="89">
        <v>520.02525100000003</v>
      </c>
      <c r="U16" s="89">
        <v>512.81052</v>
      </c>
      <c r="V16" s="56">
        <v>486.106222</v>
      </c>
    </row>
    <row r="17" spans="1:22" ht="15" customHeight="1">
      <c r="A17" s="109" t="s">
        <v>52</v>
      </c>
      <c r="B17" s="89">
        <f>IB!C$9</f>
        <v>764.03615944440253</v>
      </c>
      <c r="C17" s="89">
        <f>IB!D$9</f>
        <v>729.37386152437057</v>
      </c>
      <c r="D17" s="89">
        <f>IB!E$9</f>
        <v>706.6909451830694</v>
      </c>
      <c r="E17" s="89">
        <f>IB!F$9</f>
        <v>648.47758008278868</v>
      </c>
      <c r="F17" s="89">
        <f>IB!G$9</f>
        <v>644.55994043248234</v>
      </c>
      <c r="G17" s="89">
        <f>IB!H$9</f>
        <v>643.91266274031295</v>
      </c>
      <c r="H17" s="89">
        <f>IB!I$9</f>
        <v>643.29056750124562</v>
      </c>
      <c r="I17" s="89">
        <f>IB!J$9</f>
        <v>638.43250644230454</v>
      </c>
      <c r="J17" s="89">
        <f>IB!K$9</f>
        <v>631.63496975168368</v>
      </c>
      <c r="K17" s="89">
        <f>IB!L$9</f>
        <v>627.22149350905295</v>
      </c>
      <c r="L17" s="89">
        <f>IB!M$9</f>
        <v>614.00769372335503</v>
      </c>
      <c r="M17" s="89">
        <f>IB!N$9</f>
        <v>620.83566465290642</v>
      </c>
      <c r="N17" s="89">
        <f>IB!O$9</f>
        <v>605.04455445110329</v>
      </c>
      <c r="O17" s="89">
        <f>IB!P$9</f>
        <v>567.62942248928005</v>
      </c>
      <c r="P17" s="89">
        <f>IB!Q$9</f>
        <v>519.72497116193949</v>
      </c>
      <c r="Q17" s="89">
        <f>IB!R$9</f>
        <v>457.33666180334689</v>
      </c>
      <c r="R17" s="89">
        <f>IB!S$9</f>
        <v>299.26312825216195</v>
      </c>
      <c r="S17" s="89">
        <f>IB!T$9</f>
        <v>97.587712448387165</v>
      </c>
      <c r="T17" s="89">
        <f>IB!U$9</f>
        <v>12.036974972419188</v>
      </c>
      <c r="U17" s="89">
        <f>IB!V$9</f>
        <v>3.0142704765690409</v>
      </c>
      <c r="V17" s="56">
        <f>IB!W$9</f>
        <v>0.77973123649353282</v>
      </c>
    </row>
    <row r="18" spans="1:22" ht="30" customHeight="1">
      <c r="A18" s="108" t="s">
        <v>53</v>
      </c>
      <c r="B18" s="89">
        <f>IS!C$9</f>
        <v>1228.5220908056103</v>
      </c>
      <c r="C18" s="89">
        <f>IS!D$9</f>
        <v>1017.9243650585981</v>
      </c>
      <c r="D18" s="89">
        <f>IS!E$9</f>
        <v>1005.3924859391817</v>
      </c>
      <c r="E18" s="89">
        <f>IS!F$9</f>
        <v>1065.6874151578706</v>
      </c>
      <c r="F18" s="89">
        <f>IS!G$9</f>
        <v>1166.3215135085788</v>
      </c>
      <c r="G18" s="89">
        <f>IS!H$9</f>
        <v>1255.1139401753353</v>
      </c>
      <c r="H18" s="89">
        <f>IS!I$9</f>
        <v>1263.4057935831183</v>
      </c>
      <c r="I18" s="89">
        <f>IS!J$9</f>
        <v>1129.7671671757735</v>
      </c>
      <c r="J18" s="89">
        <f>IS!K$9</f>
        <v>864.26404546520985</v>
      </c>
      <c r="K18" s="89">
        <f>IS!L$9</f>
        <v>781.42451035918975</v>
      </c>
      <c r="L18" s="89">
        <f>IS!M$9</f>
        <v>750.71635251144676</v>
      </c>
      <c r="M18" s="89">
        <f>IS!N$9</f>
        <v>765.15248700243694</v>
      </c>
      <c r="N18" s="89">
        <f>IS!O$9</f>
        <v>736.28206845432862</v>
      </c>
      <c r="O18" s="89">
        <f>IS!P$9</f>
        <v>709.47408406631246</v>
      </c>
      <c r="P18" s="89">
        <f>IS!Q$9</f>
        <v>670.63415227137239</v>
      </c>
      <c r="Q18" s="89">
        <f>IS!R$9</f>
        <v>595.61654139304562</v>
      </c>
      <c r="R18" s="89">
        <f>IS!S$9</f>
        <v>449.60472253708281</v>
      </c>
      <c r="S18" s="89">
        <f>IS!T$9</f>
        <v>306.93460182666354</v>
      </c>
      <c r="T18" s="89">
        <f>IS!U$9</f>
        <v>263.01540776335253</v>
      </c>
      <c r="U18" s="89">
        <f>IS!V$9</f>
        <v>239.77068722355415</v>
      </c>
      <c r="V18" s="56">
        <f>IS!W$9</f>
        <v>220.39251867062222</v>
      </c>
    </row>
    <row r="19" spans="1:22" ht="15" customHeight="1">
      <c r="A19" s="53" t="s">
        <v>54</v>
      </c>
      <c r="B19" s="89">
        <f>'IS MIG'!C$9</f>
        <v>365.23768419276229</v>
      </c>
      <c r="C19" s="89">
        <f>'IS MIG'!D$9</f>
        <v>353.53419792630416</v>
      </c>
      <c r="D19" s="89">
        <f>'IS MIG'!E$9</f>
        <v>334.75372930330798</v>
      </c>
      <c r="E19" s="89">
        <f>'IS MIG'!F$9</f>
        <v>351.810962235879</v>
      </c>
      <c r="F19" s="89">
        <f>'IS MIG'!G$9</f>
        <v>364.49386893479959</v>
      </c>
      <c r="G19" s="89">
        <f>'IS MIG'!H$9</f>
        <v>401.12795774344613</v>
      </c>
      <c r="H19" s="89">
        <f>'IS MIG'!I$9</f>
        <v>398.00665152865554</v>
      </c>
      <c r="I19" s="89">
        <f>'IS MIG'!J$9</f>
        <v>215.40500986300282</v>
      </c>
      <c r="J19" s="89"/>
      <c r="K19" s="89"/>
      <c r="L19" s="89"/>
      <c r="M19" s="89"/>
      <c r="N19" s="89"/>
      <c r="O19" s="89"/>
      <c r="P19" s="89"/>
      <c r="Q19" s="89"/>
      <c r="R19" s="89"/>
      <c r="S19" s="89"/>
      <c r="T19" s="89"/>
      <c r="U19" s="89"/>
      <c r="V19" s="56"/>
    </row>
    <row r="20" spans="1:22" ht="15" customHeight="1">
      <c r="A20" s="53" t="s">
        <v>185</v>
      </c>
      <c r="B20" s="89"/>
      <c r="C20" s="89"/>
      <c r="D20" s="89"/>
      <c r="E20" s="89"/>
      <c r="F20" s="89">
        <f>'IS (incapacity)'!G$9</f>
        <v>353.01890059844925</v>
      </c>
      <c r="G20" s="89">
        <f>'IS (incapacity)'!H$9</f>
        <v>385.68199427816648</v>
      </c>
      <c r="H20" s="89">
        <f>'IS (incapacity)'!I$9</f>
        <v>389.94296833444423</v>
      </c>
      <c r="I20" s="89">
        <f>'IS (incapacity)'!J$9</f>
        <v>418.71482336174148</v>
      </c>
      <c r="J20" s="89">
        <f>'IS (incapacity)'!K$9</f>
        <v>417.08105400124253</v>
      </c>
      <c r="K20" s="89">
        <f>'IS (incapacity)'!L$9</f>
        <v>386.96261271848709</v>
      </c>
      <c r="L20" s="89">
        <f>'IS (incapacity)'!M$9</f>
        <v>385.37568771670777</v>
      </c>
      <c r="M20" s="89">
        <f>'IS (incapacity)'!N$9</f>
        <v>425.16422617037995</v>
      </c>
      <c r="N20" s="89">
        <f>'IS (incapacity)'!O$9</f>
        <v>427.67839711332454</v>
      </c>
      <c r="O20" s="89">
        <f>'IS (incapacity)'!P$9</f>
        <v>417.06030849808093</v>
      </c>
      <c r="P20" s="89">
        <f>'IS (incapacity)'!Q$9</f>
        <v>391.40463551039466</v>
      </c>
      <c r="Q20" s="89">
        <f>'IS (incapacity)'!R$9</f>
        <v>335.08230419161418</v>
      </c>
      <c r="R20" s="89">
        <f>'IS (incapacity)'!S$9</f>
        <v>194.9513185851572</v>
      </c>
      <c r="S20" s="89">
        <f>'IS (incapacity)'!T$9</f>
        <v>64.931476416499834</v>
      </c>
      <c r="T20" s="89">
        <f>'IS (incapacity)'!U$9</f>
        <v>29.810524370098982</v>
      </c>
      <c r="U20" s="89">
        <f>'IS (incapacity)'!V$9</f>
        <v>13.170501770343737</v>
      </c>
      <c r="V20" s="56">
        <f>'IS (incapacity)'!W$9</f>
        <v>4.4810925364817562</v>
      </c>
    </row>
    <row r="21" spans="1:22" ht="15" customHeight="1">
      <c r="A21" s="53" t="s">
        <v>186</v>
      </c>
      <c r="B21" s="89"/>
      <c r="C21" s="89"/>
      <c r="D21" s="89"/>
      <c r="E21" s="89"/>
      <c r="F21" s="89">
        <f>'IS (lone parent)'!G$9</f>
        <v>397.70318442944097</v>
      </c>
      <c r="G21" s="89">
        <f>'IS (lone parent)'!H$9</f>
        <v>410.73434046722554</v>
      </c>
      <c r="H21" s="89">
        <f>'IS (lone parent)'!I$9</f>
        <v>416.88114005398052</v>
      </c>
      <c r="I21" s="89">
        <f>'IS (lone parent)'!J$9</f>
        <v>434.22108631511048</v>
      </c>
      <c r="J21" s="89">
        <f>'IS (lone parent)'!K$9</f>
        <v>389.77785646507471</v>
      </c>
      <c r="K21" s="89">
        <f>'IS (lone parent)'!L$9</f>
        <v>330.24611767416286</v>
      </c>
      <c r="L21" s="89">
        <f>'IS (lone parent)'!M$9</f>
        <v>300.45928201067306</v>
      </c>
      <c r="M21" s="89">
        <f>'IS (lone parent)'!N$9</f>
        <v>282.68583768162233</v>
      </c>
      <c r="N21" s="89">
        <f>'IS (lone parent)'!O$9</f>
        <v>257.13719459077174</v>
      </c>
      <c r="O21" s="89">
        <f>'IS (lone parent)'!P$9</f>
        <v>237.80755524478144</v>
      </c>
      <c r="P21" s="89">
        <f>'IS (lone parent)'!Q$9</f>
        <v>216.99479106130156</v>
      </c>
      <c r="Q21" s="89">
        <f>'IS (lone parent)'!R$9</f>
        <v>195.18545080113319</v>
      </c>
      <c r="R21" s="89">
        <f>'IS (lone parent)'!S$9</f>
        <v>182.17813130392705</v>
      </c>
      <c r="S21" s="89">
        <f>'IS (lone parent)'!T$9</f>
        <v>166.44967047204034</v>
      </c>
      <c r="T21" s="89">
        <f>'IS (lone parent)'!U$9</f>
        <v>156.80100947308426</v>
      </c>
      <c r="U21" s="89">
        <f>'IS (lone parent)'!V$9</f>
        <v>148.01951333662888</v>
      </c>
      <c r="V21" s="56">
        <f>'IS (lone parent)'!W$9</f>
        <v>138.35101747859488</v>
      </c>
    </row>
    <row r="22" spans="1:22" ht="15" customHeight="1">
      <c r="A22" s="53" t="s">
        <v>187</v>
      </c>
      <c r="B22" s="89"/>
      <c r="C22" s="89"/>
      <c r="D22" s="89"/>
      <c r="E22" s="89"/>
      <c r="F22" s="89">
        <f>'IS (carer)'!G$9</f>
        <v>23.859587691916481</v>
      </c>
      <c r="G22" s="89">
        <f>'IS (carer)'!H$9</f>
        <v>30.760806947548321</v>
      </c>
      <c r="H22" s="89">
        <f>'IS (carer)'!I$9</f>
        <v>33.086341638368324</v>
      </c>
      <c r="I22" s="89">
        <f>'IS (carer)'!J$9</f>
        <v>35.910532356860863</v>
      </c>
      <c r="J22" s="89">
        <f>'IS (carer)'!K$9</f>
        <v>34.774771770380084</v>
      </c>
      <c r="K22" s="89">
        <f>'IS (carer)'!L$9</f>
        <v>32.542128829422929</v>
      </c>
      <c r="L22" s="89">
        <f>'IS (carer)'!M$9</f>
        <v>31.833334088772411</v>
      </c>
      <c r="M22" s="89">
        <f>'IS (carer)'!N$9</f>
        <v>30.718183824451415</v>
      </c>
      <c r="N22" s="89">
        <f>'IS (carer)'!O$9</f>
        <v>29.501456856402967</v>
      </c>
      <c r="O22" s="89">
        <f>'IS (carer)'!P$9</f>
        <v>32.221118244480145</v>
      </c>
      <c r="P22" s="89">
        <f>'IS (carer)'!Q$9</f>
        <v>40.149301873784403</v>
      </c>
      <c r="Q22" s="89">
        <f>'IS (carer)'!R$9</f>
        <v>43.99008768129675</v>
      </c>
      <c r="R22" s="89">
        <f>'IS (carer)'!S$9</f>
        <v>50.925158964545801</v>
      </c>
      <c r="S22" s="89">
        <f>'IS (carer)'!T$9</f>
        <v>55.447706970292003</v>
      </c>
      <c r="T22" s="89">
        <f>'IS (carer)'!U$9</f>
        <v>58.90032300171503</v>
      </c>
      <c r="U22" s="89">
        <f>'IS (carer)'!V$9</f>
        <v>63.12281980698495</v>
      </c>
      <c r="V22" s="56">
        <f>'IS (carer)'!W$9</f>
        <v>65.889134077487824</v>
      </c>
    </row>
    <row r="23" spans="1:22" ht="15" customHeight="1">
      <c r="A23" s="53" t="s">
        <v>188</v>
      </c>
      <c r="B23" s="89"/>
      <c r="C23" s="89"/>
      <c r="D23" s="89"/>
      <c r="E23" s="89"/>
      <c r="F23" s="89">
        <f>'IS (others)'!G$9</f>
        <v>27.245971853972421</v>
      </c>
      <c r="G23" s="89">
        <f>'IS (others)'!H$9</f>
        <v>26.808840738948827</v>
      </c>
      <c r="H23" s="89">
        <f>'IS (others)'!I$9</f>
        <v>25.488692027669778</v>
      </c>
      <c r="I23" s="89">
        <f>'IS (others)'!J$9</f>
        <v>25.515715279057673</v>
      </c>
      <c r="J23" s="89">
        <f>'IS (others)'!K$9</f>
        <v>22.630363228512529</v>
      </c>
      <c r="K23" s="89">
        <f>'IS (others)'!L$9</f>
        <v>31.331470852161154</v>
      </c>
      <c r="L23" s="89">
        <f>'IS (others)'!M$9</f>
        <v>34.080864381572546</v>
      </c>
      <c r="M23" s="89">
        <f>'IS (others)'!N$9</f>
        <v>26.0204735927698</v>
      </c>
      <c r="N23" s="89">
        <f>'IS (others)'!O$9</f>
        <v>21.077561697470397</v>
      </c>
      <c r="O23" s="89">
        <f>'IS (others)'!P$9</f>
        <v>21.237776009931267</v>
      </c>
      <c r="P23" s="89">
        <f>'IS (others)'!Q$9</f>
        <v>22.026628327284108</v>
      </c>
      <c r="Q23" s="89">
        <f>'IS (others)'!R$9</f>
        <v>21.363136759949263</v>
      </c>
      <c r="R23" s="89">
        <f>'IS (others)'!S$9</f>
        <v>21.590742574771696</v>
      </c>
      <c r="S23" s="89">
        <f>'IS (others)'!T$9</f>
        <v>20.050286635542946</v>
      </c>
      <c r="T23" s="89">
        <f>'IS (others)'!U$9</f>
        <v>17.558727067094743</v>
      </c>
      <c r="U23" s="89">
        <f>'IS (others)'!V$9</f>
        <v>15.577870126097014</v>
      </c>
      <c r="V23" s="56">
        <f>'IS (others)'!W$9</f>
        <v>12.098086336157628</v>
      </c>
    </row>
    <row r="24" spans="1:22" ht="30" customHeight="1">
      <c r="A24" s="109" t="s">
        <v>59</v>
      </c>
      <c r="B24" s="89"/>
      <c r="C24" s="89"/>
      <c r="D24" s="89"/>
      <c r="E24" s="89"/>
      <c r="F24" s="89">
        <f>IIDB!G$9</f>
        <v>75.500474116826709</v>
      </c>
      <c r="G24" s="89">
        <f>IIDB!H$9</f>
        <v>77.468015562108491</v>
      </c>
      <c r="H24" s="89">
        <f>IIDB!I$9</f>
        <v>77.848187336572451</v>
      </c>
      <c r="I24" s="89">
        <f>IIDB!J$9</f>
        <v>78.255583271629504</v>
      </c>
      <c r="J24" s="89">
        <f>IIDB!K$9</f>
        <v>80.233130131988474</v>
      </c>
      <c r="K24" s="89">
        <f>IIDB!L$9</f>
        <v>79.133653089186382</v>
      </c>
      <c r="L24" s="89">
        <f>IIDB!M$9</f>
        <v>78.820143232292054</v>
      </c>
      <c r="M24" s="89">
        <f>IIDB!N$9</f>
        <v>78.970690094397668</v>
      </c>
      <c r="N24" s="89">
        <f>IIDB!O$9</f>
        <v>80.333995071542105</v>
      </c>
      <c r="O24" s="89">
        <f>IIDB!P$9</f>
        <v>83.409033471080008</v>
      </c>
      <c r="P24" s="89">
        <f>IIDB!Q$9</f>
        <v>90.452302532633752</v>
      </c>
      <c r="Q24" s="89">
        <f>IIDB!R$9</f>
        <v>90.867044431732097</v>
      </c>
      <c r="R24" s="89">
        <f>IIDB!S$9</f>
        <v>92.571368654525656</v>
      </c>
      <c r="S24" s="89">
        <f>IIDB!T$9</f>
        <v>92.182323476614641</v>
      </c>
      <c r="T24" s="89">
        <f>IIDB!U$9</f>
        <v>92.902176680435332</v>
      </c>
      <c r="U24" s="89">
        <f>IIDB!V$9</f>
        <v>91.443273229920152</v>
      </c>
      <c r="V24" s="56">
        <f>IIDB!W$9</f>
        <v>88.902979534644729</v>
      </c>
    </row>
    <row r="25" spans="1:22" ht="15" customHeight="1">
      <c r="A25" s="108" t="s">
        <v>60</v>
      </c>
      <c r="B25" s="89">
        <f>JSA!C$9</f>
        <v>212.46724135416616</v>
      </c>
      <c r="C25" s="89">
        <f>JSA!D$9</f>
        <v>403.13654763252492</v>
      </c>
      <c r="D25" s="89">
        <f>JSA!E$9</f>
        <v>370.8330651667257</v>
      </c>
      <c r="E25" s="89">
        <f>JSA!F$9</f>
        <v>332.36285518815077</v>
      </c>
      <c r="F25" s="89">
        <f>JSA!G$9</f>
        <v>296.80313810193582</v>
      </c>
      <c r="G25" s="89">
        <f>JSA!H$9</f>
        <v>265.58141735701366</v>
      </c>
      <c r="H25" s="89">
        <f>JSA!I$9</f>
        <v>254.07064972192705</v>
      </c>
      <c r="I25" s="89">
        <f>JSA!J$9</f>
        <v>237.69880117212125</v>
      </c>
      <c r="J25" s="89">
        <f>JSA!K$9</f>
        <v>197.90628826640079</v>
      </c>
      <c r="K25" s="89">
        <f>JSA!L$9</f>
        <v>216.64117346610016</v>
      </c>
      <c r="L25" s="89">
        <f>JSA!M$9</f>
        <v>236.87483481675491</v>
      </c>
      <c r="M25" s="89">
        <f>JSA!N$9</f>
        <v>221.61445686148096</v>
      </c>
      <c r="N25" s="89">
        <f>JSA!O$9</f>
        <v>292.45824736510122</v>
      </c>
      <c r="O25" s="89">
        <f>JSA!P$9</f>
        <v>477.63964415401921</v>
      </c>
      <c r="P25" s="89">
        <f>JSA!Q$9</f>
        <v>462.27236786329649</v>
      </c>
      <c r="Q25" s="89">
        <f>JSA!R$9</f>
        <v>522.2195756196819</v>
      </c>
      <c r="R25" s="89">
        <f>JSA!S$9</f>
        <v>569.67407732069466</v>
      </c>
      <c r="S25" s="89">
        <f>JSA!T$9</f>
        <v>490.00613815460684</v>
      </c>
      <c r="T25" s="89">
        <f>JSA!U$9</f>
        <v>357.62764232215625</v>
      </c>
      <c r="U25" s="89">
        <f>JSA!V$9</f>
        <v>271.43776018899314</v>
      </c>
      <c r="V25" s="56">
        <f>JSA!W$9</f>
        <v>208.84999544361364</v>
      </c>
    </row>
    <row r="26" spans="1:22" ht="15" customHeight="1">
      <c r="A26" s="108" t="s">
        <v>61</v>
      </c>
      <c r="B26" s="89"/>
      <c r="C26" s="89"/>
      <c r="D26" s="89"/>
      <c r="E26" s="89"/>
      <c r="F26" s="89">
        <f>MA!G$9</f>
        <v>4.3889500733331728</v>
      </c>
      <c r="G26" s="89">
        <f>MA!H$9</f>
        <v>3.4472904150176782</v>
      </c>
      <c r="H26" s="89">
        <f>MA!I$9</f>
        <v>6.0669587633943687</v>
      </c>
      <c r="I26" s="89">
        <f>MA!J$9</f>
        <v>10.747779029116757</v>
      </c>
      <c r="J26" s="89">
        <f>MA!K$9</f>
        <v>12.679060502537485</v>
      </c>
      <c r="K26" s="89">
        <f>MA!L$9</f>
        <v>15.408499916169694</v>
      </c>
      <c r="L26" s="89">
        <f>MA!M$9</f>
        <v>16.429657919186194</v>
      </c>
      <c r="M26" s="89">
        <f>MA!N$9</f>
        <v>19.983084248081664</v>
      </c>
      <c r="N26" s="89">
        <f>MA!O$9</f>
        <v>27.214811398654785</v>
      </c>
      <c r="O26" s="89">
        <f>MA!P$9</f>
        <v>25.934624543589113</v>
      </c>
      <c r="P26" s="89">
        <f>MA!Q$9</f>
        <v>23.802616380478774</v>
      </c>
      <c r="Q26" s="89">
        <f>MA!R$9</f>
        <v>24.513159876005801</v>
      </c>
      <c r="R26" s="89">
        <f>MA!S$9</f>
        <v>28.751945950581181</v>
      </c>
      <c r="S26" s="89">
        <f>MA!T$9</f>
        <v>29.050749750382451</v>
      </c>
      <c r="T26" s="89">
        <f>MA!U$9</f>
        <v>34.284708223451368</v>
      </c>
      <c r="U26" s="89">
        <f>MA!V$9</f>
        <v>36.779482486538534</v>
      </c>
      <c r="V26" s="56">
        <f>MA!W$9</f>
        <v>33.207856638391249</v>
      </c>
    </row>
    <row r="27" spans="1:22" ht="15" customHeight="1">
      <c r="A27" s="108" t="s">
        <v>189</v>
      </c>
      <c r="B27" s="89"/>
      <c r="C27" s="89"/>
      <c r="D27" s="89"/>
      <c r="E27" s="89"/>
      <c r="F27" s="89"/>
      <c r="G27" s="89"/>
      <c r="H27" s="89"/>
      <c r="I27" s="89"/>
      <c r="J27" s="89">
        <f>O75TVL!K$9</f>
        <v>37.024847445733165</v>
      </c>
      <c r="K27" s="89">
        <f>O75TVL!L$9</f>
        <v>39.070438298086174</v>
      </c>
      <c r="L27" s="89">
        <f>O75TVL!M$9</f>
        <v>41.331100780957357</v>
      </c>
      <c r="M27" s="89">
        <f>O75TVL!N$9</f>
        <v>43.043768890923538</v>
      </c>
      <c r="N27" s="89">
        <f>O75TVL!O$9</f>
        <v>44.535389416631915</v>
      </c>
      <c r="O27" s="89">
        <f>O75TVL!P$9</f>
        <v>46.355797106995297</v>
      </c>
      <c r="P27" s="89">
        <f>O75TVL!Q$9</f>
        <v>48.823640842541089</v>
      </c>
      <c r="Q27" s="89">
        <f>O75TVL!R$9</f>
        <v>49.537345908203285</v>
      </c>
      <c r="R27" s="89">
        <f>O75TVL!S$9</f>
        <v>50.213710682916734</v>
      </c>
      <c r="S27" s="89">
        <f>O75TVL!T$9</f>
        <v>50.782828334703275</v>
      </c>
      <c r="T27" s="89">
        <f>O75TVL!U$9</f>
        <v>51.224756070566109</v>
      </c>
      <c r="U27" s="89">
        <f>O75TVL!V$9</f>
        <v>51.961136888118048</v>
      </c>
      <c r="V27" s="56">
        <f>O75TVL!W$9</f>
        <v>52.451444551062529</v>
      </c>
    </row>
    <row r="28" spans="1:22" ht="15" customHeight="1">
      <c r="A28" s="108" t="s">
        <v>95</v>
      </c>
      <c r="B28" s="89"/>
      <c r="C28" s="89"/>
      <c r="D28" s="89"/>
      <c r="E28" s="89"/>
      <c r="F28" s="89"/>
      <c r="G28" s="89"/>
      <c r="H28" s="89"/>
      <c r="I28" s="89"/>
      <c r="J28" s="89">
        <f>PC!K$9</f>
        <v>528.41200978327788</v>
      </c>
      <c r="K28" s="89">
        <f>PC!L$9</f>
        <v>562.55822029250339</v>
      </c>
      <c r="L28" s="89">
        <f>PC!M$9</f>
        <v>599.71967118470025</v>
      </c>
      <c r="M28" s="89">
        <f>PC!N$9</f>
        <v>642.06758331125297</v>
      </c>
      <c r="N28" s="89">
        <f>PC!O$9</f>
        <v>669.25747485621787</v>
      </c>
      <c r="O28" s="89">
        <f>PC!P$9</f>
        <v>702.95754403216893</v>
      </c>
      <c r="P28" s="89">
        <f>PC!Q$9</f>
        <v>712.03065160264828</v>
      </c>
      <c r="Q28" s="89">
        <f>PC!R$9</f>
        <v>688.52866217394694</v>
      </c>
      <c r="R28" s="89">
        <f>PC!S$9</f>
        <v>633.81891003359192</v>
      </c>
      <c r="S28" s="89">
        <f>PC!T$9</f>
        <v>592.36586842943166</v>
      </c>
      <c r="T28" s="89">
        <f>PC!U$9</f>
        <v>549.20039006048739</v>
      </c>
      <c r="U28" s="89">
        <f>PC!V$9</f>
        <v>502.25460769127437</v>
      </c>
      <c r="V28" s="56">
        <f>PC!W$9</f>
        <v>462.05177197412968</v>
      </c>
    </row>
    <row r="29" spans="1:22" ht="30" customHeight="1">
      <c r="A29" s="108" t="s">
        <v>108</v>
      </c>
      <c r="B29" s="89"/>
      <c r="C29" s="89"/>
      <c r="D29" s="89"/>
      <c r="E29" s="89"/>
      <c r="F29" s="89"/>
      <c r="G29" s="89"/>
      <c r="H29" s="89"/>
      <c r="I29" s="89"/>
      <c r="J29" s="89"/>
      <c r="K29" s="89"/>
      <c r="L29" s="89"/>
      <c r="M29" s="89"/>
      <c r="N29" s="89"/>
      <c r="O29" s="89"/>
      <c r="P29" s="89"/>
      <c r="Q29" s="89"/>
      <c r="R29" s="89"/>
      <c r="S29" s="89">
        <f>PIP!T$9</f>
        <v>15.464211703451634</v>
      </c>
      <c r="T29" s="89">
        <f>PIP!U$9</f>
        <v>119.43157472588972</v>
      </c>
      <c r="U29" s="89">
        <f>PIP!V$9</f>
        <v>236.5192741276706</v>
      </c>
      <c r="V29" s="56">
        <f>PIP!W$9</f>
        <v>440.69427482289257</v>
      </c>
    </row>
    <row r="30" spans="1:22" ht="15" customHeight="1">
      <c r="A30" s="108" t="s">
        <v>62</v>
      </c>
      <c r="B30" s="89">
        <f>SDA!C$9</f>
        <v>88.956821715662727</v>
      </c>
      <c r="C30" s="89">
        <f>SDA!D$9</f>
        <v>96.918641771100681</v>
      </c>
      <c r="D30" s="89">
        <f>SDA!E$9</f>
        <v>95.287733785076384</v>
      </c>
      <c r="E30" s="89">
        <f>SDA!F$9</f>
        <v>97.591417550947</v>
      </c>
      <c r="F30" s="89">
        <f>SDA!G$9</f>
        <v>93.044778946258788</v>
      </c>
      <c r="G30" s="89">
        <f>SDA!H$9</f>
        <v>95.295514232772533</v>
      </c>
      <c r="H30" s="89">
        <f>SDA!I$9</f>
        <v>87.632008421180217</v>
      </c>
      <c r="I30" s="89">
        <f>SDA!J$9</f>
        <v>85.687637970488481</v>
      </c>
      <c r="J30" s="89">
        <f>SDA!K$9</f>
        <v>83.752637330507639</v>
      </c>
      <c r="K30" s="89">
        <f>SDA!L$9</f>
        <v>82.280840099038357</v>
      </c>
      <c r="L30" s="89">
        <f>SDA!M$9</f>
        <v>82.565185892271515</v>
      </c>
      <c r="M30" s="89">
        <f>SDA!N$9</f>
        <v>82.447537251392703</v>
      </c>
      <c r="N30" s="89">
        <f>SDA!O$9</f>
        <v>81.544314669735002</v>
      </c>
      <c r="O30" s="89">
        <f>SDA!P$9</f>
        <v>83.266718732706579</v>
      </c>
      <c r="P30" s="89">
        <f>SDA!Q$9</f>
        <v>81.474445948240657</v>
      </c>
      <c r="Q30" s="89">
        <f>SDA!R$9</f>
        <v>80.527740937020098</v>
      </c>
      <c r="R30" s="89">
        <f>SDA!S$9</f>
        <v>81.09982932353131</v>
      </c>
      <c r="S30" s="89">
        <f>SDA!T$9</f>
        <v>78.222725181053391</v>
      </c>
      <c r="T30" s="89">
        <f>SDA!U$9</f>
        <v>60.948397449370361</v>
      </c>
      <c r="U30" s="89">
        <f>SDA!V$9</f>
        <v>31.720628902484926</v>
      </c>
      <c r="V30" s="56">
        <f>SDA!W$9</f>
        <v>15.253471069247574</v>
      </c>
    </row>
    <row r="31" spans="1:22" ht="15" customHeight="1">
      <c r="A31" s="53" t="s">
        <v>49</v>
      </c>
      <c r="B31" s="89"/>
      <c r="C31" s="89"/>
      <c r="D31" s="89"/>
      <c r="E31" s="89"/>
      <c r="F31" s="89">
        <f>'SDA (working age)'!G$9</f>
        <v>77.332295454569206</v>
      </c>
      <c r="G31" s="89">
        <f>'SDA (working age)'!H$9</f>
        <v>79.406929584922892</v>
      </c>
      <c r="H31" s="89">
        <f>'SDA (working age)'!I$9</f>
        <v>71.973623740849732</v>
      </c>
      <c r="I31" s="89">
        <f>'SDA (working age)'!J$9</f>
        <v>69.393021493684287</v>
      </c>
      <c r="J31" s="89">
        <f>'SDA (working age)'!K$9</f>
        <v>71.867067828198714</v>
      </c>
      <c r="K31" s="89">
        <f>'SDA (working age)'!L$9</f>
        <v>70.07329465831927</v>
      </c>
      <c r="L31" s="89">
        <f>'SDA (working age)'!M$9</f>
        <v>69.675700958009827</v>
      </c>
      <c r="M31" s="89">
        <f>'SDA (working age)'!N$9</f>
        <v>63.336814002764498</v>
      </c>
      <c r="N31" s="89">
        <f>'SDA (working age)'!O$9</f>
        <v>64.828156949639833</v>
      </c>
      <c r="O31" s="89">
        <f>'SDA (working age)'!P$9</f>
        <v>65.816661787223453</v>
      </c>
      <c r="P31" s="89">
        <f>'SDA (working age)'!Q$9</f>
        <v>65.428276685389875</v>
      </c>
      <c r="Q31" s="89">
        <f>'SDA (working age)'!R$9</f>
        <v>64.689775549321581</v>
      </c>
      <c r="R31" s="89">
        <f>'SDA (working age)'!S$9</f>
        <v>66.235424144631068</v>
      </c>
      <c r="S31" s="89">
        <f>'SDA (working age)'!T$9</f>
        <v>64.92304347500567</v>
      </c>
      <c r="T31" s="89">
        <f>'SDA (working age)'!U$9</f>
        <v>48.446927151882534</v>
      </c>
      <c r="U31" s="89">
        <f>'SDA (working age)'!V$9</f>
        <v>20.303309181235377</v>
      </c>
      <c r="V31" s="56">
        <f>'SDA (working age)'!W$9</f>
        <v>4.3393887942566414</v>
      </c>
    </row>
    <row r="32" spans="1:22" ht="15" customHeight="1">
      <c r="A32" s="53" t="s">
        <v>50</v>
      </c>
      <c r="B32" s="89"/>
      <c r="C32" s="89"/>
      <c r="D32" s="89"/>
      <c r="E32" s="89"/>
      <c r="F32" s="89">
        <f>'SDA (pensioners)'!G$9</f>
        <v>15.712483491689586</v>
      </c>
      <c r="G32" s="89">
        <f>'SDA (pensioners)'!H$9</f>
        <v>15.888584647849644</v>
      </c>
      <c r="H32" s="89">
        <f>'SDA (pensioners)'!I$9</f>
        <v>15.658384680330485</v>
      </c>
      <c r="I32" s="89">
        <f>'SDA (pensioners)'!J$9</f>
        <v>16.294616476804201</v>
      </c>
      <c r="J32" s="89">
        <f>'SDA (pensioners)'!K$9</f>
        <v>11.88556950230894</v>
      </c>
      <c r="K32" s="89">
        <f>'SDA (pensioners)'!L$9</f>
        <v>12.207545440719079</v>
      </c>
      <c r="L32" s="89">
        <f>'SDA (pensioners)'!M$9</f>
        <v>12.889484934261697</v>
      </c>
      <c r="M32" s="89">
        <f>'SDA (pensioners)'!N$9</f>
        <v>19.110723248628201</v>
      </c>
      <c r="N32" s="89">
        <f>'SDA (pensioners)'!O$9</f>
        <v>16.716157720095161</v>
      </c>
      <c r="O32" s="89">
        <f>'SDA (pensioners)'!P$9</f>
        <v>17.450056945483126</v>
      </c>
      <c r="P32" s="89">
        <f>'SDA (pensioners)'!Q$9</f>
        <v>16.046169262850778</v>
      </c>
      <c r="Q32" s="89">
        <f>'SDA (pensioners)'!R$9</f>
        <v>15.837965387698524</v>
      </c>
      <c r="R32" s="89">
        <f>'SDA (pensioners)'!S$9</f>
        <v>14.864405178900247</v>
      </c>
      <c r="S32" s="89">
        <f>'SDA (pensioners)'!T$9</f>
        <v>13.299681706047728</v>
      </c>
      <c r="T32" s="89">
        <f>'SDA (pensioners)'!U$9</f>
        <v>12.501470297487831</v>
      </c>
      <c r="U32" s="89">
        <f>'SDA (pensioners)'!V$9</f>
        <v>11.417319721249545</v>
      </c>
      <c r="V32" s="56">
        <f>'SDA (pensioners)'!W$9</f>
        <v>10.91408227499093</v>
      </c>
    </row>
    <row r="33" spans="1:22" ht="15">
      <c r="A33" s="110" t="s">
        <v>63</v>
      </c>
      <c r="B33" s="89"/>
      <c r="C33" s="89"/>
      <c r="D33" s="89"/>
      <c r="E33" s="89">
        <f>SP!F$9</f>
        <v>3186.7988911134539</v>
      </c>
      <c r="F33" s="89">
        <f>SP!G$9</f>
        <v>3264.387293300555</v>
      </c>
      <c r="G33" s="89">
        <f>SP!H$9</f>
        <v>3525.5947986999158</v>
      </c>
      <c r="H33" s="89">
        <f>SP!I$9</f>
        <v>3703.8798445320926</v>
      </c>
      <c r="I33" s="89">
        <f>SP!J$9</f>
        <v>3876.2857148058274</v>
      </c>
      <c r="J33" s="89">
        <f>SP!K$9</f>
        <v>4057.4096429323899</v>
      </c>
      <c r="K33" s="89">
        <f>SP!L$9</f>
        <v>4266.841749897847</v>
      </c>
      <c r="L33" s="89">
        <f>SP!M$9</f>
        <v>4445.4649214662004</v>
      </c>
      <c r="M33" s="89">
        <f>SP!N$9</f>
        <v>4761.717737547764</v>
      </c>
      <c r="N33" s="89">
        <f>SP!O$9</f>
        <v>5086.1095141533851</v>
      </c>
      <c r="O33" s="89">
        <f>SP!P$9</f>
        <v>5521.6311633488349</v>
      </c>
      <c r="P33" s="89">
        <f>SP!Q$9</f>
        <v>5747.8298803079069</v>
      </c>
      <c r="Q33" s="89">
        <f>SP!R$9</f>
        <v>6101.3828144034187</v>
      </c>
      <c r="R33" s="89">
        <f>SP!S$9</f>
        <v>6565.7253432465677</v>
      </c>
      <c r="S33" s="89">
        <f>SP!T$9</f>
        <v>6839.3741643195535</v>
      </c>
      <c r="T33" s="89">
        <f>SP!U$9</f>
        <v>7113.8680597735429</v>
      </c>
      <c r="U33" s="89">
        <f>SP!V$9</f>
        <v>7353.8341586595916</v>
      </c>
      <c r="V33" s="56">
        <f>SP!W$9</f>
        <v>7535.9055046875601</v>
      </c>
    </row>
    <row r="34" spans="1:22" ht="30" customHeight="1">
      <c r="A34" s="110" t="s">
        <v>96</v>
      </c>
      <c r="B34" s="89"/>
      <c r="C34" s="89"/>
      <c r="D34" s="89"/>
      <c r="E34" s="89"/>
      <c r="F34" s="89"/>
      <c r="G34" s="89"/>
      <c r="H34" s="89"/>
      <c r="I34" s="89"/>
      <c r="J34" s="89">
        <f>SMP!K$9</f>
        <v>95.39428520578933</v>
      </c>
      <c r="K34" s="89">
        <f>SMP!L$9</f>
        <v>101.60325731734007</v>
      </c>
      <c r="L34" s="89">
        <f>SMP!M$9</f>
        <v>103.79042825757092</v>
      </c>
      <c r="M34" s="89">
        <f>SMP!N$9</f>
        <v>136.82269411847113</v>
      </c>
      <c r="N34" s="89">
        <f>SMP!O$9</f>
        <v>153.10889085837297</v>
      </c>
      <c r="O34" s="89">
        <f>SMP!P$9</f>
        <v>171.83021082932493</v>
      </c>
      <c r="P34" s="89">
        <f>SMP!Q$9</f>
        <v>181.50918402983925</v>
      </c>
      <c r="Q34" s="89">
        <f>SMP!R$9</f>
        <v>168.67460443901862</v>
      </c>
      <c r="R34" s="89">
        <f>SMP!S$9</f>
        <v>172.49190400964235</v>
      </c>
      <c r="S34" s="89">
        <f>SMP!T$9</f>
        <v>170.93794959046454</v>
      </c>
      <c r="T34" s="89">
        <f>SMP!U$9</f>
        <v>174.64039860651306</v>
      </c>
      <c r="U34" s="89">
        <f>SMP!V$9</f>
        <v>181.29304020122777</v>
      </c>
      <c r="V34" s="56">
        <f>SMP!W$9</f>
        <v>184.62687772156994</v>
      </c>
    </row>
    <row r="35" spans="1:22" ht="15" customHeight="1">
      <c r="A35" s="110" t="s">
        <v>109</v>
      </c>
      <c r="B35" s="89"/>
      <c r="C35" s="89"/>
      <c r="D35" s="89"/>
      <c r="E35" s="89"/>
      <c r="F35" s="89"/>
      <c r="G35" s="89"/>
      <c r="H35" s="89"/>
      <c r="I35" s="89"/>
      <c r="J35" s="89"/>
      <c r="K35" s="89"/>
      <c r="L35" s="89"/>
      <c r="M35" s="89"/>
      <c r="N35" s="89"/>
      <c r="O35" s="89"/>
      <c r="P35" s="89"/>
      <c r="Q35" s="89"/>
      <c r="R35" s="89"/>
      <c r="S35" s="89">
        <f>UC!T$9</f>
        <v>1.6180855414364648E-2</v>
      </c>
      <c r="T35" s="89">
        <f>UC!U$9</f>
        <v>0.83267324383998098</v>
      </c>
      <c r="U35" s="89">
        <f>UC!V$9</f>
        <v>20.997440097070982</v>
      </c>
      <c r="V35" s="56">
        <f>UC!W$9</f>
        <v>121.2174718757912</v>
      </c>
    </row>
    <row r="36" spans="1:22" ht="15" customHeight="1">
      <c r="A36" s="110" t="s">
        <v>64</v>
      </c>
      <c r="B36" s="89"/>
      <c r="C36" s="89"/>
      <c r="D36" s="89"/>
      <c r="E36" s="89"/>
      <c r="F36" s="89">
        <f>WFP!G$9</f>
        <v>153.67771413284879</v>
      </c>
      <c r="G36" s="89">
        <f>WFP!H$9</f>
        <v>147.24941238090307</v>
      </c>
      <c r="H36" s="89">
        <f>WFP!I$9</f>
        <v>148.97243232124109</v>
      </c>
      <c r="I36" s="89">
        <f>WFP!J$9</f>
        <v>166.40230214606242</v>
      </c>
      <c r="J36" s="89">
        <f>WFP!K$9</f>
        <v>213.67492331236252</v>
      </c>
      <c r="K36" s="89">
        <f>WFP!L$9</f>
        <v>268.22635596494558</v>
      </c>
      <c r="L36" s="89">
        <f>WFP!M$9</f>
        <v>173.90265190290296</v>
      </c>
      <c r="M36" s="89">
        <f>WFP!N$9</f>
        <v>178.42405905492097</v>
      </c>
      <c r="N36" s="89">
        <f>WFP!O$9</f>
        <v>232.26740109067748</v>
      </c>
      <c r="O36" s="89">
        <f>WFP!P$9</f>
        <v>234.61421610282952</v>
      </c>
      <c r="P36" s="89">
        <f>WFP!Q$9</f>
        <v>235.91525191324769</v>
      </c>
      <c r="Q36" s="89">
        <f>WFP!R$9</f>
        <v>183.69710055962992</v>
      </c>
      <c r="R36" s="89">
        <f>WFP!S$9</f>
        <v>182.06646832111772</v>
      </c>
      <c r="S36" s="89">
        <f>WFP!T$9</f>
        <v>181.5242293116944</v>
      </c>
      <c r="T36" s="89">
        <f>WFP!U$9</f>
        <v>179.15482291448038</v>
      </c>
      <c r="U36" s="89">
        <f>WFP!V$9</f>
        <v>176.82188581651792</v>
      </c>
      <c r="V36" s="56">
        <f>WFP!W$9</f>
        <v>174.66895839631906</v>
      </c>
    </row>
    <row r="37" spans="1:22" ht="30" customHeight="1">
      <c r="A37" s="111" t="s">
        <v>190</v>
      </c>
      <c r="B37" s="80">
        <f>SUM(B3:B36)-SUM(B9:B11,B19:B23)</f>
        <v>3992.9805005501698</v>
      </c>
      <c r="C37" s="80">
        <f>SUM(C3:C36)-SUM(C9:C11,C19:C23)</f>
        <v>3993.4028523461247</v>
      </c>
      <c r="D37" s="80">
        <f>SUM(D3:D36)-SUM(D9:D11,D19:D23)</f>
        <v>3973.3332290500098</v>
      </c>
      <c r="E37" s="80">
        <f>SUM(E3:E36)-SUM(E9:E11,E19:E23)</f>
        <v>7273.2655053094732</v>
      </c>
      <c r="F37" s="80">
        <f t="shared" ref="F37:M37" si="0">SUM(F3:F36)-SUM(F9:F11,F19:F23,F31:F32)</f>
        <v>7712.9064429409482</v>
      </c>
      <c r="G37" s="80">
        <f t="shared" si="0"/>
        <v>8236.3022951037274</v>
      </c>
      <c r="H37" s="80">
        <f t="shared" si="0"/>
        <v>8530.2867527132858</v>
      </c>
      <c r="I37" s="80">
        <f t="shared" si="0"/>
        <v>8587.9693540436347</v>
      </c>
      <c r="J37" s="80">
        <f t="shared" si="0"/>
        <v>9275.0081124099452</v>
      </c>
      <c r="K37" s="80">
        <f t="shared" si="0"/>
        <v>9633.1291244406038</v>
      </c>
      <c r="L37" s="80">
        <f t="shared" si="0"/>
        <v>9864.3110873541573</v>
      </c>
      <c r="M37" s="80">
        <f t="shared" si="0"/>
        <v>10413.56388331149</v>
      </c>
      <c r="N37" s="80">
        <f t="shared" ref="N37:V37" si="1">SUM(N3:N36)-SUM(N9:N11,N19:N23,N31:N32,N15:N16)</f>
        <v>11088.501221072836</v>
      </c>
      <c r="O37" s="80">
        <f t="shared" si="1"/>
        <v>12229.520554975968</v>
      </c>
      <c r="P37" s="80">
        <f t="shared" si="1"/>
        <v>12644.621661219335</v>
      </c>
      <c r="Q37" s="80">
        <f t="shared" si="1"/>
        <v>13094.704684019294</v>
      </c>
      <c r="R37" s="80">
        <f t="shared" si="1"/>
        <v>13744.610148618209</v>
      </c>
      <c r="S37" s="80">
        <f t="shared" si="1"/>
        <v>13531.42681716991</v>
      </c>
      <c r="T37" s="80">
        <f t="shared" si="1"/>
        <v>13879.571297066956</v>
      </c>
      <c r="U37" s="80">
        <f t="shared" si="1"/>
        <v>14211.221126770379</v>
      </c>
      <c r="V37" s="51">
        <f t="shared" si="1"/>
        <v>14396.701074349046</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210</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196</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322.04443317444054</v>
      </c>
      <c r="C41" s="89">
        <v>318.88941832873672</v>
      </c>
      <c r="D41" s="89">
        <v>332.56192342229104</v>
      </c>
      <c r="E41" s="89">
        <v>348.54657130995008</v>
      </c>
      <c r="F41" s="89">
        <v>356.50761545072464</v>
      </c>
      <c r="G41" s="89">
        <v>366.5952436371681</v>
      </c>
      <c r="H41" s="89">
        <v>362.19937014612492</v>
      </c>
      <c r="I41" s="89">
        <v>366.2968069875119</v>
      </c>
      <c r="J41" s="89">
        <v>370.57521963288463</v>
      </c>
      <c r="K41" s="89">
        <v>379.40204703101648</v>
      </c>
      <c r="L41" s="89">
        <v>387.03906236043809</v>
      </c>
      <c r="M41" s="89">
        <v>402.9512297579667</v>
      </c>
      <c r="N41" s="89">
        <v>417.7350790119965</v>
      </c>
      <c r="O41" s="89">
        <v>446.56530523907367</v>
      </c>
      <c r="P41" s="89">
        <v>447.95369832954287</v>
      </c>
      <c r="Q41" s="89">
        <v>448.56153597737182</v>
      </c>
      <c r="R41" s="89">
        <v>441.64664683183935</v>
      </c>
      <c r="S41" s="89">
        <v>430.15665394598204</v>
      </c>
      <c r="T41" s="89">
        <v>437.4265631569798</v>
      </c>
      <c r="U41" s="89">
        <v>449.02605320658807</v>
      </c>
      <c r="V41" s="56">
        <v>446.90450008697348</v>
      </c>
    </row>
    <row r="42" spans="1:22" ht="15">
      <c r="A42" s="108" t="s">
        <v>182</v>
      </c>
      <c r="B42" s="89" t="s">
        <v>208</v>
      </c>
      <c r="C42" s="89" t="s">
        <v>208</v>
      </c>
      <c r="D42" s="89" t="s">
        <v>208</v>
      </c>
      <c r="E42" s="89">
        <v>116.56503473994701</v>
      </c>
      <c r="F42" s="89">
        <v>114.93001157373281</v>
      </c>
      <c r="G42" s="89">
        <v>125.38016430784393</v>
      </c>
      <c r="H42" s="89">
        <v>122.64518241490957</v>
      </c>
      <c r="I42" s="89">
        <v>110.57960744953897</v>
      </c>
      <c r="J42" s="89">
        <v>98.702293517821005</v>
      </c>
      <c r="K42" s="89">
        <v>90.363542045017724</v>
      </c>
      <c r="L42" s="89">
        <v>79.668657707886751</v>
      </c>
      <c r="M42" s="89">
        <v>71.310298978264385</v>
      </c>
      <c r="N42" s="89">
        <v>63.292915958714914</v>
      </c>
      <c r="O42" s="89">
        <v>60.368120590434259</v>
      </c>
      <c r="P42" s="89">
        <v>55.459612298185</v>
      </c>
      <c r="Q42" s="89">
        <v>53.412522025616482</v>
      </c>
      <c r="R42" s="89">
        <v>51.353950611371459</v>
      </c>
      <c r="S42" s="89">
        <v>50.134220051547764</v>
      </c>
      <c r="T42" s="89">
        <v>48.82775480111475</v>
      </c>
      <c r="U42" s="89">
        <v>48.276460345128278</v>
      </c>
      <c r="V42" s="56">
        <v>47.098729105943143</v>
      </c>
    </row>
    <row r="43" spans="1:22" ht="15">
      <c r="A43" s="108" t="s">
        <v>45</v>
      </c>
      <c r="B43" s="89" t="s">
        <v>208</v>
      </c>
      <c r="C43" s="89" t="s">
        <v>208</v>
      </c>
      <c r="D43" s="89" t="s">
        <v>208</v>
      </c>
      <c r="E43" s="89" t="s">
        <v>208</v>
      </c>
      <c r="F43" s="89" t="s">
        <v>208</v>
      </c>
      <c r="G43" s="89">
        <v>129.37173765446951</v>
      </c>
      <c r="H43" s="89">
        <v>134.51417842485006</v>
      </c>
      <c r="I43" s="89">
        <v>138.10290083329255</v>
      </c>
      <c r="J43" s="89">
        <v>139.40931509224825</v>
      </c>
      <c r="K43" s="89">
        <v>141.42442424219632</v>
      </c>
      <c r="L43" s="89">
        <v>140.56501392870572</v>
      </c>
      <c r="M43" s="89">
        <v>148.17330454657878</v>
      </c>
      <c r="N43" s="89">
        <v>153.50330860547896</v>
      </c>
      <c r="O43" s="89">
        <v>166.15323332725816</v>
      </c>
      <c r="P43" s="89">
        <v>169.58476270703301</v>
      </c>
      <c r="Q43" s="89">
        <v>181.00070104606178</v>
      </c>
      <c r="R43" s="89">
        <v>194.85228279485204</v>
      </c>
      <c r="S43" s="89">
        <v>207.85207553517657</v>
      </c>
      <c r="T43" s="89">
        <v>229.60275224369823</v>
      </c>
      <c r="U43" s="89">
        <v>254.37952606234907</v>
      </c>
      <c r="V43" s="56">
        <v>266.11013967088934</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46.068049422396321</v>
      </c>
      <c r="P44" s="89">
        <v>53.307483276434318</v>
      </c>
      <c r="Q44" s="89">
        <v>14.075208473502391</v>
      </c>
      <c r="R44" s="89">
        <v>27.58689046813079</v>
      </c>
      <c r="S44" s="89">
        <v>4.3336958749332952</v>
      </c>
      <c r="T44" s="89">
        <v>2.3032625891119882</v>
      </c>
      <c r="U44" s="89" t="s">
        <v>208</v>
      </c>
      <c r="V44" s="56" t="s">
        <v>208</v>
      </c>
    </row>
    <row r="45" spans="1:22" ht="15">
      <c r="A45" s="108" t="s">
        <v>46</v>
      </c>
      <c r="B45" s="89">
        <v>292.66907294445303</v>
      </c>
      <c r="C45" s="89">
        <v>296.38207375323094</v>
      </c>
      <c r="D45" s="89">
        <v>304.26797041518279</v>
      </c>
      <c r="E45" s="89">
        <v>308.49024909262693</v>
      </c>
      <c r="F45" s="89">
        <v>308.33852254845351</v>
      </c>
      <c r="G45" s="89">
        <v>318.49414289342207</v>
      </c>
      <c r="H45" s="89">
        <v>324.67477819666016</v>
      </c>
      <c r="I45" s="89">
        <v>353.10281944985132</v>
      </c>
      <c r="J45" s="89">
        <v>374.48651250660362</v>
      </c>
      <c r="K45" s="89">
        <v>386.82679561824909</v>
      </c>
      <c r="L45" s="89">
        <v>391.15275382415052</v>
      </c>
      <c r="M45" s="89">
        <v>390.40857701793249</v>
      </c>
      <c r="N45" s="89">
        <v>402.763195706511</v>
      </c>
      <c r="O45" s="89">
        <v>446.60270338996725</v>
      </c>
      <c r="P45" s="89">
        <v>462.06444352780852</v>
      </c>
      <c r="Q45" s="89">
        <v>452.90213491617641</v>
      </c>
      <c r="R45" s="89">
        <v>445.79999976748468</v>
      </c>
      <c r="S45" s="89" t="s">
        <v>208</v>
      </c>
      <c r="T45" s="89" t="s">
        <v>208</v>
      </c>
      <c r="U45" s="89" t="s">
        <v>208</v>
      </c>
      <c r="V45" s="56" t="s">
        <v>208</v>
      </c>
    </row>
    <row r="46" spans="1:22" ht="26.25" customHeight="1">
      <c r="A46" s="108" t="s">
        <v>47</v>
      </c>
      <c r="B46" s="89">
        <v>659.24960744771226</v>
      </c>
      <c r="C46" s="89">
        <v>709.35753930906719</v>
      </c>
      <c r="D46" s="89">
        <v>738.60419700737532</v>
      </c>
      <c r="E46" s="89">
        <v>784.96893778161905</v>
      </c>
      <c r="F46" s="89">
        <v>826.05933509210388</v>
      </c>
      <c r="G46" s="89">
        <v>884.79371396687372</v>
      </c>
      <c r="H46" s="89">
        <v>919.71256679316105</v>
      </c>
      <c r="I46" s="89">
        <v>963.68212846854817</v>
      </c>
      <c r="J46" s="89">
        <v>994.04779973507334</v>
      </c>
      <c r="K46" s="89">
        <v>1027.7618907350547</v>
      </c>
      <c r="L46" s="89">
        <v>1056.1746624701586</v>
      </c>
      <c r="M46" s="89">
        <v>1103.3495606889508</v>
      </c>
      <c r="N46" s="89">
        <v>1138.9055772460265</v>
      </c>
      <c r="O46" s="89">
        <v>1219.5384176902539</v>
      </c>
      <c r="P46" s="89">
        <v>1230.806418076465</v>
      </c>
      <c r="Q46" s="89">
        <v>1270.9019614788367</v>
      </c>
      <c r="R46" s="89">
        <v>1317.583904840677</v>
      </c>
      <c r="S46" s="89">
        <v>1323.6668455702493</v>
      </c>
      <c r="T46" s="89">
        <v>1319.1896854661518</v>
      </c>
      <c r="U46" s="89">
        <v>1278.166615275391</v>
      </c>
      <c r="V46" s="56">
        <v>1098.0017116251709</v>
      </c>
    </row>
    <row r="47" spans="1:22" ht="15">
      <c r="A47" s="53" t="s">
        <v>48</v>
      </c>
      <c r="B47" s="89" t="s">
        <v>208</v>
      </c>
      <c r="C47" s="89" t="s">
        <v>208</v>
      </c>
      <c r="D47" s="89" t="s">
        <v>208</v>
      </c>
      <c r="E47" s="89" t="s">
        <v>208</v>
      </c>
      <c r="F47" s="89" t="s">
        <v>208</v>
      </c>
      <c r="G47" s="89" t="s">
        <v>208</v>
      </c>
      <c r="H47" s="89">
        <v>90.81291890336297</v>
      </c>
      <c r="I47" s="89">
        <v>92.278867531287048</v>
      </c>
      <c r="J47" s="89">
        <v>94.930799556015415</v>
      </c>
      <c r="K47" s="89">
        <v>100.70803677506014</v>
      </c>
      <c r="L47" s="89">
        <v>102.58956991278995</v>
      </c>
      <c r="M47" s="89">
        <v>106.39329542635822</v>
      </c>
      <c r="N47" s="89">
        <v>109.45376285165518</v>
      </c>
      <c r="O47" s="89">
        <v>115.57315177556082</v>
      </c>
      <c r="P47" s="89">
        <v>114.14189549272332</v>
      </c>
      <c r="Q47" s="89">
        <v>119.17228804017518</v>
      </c>
      <c r="R47" s="89">
        <v>122.01734545184276</v>
      </c>
      <c r="S47" s="89">
        <v>127.77766112350055</v>
      </c>
      <c r="T47" s="89">
        <v>149.79602948177481</v>
      </c>
      <c r="U47" s="89">
        <v>161.03523917362654</v>
      </c>
      <c r="V47" s="56">
        <v>164.83000422835869</v>
      </c>
    </row>
    <row r="48" spans="1:22" ht="15">
      <c r="A48" s="53" t="s">
        <v>49</v>
      </c>
      <c r="B48" s="89" t="s">
        <v>208</v>
      </c>
      <c r="C48" s="89" t="s">
        <v>208</v>
      </c>
      <c r="D48" s="89" t="s">
        <v>208</v>
      </c>
      <c r="E48" s="89" t="s">
        <v>208</v>
      </c>
      <c r="F48" s="89" t="s">
        <v>208</v>
      </c>
      <c r="G48" s="89" t="s">
        <v>208</v>
      </c>
      <c r="H48" s="89">
        <v>529.90855115415434</v>
      </c>
      <c r="I48" s="89">
        <v>551.85518582979341</v>
      </c>
      <c r="J48" s="89">
        <v>562.12993314848018</v>
      </c>
      <c r="K48" s="89">
        <v>572.47306645690617</v>
      </c>
      <c r="L48" s="89">
        <v>581.71781822725598</v>
      </c>
      <c r="M48" s="89">
        <v>600.44329813413481</v>
      </c>
      <c r="N48" s="89">
        <v>615.25759472116181</v>
      </c>
      <c r="O48" s="89">
        <v>654.94297111724757</v>
      </c>
      <c r="P48" s="89">
        <v>655.91863289949936</v>
      </c>
      <c r="Q48" s="89">
        <v>682.09939799098663</v>
      </c>
      <c r="R48" s="89">
        <v>709.2180169386553</v>
      </c>
      <c r="S48" s="89">
        <v>704.12602147369535</v>
      </c>
      <c r="T48" s="89">
        <v>661.25043086643507</v>
      </c>
      <c r="U48" s="89">
        <v>633.49256448644724</v>
      </c>
      <c r="V48" s="56">
        <v>484.83587758142829</v>
      </c>
    </row>
    <row r="49" spans="1:22" ht="15">
      <c r="A49" s="53" t="s">
        <v>50</v>
      </c>
      <c r="B49" s="89" t="s">
        <v>208</v>
      </c>
      <c r="C49" s="89" t="s">
        <v>208</v>
      </c>
      <c r="D49" s="89" t="s">
        <v>208</v>
      </c>
      <c r="E49" s="89" t="s">
        <v>208</v>
      </c>
      <c r="F49" s="89" t="s">
        <v>208</v>
      </c>
      <c r="G49" s="89" t="s">
        <v>208</v>
      </c>
      <c r="H49" s="89">
        <v>299.03945445800537</v>
      </c>
      <c r="I49" s="89">
        <v>320.02256616253021</v>
      </c>
      <c r="J49" s="89">
        <v>337.42384710698013</v>
      </c>
      <c r="K49" s="89">
        <v>354.64661039345771</v>
      </c>
      <c r="L49" s="89">
        <v>371.95431187483416</v>
      </c>
      <c r="M49" s="89">
        <v>396.49890359278504</v>
      </c>
      <c r="N49" s="89">
        <v>414.10809182391131</v>
      </c>
      <c r="O49" s="89">
        <v>449.05232037285793</v>
      </c>
      <c r="P49" s="89">
        <v>461.37786436173934</v>
      </c>
      <c r="Q49" s="89">
        <v>469.57558413366098</v>
      </c>
      <c r="R49" s="89">
        <v>486.68058257553668</v>
      </c>
      <c r="S49" s="89">
        <v>492.63339193201296</v>
      </c>
      <c r="T49" s="89">
        <v>509.58206641094398</v>
      </c>
      <c r="U49" s="89">
        <v>483.47854852484335</v>
      </c>
      <c r="V49" s="56">
        <v>451.77779106532751</v>
      </c>
    </row>
    <row r="50" spans="1:22" ht="17.25" customHeight="1">
      <c r="A50" s="108" t="s">
        <v>91</v>
      </c>
      <c r="B50" s="89" t="s">
        <v>208</v>
      </c>
      <c r="C50" s="89" t="s">
        <v>208</v>
      </c>
      <c r="D50" s="89" t="s">
        <v>208</v>
      </c>
      <c r="E50" s="89" t="s">
        <v>208</v>
      </c>
      <c r="F50" s="89" t="s">
        <v>208</v>
      </c>
      <c r="G50" s="89" t="s">
        <v>208</v>
      </c>
      <c r="H50" s="89">
        <v>1.0376116847380104</v>
      </c>
      <c r="I50" s="89">
        <v>1.2717085433544737</v>
      </c>
      <c r="J50" s="89">
        <v>1.1981696141690727</v>
      </c>
      <c r="K50" s="89">
        <v>1.3665820385228158</v>
      </c>
      <c r="L50" s="89">
        <v>1.4848106235562957</v>
      </c>
      <c r="M50" s="89">
        <v>1.544544970052776</v>
      </c>
      <c r="N50" s="89">
        <v>1.6139019104286649</v>
      </c>
      <c r="O50" s="89">
        <v>1.7973817116389856</v>
      </c>
      <c r="P50" s="89">
        <v>1.7056062821844424</v>
      </c>
      <c r="Q50" s="89">
        <v>1.797271465938276</v>
      </c>
      <c r="R50" s="89">
        <v>3.9248656223343428</v>
      </c>
      <c r="S50" s="89">
        <v>11.022582219981496</v>
      </c>
      <c r="T50" s="89">
        <v>11.112199513611353</v>
      </c>
      <c r="U50" s="89">
        <v>9.6164029035850689</v>
      </c>
      <c r="V50" s="56">
        <v>11.017448611461537</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13.674649020006386</v>
      </c>
      <c r="O51" s="89">
        <v>132.4969687041378</v>
      </c>
      <c r="P51" s="89">
        <v>223.74426634683596</v>
      </c>
      <c r="Q51" s="89">
        <v>350.62192232199357</v>
      </c>
      <c r="R51" s="89">
        <v>657.26871208939406</v>
      </c>
      <c r="S51" s="89">
        <v>1002.8571043288395</v>
      </c>
      <c r="T51" s="89">
        <v>1224.1696367654426</v>
      </c>
      <c r="U51" s="89">
        <v>1370.0833082772251</v>
      </c>
      <c r="V51" s="56">
        <v>1400.6353526316204</v>
      </c>
    </row>
    <row r="52" spans="1:22" ht="15">
      <c r="A52" s="109" t="s">
        <v>51</v>
      </c>
      <c r="B52" s="89">
        <v>1222.9367497237461</v>
      </c>
      <c r="C52" s="89">
        <v>1201.4544328382367</v>
      </c>
      <c r="D52" s="89">
        <v>1186.7828573278123</v>
      </c>
      <c r="E52" s="89">
        <v>1199.0306264836267</v>
      </c>
      <c r="F52" s="89">
        <v>1196.3113614231015</v>
      </c>
      <c r="G52" s="89">
        <v>1228.35999579382</v>
      </c>
      <c r="H52" s="89">
        <v>1285.2078083986596</v>
      </c>
      <c r="I52" s="89">
        <v>1173.4941729901393</v>
      </c>
      <c r="J52" s="89">
        <v>1185.9616725840613</v>
      </c>
      <c r="K52" s="89">
        <v>1204.671114077677</v>
      </c>
      <c r="L52" s="89">
        <v>1235.452410530673</v>
      </c>
      <c r="M52" s="89">
        <v>1263.4588405806919</v>
      </c>
      <c r="N52" s="89">
        <v>1350.7964690659908</v>
      </c>
      <c r="O52" s="89">
        <v>1570.4440117576207</v>
      </c>
      <c r="P52" s="89">
        <v>1668.2155465452895</v>
      </c>
      <c r="Q52" s="89">
        <v>1768.0420481322433</v>
      </c>
      <c r="R52" s="89">
        <v>1831.7170693597229</v>
      </c>
      <c r="S52" s="89">
        <v>1825.7366942755109</v>
      </c>
      <c r="T52" s="89">
        <v>1809.7429858150765</v>
      </c>
      <c r="U52" s="89">
        <v>1786.2999767423926</v>
      </c>
      <c r="V52" s="56">
        <v>1667.0604850150567</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834.76997728392803</v>
      </c>
      <c r="O53" s="89">
        <v>1039.6871442430213</v>
      </c>
      <c r="P53" s="89">
        <v>1140.3312309109047</v>
      </c>
      <c r="Q53" s="89">
        <v>1220.1931748946884</v>
      </c>
      <c r="R53" s="89">
        <v>1281.6148557445554</v>
      </c>
      <c r="S53" s="89">
        <v>1275.3185380273635</v>
      </c>
      <c r="T53" s="89">
        <v>1267.085000121949</v>
      </c>
      <c r="U53" s="89">
        <v>1254.8243754257219</v>
      </c>
      <c r="V53" s="56">
        <v>1173.0357692911341</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516.02649178206286</v>
      </c>
      <c r="O54" s="89">
        <v>530.7568663799849</v>
      </c>
      <c r="P54" s="89">
        <v>527.88431563438496</v>
      </c>
      <c r="Q54" s="89">
        <v>547.84887323755493</v>
      </c>
      <c r="R54" s="89">
        <v>550.10221469145654</v>
      </c>
      <c r="S54" s="89">
        <v>550.4181562481474</v>
      </c>
      <c r="T54" s="89">
        <v>542.65798569312778</v>
      </c>
      <c r="U54" s="89">
        <v>531.47560235306821</v>
      </c>
      <c r="V54" s="56">
        <v>494.02471674021228</v>
      </c>
    </row>
    <row r="55" spans="1:22" ht="15">
      <c r="A55" s="109" t="s">
        <v>52</v>
      </c>
      <c r="B55" s="89">
        <v>1122.8509814807649</v>
      </c>
      <c r="C55" s="89">
        <v>1055.2159706767777</v>
      </c>
      <c r="D55" s="89">
        <v>1008.6715316287248</v>
      </c>
      <c r="E55" s="89">
        <v>920.66061138547229</v>
      </c>
      <c r="F55" s="89">
        <v>896.69908779468005</v>
      </c>
      <c r="G55" s="89">
        <v>884.47198274380912</v>
      </c>
      <c r="H55" s="89">
        <v>864.07499351870206</v>
      </c>
      <c r="I55" s="89">
        <v>838.71808351838922</v>
      </c>
      <c r="J55" s="89">
        <v>808.34574236646142</v>
      </c>
      <c r="K55" s="89">
        <v>781.82971602272892</v>
      </c>
      <c r="L55" s="89">
        <v>742.83745111080157</v>
      </c>
      <c r="M55" s="89">
        <v>733.33761835202688</v>
      </c>
      <c r="N55" s="89">
        <v>695.77940607458413</v>
      </c>
      <c r="O55" s="89">
        <v>644.04068277710792</v>
      </c>
      <c r="P55" s="89">
        <v>579.1740184452168</v>
      </c>
      <c r="Q55" s="89">
        <v>502.6642762926798</v>
      </c>
      <c r="R55" s="89">
        <v>322.09371746592058</v>
      </c>
      <c r="S55" s="89">
        <v>103.30605195247222</v>
      </c>
      <c r="T55" s="89">
        <v>12.56085272746032</v>
      </c>
      <c r="U55" s="89">
        <v>3.1239827474475388</v>
      </c>
      <c r="V55" s="56">
        <v>0.79243277664158962</v>
      </c>
    </row>
    <row r="56" spans="1:22" ht="27" customHeight="1">
      <c r="A56" s="108" t="s">
        <v>53</v>
      </c>
      <c r="B56" s="89">
        <v>1805.4737572041061</v>
      </c>
      <c r="C56" s="89">
        <v>1472.6741711115751</v>
      </c>
      <c r="D56" s="89">
        <v>1435.0131207887184</v>
      </c>
      <c r="E56" s="89">
        <v>1512.9843456728154</v>
      </c>
      <c r="F56" s="89">
        <v>1622.5635067185888</v>
      </c>
      <c r="G56" s="89">
        <v>1724.011934338954</v>
      </c>
      <c r="H56" s="89">
        <v>1697.0206125394645</v>
      </c>
      <c r="I56" s="89">
        <v>1484.1915844103335</v>
      </c>
      <c r="J56" s="89">
        <v>1106.0568126981129</v>
      </c>
      <c r="K56" s="89">
        <v>974.04331539940665</v>
      </c>
      <c r="L56" s="89">
        <v>908.23002302322675</v>
      </c>
      <c r="M56" s="89">
        <v>903.80616714119128</v>
      </c>
      <c r="N56" s="89">
        <v>846.69781179547795</v>
      </c>
      <c r="O56" s="89">
        <v>804.97971988645543</v>
      </c>
      <c r="P56" s="89">
        <v>747.34503521976717</v>
      </c>
      <c r="Q56" s="89">
        <v>654.64937043692134</v>
      </c>
      <c r="R56" s="89">
        <v>483.90477409626084</v>
      </c>
      <c r="S56" s="89">
        <v>324.92002452754201</v>
      </c>
      <c r="T56" s="89">
        <v>274.46246332972299</v>
      </c>
      <c r="U56" s="89">
        <v>248.49776954409506</v>
      </c>
      <c r="V56" s="56">
        <v>223.98263317830168</v>
      </c>
    </row>
    <row r="57" spans="1:22" ht="15">
      <c r="A57" s="53" t="s">
        <v>54</v>
      </c>
      <c r="B57" s="89">
        <v>536.7645066273169</v>
      </c>
      <c r="C57" s="89">
        <v>511.47285570745152</v>
      </c>
      <c r="D57" s="89">
        <v>477.79946687632275</v>
      </c>
      <c r="E57" s="89">
        <v>499.47524098341961</v>
      </c>
      <c r="F57" s="89">
        <v>507.076687951297</v>
      </c>
      <c r="G57" s="89">
        <v>550.98534420716067</v>
      </c>
      <c r="H57" s="89">
        <v>534.60692914537015</v>
      </c>
      <c r="I57" s="89">
        <v>282.98069918042961</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491.11293812102656</v>
      </c>
      <c r="G58" s="89">
        <v>529.76892353081507</v>
      </c>
      <c r="H58" s="89">
        <v>523.77570083925707</v>
      </c>
      <c r="I58" s="89">
        <v>550.07176271096921</v>
      </c>
      <c r="J58" s="89">
        <v>533.7666696259131</v>
      </c>
      <c r="K58" s="89">
        <v>482.34773958482231</v>
      </c>
      <c r="L58" s="89">
        <v>466.23437541571394</v>
      </c>
      <c r="M58" s="89">
        <v>502.20845672998229</v>
      </c>
      <c r="N58" s="89">
        <v>491.81472495756049</v>
      </c>
      <c r="O58" s="89">
        <v>473.20275377270104</v>
      </c>
      <c r="P58" s="89">
        <v>436.17568553581503</v>
      </c>
      <c r="Q58" s="89">
        <v>368.29302787754045</v>
      </c>
      <c r="R58" s="89">
        <v>209.82402775348473</v>
      </c>
      <c r="S58" s="89">
        <v>68.736261028572926</v>
      </c>
      <c r="T58" s="89">
        <v>31.10794923136109</v>
      </c>
      <c r="U58" s="89">
        <v>13.649876686784017</v>
      </c>
      <c r="V58" s="56">
        <v>4.5540879150114622</v>
      </c>
    </row>
    <row r="59" spans="1:22" ht="15">
      <c r="A59" s="53" t="s">
        <v>186</v>
      </c>
      <c r="B59" s="89" t="s">
        <v>208</v>
      </c>
      <c r="C59" s="89" t="s">
        <v>208</v>
      </c>
      <c r="D59" s="89" t="s">
        <v>208</v>
      </c>
      <c r="E59" s="89" t="s">
        <v>208</v>
      </c>
      <c r="F59" s="89">
        <v>553.27683326338376</v>
      </c>
      <c r="G59" s="89">
        <v>564.18057527861993</v>
      </c>
      <c r="H59" s="89">
        <v>559.95935054576228</v>
      </c>
      <c r="I59" s="89">
        <v>570.44256622668456</v>
      </c>
      <c r="J59" s="89">
        <v>498.82493185286307</v>
      </c>
      <c r="K59" s="89">
        <v>411.65079811645967</v>
      </c>
      <c r="L59" s="89">
        <v>363.50099435716618</v>
      </c>
      <c r="M59" s="89">
        <v>333.9114853577027</v>
      </c>
      <c r="N59" s="89">
        <v>295.69849561634328</v>
      </c>
      <c r="O59" s="89">
        <v>269.81994622080447</v>
      </c>
      <c r="P59" s="89">
        <v>241.815868188282</v>
      </c>
      <c r="Q59" s="89">
        <v>214.53069820149298</v>
      </c>
      <c r="R59" s="89">
        <v>196.076382330781</v>
      </c>
      <c r="S59" s="89">
        <v>176.20310870951937</v>
      </c>
      <c r="T59" s="89">
        <v>163.6253620217241</v>
      </c>
      <c r="U59" s="89">
        <v>153.40707131084761</v>
      </c>
      <c r="V59" s="56">
        <v>140.60470557108604</v>
      </c>
    </row>
    <row r="60" spans="1:22" ht="15">
      <c r="A60" s="53" t="s">
        <v>187</v>
      </c>
      <c r="B60" s="89" t="s">
        <v>208</v>
      </c>
      <c r="C60" s="89" t="s">
        <v>208</v>
      </c>
      <c r="D60" s="89" t="s">
        <v>208</v>
      </c>
      <c r="E60" s="89" t="s">
        <v>208</v>
      </c>
      <c r="F60" s="89">
        <v>33.192988233403554</v>
      </c>
      <c r="G60" s="89">
        <v>42.252736257603452</v>
      </c>
      <c r="H60" s="89">
        <v>44.441939429922257</v>
      </c>
      <c r="I60" s="89">
        <v>47.176189452366643</v>
      </c>
      <c r="J60" s="89">
        <v>44.503613714426116</v>
      </c>
      <c r="K60" s="89">
        <v>40.563666272248959</v>
      </c>
      <c r="L60" s="89">
        <v>38.512534934971981</v>
      </c>
      <c r="M60" s="89">
        <v>36.284641892338975</v>
      </c>
      <c r="N60" s="89">
        <v>33.925610897373801</v>
      </c>
      <c r="O60" s="89">
        <v>36.558554176089814</v>
      </c>
      <c r="P60" s="89">
        <v>44.74180344273725</v>
      </c>
      <c r="Q60" s="89">
        <v>48.350039336839224</v>
      </c>
      <c r="R60" s="89">
        <v>54.810206186217698</v>
      </c>
      <c r="S60" s="89">
        <v>58.696771890702408</v>
      </c>
      <c r="T60" s="89">
        <v>61.463805027393327</v>
      </c>
      <c r="U60" s="89">
        <v>65.420340205075178</v>
      </c>
      <c r="V60" s="56">
        <v>66.96244426776498</v>
      </c>
    </row>
    <row r="61" spans="1:22" ht="15">
      <c r="A61" s="53" t="s">
        <v>188</v>
      </c>
      <c r="B61" s="89" t="s">
        <v>208</v>
      </c>
      <c r="C61" s="89" t="s">
        <v>208</v>
      </c>
      <c r="D61" s="89" t="s">
        <v>208</v>
      </c>
      <c r="E61" s="89" t="s">
        <v>208</v>
      </c>
      <c r="F61" s="89">
        <v>37.904059149477639</v>
      </c>
      <c r="G61" s="89">
        <v>36.824355064754926</v>
      </c>
      <c r="H61" s="89">
        <v>34.236692579152901</v>
      </c>
      <c r="I61" s="89">
        <v>33.520366839883188</v>
      </c>
      <c r="J61" s="89">
        <v>28.961597504910575</v>
      </c>
      <c r="K61" s="89">
        <v>39.054584723930553</v>
      </c>
      <c r="L61" s="89">
        <v>41.231637140147591</v>
      </c>
      <c r="M61" s="89">
        <v>30.735657146213988</v>
      </c>
      <c r="N61" s="89">
        <v>24.238435420133239</v>
      </c>
      <c r="O61" s="89">
        <v>24.096692701586889</v>
      </c>
      <c r="P61" s="89">
        <v>24.546157196548073</v>
      </c>
      <c r="Q61" s="89">
        <v>23.48048292572475</v>
      </c>
      <c r="R61" s="89">
        <v>23.237886268762875</v>
      </c>
      <c r="S61" s="89">
        <v>21.225171703136809</v>
      </c>
      <c r="T61" s="89">
        <v>18.322924594992472</v>
      </c>
      <c r="U61" s="89">
        <v>16.1448675207468</v>
      </c>
      <c r="V61" s="56">
        <v>12.295159791883727</v>
      </c>
    </row>
    <row r="62" spans="1:22" ht="26.25" customHeight="1">
      <c r="A62" s="109" t="s">
        <v>192</v>
      </c>
      <c r="B62" s="89" t="s">
        <v>208</v>
      </c>
      <c r="C62" s="89" t="s">
        <v>208</v>
      </c>
      <c r="D62" s="89" t="s">
        <v>208</v>
      </c>
      <c r="E62" s="89" t="s">
        <v>208</v>
      </c>
      <c r="F62" s="89">
        <v>105.03477182152939</v>
      </c>
      <c r="G62" s="89">
        <v>106.40929009200036</v>
      </c>
      <c r="H62" s="89">
        <v>104.56654483459575</v>
      </c>
      <c r="I62" s="89">
        <v>102.80549966345774</v>
      </c>
      <c r="J62" s="89">
        <v>102.67973156144946</v>
      </c>
      <c r="K62" s="89">
        <v>98.639861935258693</v>
      </c>
      <c r="L62" s="89">
        <v>95.358014066260935</v>
      </c>
      <c r="M62" s="89">
        <v>93.281009920425277</v>
      </c>
      <c r="N62" s="89">
        <v>92.381195677703218</v>
      </c>
      <c r="O62" s="89">
        <v>94.63711488195014</v>
      </c>
      <c r="P62" s="89">
        <v>100.79874249321888</v>
      </c>
      <c r="Q62" s="89">
        <v>99.873071509346317</v>
      </c>
      <c r="R62" s="89">
        <v>99.633578098938287</v>
      </c>
      <c r="S62" s="89">
        <v>97.583923828641176</v>
      </c>
      <c r="T62" s="89">
        <v>96.945500179013607</v>
      </c>
      <c r="U62" s="89">
        <v>94.771590725182492</v>
      </c>
      <c r="V62" s="56">
        <v>90.351176953179888</v>
      </c>
    </row>
    <row r="63" spans="1:22" ht="15">
      <c r="A63" s="108" t="s">
        <v>60</v>
      </c>
      <c r="B63" s="89">
        <v>312.24837664819484</v>
      </c>
      <c r="C63" s="89">
        <v>583.23466998978279</v>
      </c>
      <c r="D63" s="89">
        <v>529.29609240061518</v>
      </c>
      <c r="E63" s="89">
        <v>471.86425384248298</v>
      </c>
      <c r="F63" s="89">
        <v>412.90667709201637</v>
      </c>
      <c r="G63" s="89">
        <v>364.79997425427678</v>
      </c>
      <c r="H63" s="89">
        <v>341.27050216905513</v>
      </c>
      <c r="I63" s="89">
        <v>312.2683775684543</v>
      </c>
      <c r="J63" s="89">
        <v>253.27398445115651</v>
      </c>
      <c r="K63" s="89">
        <v>270.04257488409422</v>
      </c>
      <c r="L63" s="89">
        <v>286.57539689860954</v>
      </c>
      <c r="M63" s="89">
        <v>261.77332785486203</v>
      </c>
      <c r="N63" s="89">
        <v>336.31643183353151</v>
      </c>
      <c r="O63" s="89">
        <v>541.93695808320945</v>
      </c>
      <c r="P63" s="89">
        <v>515.14966524121053</v>
      </c>
      <c r="Q63" s="89">
        <v>573.97787443861716</v>
      </c>
      <c r="R63" s="89">
        <v>613.13414178301889</v>
      </c>
      <c r="S63" s="89">
        <v>518.71898925802418</v>
      </c>
      <c r="T63" s="89">
        <v>373.19244716969263</v>
      </c>
      <c r="U63" s="89">
        <v>281.31744859253826</v>
      </c>
      <c r="V63" s="56">
        <v>212.2520864179061</v>
      </c>
    </row>
    <row r="64" spans="1:22" ht="15">
      <c r="A64" s="108" t="s">
        <v>61</v>
      </c>
      <c r="B64" s="89" t="s">
        <v>208</v>
      </c>
      <c r="C64" s="89" t="s">
        <v>208</v>
      </c>
      <c r="D64" s="89" t="s">
        <v>208</v>
      </c>
      <c r="E64" s="89" t="s">
        <v>208</v>
      </c>
      <c r="F64" s="89">
        <v>6.1058208558440512</v>
      </c>
      <c r="G64" s="89">
        <v>4.7351635786887378</v>
      </c>
      <c r="H64" s="89">
        <v>8.1492060026949975</v>
      </c>
      <c r="I64" s="89">
        <v>14.119513869387495</v>
      </c>
      <c r="J64" s="89">
        <v>16.22624627395501</v>
      </c>
      <c r="K64" s="89">
        <v>19.206649068095619</v>
      </c>
      <c r="L64" s="89">
        <v>19.876892970675886</v>
      </c>
      <c r="M64" s="89">
        <v>23.60422933822429</v>
      </c>
      <c r="N64" s="89">
        <v>31.296051128939006</v>
      </c>
      <c r="O64" s="89">
        <v>29.42580605736045</v>
      </c>
      <c r="P64" s="89">
        <v>26.525292690422489</v>
      </c>
      <c r="Q64" s="89">
        <v>26.942711568611529</v>
      </c>
      <c r="R64" s="89">
        <v>30.945413187683645</v>
      </c>
      <c r="S64" s="89">
        <v>30.753034246586424</v>
      </c>
      <c r="T64" s="89">
        <v>35.776860198303581</v>
      </c>
      <c r="U64" s="89">
        <v>38.118168107719768</v>
      </c>
      <c r="V64" s="56">
        <v>33.748800625989134</v>
      </c>
    </row>
    <row r="65" spans="1:22" ht="15">
      <c r="A65" s="108" t="s">
        <v>189</v>
      </c>
      <c r="B65" s="89" t="s">
        <v>208</v>
      </c>
      <c r="C65" s="89" t="s">
        <v>208</v>
      </c>
      <c r="D65" s="89" t="s">
        <v>208</v>
      </c>
      <c r="E65" s="89" t="s">
        <v>208</v>
      </c>
      <c r="F65" s="89" t="s">
        <v>208</v>
      </c>
      <c r="G65" s="89" t="s">
        <v>208</v>
      </c>
      <c r="H65" s="89" t="s">
        <v>208</v>
      </c>
      <c r="I65" s="89" t="s">
        <v>208</v>
      </c>
      <c r="J65" s="89">
        <v>47.383186852830796</v>
      </c>
      <c r="K65" s="89">
        <v>48.701184502752341</v>
      </c>
      <c r="L65" s="89">
        <v>50.00310235454986</v>
      </c>
      <c r="M65" s="89">
        <v>50.84375263945649</v>
      </c>
      <c r="N65" s="89">
        <v>51.214090879167934</v>
      </c>
      <c r="O65" s="89">
        <v>52.595968490393325</v>
      </c>
      <c r="P65" s="89">
        <v>54.408361789277329</v>
      </c>
      <c r="Q65" s="89">
        <v>54.447098188498913</v>
      </c>
      <c r="R65" s="89">
        <v>54.044481978384248</v>
      </c>
      <c r="S65" s="89">
        <v>53.758545728930429</v>
      </c>
      <c r="T65" s="89">
        <v>53.454179183455111</v>
      </c>
      <c r="U65" s="89">
        <v>53.852398594636419</v>
      </c>
      <c r="V65" s="56">
        <v>53.305859633604143</v>
      </c>
    </row>
    <row r="66" spans="1:22" ht="15">
      <c r="A66" s="108" t="s">
        <v>95</v>
      </c>
      <c r="B66" s="89" t="s">
        <v>208</v>
      </c>
      <c r="C66" s="89" t="s">
        <v>208</v>
      </c>
      <c r="D66" s="89" t="s">
        <v>208</v>
      </c>
      <c r="E66" s="89" t="s">
        <v>208</v>
      </c>
      <c r="F66" s="89" t="s">
        <v>208</v>
      </c>
      <c r="G66" s="89" t="s">
        <v>208</v>
      </c>
      <c r="H66" s="89" t="s">
        <v>208</v>
      </c>
      <c r="I66" s="89" t="s">
        <v>208</v>
      </c>
      <c r="J66" s="89">
        <v>676.2443797111805</v>
      </c>
      <c r="K66" s="89">
        <v>701.22713932664612</v>
      </c>
      <c r="L66" s="89">
        <v>725.55154679311056</v>
      </c>
      <c r="M66" s="89">
        <v>758.41698403354053</v>
      </c>
      <c r="N66" s="89">
        <v>769.62194757521308</v>
      </c>
      <c r="O66" s="89">
        <v>797.58595781801114</v>
      </c>
      <c r="P66" s="89">
        <v>793.47669753658363</v>
      </c>
      <c r="Q66" s="89">
        <v>756.7702101854569</v>
      </c>
      <c r="R66" s="89">
        <v>682.17254202094523</v>
      </c>
      <c r="S66" s="89">
        <v>627.07668458984926</v>
      </c>
      <c r="T66" s="89">
        <v>573.10289613629573</v>
      </c>
      <c r="U66" s="89">
        <v>520.53547996114435</v>
      </c>
      <c r="V66" s="56">
        <v>469.57842841360002</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16.370366899272533</v>
      </c>
      <c r="T67" s="89">
        <v>124.62952067092907</v>
      </c>
      <c r="U67" s="89">
        <v>245.12801275042915</v>
      </c>
      <c r="V67" s="56">
        <v>447.87302534961742</v>
      </c>
    </row>
    <row r="68" spans="1:22" ht="15">
      <c r="A68" s="108" t="s">
        <v>62</v>
      </c>
      <c r="B68" s="89">
        <v>130.7336744971293</v>
      </c>
      <c r="C68" s="89">
        <v>140.21629242296305</v>
      </c>
      <c r="D68" s="89">
        <v>136.00573919554708</v>
      </c>
      <c r="E68" s="89">
        <v>138.55309251702911</v>
      </c>
      <c r="F68" s="89">
        <v>129.4420629820502</v>
      </c>
      <c r="G68" s="89">
        <v>130.89696366794925</v>
      </c>
      <c r="H68" s="89">
        <v>117.7082813489497</v>
      </c>
      <c r="I68" s="89">
        <v>112.56909818128189</v>
      </c>
      <c r="J68" s="89">
        <v>107.18388157750941</v>
      </c>
      <c r="K68" s="89">
        <v>102.5628211317255</v>
      </c>
      <c r="L68" s="89">
        <v>99.888833422889036</v>
      </c>
      <c r="M68" s="89">
        <v>97.387898359107723</v>
      </c>
      <c r="N68" s="89">
        <v>93.773019544220048</v>
      </c>
      <c r="O68" s="89">
        <v>94.475642488800901</v>
      </c>
      <c r="P68" s="89">
        <v>90.793948489608027</v>
      </c>
      <c r="Q68" s="89">
        <v>88.509017536401188</v>
      </c>
      <c r="R68" s="89">
        <v>87.286882501132723</v>
      </c>
      <c r="S68" s="89">
        <v>82.806336050675725</v>
      </c>
      <c r="T68" s="89">
        <v>63.601016541982268</v>
      </c>
      <c r="U68" s="89">
        <v>32.875184294125482</v>
      </c>
      <c r="V68" s="56">
        <v>15.501944602326146</v>
      </c>
    </row>
    <row r="69" spans="1:22" ht="15">
      <c r="A69" s="53" t="s">
        <v>49</v>
      </c>
      <c r="B69" s="89" t="s">
        <v>208</v>
      </c>
      <c r="C69" s="89" t="s">
        <v>208</v>
      </c>
      <c r="D69" s="89" t="s">
        <v>208</v>
      </c>
      <c r="E69" s="89" t="s">
        <v>208</v>
      </c>
      <c r="F69" s="89">
        <v>107.58316556975767</v>
      </c>
      <c r="G69" s="89">
        <v>109.07256296945897</v>
      </c>
      <c r="H69" s="89">
        <v>96.675766145555698</v>
      </c>
      <c r="I69" s="89">
        <v>91.162623158181788</v>
      </c>
      <c r="J69" s="89">
        <v>91.973119091434327</v>
      </c>
      <c r="K69" s="89">
        <v>87.346152245179752</v>
      </c>
      <c r="L69" s="89">
        <v>84.294904824639246</v>
      </c>
      <c r="M69" s="89">
        <v>74.814111010777907</v>
      </c>
      <c r="N69" s="89">
        <v>74.550041327535951</v>
      </c>
      <c r="O69" s="89">
        <v>74.676551489636537</v>
      </c>
      <c r="P69" s="89">
        <v>72.912328693968718</v>
      </c>
      <c r="Q69" s="89">
        <v>71.101317532286359</v>
      </c>
      <c r="R69" s="89">
        <v>71.288481528870378</v>
      </c>
      <c r="S69" s="89">
        <v>68.727333942669887</v>
      </c>
      <c r="T69" s="89">
        <v>50.555452549096067</v>
      </c>
      <c r="U69" s="89">
        <v>21.042301310155754</v>
      </c>
      <c r="V69" s="56">
        <v>4.4100758700189777</v>
      </c>
    </row>
    <row r="70" spans="1:22" ht="15">
      <c r="A70" s="53" t="s">
        <v>50</v>
      </c>
      <c r="B70" s="89" t="s">
        <v>208</v>
      </c>
      <c r="C70" s="89" t="s">
        <v>208</v>
      </c>
      <c r="D70" s="89" t="s">
        <v>208</v>
      </c>
      <c r="E70" s="89" t="s">
        <v>208</v>
      </c>
      <c r="F70" s="89">
        <v>21.858897412292539</v>
      </c>
      <c r="G70" s="89">
        <v>21.82440069849028</v>
      </c>
      <c r="H70" s="89">
        <v>21.032515203394009</v>
      </c>
      <c r="I70" s="89">
        <v>21.406475023100104</v>
      </c>
      <c r="J70" s="89">
        <v>15.210762486075103</v>
      </c>
      <c r="K70" s="89">
        <v>15.21666888654574</v>
      </c>
      <c r="L70" s="89">
        <v>15.593928598249811</v>
      </c>
      <c r="M70" s="89">
        <v>22.573787348329823</v>
      </c>
      <c r="N70" s="89">
        <v>19.222978216684083</v>
      </c>
      <c r="O70" s="89">
        <v>19.799090999164356</v>
      </c>
      <c r="P70" s="89">
        <v>17.88161979563931</v>
      </c>
      <c r="Q70" s="89">
        <v>17.407700004114844</v>
      </c>
      <c r="R70" s="89">
        <v>15.998400972262358</v>
      </c>
      <c r="S70" s="89">
        <v>14.079002108005842</v>
      </c>
      <c r="T70" s="89">
        <v>13.045563992886208</v>
      </c>
      <c r="U70" s="89">
        <v>11.832882983969725</v>
      </c>
      <c r="V70" s="56">
        <v>11.091868732307166</v>
      </c>
    </row>
    <row r="71" spans="1:22" ht="15">
      <c r="A71" s="110" t="s">
        <v>63</v>
      </c>
      <c r="B71" s="89" t="s">
        <v>208</v>
      </c>
      <c r="C71" s="89" t="s">
        <v>208</v>
      </c>
      <c r="D71" s="89" t="s">
        <v>208</v>
      </c>
      <c r="E71" s="89">
        <v>4524.3818839203204</v>
      </c>
      <c r="F71" s="89">
        <v>4541.3512762631481</v>
      </c>
      <c r="G71" s="89">
        <v>4842.7216956517086</v>
      </c>
      <c r="H71" s="89">
        <v>4975.0923056273823</v>
      </c>
      <c r="I71" s="89">
        <v>5092.3330079300367</v>
      </c>
      <c r="J71" s="89">
        <v>5192.5399431105188</v>
      </c>
      <c r="K71" s="89">
        <v>5318.6054817306867</v>
      </c>
      <c r="L71" s="89">
        <v>5378.2026919556556</v>
      </c>
      <c r="M71" s="89">
        <v>5624.5910854205495</v>
      </c>
      <c r="N71" s="89">
        <v>5848.8424215276909</v>
      </c>
      <c r="O71" s="89">
        <v>6264.9238457220736</v>
      </c>
      <c r="P71" s="89">
        <v>6405.2987903868661</v>
      </c>
      <c r="Q71" s="89">
        <v>6706.1039119261877</v>
      </c>
      <c r="R71" s="89">
        <v>7066.6202549502241</v>
      </c>
      <c r="S71" s="89">
        <v>7240.1404338202537</v>
      </c>
      <c r="T71" s="89">
        <v>7423.4805028792525</v>
      </c>
      <c r="U71" s="89">
        <v>7621.4962186777584</v>
      </c>
      <c r="V71" s="56">
        <v>7658.6626828534572</v>
      </c>
    </row>
    <row r="72" spans="1:22" ht="27" customHeight="1">
      <c r="A72" s="110" t="s">
        <v>96</v>
      </c>
      <c r="B72" s="89" t="s">
        <v>208</v>
      </c>
      <c r="C72" s="89" t="s">
        <v>208</v>
      </c>
      <c r="D72" s="89" t="s">
        <v>208</v>
      </c>
      <c r="E72" s="89" t="s">
        <v>208</v>
      </c>
      <c r="F72" s="89" t="s">
        <v>208</v>
      </c>
      <c r="G72" s="89" t="s">
        <v>208</v>
      </c>
      <c r="H72" s="89" t="s">
        <v>208</v>
      </c>
      <c r="I72" s="89" t="s">
        <v>208</v>
      </c>
      <c r="J72" s="89">
        <v>122.08248115601768</v>
      </c>
      <c r="K72" s="89">
        <v>126.64815641279311</v>
      </c>
      <c r="L72" s="89">
        <v>125.56750992649631</v>
      </c>
      <c r="M72" s="89">
        <v>161.61640568352902</v>
      </c>
      <c r="N72" s="89">
        <v>176.06969992948891</v>
      </c>
      <c r="O72" s="89">
        <v>194.96108186030966</v>
      </c>
      <c r="P72" s="89">
        <v>202.27121907236329</v>
      </c>
      <c r="Q72" s="89">
        <v>185.39230516741583</v>
      </c>
      <c r="R72" s="89">
        <v>185.65119906260642</v>
      </c>
      <c r="S72" s="89">
        <v>180.95438716612171</v>
      </c>
      <c r="T72" s="89">
        <v>182.24116376313287</v>
      </c>
      <c r="U72" s="89">
        <v>187.89167535675077</v>
      </c>
      <c r="V72" s="56">
        <v>187.63438285928459</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1.7129003725298634E-2</v>
      </c>
      <c r="T73" s="89">
        <v>0.86891316214713321</v>
      </c>
      <c r="U73" s="89">
        <v>21.761696939179927</v>
      </c>
      <c r="V73" s="56">
        <v>123.19206070026891</v>
      </c>
    </row>
    <row r="74" spans="1:22" ht="15">
      <c r="A74" s="110" t="s">
        <v>64</v>
      </c>
      <c r="B74" s="89" t="s">
        <v>208</v>
      </c>
      <c r="C74" s="89" t="s">
        <v>208</v>
      </c>
      <c r="D74" s="89" t="s">
        <v>208</v>
      </c>
      <c r="E74" s="89" t="s">
        <v>208</v>
      </c>
      <c r="F74" s="89">
        <v>213.79340761517889</v>
      </c>
      <c r="G74" s="89">
        <v>202.2603176836771</v>
      </c>
      <c r="H74" s="89">
        <v>200.10141605596047</v>
      </c>
      <c r="I74" s="89">
        <v>218.60512824875397</v>
      </c>
      <c r="J74" s="89">
        <v>273.4541670134754</v>
      </c>
      <c r="K74" s="89">
        <v>334.34335060913855</v>
      </c>
      <c r="L74" s="89">
        <v>210.3905276782491</v>
      </c>
      <c r="M74" s="89">
        <v>210.75637559770237</v>
      </c>
      <c r="N74" s="89">
        <v>267.09913045654736</v>
      </c>
      <c r="O74" s="89">
        <v>266.19673671150457</v>
      </c>
      <c r="P74" s="89">
        <v>262.9005571112674</v>
      </c>
      <c r="Q74" s="89">
        <v>201.9037130016377</v>
      </c>
      <c r="R74" s="89">
        <v>195.95620065171335</v>
      </c>
      <c r="S74" s="89">
        <v>192.16099028680844</v>
      </c>
      <c r="T74" s="89">
        <v>186.95206654490116</v>
      </c>
      <c r="U74" s="89">
        <v>183.25778159453381</v>
      </c>
      <c r="V74" s="56">
        <v>177.51425262573463</v>
      </c>
    </row>
    <row r="75" spans="1:22" s="115" customFormat="1" ht="40.5" customHeight="1">
      <c r="A75" s="117" t="s">
        <v>190</v>
      </c>
      <c r="B75" s="118">
        <v>5868.2066531205473</v>
      </c>
      <c r="C75" s="118">
        <v>5777.4245684303696</v>
      </c>
      <c r="D75" s="118">
        <v>5671.2034321862666</v>
      </c>
      <c r="E75" s="118">
        <v>10326.045606745889</v>
      </c>
      <c r="F75" s="118">
        <v>10730.043457231151</v>
      </c>
      <c r="G75" s="118">
        <v>11313.302320264662</v>
      </c>
      <c r="H75" s="118">
        <v>11457.975358155909</v>
      </c>
      <c r="I75" s="118">
        <v>11282.140438112332</v>
      </c>
      <c r="J75" s="118">
        <v>11869.851539455529</v>
      </c>
      <c r="K75" s="118">
        <v>12007.666646811063</v>
      </c>
      <c r="L75" s="118">
        <v>11934.019361646089</v>
      </c>
      <c r="M75" s="118">
        <v>12300.611210881056</v>
      </c>
      <c r="N75" s="118">
        <v>12751.37630294772</v>
      </c>
      <c r="O75" s="118">
        <v>13875.79370660996</v>
      </c>
      <c r="P75" s="118">
        <v>14090.984165865581</v>
      </c>
      <c r="Q75" s="118">
        <v>14392.548866089512</v>
      </c>
      <c r="R75" s="118">
        <v>14793.177508182636</v>
      </c>
      <c r="S75" s="118">
        <v>14324.326769161122</v>
      </c>
      <c r="T75" s="118">
        <v>14483.643222837474</v>
      </c>
      <c r="U75" s="118">
        <v>14728.475750698202</v>
      </c>
      <c r="V75" s="119">
        <v>14631.218133737028</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197</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AA!C$10</f>
        <v>165.78009588836923</v>
      </c>
      <c r="C3" s="89">
        <f>AA!D$10</f>
        <v>179.09938285669008</v>
      </c>
      <c r="D3" s="89">
        <f>AA!E$10</f>
        <v>191.99843030409838</v>
      </c>
      <c r="E3" s="89">
        <f>AA!F$10</f>
        <v>209.15188639209956</v>
      </c>
      <c r="F3" s="89">
        <f>AA!G$10</f>
        <v>222.55501944224403</v>
      </c>
      <c r="G3" s="89">
        <f>AA!H$10</f>
        <v>236.77628028604693</v>
      </c>
      <c r="H3" s="89">
        <f>AA!I$10</f>
        <v>246.5083892433862</v>
      </c>
      <c r="I3" s="89">
        <f>AA!J$10</f>
        <v>260.35144932948072</v>
      </c>
      <c r="J3" s="89">
        <f>AA!K$10</f>
        <v>274.56098872410513</v>
      </c>
      <c r="K3" s="89">
        <f>AA!L$10</f>
        <v>291.89259442389795</v>
      </c>
      <c r="L3" s="89">
        <f>AA!M$10</f>
        <v>307.31048820763806</v>
      </c>
      <c r="M3" s="89">
        <f>AA!N$10</f>
        <v>328.17905768709068</v>
      </c>
      <c r="N3" s="89">
        <f>AA!O$10</f>
        <v>348.61657493485063</v>
      </c>
      <c r="O3" s="89">
        <f>AA!P$10</f>
        <v>374.18153315140034</v>
      </c>
      <c r="P3" s="89">
        <f>AA!Q$10</f>
        <v>382.85826600582709</v>
      </c>
      <c r="Q3" s="89">
        <f>AA!R$10</f>
        <v>391.72186593969229</v>
      </c>
      <c r="R3" s="89">
        <f>AA!S$10</f>
        <v>402.69069100406068</v>
      </c>
      <c r="S3" s="89">
        <f>AA!T$10</f>
        <v>393.10819414562343</v>
      </c>
      <c r="T3" s="89">
        <f>AA!U$10</f>
        <v>397.27288047841216</v>
      </c>
      <c r="U3" s="89">
        <f>AA!V$10</f>
        <v>402.8134645486154</v>
      </c>
      <c r="V3" s="56">
        <f>AA!W$10</f>
        <v>404.5885129170187</v>
      </c>
    </row>
    <row r="4" spans="1:22" ht="15" customHeight="1">
      <c r="A4" s="108" t="s">
        <v>182</v>
      </c>
      <c r="B4" s="89"/>
      <c r="C4" s="89"/>
      <c r="D4" s="89"/>
      <c r="E4" s="89">
        <f>BBWB!F$10</f>
        <v>67.370005655954841</v>
      </c>
      <c r="F4" s="89">
        <f>BBWB!G$10</f>
        <v>67.672851937900262</v>
      </c>
      <c r="G4" s="89">
        <f>BBWB!H$10</f>
        <v>76.595103565705784</v>
      </c>
      <c r="H4" s="89">
        <f>BBWB!I$10</f>
        <v>77.779281331725372</v>
      </c>
      <c r="I4" s="89">
        <f>BBWB!J$10</f>
        <v>72.050816230508275</v>
      </c>
      <c r="J4" s="89">
        <f>BBWB!K$10</f>
        <v>65.693551141276686</v>
      </c>
      <c r="K4" s="89">
        <f>BBWB!L$10</f>
        <v>62.331484281472868</v>
      </c>
      <c r="L4" s="89">
        <f>BBWB!M$10</f>
        <v>56.672722036125975</v>
      </c>
      <c r="M4" s="89">
        <f>BBWB!N$10</f>
        <v>52.267020254919601</v>
      </c>
      <c r="N4" s="89">
        <f>BBWB!O$10</f>
        <v>47.616504760183439</v>
      </c>
      <c r="O4" s="89">
        <f>BBWB!P$10</f>
        <v>46.047149129724538</v>
      </c>
      <c r="P4" s="89">
        <f>BBWB!Q$10</f>
        <v>43.542465891719402</v>
      </c>
      <c r="Q4" s="89">
        <f>BBWB!R$10</f>
        <v>42.058734058335055</v>
      </c>
      <c r="R4" s="89">
        <f>BBWB!S$10</f>
        <v>42.432370860388311</v>
      </c>
      <c r="S4" s="89">
        <f>BBWB!T$10</f>
        <v>41.896694025648699</v>
      </c>
      <c r="T4" s="89">
        <f>BBWB!U$10</f>
        <v>41.072242168436247</v>
      </c>
      <c r="U4" s="89">
        <f>BBWB!V$10</f>
        <v>41.40143754495486</v>
      </c>
      <c r="V4" s="56">
        <f>BBWB!W$10</f>
        <v>41.330130297548521</v>
      </c>
    </row>
    <row r="5" spans="1:22" ht="15" customHeight="1">
      <c r="A5" s="108" t="s">
        <v>45</v>
      </c>
      <c r="B5" s="89"/>
      <c r="C5" s="89"/>
      <c r="D5" s="89"/>
      <c r="E5" s="89"/>
      <c r="F5" s="89"/>
      <c r="G5" s="89">
        <f>CA!H$10</f>
        <v>69.407178173948523</v>
      </c>
      <c r="H5" s="89">
        <f>CA!I$10</f>
        <v>73.785493118952843</v>
      </c>
      <c r="I5" s="89">
        <f>CA!J$10</f>
        <v>77.882521218235951</v>
      </c>
      <c r="J5" s="89">
        <f>CA!K$10</f>
        <v>81.285164242920771</v>
      </c>
      <c r="K5" s="89">
        <f>CA!L$10</f>
        <v>85.398845554504106</v>
      </c>
      <c r="L5" s="89">
        <f>CA!M$10</f>
        <v>88.774628133710408</v>
      </c>
      <c r="M5" s="89">
        <f>CA!N$10</f>
        <v>96.30893081006252</v>
      </c>
      <c r="N5" s="89">
        <f>CA!O$10</f>
        <v>102.55022845504064</v>
      </c>
      <c r="O5" s="89">
        <f>CA!P$10</f>
        <v>112.02365983602098</v>
      </c>
      <c r="P5" s="89">
        <f>CA!Q$10</f>
        <v>117.56762082331655</v>
      </c>
      <c r="Q5" s="89">
        <f>CA!R$10</f>
        <v>128.97858032099899</v>
      </c>
      <c r="R5" s="89">
        <f>CA!S$10</f>
        <v>143.19719133644196</v>
      </c>
      <c r="S5" s="89">
        <f>CA!T$10</f>
        <v>155.76457437448357</v>
      </c>
      <c r="T5" s="89">
        <f>CA!U$10</f>
        <v>173.12148019765837</v>
      </c>
      <c r="U5" s="89">
        <f>CA!V$10</f>
        <v>190.87214367648153</v>
      </c>
      <c r="V5" s="56">
        <f>CA!W$10</f>
        <v>199.93392289263483</v>
      </c>
    </row>
    <row r="6" spans="1:22" ht="15" customHeight="1">
      <c r="A6" s="108" t="s">
        <v>103</v>
      </c>
      <c r="B6" s="89"/>
      <c r="C6" s="89"/>
      <c r="D6" s="89"/>
      <c r="E6" s="89"/>
      <c r="F6" s="89"/>
      <c r="G6" s="89"/>
      <c r="H6" s="89"/>
      <c r="I6" s="89"/>
      <c r="J6" s="89"/>
      <c r="K6" s="89"/>
      <c r="L6" s="89"/>
      <c r="M6" s="89"/>
      <c r="N6" s="89"/>
      <c r="O6" s="89">
        <f>CWP!P$10</f>
        <v>23.309797351799716</v>
      </c>
      <c r="P6" s="89">
        <f>CWP!Q$10</f>
        <v>35.329580007342528</v>
      </c>
      <c r="Q6" s="89">
        <f>CWP!R$10</f>
        <v>12.447213609707948</v>
      </c>
      <c r="R6" s="89">
        <f>CWP!S$10</f>
        <v>17.464326330196748</v>
      </c>
      <c r="S6" s="89">
        <f>CWP!T$10</f>
        <v>2.4540557275541786</v>
      </c>
      <c r="T6" s="89">
        <f>CWP!U$10</f>
        <v>0.22072000000000003</v>
      </c>
      <c r="U6" s="89"/>
      <c r="V6" s="56"/>
    </row>
    <row r="7" spans="1:22" ht="15" customHeight="1">
      <c r="A7" s="108" t="s">
        <v>46</v>
      </c>
      <c r="B7" s="89">
        <f>CTB!C$10</f>
        <v>138.69772</v>
      </c>
      <c r="C7" s="89">
        <f>CTB!D$10</f>
        <v>139.03980100000001</v>
      </c>
      <c r="D7" s="89">
        <f>CTB!E$10</f>
        <v>146.70044799999999</v>
      </c>
      <c r="E7" s="89">
        <f>CTB!F$10</f>
        <v>154.15250599999999</v>
      </c>
      <c r="F7" s="89">
        <f>CTB!G$10</f>
        <v>159.73850299999998</v>
      </c>
      <c r="G7" s="89">
        <f>CTB!H$10</f>
        <v>164.88899800000002</v>
      </c>
      <c r="H7" s="89">
        <f>CTB!I$10</f>
        <v>182.80324200000001</v>
      </c>
      <c r="I7" s="89">
        <f>CTB!J$10</f>
        <v>201.64055799999997</v>
      </c>
      <c r="J7" s="89">
        <f>CTB!K$10</f>
        <v>225.783952</v>
      </c>
      <c r="K7" s="89">
        <f>CTB!L$10</f>
        <v>239.992762</v>
      </c>
      <c r="L7" s="89">
        <f>CTB!M$10</f>
        <v>252.44721299999998</v>
      </c>
      <c r="M7" s="89">
        <f>CTB!N$10</f>
        <v>259.12140500000004</v>
      </c>
      <c r="N7" s="89">
        <f>CTB!O$10</f>
        <v>279.88802299999998</v>
      </c>
      <c r="O7" s="89">
        <f>CTB!P$10</f>
        <v>314.00270600000005</v>
      </c>
      <c r="P7" s="89">
        <f>CTB!Q$10</f>
        <v>330.97358999999994</v>
      </c>
      <c r="Q7" s="89">
        <f>CTB!R$10</f>
        <v>331.16811400000006</v>
      </c>
      <c r="R7" s="89">
        <f>CTB!S$10</f>
        <v>333.24033900000001</v>
      </c>
      <c r="S7" s="89"/>
      <c r="T7" s="89"/>
      <c r="U7" s="89"/>
      <c r="V7" s="56"/>
    </row>
    <row r="8" spans="1:22" ht="30" customHeight="1">
      <c r="A8" s="108" t="s">
        <v>47</v>
      </c>
      <c r="B8" s="89">
        <f>DLA!C$10</f>
        <v>306.39296700429009</v>
      </c>
      <c r="C8" s="89">
        <f>DLA!D$10</f>
        <v>338.05503735236243</v>
      </c>
      <c r="D8" s="89">
        <f>DLA!E$10</f>
        <v>373.03249552789083</v>
      </c>
      <c r="E8" s="89">
        <f>DLA!F$10</f>
        <v>401.24642669950117</v>
      </c>
      <c r="F8" s="89">
        <f>DLA!G$10</f>
        <v>430.31047827332264</v>
      </c>
      <c r="G8" s="89">
        <f>DLA!H$10</f>
        <v>468.79262909455531</v>
      </c>
      <c r="H8" s="89">
        <f>DLA!I$10</f>
        <v>499.62527782678012</v>
      </c>
      <c r="I8" s="89">
        <f>DLA!J$10</f>
        <v>535.63868204628307</v>
      </c>
      <c r="J8" s="89">
        <f>DLA!K$10</f>
        <v>571.52210285124761</v>
      </c>
      <c r="K8" s="89">
        <f>DLA!L$10</f>
        <v>612.17528882419583</v>
      </c>
      <c r="L8" s="89">
        <f>DLA!M$10</f>
        <v>653.77292588923251</v>
      </c>
      <c r="M8" s="89">
        <f>DLA!N$10</f>
        <v>706.70549959626806</v>
      </c>
      <c r="N8" s="89">
        <f>DLA!O$10</f>
        <v>755.79471998639508</v>
      </c>
      <c r="O8" s="89">
        <f>DLA!P$10</f>
        <v>824.41695406487815</v>
      </c>
      <c r="P8" s="89">
        <f>DLA!Q$10</f>
        <v>856.09928734566313</v>
      </c>
      <c r="Q8" s="89">
        <f>DLA!R$10</f>
        <v>908.49312770649294</v>
      </c>
      <c r="R8" s="89">
        <f>DLA!S$10</f>
        <v>973.08555409061512</v>
      </c>
      <c r="S8" s="89">
        <f>DLA!T$10</f>
        <v>999.42951883088415</v>
      </c>
      <c r="T8" s="89">
        <f>DLA!U$10</f>
        <v>990.92021636500078</v>
      </c>
      <c r="U8" s="89">
        <f>DLA!V$10</f>
        <v>908.52142957883575</v>
      </c>
      <c r="V8" s="56">
        <f>DLA!W$10</f>
        <v>794.96322286170312</v>
      </c>
    </row>
    <row r="9" spans="1:22" ht="15" customHeight="1">
      <c r="A9" s="53" t="s">
        <v>48</v>
      </c>
      <c r="B9" s="89"/>
      <c r="C9" s="89"/>
      <c r="D9" s="89"/>
      <c r="E9" s="89"/>
      <c r="F9" s="89"/>
      <c r="G9" s="89"/>
      <c r="H9" s="89">
        <f>'DLA (children)'!I$10</f>
        <v>53.905192477496456</v>
      </c>
      <c r="I9" s="89">
        <f>'DLA (children)'!J$10</f>
        <v>56.24581614902015</v>
      </c>
      <c r="J9" s="89">
        <f>'DLA (children)'!K$10</f>
        <v>59.857870923799879</v>
      </c>
      <c r="K9" s="89">
        <f>'DLA (children)'!L$10</f>
        <v>66.19895395650876</v>
      </c>
      <c r="L9" s="89">
        <f>'DLA (children)'!M$10</f>
        <v>71.238767774755019</v>
      </c>
      <c r="M9" s="89">
        <f>'DLA (children)'!N$10</f>
        <v>77.007454649370885</v>
      </c>
      <c r="N9" s="89">
        <f>'DLA (children)'!O$10</f>
        <v>83.26683944153487</v>
      </c>
      <c r="O9" s="89">
        <f>'DLA (children)'!P$10</f>
        <v>90.423247869764396</v>
      </c>
      <c r="P9" s="89">
        <f>'DLA (children)'!Q$10</f>
        <v>93.324817769467941</v>
      </c>
      <c r="Q9" s="89">
        <f>'DLA (children)'!R$10</f>
        <v>101.44028149863222</v>
      </c>
      <c r="R9" s="89">
        <f>'DLA (children)'!S$10</f>
        <v>107.18153274684414</v>
      </c>
      <c r="S9" s="89">
        <f>'DLA (children)'!T$10</f>
        <v>112.75661784666099</v>
      </c>
      <c r="T9" s="89">
        <f>'DLA (children)'!U$10</f>
        <v>132.82725655761348</v>
      </c>
      <c r="U9" s="89">
        <f>'DLA (children)'!V$10</f>
        <v>141.96647063144297</v>
      </c>
      <c r="V9" s="56">
        <f>'DLA (children)'!W$10</f>
        <v>146.47956335711166</v>
      </c>
    </row>
    <row r="10" spans="1:22" ht="15" customHeight="1">
      <c r="A10" s="53" t="s">
        <v>49</v>
      </c>
      <c r="B10" s="89"/>
      <c r="C10" s="89"/>
      <c r="D10" s="89"/>
      <c r="E10" s="89"/>
      <c r="F10" s="89"/>
      <c r="G10" s="89"/>
      <c r="H10" s="89">
        <f>'DLA (working age)'!I$10</f>
        <v>293.09121473285768</v>
      </c>
      <c r="I10" s="89">
        <f>'DLA (working age)'!J$10</f>
        <v>310.89980333308716</v>
      </c>
      <c r="J10" s="89">
        <f>'DLA (working age)'!K$10</f>
        <v>327.92462706964528</v>
      </c>
      <c r="K10" s="89">
        <f>'DLA (working age)'!L$10</f>
        <v>345.94325076335645</v>
      </c>
      <c r="L10" s="89">
        <f>'DLA (working age)'!M$10</f>
        <v>364.76665082927155</v>
      </c>
      <c r="M10" s="89">
        <f>'DLA (working age)'!N$10</f>
        <v>389.40983112666612</v>
      </c>
      <c r="N10" s="89">
        <f>'DLA (working age)'!O$10</f>
        <v>413.05281732020603</v>
      </c>
      <c r="O10" s="89">
        <f>'DLA (working age)'!P$10</f>
        <v>446.45144829494427</v>
      </c>
      <c r="P10" s="89">
        <f>'DLA (working age)'!Q$10</f>
        <v>458.73397024356359</v>
      </c>
      <c r="Q10" s="89">
        <f>'DLA (working age)'!R$10</f>
        <v>490.80753522040908</v>
      </c>
      <c r="R10" s="89">
        <f>'DLA (working age)'!S$10</f>
        <v>528.146645238882</v>
      </c>
      <c r="S10" s="89">
        <f>'DLA (working age)'!T$10</f>
        <v>536.91735315425751</v>
      </c>
      <c r="T10" s="89">
        <f>'DLA (working age)'!U$10</f>
        <v>492.55902383103779</v>
      </c>
      <c r="U10" s="89">
        <f>'DLA (working age)'!V$10</f>
        <v>421.02890596848073</v>
      </c>
      <c r="V10" s="56">
        <f>'DLA (working age)'!W$10</f>
        <v>322.00262732771836</v>
      </c>
    </row>
    <row r="11" spans="1:22" ht="15" customHeight="1">
      <c r="A11" s="53" t="s">
        <v>50</v>
      </c>
      <c r="B11" s="89"/>
      <c r="C11" s="89"/>
      <c r="D11" s="89"/>
      <c r="E11" s="89"/>
      <c r="F11" s="89"/>
      <c r="G11" s="89"/>
      <c r="H11" s="89">
        <f>'DLA (pensioners)'!I$10</f>
        <v>152.60223717811743</v>
      </c>
      <c r="I11" s="89">
        <f>'DLA (pensioners)'!J$10</f>
        <v>168.51100915306893</v>
      </c>
      <c r="J11" s="89">
        <f>'DLA (pensioners)'!K$10</f>
        <v>183.7292281371235</v>
      </c>
      <c r="K11" s="89">
        <f>'DLA (pensioners)'!L$10</f>
        <v>200.06590732443061</v>
      </c>
      <c r="L11" s="89">
        <f>'DLA (pensioners)'!M$10</f>
        <v>217.8059634493886</v>
      </c>
      <c r="M11" s="89">
        <f>'DLA (pensioners)'!N$10</f>
        <v>240.32134009397052</v>
      </c>
      <c r="N11" s="89">
        <f>'DLA (pensioners)'!O$10</f>
        <v>259.49437431614189</v>
      </c>
      <c r="O11" s="89">
        <f>'DLA (pensioners)'!P$10</f>
        <v>287.46254610537591</v>
      </c>
      <c r="P11" s="89">
        <f>'DLA (pensioners)'!Q$10</f>
        <v>303.88596855472417</v>
      </c>
      <c r="Q11" s="89">
        <f>'DLA (pensioners)'!R$10</f>
        <v>316.08080438999667</v>
      </c>
      <c r="R11" s="89">
        <f>'DLA (pensioners)'!S$10</f>
        <v>337.40012623008982</v>
      </c>
      <c r="S11" s="89">
        <f>'DLA (pensioners)'!T$10</f>
        <v>349.35635350119287</v>
      </c>
      <c r="T11" s="89">
        <f>'DLA (pensioners)'!U$10</f>
        <v>366.4246689219641</v>
      </c>
      <c r="U11" s="89">
        <f>'DLA (pensioners)'!V$10</f>
        <v>345.63107712831516</v>
      </c>
      <c r="V11" s="56">
        <f>'DLA (pensioners)'!W$10</f>
        <v>329.87339060807977</v>
      </c>
    </row>
    <row r="12" spans="1:22" ht="15" customHeight="1">
      <c r="A12" s="108" t="s">
        <v>91</v>
      </c>
      <c r="B12" s="89"/>
      <c r="C12" s="89"/>
      <c r="D12" s="89"/>
      <c r="E12" s="89"/>
      <c r="F12" s="89"/>
      <c r="G12" s="89"/>
      <c r="H12" s="89">
        <f>DHP!I$10</f>
        <v>0.50610525000000006</v>
      </c>
      <c r="I12" s="89">
        <f>DHP!J$10</f>
        <v>0.48746300000000004</v>
      </c>
      <c r="J12" s="89">
        <f>DHP!K$10</f>
        <v>0.59768449000000001</v>
      </c>
      <c r="K12" s="89">
        <f>DHP!L$10</f>
        <v>0.66558600000000001</v>
      </c>
      <c r="L12" s="89">
        <f>DHP!M$10</f>
        <v>0.73865100000000006</v>
      </c>
      <c r="M12" s="89">
        <f>DHP!N$10</f>
        <v>0.79211700000000007</v>
      </c>
      <c r="N12" s="89">
        <f>DHP!O$10</f>
        <v>0.92573399999999983</v>
      </c>
      <c r="O12" s="89">
        <f>DHP!P$10</f>
        <v>0.86311399999999994</v>
      </c>
      <c r="P12" s="89">
        <f>DHP!Q$10</f>
        <v>0.8251059999999999</v>
      </c>
      <c r="Q12" s="89">
        <f>DHP!R$10</f>
        <v>0.89942725999999995</v>
      </c>
      <c r="R12" s="89">
        <f>DHP!S$10</f>
        <v>1.8224689999999999</v>
      </c>
      <c r="S12" s="89">
        <f>DHP!T$10</f>
        <v>6.3250720000000005</v>
      </c>
      <c r="T12" s="89">
        <f>DHP!U$10</f>
        <v>7.35867</v>
      </c>
      <c r="U12" s="89">
        <f>DHP!V$10</f>
        <v>6.282311</v>
      </c>
      <c r="V12" s="56">
        <f>DHP!W$10</f>
        <v>6.8700300000000007</v>
      </c>
    </row>
    <row r="13" spans="1:22" ht="30" customHeight="1">
      <c r="A13" s="108" t="s">
        <v>101</v>
      </c>
      <c r="B13" s="89"/>
      <c r="C13" s="89"/>
      <c r="D13" s="89"/>
      <c r="E13" s="89"/>
      <c r="F13" s="89"/>
      <c r="G13" s="89"/>
      <c r="H13" s="89"/>
      <c r="I13" s="89"/>
      <c r="J13" s="89"/>
      <c r="K13" s="89"/>
      <c r="L13" s="89"/>
      <c r="M13" s="89"/>
      <c r="N13" s="89">
        <f>ESA!O$10</f>
        <v>8.4814914767064149</v>
      </c>
      <c r="O13" s="89">
        <f>ESA!P$10</f>
        <v>84.13224524600183</v>
      </c>
      <c r="P13" s="89">
        <f>ESA!Q$10</f>
        <v>147.18848480094272</v>
      </c>
      <c r="Q13" s="89">
        <f>ESA!R$10</f>
        <v>230.33458827567733</v>
      </c>
      <c r="R13" s="89">
        <f>ESA!S$10</f>
        <v>454.26646119761779</v>
      </c>
      <c r="S13" s="89">
        <f>ESA!T$10</f>
        <v>722.12002508559544</v>
      </c>
      <c r="T13" s="89">
        <f>ESA!U$10</f>
        <v>879.45460354006059</v>
      </c>
      <c r="U13" s="89">
        <f>ESA!V$10</f>
        <v>989.57656312201243</v>
      </c>
      <c r="V13" s="56">
        <f>ESA!W$10</f>
        <v>1044.5004498352364</v>
      </c>
    </row>
    <row r="14" spans="1:22" ht="15" customHeight="1">
      <c r="A14" s="109" t="s">
        <v>51</v>
      </c>
      <c r="B14" s="89">
        <f>HB!C$10</f>
        <v>572.503829</v>
      </c>
      <c r="C14" s="89">
        <f>HB!D$10</f>
        <v>568.04014700000005</v>
      </c>
      <c r="D14" s="89">
        <f>HB!E$10</f>
        <v>563.68723399999999</v>
      </c>
      <c r="E14" s="89">
        <f>HB!F$10</f>
        <v>573.03370700000005</v>
      </c>
      <c r="F14" s="89">
        <f>HB!G$10</f>
        <v>581.31449499999997</v>
      </c>
      <c r="G14" s="89">
        <f>HB!H$10</f>
        <v>596.41028100000005</v>
      </c>
      <c r="H14" s="89">
        <f>HB!I$10</f>
        <v>663.96152699999993</v>
      </c>
      <c r="I14" s="89">
        <f>HB!J$10</f>
        <v>622.09421899999995</v>
      </c>
      <c r="J14" s="89">
        <f>HB!K$10</f>
        <v>646.07493299999999</v>
      </c>
      <c r="K14" s="89">
        <f>HB!L$10</f>
        <v>686.50992200000007</v>
      </c>
      <c r="L14" s="89">
        <f>HB!M$10</f>
        <v>733.65526099999988</v>
      </c>
      <c r="M14" s="89">
        <f>HB!N$10</f>
        <v>785.72021000000007</v>
      </c>
      <c r="N14" s="89">
        <f>HB!O$10</f>
        <v>870.64200799999992</v>
      </c>
      <c r="O14" s="89">
        <f>HB!P$10</f>
        <v>1035.3076410000001</v>
      </c>
      <c r="P14" s="89">
        <f>HB!Q$10</f>
        <v>1112.3499340000001</v>
      </c>
      <c r="Q14" s="89">
        <f>HB!R$10</f>
        <v>1194.2887109999999</v>
      </c>
      <c r="R14" s="89">
        <f>HB!S$10</f>
        <v>1272.576415</v>
      </c>
      <c r="S14" s="89">
        <f>HB!T$10</f>
        <v>1279.2887740000001</v>
      </c>
      <c r="T14" s="89">
        <f>HB!U$10</f>
        <v>1281.7644209999999</v>
      </c>
      <c r="U14" s="89">
        <f>HB!V$10</f>
        <v>1277.3812849999999</v>
      </c>
      <c r="V14" s="56">
        <f>HB!W$10</f>
        <v>1232.435095</v>
      </c>
    </row>
    <row r="15" spans="1:22" ht="15" customHeight="1">
      <c r="A15" s="53" t="s">
        <v>183</v>
      </c>
      <c r="B15" s="89"/>
      <c r="C15" s="89"/>
      <c r="D15" s="89"/>
      <c r="E15" s="89"/>
      <c r="F15" s="89"/>
      <c r="G15" s="89"/>
      <c r="H15" s="89"/>
      <c r="I15" s="89"/>
      <c r="J15" s="89"/>
      <c r="K15" s="89"/>
      <c r="L15" s="89"/>
      <c r="M15" s="89"/>
      <c r="N15" s="89">
        <v>548.58742300000006</v>
      </c>
      <c r="O15" s="89">
        <v>697.47951699999999</v>
      </c>
      <c r="P15" s="89">
        <v>769.377703</v>
      </c>
      <c r="Q15" s="89">
        <v>834.00803400000007</v>
      </c>
      <c r="R15" s="89">
        <v>900.19831800000009</v>
      </c>
      <c r="S15" s="89">
        <v>901.22067800000002</v>
      </c>
      <c r="T15" s="89">
        <v>901.59815500000002</v>
      </c>
      <c r="U15" s="89">
        <v>901.78883599999995</v>
      </c>
      <c r="V15" s="56">
        <v>870.87819999999999</v>
      </c>
    </row>
    <row r="16" spans="1:22" ht="15" customHeight="1">
      <c r="A16" s="53" t="s">
        <v>184</v>
      </c>
      <c r="B16" s="89"/>
      <c r="C16" s="89"/>
      <c r="D16" s="89"/>
      <c r="E16" s="89"/>
      <c r="F16" s="89"/>
      <c r="G16" s="89"/>
      <c r="H16" s="89"/>
      <c r="I16" s="89"/>
      <c r="J16" s="89"/>
      <c r="K16" s="89"/>
      <c r="L16" s="89"/>
      <c r="M16" s="89"/>
      <c r="N16" s="89">
        <v>322.05458299999981</v>
      </c>
      <c r="O16" s="89">
        <v>337.828124</v>
      </c>
      <c r="P16" s="89">
        <v>342.97223100000002</v>
      </c>
      <c r="Q16" s="89">
        <v>360.28067700000003</v>
      </c>
      <c r="R16" s="89">
        <v>372.37809700000003</v>
      </c>
      <c r="S16" s="89">
        <v>378.06809600000003</v>
      </c>
      <c r="T16" s="89">
        <v>380.16626600000001</v>
      </c>
      <c r="U16" s="89">
        <v>375.59244899999999</v>
      </c>
      <c r="V16" s="56">
        <v>361.556895</v>
      </c>
    </row>
    <row r="17" spans="1:22" ht="15" customHeight="1">
      <c r="A17" s="109" t="s">
        <v>52</v>
      </c>
      <c r="B17" s="89">
        <f>IB!C$10</f>
        <v>496.48925856060504</v>
      </c>
      <c r="C17" s="89">
        <f>IB!D$10</f>
        <v>485.7808929920696</v>
      </c>
      <c r="D17" s="89">
        <f>IB!E$10</f>
        <v>489.85137899890157</v>
      </c>
      <c r="E17" s="89">
        <f>IB!F$10</f>
        <v>471.57750444627419</v>
      </c>
      <c r="F17" s="89">
        <f>IB!G$10</f>
        <v>468.26861272616702</v>
      </c>
      <c r="G17" s="89">
        <f>IB!H$10</f>
        <v>475.93282112545205</v>
      </c>
      <c r="H17" s="89">
        <f>IB!I$10</f>
        <v>479.96888152836641</v>
      </c>
      <c r="I17" s="89">
        <f>IB!J$10</f>
        <v>478.05830331873977</v>
      </c>
      <c r="J17" s="89">
        <f>IB!K$10</f>
        <v>473.14708240976921</v>
      </c>
      <c r="K17" s="89">
        <f>IB!L$10</f>
        <v>473.94950695108616</v>
      </c>
      <c r="L17" s="89">
        <f>IB!M$10</f>
        <v>472.33583653372995</v>
      </c>
      <c r="M17" s="89">
        <f>IB!N$10</f>
        <v>484.57947261792793</v>
      </c>
      <c r="N17" s="89">
        <f>IB!O$10</f>
        <v>481.60514645128444</v>
      </c>
      <c r="O17" s="89">
        <f>IB!P$10</f>
        <v>455.38184983830791</v>
      </c>
      <c r="P17" s="89">
        <f>IB!Q$10</f>
        <v>418.90818247569814</v>
      </c>
      <c r="Q17" s="89">
        <f>IB!R$10</f>
        <v>374.46717615640955</v>
      </c>
      <c r="R17" s="89">
        <f>IB!S$10</f>
        <v>247.00452070219262</v>
      </c>
      <c r="S17" s="89">
        <f>IB!T$10</f>
        <v>71.9771134615861</v>
      </c>
      <c r="T17" s="89">
        <f>IB!U$10</f>
        <v>8.8565041551400423</v>
      </c>
      <c r="U17" s="89">
        <f>IB!V$10</f>
        <v>4.4454698874187057</v>
      </c>
      <c r="V17" s="56">
        <f>IB!W$10</f>
        <v>0.77871149097071191</v>
      </c>
    </row>
    <row r="18" spans="1:22" ht="30" customHeight="1">
      <c r="A18" s="108" t="s">
        <v>53</v>
      </c>
      <c r="B18" s="89">
        <f>IS!C$10</f>
        <v>878.76290798217133</v>
      </c>
      <c r="C18" s="89">
        <f>IS!D$10</f>
        <v>743.76869928153985</v>
      </c>
      <c r="D18" s="89">
        <f>IS!E$10</f>
        <v>723.59382958033723</v>
      </c>
      <c r="E18" s="89">
        <f>IS!F$10</f>
        <v>750.08582730047328</v>
      </c>
      <c r="F18" s="89">
        <f>IS!G$10</f>
        <v>824.65367478741473</v>
      </c>
      <c r="G18" s="89">
        <f>IS!H$10</f>
        <v>889.78498584710701</v>
      </c>
      <c r="H18" s="89">
        <f>IS!I$10</f>
        <v>888.47332661737096</v>
      </c>
      <c r="I18" s="89">
        <f>IS!J$10</f>
        <v>785.48867475423162</v>
      </c>
      <c r="J18" s="89">
        <f>IS!K$10</f>
        <v>588.48052982925071</v>
      </c>
      <c r="K18" s="89">
        <f>IS!L$10</f>
        <v>532.99331831037932</v>
      </c>
      <c r="L18" s="89">
        <f>IS!M$10</f>
        <v>517.4800933528727</v>
      </c>
      <c r="M18" s="89">
        <f>IS!N$10</f>
        <v>535.96290809492655</v>
      </c>
      <c r="N18" s="89">
        <f>IS!O$10</f>
        <v>525.10448643522591</v>
      </c>
      <c r="O18" s="89">
        <f>IS!P$10</f>
        <v>512.7118642559069</v>
      </c>
      <c r="P18" s="89">
        <f>IS!Q$10</f>
        <v>488.14350919736</v>
      </c>
      <c r="Q18" s="89">
        <f>IS!R$10</f>
        <v>442.81838258908749</v>
      </c>
      <c r="R18" s="89">
        <f>IS!S$10</f>
        <v>339.12144646602246</v>
      </c>
      <c r="S18" s="89">
        <f>IS!T$10</f>
        <v>231.09975793494573</v>
      </c>
      <c r="T18" s="89">
        <f>IS!U$10</f>
        <v>195.68241174670186</v>
      </c>
      <c r="U18" s="89">
        <f>IS!V$10</f>
        <v>176.40558117329812</v>
      </c>
      <c r="V18" s="56">
        <f>IS!W$10</f>
        <v>156.0822351722648</v>
      </c>
    </row>
    <row r="19" spans="1:22" ht="15" customHeight="1">
      <c r="A19" s="53" t="s">
        <v>54</v>
      </c>
      <c r="B19" s="89">
        <f>'IS MIG'!C$10</f>
        <v>257.59848713303711</v>
      </c>
      <c r="C19" s="89">
        <f>'IS MIG'!D$10</f>
        <v>257.03680829761646</v>
      </c>
      <c r="D19" s="89">
        <f>'IS MIG'!E$10</f>
        <v>240.68910552298661</v>
      </c>
      <c r="E19" s="89">
        <f>'IS MIG'!F$10</f>
        <v>248.25693988821737</v>
      </c>
      <c r="F19" s="89">
        <f>'IS MIG'!G$10</f>
        <v>267.21857612944473</v>
      </c>
      <c r="G19" s="89">
        <f>'IS MIG'!H$10</f>
        <v>295.18306366024274</v>
      </c>
      <c r="H19" s="89">
        <f>'IS MIG'!I$10</f>
        <v>292.50794502188677</v>
      </c>
      <c r="I19" s="89">
        <f>'IS MIG'!J$10</f>
        <v>159.23792047911712</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(incapacity)'!G$10</f>
        <v>244.85061646782481</v>
      </c>
      <c r="G20" s="89">
        <f>'IS (incapacity)'!H$10</f>
        <v>268.81379541875322</v>
      </c>
      <c r="H20" s="89">
        <f>'IS (incapacity)'!I$10</f>
        <v>262.74077216580497</v>
      </c>
      <c r="I20" s="89">
        <f>'IS (incapacity)'!J$10</f>
        <v>277.99077289374861</v>
      </c>
      <c r="J20" s="89">
        <f>'IS (incapacity)'!K$10</f>
        <v>274.62269805306209</v>
      </c>
      <c r="K20" s="89">
        <f>'IS (incapacity)'!L$10</f>
        <v>256.68245511354831</v>
      </c>
      <c r="L20" s="89">
        <f>'IS (incapacity)'!M$10</f>
        <v>262.65602116183663</v>
      </c>
      <c r="M20" s="89">
        <f>'IS (incapacity)'!N$10</f>
        <v>296.01523787468199</v>
      </c>
      <c r="N20" s="89">
        <f>'IS (incapacity)'!O$10</f>
        <v>303.71930011733571</v>
      </c>
      <c r="O20" s="89">
        <f>'IS (incapacity)'!P$10</f>
        <v>299.06432313522271</v>
      </c>
      <c r="P20" s="89">
        <f>'IS (incapacity)'!Q$10</f>
        <v>282.75787487258759</v>
      </c>
      <c r="Q20" s="89">
        <f>'IS (incapacity)'!R$10</f>
        <v>249.29428319115527</v>
      </c>
      <c r="R20" s="89">
        <f>'IS (incapacity)'!S$10</f>
        <v>149.21904464560009</v>
      </c>
      <c r="S20" s="89">
        <f>'IS (incapacity)'!T$10</f>
        <v>53.164344405010603</v>
      </c>
      <c r="T20" s="89">
        <f>'IS (incapacity)'!U$10</f>
        <v>25.620339618142616</v>
      </c>
      <c r="U20" s="89">
        <f>'IS (incapacity)'!V$10</f>
        <v>13.906788265420452</v>
      </c>
      <c r="V20" s="56">
        <f>'IS (incapacity)'!W$10</f>
        <v>5.0171720515523948</v>
      </c>
    </row>
    <row r="21" spans="1:22" ht="15" customHeight="1">
      <c r="A21" s="53" t="s">
        <v>186</v>
      </c>
      <c r="B21" s="89"/>
      <c r="C21" s="89"/>
      <c r="D21" s="89"/>
      <c r="E21" s="89"/>
      <c r="F21" s="89">
        <f>'IS (lone parent)'!G$10</f>
        <v>278.30825613745446</v>
      </c>
      <c r="G21" s="89">
        <f>'IS (lone parent)'!H$10</f>
        <v>288.36390127016534</v>
      </c>
      <c r="H21" s="89">
        <f>'IS (lone parent)'!I$10</f>
        <v>295.16597131951153</v>
      </c>
      <c r="I21" s="89">
        <f>'IS (lone parent)'!J$10</f>
        <v>308.72550707803521</v>
      </c>
      <c r="J21" s="89">
        <f>'IS (lone parent)'!K$10</f>
        <v>276.20607027656206</v>
      </c>
      <c r="K21" s="89">
        <f>'IS (lone parent)'!L$10</f>
        <v>234.66438572144762</v>
      </c>
      <c r="L21" s="89">
        <f>'IS (lone parent)'!M$10</f>
        <v>214.50749528116495</v>
      </c>
      <c r="M21" s="89">
        <f>'IS (lone parent)'!N$10</f>
        <v>203.49993777839919</v>
      </c>
      <c r="N21" s="89">
        <f>'IS (lone parent)'!O$10</f>
        <v>188.19015723191791</v>
      </c>
      <c r="O21" s="89">
        <f>'IS (lone parent)'!P$10</f>
        <v>177.74776389347579</v>
      </c>
      <c r="P21" s="89">
        <f>'IS (lone parent)'!Q$10</f>
        <v>164.33188781743092</v>
      </c>
      <c r="Q21" s="89">
        <f>'IS (lone parent)'!R$10</f>
        <v>150.10712786074984</v>
      </c>
      <c r="R21" s="89">
        <f>'IS (lone parent)'!S$10</f>
        <v>140.99377326637878</v>
      </c>
      <c r="S21" s="89">
        <f>'IS (lone parent)'!T$10</f>
        <v>127.06298187108575</v>
      </c>
      <c r="T21" s="89">
        <f>'IS (lone parent)'!U$10</f>
        <v>118.64200814009946</v>
      </c>
      <c r="U21" s="89">
        <f>'IS (lone parent)'!V$10</f>
        <v>109.8746887462495</v>
      </c>
      <c r="V21" s="56">
        <f>'IS (lone parent)'!W$10</f>
        <v>99.375687691036802</v>
      </c>
    </row>
    <row r="22" spans="1:22" ht="15" customHeight="1">
      <c r="A22" s="53" t="s">
        <v>187</v>
      </c>
      <c r="B22" s="89"/>
      <c r="C22" s="89"/>
      <c r="D22" s="89"/>
      <c r="E22" s="89"/>
      <c r="F22" s="89">
        <f>'IS (carer)'!G$10</f>
        <v>15.494269733938708</v>
      </c>
      <c r="G22" s="89">
        <f>'IS (carer)'!H$10</f>
        <v>19.829601036040671</v>
      </c>
      <c r="H22" s="89">
        <f>'IS (carer)'!I$10</f>
        <v>21.283491057889165</v>
      </c>
      <c r="I22" s="89">
        <f>'IS (carer)'!J$10</f>
        <v>23.063270582825936</v>
      </c>
      <c r="J22" s="89">
        <f>'IS (carer)'!K$10</f>
        <v>22.287005081064077</v>
      </c>
      <c r="K22" s="89">
        <f>'IS (carer)'!L$10</f>
        <v>21.08618938260549</v>
      </c>
      <c r="L22" s="89">
        <f>'IS (carer)'!M$10</f>
        <v>20.785175257705546</v>
      </c>
      <c r="M22" s="89">
        <f>'IS (carer)'!N$10</f>
        <v>20.397798016071611</v>
      </c>
      <c r="N22" s="89">
        <f>'IS (carer)'!O$10</f>
        <v>20.111912640018193</v>
      </c>
      <c r="O22" s="89">
        <f>'IS (carer)'!P$10</f>
        <v>21.969738080319129</v>
      </c>
      <c r="P22" s="89">
        <f>'IS (carer)'!Q$10</f>
        <v>27.678464095526625</v>
      </c>
      <c r="Q22" s="89">
        <f>'IS (carer)'!R$10</f>
        <v>30.48216931020557</v>
      </c>
      <c r="R22" s="89">
        <f>'IS (carer)'!S$10</f>
        <v>36.306268538839923</v>
      </c>
      <c r="S22" s="89">
        <f>'IS (carer)'!T$10</f>
        <v>39.715482483672446</v>
      </c>
      <c r="T22" s="89">
        <f>'IS (carer)'!U$10</f>
        <v>42.170865174816711</v>
      </c>
      <c r="U22" s="89">
        <f>'IS (carer)'!V$10</f>
        <v>44.501880508364764</v>
      </c>
      <c r="V22" s="56">
        <f>'IS (carer)'!W$10</f>
        <v>45.001182477603727</v>
      </c>
    </row>
    <row r="23" spans="1:22" ht="15" customHeight="1">
      <c r="A23" s="53" t="s">
        <v>188</v>
      </c>
      <c r="B23" s="89"/>
      <c r="C23" s="89"/>
      <c r="D23" s="89"/>
      <c r="E23" s="89"/>
      <c r="F23" s="89">
        <f>'IS (others)'!G$10</f>
        <v>18.781956318752016</v>
      </c>
      <c r="G23" s="89">
        <f>'IS (others)'!H$10</f>
        <v>17.594624461905095</v>
      </c>
      <c r="H23" s="89">
        <f>'IS (others)'!I$10</f>
        <v>16.775147052278495</v>
      </c>
      <c r="I23" s="89">
        <f>'IS (others)'!J$10</f>
        <v>16.471203720504548</v>
      </c>
      <c r="J23" s="89">
        <f>'IS (others)'!K$10</f>
        <v>15.364756418562475</v>
      </c>
      <c r="K23" s="89">
        <f>'IS (others)'!L$10</f>
        <v>20.277138492412984</v>
      </c>
      <c r="L23" s="89">
        <f>'IS (others)'!M$10</f>
        <v>18.658217152271543</v>
      </c>
      <c r="M23" s="89">
        <f>'IS (others)'!N$10</f>
        <v>15.401205594824678</v>
      </c>
      <c r="N23" s="89">
        <f>'IS (others)'!O$10</f>
        <v>12.559965016864977</v>
      </c>
      <c r="O23" s="89">
        <f>'IS (others)'!P$10</f>
        <v>13.263415343741515</v>
      </c>
      <c r="P23" s="89">
        <f>'IS (others)'!Q$10</f>
        <v>13.351633702314782</v>
      </c>
      <c r="Q23" s="89">
        <f>'IS (others)'!R$10</f>
        <v>13.126298481953029</v>
      </c>
      <c r="R23" s="89">
        <f>'IS (others)'!S$10</f>
        <v>12.710768514246169</v>
      </c>
      <c r="S23" s="89">
        <f>'IS (others)'!T$10</f>
        <v>11.261275718431325</v>
      </c>
      <c r="T23" s="89">
        <f>'IS (others)'!U$10</f>
        <v>9.3312222113343495</v>
      </c>
      <c r="U23" s="89">
        <f>'IS (others)'!V$10</f>
        <v>8.2118845030073384</v>
      </c>
      <c r="V23" s="56">
        <f>'IS (others)'!W$10</f>
        <v>6.9327029444368957</v>
      </c>
    </row>
    <row r="24" spans="1:22" ht="30" customHeight="1">
      <c r="A24" s="109" t="s">
        <v>59</v>
      </c>
      <c r="B24" s="89"/>
      <c r="C24" s="89"/>
      <c r="D24" s="89"/>
      <c r="E24" s="89"/>
      <c r="F24" s="89">
        <f>IIDB!G$10</f>
        <v>73.15288603424321</v>
      </c>
      <c r="G24" s="89">
        <f>IIDB!H$10</f>
        <v>75.059249362394425</v>
      </c>
      <c r="H24" s="89">
        <f>IIDB!I$10</f>
        <v>75.427600194837751</v>
      </c>
      <c r="I24" s="89">
        <f>IIDB!J$10</f>
        <v>75.82232868835591</v>
      </c>
      <c r="J24" s="89">
        <f>IIDB!K$10</f>
        <v>71.490280011880557</v>
      </c>
      <c r="K24" s="89">
        <f>IIDB!L$10</f>
        <v>71.792109725535497</v>
      </c>
      <c r="L24" s="89">
        <f>IIDB!M$10</f>
        <v>72.47291057596226</v>
      </c>
      <c r="M24" s="89">
        <f>IIDB!N$10</f>
        <v>73.603749990894912</v>
      </c>
      <c r="N24" s="89">
        <f>IIDB!O$10</f>
        <v>76.315548167136996</v>
      </c>
      <c r="O24" s="89">
        <f>IIDB!P$10</f>
        <v>79.916671868308114</v>
      </c>
      <c r="P24" s="89">
        <f>IIDB!Q$10</f>
        <v>85.376942290563122</v>
      </c>
      <c r="Q24" s="89">
        <f>IIDB!R$10</f>
        <v>86.093169984589807</v>
      </c>
      <c r="R24" s="89">
        <f>IIDB!S$10</f>
        <v>88.233483263468187</v>
      </c>
      <c r="S24" s="89">
        <f>IIDB!T$10</f>
        <v>88.358759440136211</v>
      </c>
      <c r="T24" s="89">
        <f>IIDB!U$10</f>
        <v>89.917068081405375</v>
      </c>
      <c r="U24" s="89">
        <f>IIDB!V$10</f>
        <v>88.72932992994069</v>
      </c>
      <c r="V24" s="56">
        <f>IIDB!W$10</f>
        <v>87.788557979838771</v>
      </c>
    </row>
    <row r="25" spans="1:22" ht="15" customHeight="1">
      <c r="A25" s="108" t="s">
        <v>60</v>
      </c>
      <c r="B25" s="89">
        <f>JSA!C$10</f>
        <v>131.74586330628702</v>
      </c>
      <c r="C25" s="89">
        <f>JSA!D$10</f>
        <v>225.79599259152872</v>
      </c>
      <c r="D25" s="89">
        <f>JSA!E$10</f>
        <v>215.48854435555168</v>
      </c>
      <c r="E25" s="89">
        <f>JSA!F$10</f>
        <v>207.3448742712026</v>
      </c>
      <c r="F25" s="89">
        <f>JSA!G$10</f>
        <v>194.11322232274549</v>
      </c>
      <c r="G25" s="89">
        <f>JSA!H$10</f>
        <v>175.7727038487694</v>
      </c>
      <c r="H25" s="89">
        <f>JSA!I$10</f>
        <v>169.14788045296831</v>
      </c>
      <c r="I25" s="89">
        <f>JSA!J$10</f>
        <v>167.95746147153605</v>
      </c>
      <c r="J25" s="89">
        <f>JSA!K$10</f>
        <v>144.16200399984635</v>
      </c>
      <c r="K25" s="89">
        <f>JSA!L$10</f>
        <v>155.80892705936299</v>
      </c>
      <c r="L25" s="89">
        <f>JSA!M$10</f>
        <v>167.70107537338748</v>
      </c>
      <c r="M25" s="89">
        <f>JSA!N$10</f>
        <v>154.61819435562597</v>
      </c>
      <c r="N25" s="89">
        <f>JSA!O$10</f>
        <v>206.72124199362457</v>
      </c>
      <c r="O25" s="89">
        <f>JSA!P$10</f>
        <v>342.89599787541101</v>
      </c>
      <c r="P25" s="89">
        <f>JSA!Q$10</f>
        <v>313.15341229873155</v>
      </c>
      <c r="Q25" s="89">
        <f>JSA!R$10</f>
        <v>348.83019902857211</v>
      </c>
      <c r="R25" s="89">
        <f>JSA!S$10</f>
        <v>368.27814169173979</v>
      </c>
      <c r="S25" s="89">
        <f>JSA!T$10</f>
        <v>301.61147208026057</v>
      </c>
      <c r="T25" s="89">
        <f>JSA!U$10</f>
        <v>211.67046321960365</v>
      </c>
      <c r="U25" s="89">
        <f>JSA!V$10</f>
        <v>157.06300555048563</v>
      </c>
      <c r="V25" s="56">
        <f>JSA!W$10</f>
        <v>120.09207435213628</v>
      </c>
    </row>
    <row r="26" spans="1:22" ht="15" customHeight="1">
      <c r="A26" s="108" t="s">
        <v>61</v>
      </c>
      <c r="B26" s="89"/>
      <c r="C26" s="89"/>
      <c r="D26" s="89"/>
      <c r="E26" s="89"/>
      <c r="F26" s="89">
        <f>MA!G$10</f>
        <v>3.4134904654853213</v>
      </c>
      <c r="G26" s="89">
        <f>MA!H$10</f>
        <v>4.4422947316106836</v>
      </c>
      <c r="H26" s="89">
        <f>MA!I$10</f>
        <v>5.245511788977697</v>
      </c>
      <c r="I26" s="89">
        <f>MA!J$10</f>
        <v>9.2135958300921548</v>
      </c>
      <c r="J26" s="89">
        <f>MA!K$10</f>
        <v>13.076077751879753</v>
      </c>
      <c r="K26" s="89">
        <f>MA!L$10</f>
        <v>14.025512190621161</v>
      </c>
      <c r="L26" s="89">
        <f>MA!M$10</f>
        <v>12.250613259123018</v>
      </c>
      <c r="M26" s="89">
        <f>MA!N$10</f>
        <v>20.475757667299263</v>
      </c>
      <c r="N26" s="89">
        <f>MA!O$10</f>
        <v>25.527085229823534</v>
      </c>
      <c r="O26" s="89">
        <f>MA!P$10</f>
        <v>25.052735957551633</v>
      </c>
      <c r="P26" s="89">
        <f>MA!Q$10</f>
        <v>28.649909513525269</v>
      </c>
      <c r="Q26" s="89">
        <f>MA!R$10</f>
        <v>30.311388563973775</v>
      </c>
      <c r="R26" s="89">
        <f>MA!S$10</f>
        <v>28.94506653412007</v>
      </c>
      <c r="S26" s="89">
        <f>MA!T$10</f>
        <v>31.052674624777868</v>
      </c>
      <c r="T26" s="89">
        <f>MA!U$10</f>
        <v>28.51272151440584</v>
      </c>
      <c r="U26" s="89">
        <f>MA!V$10</f>
        <v>35.926608582204814</v>
      </c>
      <c r="V26" s="56">
        <f>MA!W$10</f>
        <v>34.340785056357049</v>
      </c>
    </row>
    <row r="27" spans="1:22" ht="15" customHeight="1">
      <c r="A27" s="108" t="s">
        <v>189</v>
      </c>
      <c r="B27" s="89"/>
      <c r="C27" s="89"/>
      <c r="D27" s="89"/>
      <c r="E27" s="89"/>
      <c r="F27" s="89"/>
      <c r="G27" s="89"/>
      <c r="H27" s="89"/>
      <c r="I27" s="89"/>
      <c r="J27" s="89">
        <f>O75TVL!K$10</f>
        <v>31.733443017532416</v>
      </c>
      <c r="K27" s="89">
        <f>O75TVL!L$10</f>
        <v>33.627618155621043</v>
      </c>
      <c r="L27" s="89">
        <f>O75TVL!M$10</f>
        <v>35.658813538222638</v>
      </c>
      <c r="M27" s="89">
        <f>O75TVL!N$10</f>
        <v>37.373734121902935</v>
      </c>
      <c r="N27" s="89">
        <f>O75TVL!O$10</f>
        <v>38.752664429551182</v>
      </c>
      <c r="O27" s="89">
        <f>O75TVL!P$10</f>
        <v>40.377885130276347</v>
      </c>
      <c r="P27" s="89">
        <f>O75TVL!Q$10</f>
        <v>42.62047294782883</v>
      </c>
      <c r="Q27" s="89">
        <f>O75TVL!R$10</f>
        <v>43.292285927206642</v>
      </c>
      <c r="R27" s="89">
        <f>O75TVL!S$10</f>
        <v>44.020792391350945</v>
      </c>
      <c r="S27" s="89">
        <f>O75TVL!T$10</f>
        <v>44.529631486725208</v>
      </c>
      <c r="T27" s="89">
        <f>O75TVL!U$10</f>
        <v>45.030791292112823</v>
      </c>
      <c r="U27" s="89">
        <f>O75TVL!V$10</f>
        <v>45.791971123927311</v>
      </c>
      <c r="V27" s="56">
        <f>O75TVL!W$10</f>
        <v>46.442653595069764</v>
      </c>
    </row>
    <row r="28" spans="1:22" ht="15" customHeight="1">
      <c r="A28" s="108" t="s">
        <v>95</v>
      </c>
      <c r="B28" s="89"/>
      <c r="C28" s="89"/>
      <c r="D28" s="89"/>
      <c r="E28" s="89"/>
      <c r="F28" s="89"/>
      <c r="G28" s="89"/>
      <c r="H28" s="89"/>
      <c r="I28" s="89"/>
      <c r="J28" s="89">
        <f>PC!K$10</f>
        <v>406.1706248093077</v>
      </c>
      <c r="K28" s="89">
        <f>PC!L$10</f>
        <v>436.33840070896491</v>
      </c>
      <c r="L28" s="89">
        <f>PC!M$10</f>
        <v>467.23375150481473</v>
      </c>
      <c r="M28" s="89">
        <f>PC!N$10</f>
        <v>499.0419617591167</v>
      </c>
      <c r="N28" s="89">
        <f>PC!O$10</f>
        <v>518.71226389465664</v>
      </c>
      <c r="O28" s="89">
        <f>PC!P$10</f>
        <v>550.82516544056011</v>
      </c>
      <c r="P28" s="89">
        <f>PC!Q$10</f>
        <v>562.55111579795164</v>
      </c>
      <c r="Q28" s="89">
        <f>PC!R$10</f>
        <v>552.06244790197513</v>
      </c>
      <c r="R28" s="89">
        <f>PC!S$10</f>
        <v>512.84873479414625</v>
      </c>
      <c r="S28" s="89">
        <f>PC!T$10</f>
        <v>481.39600740315518</v>
      </c>
      <c r="T28" s="89">
        <f>PC!U$10</f>
        <v>445.21551422817674</v>
      </c>
      <c r="U28" s="89">
        <f>PC!V$10</f>
        <v>408.35046083064259</v>
      </c>
      <c r="V28" s="56">
        <f>PC!W$10</f>
        <v>379.34066272033749</v>
      </c>
    </row>
    <row r="29" spans="1:22" ht="30" customHeight="1">
      <c r="A29" s="108" t="s">
        <v>108</v>
      </c>
      <c r="B29" s="89"/>
      <c r="C29" s="89"/>
      <c r="D29" s="89"/>
      <c r="E29" s="89"/>
      <c r="F29" s="89"/>
      <c r="G29" s="89"/>
      <c r="H29" s="89"/>
      <c r="I29" s="89"/>
      <c r="J29" s="89"/>
      <c r="K29" s="89"/>
      <c r="L29" s="89"/>
      <c r="M29" s="89"/>
      <c r="N29" s="89"/>
      <c r="O29" s="89"/>
      <c r="P29" s="89"/>
      <c r="Q29" s="89"/>
      <c r="R29" s="89"/>
      <c r="S29" s="89">
        <f>PIP!T$10</f>
        <v>8.6669073437033735</v>
      </c>
      <c r="T29" s="89">
        <f>PIP!U$10</f>
        <v>163.57513225745487</v>
      </c>
      <c r="U29" s="89">
        <f>PIP!V$10</f>
        <v>295.50829010399417</v>
      </c>
      <c r="V29" s="56">
        <f>PIP!W$10</f>
        <v>427.06591997278974</v>
      </c>
    </row>
    <row r="30" spans="1:22" ht="15" customHeight="1">
      <c r="A30" s="108" t="s">
        <v>62</v>
      </c>
      <c r="B30" s="89">
        <f>SDA!C$10</f>
        <v>66.998669905100144</v>
      </c>
      <c r="C30" s="89">
        <f>SDA!D$10</f>
        <v>74.393902701383325</v>
      </c>
      <c r="D30" s="89">
        <f>SDA!E$10</f>
        <v>74.340755714785061</v>
      </c>
      <c r="E30" s="89">
        <f>SDA!F$10</f>
        <v>78.10124900990705</v>
      </c>
      <c r="F30" s="89">
        <f>SDA!G$10</f>
        <v>82.279301588668673</v>
      </c>
      <c r="G30" s="89">
        <f>SDA!H$10</f>
        <v>84.262639258011774</v>
      </c>
      <c r="H30" s="89">
        <f>SDA!I$10</f>
        <v>77.205636871505291</v>
      </c>
      <c r="I30" s="89">
        <f>SDA!J$10</f>
        <v>74.825230775852134</v>
      </c>
      <c r="J30" s="89">
        <f>SDA!K$10</f>
        <v>73.48900035426351</v>
      </c>
      <c r="K30" s="89">
        <f>SDA!L$10</f>
        <v>71.893460439162851</v>
      </c>
      <c r="L30" s="89">
        <f>SDA!M$10</f>
        <v>72.031008329993981</v>
      </c>
      <c r="M30" s="89">
        <f>SDA!N$10</f>
        <v>70.955376464797865</v>
      </c>
      <c r="N30" s="89">
        <f>SDA!O$10</f>
        <v>70.251354392748908</v>
      </c>
      <c r="O30" s="89">
        <f>SDA!P$10</f>
        <v>71.669682042108832</v>
      </c>
      <c r="P30" s="89">
        <f>SDA!Q$10</f>
        <v>70.405014114613564</v>
      </c>
      <c r="Q30" s="89">
        <f>SDA!R$10</f>
        <v>69.9157065427775</v>
      </c>
      <c r="R30" s="89">
        <f>SDA!S$10</f>
        <v>70.716806834663942</v>
      </c>
      <c r="S30" s="89">
        <f>SDA!T$10</f>
        <v>68.500277610478008</v>
      </c>
      <c r="T30" s="89">
        <f>SDA!U$10</f>
        <v>55.548524822399479</v>
      </c>
      <c r="U30" s="89">
        <f>SDA!V$10</f>
        <v>34.190250615429477</v>
      </c>
      <c r="V30" s="56">
        <f>SDA!W$10</f>
        <v>17.13216597602748</v>
      </c>
    </row>
    <row r="31" spans="1:22" ht="15" customHeight="1">
      <c r="A31" s="53" t="s">
        <v>49</v>
      </c>
      <c r="B31" s="89"/>
      <c r="C31" s="89"/>
      <c r="D31" s="89"/>
      <c r="E31" s="89"/>
      <c r="F31" s="89">
        <f>'SDA (working age)'!G$10</f>
        <v>70.823326403876479</v>
      </c>
      <c r="G31" s="89">
        <f>'SDA (working age)'!H$10</f>
        <v>72.524796702067121</v>
      </c>
      <c r="H31" s="89">
        <f>'SDA (working age)'!I$10</f>
        <v>65.628485494055937</v>
      </c>
      <c r="I31" s="89">
        <f>'SDA (working age)'!J$10</f>
        <v>62.68934802993099</v>
      </c>
      <c r="J31" s="89">
        <f>'SDA (working age)'!K$10</f>
        <v>64.533425571500018</v>
      </c>
      <c r="K31" s="89">
        <f>'SDA (working age)'!L$10</f>
        <v>62.611443532049094</v>
      </c>
      <c r="L31" s="89">
        <f>'SDA (working age)'!M$10</f>
        <v>62.199490316744971</v>
      </c>
      <c r="M31" s="89">
        <f>'SDA (working age)'!N$10</f>
        <v>56.243042988691563</v>
      </c>
      <c r="N31" s="89">
        <f>'SDA (working age)'!O$10</f>
        <v>57.369967930300632</v>
      </c>
      <c r="O31" s="89">
        <f>'SDA (working age)'!P$10</f>
        <v>58.197125093110834</v>
      </c>
      <c r="P31" s="89">
        <f>'SDA (working age)'!Q$10</f>
        <v>57.97247378864941</v>
      </c>
      <c r="Q31" s="89">
        <f>'SDA (working age)'!R$10</f>
        <v>57.43725880044272</v>
      </c>
      <c r="R31" s="89">
        <f>'SDA (working age)'!S$10</f>
        <v>58.901425940634013</v>
      </c>
      <c r="S31" s="89">
        <f>'SDA (working age)'!T$10</f>
        <v>57.690903067456617</v>
      </c>
      <c r="T31" s="89">
        <f>'SDA (working age)'!U$10</f>
        <v>45.219741395233456</v>
      </c>
      <c r="U31" s="89">
        <f>'SDA (working age)'!V$10</f>
        <v>24.556784560059249</v>
      </c>
      <c r="V31" s="56">
        <f>'SDA (working age)'!W$10</f>
        <v>7.7949747163033862</v>
      </c>
    </row>
    <row r="32" spans="1:22" ht="15" customHeight="1">
      <c r="A32" s="53" t="s">
        <v>50</v>
      </c>
      <c r="B32" s="89"/>
      <c r="C32" s="89"/>
      <c r="D32" s="89"/>
      <c r="E32" s="89"/>
      <c r="F32" s="89">
        <f>'SDA (pensioners)'!G$10</f>
        <v>11.455975184792193</v>
      </c>
      <c r="G32" s="89">
        <f>'SDA (pensioners)'!H$10</f>
        <v>11.737842555944663</v>
      </c>
      <c r="H32" s="89">
        <f>'SDA (pensioners)'!I$10</f>
        <v>11.577151377449351</v>
      </c>
      <c r="I32" s="89">
        <f>'SDA (pensioners)'!J$10</f>
        <v>12.135882745921121</v>
      </c>
      <c r="J32" s="89">
        <f>'SDA (pensioners)'!K$10</f>
        <v>8.9555747827634864</v>
      </c>
      <c r="K32" s="89">
        <f>'SDA (pensioners)'!L$10</f>
        <v>9.2820169071137588</v>
      </c>
      <c r="L32" s="89">
        <f>'SDA (pensioners)'!M$10</f>
        <v>9.8315180132489957</v>
      </c>
      <c r="M32" s="89">
        <f>'SDA (pensioners)'!N$10</f>
        <v>14.712333476106291</v>
      </c>
      <c r="N32" s="89">
        <f>'SDA (pensioners)'!O$10</f>
        <v>12.881386462448273</v>
      </c>
      <c r="O32" s="89">
        <f>'SDA (pensioners)'!P$10</f>
        <v>13.472556948998013</v>
      </c>
      <c r="P32" s="89">
        <f>'SDA (pensioners)'!Q$10</f>
        <v>12.432540325964167</v>
      </c>
      <c r="Q32" s="89">
        <f>'SDA (pensioners)'!R$10</f>
        <v>12.478447742334778</v>
      </c>
      <c r="R32" s="89">
        <f>'SDA (pensioners)'!S$10</f>
        <v>11.815380894029921</v>
      </c>
      <c r="S32" s="89">
        <f>'SDA (pensioners)'!T$10</f>
        <v>10.809374543021383</v>
      </c>
      <c r="T32" s="89">
        <f>'SDA (pensioners)'!U$10</f>
        <v>10.328783427166027</v>
      </c>
      <c r="U32" s="89">
        <f>'SDA (pensioners)'!V$10</f>
        <v>9.633466055370226</v>
      </c>
      <c r="V32" s="56">
        <f>'SDA (pensioners)'!W$10</f>
        <v>9.3371912597240954</v>
      </c>
    </row>
    <row r="33" spans="1:22" ht="15">
      <c r="A33" s="110" t="s">
        <v>63</v>
      </c>
      <c r="B33" s="89"/>
      <c r="C33" s="89"/>
      <c r="D33" s="89"/>
      <c r="E33" s="89">
        <f>SP!F$10</f>
        <v>2662.2149658882931</v>
      </c>
      <c r="F33" s="89">
        <f>SP!G$10</f>
        <v>2738.5926980164995</v>
      </c>
      <c r="G33" s="89">
        <f>SP!H$10</f>
        <v>2974.9646625662654</v>
      </c>
      <c r="H33" s="89">
        <f>SP!I$10</f>
        <v>3178.6627487934225</v>
      </c>
      <c r="I33" s="89">
        <f>SP!J$10</f>
        <v>3344.7122932115153</v>
      </c>
      <c r="J33" s="89">
        <f>SP!K$10</f>
        <v>3527.052288464452</v>
      </c>
      <c r="K33" s="89">
        <f>SP!L$10</f>
        <v>3732.3984212277956</v>
      </c>
      <c r="L33" s="89">
        <f>SP!M$10</f>
        <v>3907.5468732816848</v>
      </c>
      <c r="M33" s="89">
        <f>SP!N$10</f>
        <v>4215.0073154254169</v>
      </c>
      <c r="N33" s="89">
        <f>SP!O$10</f>
        <v>4529.8169184925109</v>
      </c>
      <c r="O33" s="89">
        <f>SP!P$10</f>
        <v>4947.9921771778645</v>
      </c>
      <c r="P33" s="89">
        <f>SP!Q$10</f>
        <v>5175.8185386459572</v>
      </c>
      <c r="Q33" s="89">
        <f>SP!R$10</f>
        <v>5515.2111813775555</v>
      </c>
      <c r="R33" s="89">
        <f>SP!S$10</f>
        <v>5959.4148365057536</v>
      </c>
      <c r="S33" s="89">
        <f>SP!T$10</f>
        <v>6229.7935357600218</v>
      </c>
      <c r="T33" s="89">
        <f>SP!U$10</f>
        <v>6497.4913874911717</v>
      </c>
      <c r="U33" s="89">
        <f>SP!V$10</f>
        <v>6734.9357003514397</v>
      </c>
      <c r="V33" s="56">
        <f>SP!W$10</f>
        <v>6920.1929374658675</v>
      </c>
    </row>
    <row r="34" spans="1:22" ht="30" customHeight="1">
      <c r="A34" s="110" t="s">
        <v>96</v>
      </c>
      <c r="B34" s="89"/>
      <c r="C34" s="89"/>
      <c r="D34" s="89"/>
      <c r="E34" s="89"/>
      <c r="F34" s="89"/>
      <c r="G34" s="89"/>
      <c r="H34" s="89"/>
      <c r="I34" s="89"/>
      <c r="J34" s="89">
        <f>SMP!K$10</f>
        <v>83.370727049310105</v>
      </c>
      <c r="K34" s="89">
        <f>SMP!L$10</f>
        <v>84.846167224883573</v>
      </c>
      <c r="L34" s="89">
        <f>SMP!M$10</f>
        <v>86.27941997072611</v>
      </c>
      <c r="M34" s="89">
        <f>SMP!N$10</f>
        <v>99.925447997236233</v>
      </c>
      <c r="N34" s="89">
        <f>SMP!O$10</f>
        <v>131.26563484663819</v>
      </c>
      <c r="O34" s="89">
        <f>SMP!P$10</f>
        <v>133.86017766440941</v>
      </c>
      <c r="P34" s="89">
        <f>SMP!Q$10</f>
        <v>140.63078578427795</v>
      </c>
      <c r="Q34" s="89">
        <f>SMP!R$10</f>
        <v>168.55965772491624</v>
      </c>
      <c r="R34" s="89">
        <f>SMP!S$10</f>
        <v>172.3743559196906</v>
      </c>
      <c r="S34" s="89">
        <f>SMP!T$10</f>
        <v>170.82146047412027</v>
      </c>
      <c r="T34" s="89">
        <f>SMP!U$10</f>
        <v>174.52138638154821</v>
      </c>
      <c r="U34" s="89">
        <f>SMP!V$10</f>
        <v>166.93035510472899</v>
      </c>
      <c r="V34" s="56">
        <f>SMP!W$10</f>
        <v>170.0000740554095</v>
      </c>
    </row>
    <row r="35" spans="1:22" ht="15" customHeight="1">
      <c r="A35" s="110" t="s">
        <v>109</v>
      </c>
      <c r="B35" s="89"/>
      <c r="C35" s="89"/>
      <c r="D35" s="89"/>
      <c r="E35" s="89"/>
      <c r="F35" s="89"/>
      <c r="G35" s="89"/>
      <c r="H35" s="89"/>
      <c r="I35" s="89"/>
      <c r="J35" s="89"/>
      <c r="K35" s="89"/>
      <c r="L35" s="89"/>
      <c r="M35" s="89"/>
      <c r="N35" s="89"/>
      <c r="O35" s="89"/>
      <c r="P35" s="89"/>
      <c r="Q35" s="89"/>
      <c r="R35" s="89"/>
      <c r="S35" s="89">
        <f>UC!T$10</f>
        <v>9.0612790320442043E-3</v>
      </c>
      <c r="T35" s="89">
        <f>UC!U$10</f>
        <v>4.7666446874560633E-2</v>
      </c>
      <c r="U35" s="89">
        <f>UC!V$10</f>
        <v>12.982006310461653</v>
      </c>
      <c r="V35" s="56">
        <f>UC!W$10</f>
        <v>77.065005599729872</v>
      </c>
    </row>
    <row r="36" spans="1:22" ht="15" customHeight="1">
      <c r="A36" s="110" t="s">
        <v>64</v>
      </c>
      <c r="B36" s="89"/>
      <c r="C36" s="89"/>
      <c r="D36" s="89"/>
      <c r="E36" s="89"/>
      <c r="F36" s="89">
        <f>WFP!G$10</f>
        <v>127.3131105117636</v>
      </c>
      <c r="G36" s="89">
        <f>WFP!H$10</f>
        <v>122.85892689418553</v>
      </c>
      <c r="H36" s="89">
        <f>WFP!I$10</f>
        <v>125.34782910247834</v>
      </c>
      <c r="I36" s="89">
        <f>WFP!J$10</f>
        <v>141.04820728673198</v>
      </c>
      <c r="J36" s="89">
        <f>WFP!K$10</f>
        <v>182.77567708174666</v>
      </c>
      <c r="K36" s="89">
        <f>WFP!L$10</f>
        <v>231.95432492723785</v>
      </c>
      <c r="L36" s="89">
        <f>WFP!M$10</f>
        <v>149.99742042224665</v>
      </c>
      <c r="M36" s="89">
        <f>WFP!N$10</f>
        <v>154.78963706662282</v>
      </c>
      <c r="N36" s="89">
        <f>WFP!O$10</f>
        <v>202.16074202952998</v>
      </c>
      <c r="O36" s="89">
        <f>WFP!P$10</f>
        <v>205.38570546644127</v>
      </c>
      <c r="P36" s="89">
        <f>WFP!Q$10</f>
        <v>208.42454375852293</v>
      </c>
      <c r="Q36" s="89">
        <f>WFP!R$10</f>
        <v>162.15656430991982</v>
      </c>
      <c r="R36" s="89">
        <f>WFP!S$10</f>
        <v>161.44585788540783</v>
      </c>
      <c r="S36" s="89">
        <f>WFP!T$10</f>
        <v>161.51473074060465</v>
      </c>
      <c r="T36" s="89">
        <f>WFP!U$10</f>
        <v>159.7636426610888</v>
      </c>
      <c r="U36" s="89">
        <f>WFP!V$10</f>
        <v>158.01080262049942</v>
      </c>
      <c r="V36" s="56">
        <f>WFP!W$10</f>
        <v>156.50169818431866</v>
      </c>
    </row>
    <row r="37" spans="1:22" ht="30" customHeight="1">
      <c r="A37" s="111" t="s">
        <v>190</v>
      </c>
      <c r="B37" s="80">
        <f>SUM(B3:B36)-SUM(B9:B11,B19:B23)</f>
        <v>2757.371311646823</v>
      </c>
      <c r="C37" s="80">
        <f>SUM(C3:C36)-SUM(C9:C11,C19:C23)</f>
        <v>2753.9738557755745</v>
      </c>
      <c r="D37" s="80">
        <f>SUM(D3:D36)-SUM(D9:D11,D19:D23)</f>
        <v>2778.6931164815651</v>
      </c>
      <c r="E37" s="80">
        <f>SUM(E3:E36)-SUM(E9:E11,E19:E23)</f>
        <v>5574.2789526637061</v>
      </c>
      <c r="F37" s="80">
        <f t="shared" ref="F37:M37" si="0">SUM(F3:F36)-SUM(F9:F11,F19:F23,F31:F32)</f>
        <v>5973.3783441064552</v>
      </c>
      <c r="G37" s="80">
        <f t="shared" si="0"/>
        <v>6415.9487537540517</v>
      </c>
      <c r="H37" s="80">
        <f t="shared" si="0"/>
        <v>6744.4487311207704</v>
      </c>
      <c r="I37" s="80">
        <f t="shared" si="0"/>
        <v>6847.2718041615635</v>
      </c>
      <c r="J37" s="80">
        <f t="shared" si="0"/>
        <v>7460.4661112287895</v>
      </c>
      <c r="K37" s="80">
        <f t="shared" si="0"/>
        <v>7818.5942500047204</v>
      </c>
      <c r="L37" s="80">
        <f t="shared" si="0"/>
        <v>8054.3597054094707</v>
      </c>
      <c r="M37" s="80">
        <f t="shared" si="0"/>
        <v>8575.4277959101091</v>
      </c>
      <c r="N37" s="80">
        <f t="shared" ref="N37:V37" si="1">SUM(N3:N36)-SUM(N9:N11,N19:N23,N31:N32,N15:N16)</f>
        <v>9220.7483709759072</v>
      </c>
      <c r="O37" s="80">
        <f t="shared" si="1"/>
        <v>10180.354712496972</v>
      </c>
      <c r="P37" s="80">
        <f t="shared" si="1"/>
        <v>10561.41676169984</v>
      </c>
      <c r="Q37" s="80">
        <f t="shared" si="1"/>
        <v>11034.108522277887</v>
      </c>
      <c r="R37" s="80">
        <f t="shared" si="1"/>
        <v>11633.179860807875</v>
      </c>
      <c r="S37" s="80">
        <f t="shared" si="1"/>
        <v>11489.718297829335</v>
      </c>
      <c r="T37" s="80">
        <f t="shared" si="1"/>
        <v>11847.018448047651</v>
      </c>
      <c r="U37" s="80">
        <f t="shared" si="1"/>
        <v>12136.118466655371</v>
      </c>
      <c r="V37" s="51">
        <f t="shared" si="1"/>
        <v>12317.44484542526</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211</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243.63551525309219</v>
      </c>
      <c r="C41" s="89">
        <v>259.11064146685135</v>
      </c>
      <c r="D41" s="89">
        <v>274.04249634891966</v>
      </c>
      <c r="E41" s="89">
        <v>296.93841315777189</v>
      </c>
      <c r="F41" s="89">
        <v>309.61415750424209</v>
      </c>
      <c r="G41" s="89">
        <v>325.23352654700432</v>
      </c>
      <c r="H41" s="89">
        <v>331.11279039136878</v>
      </c>
      <c r="I41" s="89">
        <v>342.02749142534543</v>
      </c>
      <c r="J41" s="89">
        <v>351.37415894232129</v>
      </c>
      <c r="K41" s="89">
        <v>363.84324607696158</v>
      </c>
      <c r="L41" s="89">
        <v>371.78970572090526</v>
      </c>
      <c r="M41" s="89">
        <v>387.64855542217254</v>
      </c>
      <c r="N41" s="89">
        <v>400.89648220365672</v>
      </c>
      <c r="O41" s="89">
        <v>424.55186525847165</v>
      </c>
      <c r="P41" s="89">
        <v>426.65173451608285</v>
      </c>
      <c r="Q41" s="89">
        <v>430.54625770470557</v>
      </c>
      <c r="R41" s="89">
        <v>433.41170164180164</v>
      </c>
      <c r="S41" s="89">
        <v>416.1431240518998</v>
      </c>
      <c r="T41" s="89">
        <v>414.5631403020501</v>
      </c>
      <c r="U41" s="89">
        <v>417.47491589466938</v>
      </c>
      <c r="V41" s="56">
        <v>411.17911362626802</v>
      </c>
    </row>
    <row r="42" spans="1:22" ht="15">
      <c r="A42" s="108" t="s">
        <v>182</v>
      </c>
      <c r="B42" s="89" t="s">
        <v>208</v>
      </c>
      <c r="C42" s="89" t="s">
        <v>208</v>
      </c>
      <c r="D42" s="89" t="s">
        <v>208</v>
      </c>
      <c r="E42" s="89">
        <v>95.646962210066889</v>
      </c>
      <c r="F42" s="89">
        <v>94.14513809291887</v>
      </c>
      <c r="G42" s="89">
        <v>105.2102669186814</v>
      </c>
      <c r="H42" s="89">
        <v>104.47398952802114</v>
      </c>
      <c r="I42" s="89">
        <v>94.654206819039331</v>
      </c>
      <c r="J42" s="89">
        <v>84.072454675618985</v>
      </c>
      <c r="K42" s="89">
        <v>77.696008761465933</v>
      </c>
      <c r="L42" s="89">
        <v>68.563669177400513</v>
      </c>
      <c r="M42" s="89">
        <v>61.738354180294834</v>
      </c>
      <c r="N42" s="89">
        <v>54.757262349785336</v>
      </c>
      <c r="O42" s="89">
        <v>52.245771960503284</v>
      </c>
      <c r="P42" s="89">
        <v>48.523096527650026</v>
      </c>
      <c r="Q42" s="89">
        <v>46.227265126428918</v>
      </c>
      <c r="R42" s="89">
        <v>45.669508806975252</v>
      </c>
      <c r="S42" s="89">
        <v>44.351711307298181</v>
      </c>
      <c r="T42" s="89">
        <v>42.859803750229723</v>
      </c>
      <c r="U42" s="89">
        <v>42.908351329235245</v>
      </c>
      <c r="V42" s="56">
        <v>42.0033831887107</v>
      </c>
    </row>
    <row r="43" spans="1:22" ht="15">
      <c r="A43" s="108" t="s">
        <v>45</v>
      </c>
      <c r="B43" s="89" t="s">
        <v>208</v>
      </c>
      <c r="C43" s="89" t="s">
        <v>208</v>
      </c>
      <c r="D43" s="89" t="s">
        <v>208</v>
      </c>
      <c r="E43" s="89" t="s">
        <v>208</v>
      </c>
      <c r="F43" s="89" t="s">
        <v>208</v>
      </c>
      <c r="G43" s="89">
        <v>95.33700461008462</v>
      </c>
      <c r="H43" s="89">
        <v>99.109489100988512</v>
      </c>
      <c r="I43" s="89">
        <v>102.31540260966062</v>
      </c>
      <c r="J43" s="89">
        <v>104.02609035271576</v>
      </c>
      <c r="K43" s="89">
        <v>106.44940560791409</v>
      </c>
      <c r="L43" s="89">
        <v>107.40112731529823</v>
      </c>
      <c r="M43" s="89">
        <v>113.76112225409464</v>
      </c>
      <c r="N43" s="89">
        <v>117.92906245060244</v>
      </c>
      <c r="O43" s="89">
        <v>127.10369038233563</v>
      </c>
      <c r="P43" s="89">
        <v>131.01566245518569</v>
      </c>
      <c r="Q43" s="89">
        <v>141.76192321574723</v>
      </c>
      <c r="R43" s="89">
        <v>154.12161183241292</v>
      </c>
      <c r="S43" s="89">
        <v>164.89189887708108</v>
      </c>
      <c r="T43" s="89">
        <v>180.65613841562089</v>
      </c>
      <c r="U43" s="89">
        <v>197.819435398633</v>
      </c>
      <c r="V43" s="56">
        <v>203.19077426619188</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26.44763855970244</v>
      </c>
      <c r="P44" s="89">
        <v>39.370774848643322</v>
      </c>
      <c r="Q44" s="89">
        <v>13.68088356685174</v>
      </c>
      <c r="R44" s="89">
        <v>18.796668415466218</v>
      </c>
      <c r="S44" s="89">
        <v>2.5978558378346728</v>
      </c>
      <c r="T44" s="89">
        <v>0.23032625891119884</v>
      </c>
      <c r="U44" s="89" t="s">
        <v>208</v>
      </c>
      <c r="V44" s="56" t="s">
        <v>208</v>
      </c>
    </row>
    <row r="45" spans="1:22" ht="15">
      <c r="A45" s="108" t="s">
        <v>46</v>
      </c>
      <c r="B45" s="89">
        <v>203.83442472721998</v>
      </c>
      <c r="C45" s="89">
        <v>201.1547524726025</v>
      </c>
      <c r="D45" s="89">
        <v>209.38794615013438</v>
      </c>
      <c r="E45" s="89">
        <v>218.85435176100307</v>
      </c>
      <c r="F45" s="89">
        <v>222.22505765666932</v>
      </c>
      <c r="G45" s="89">
        <v>226.48987577452951</v>
      </c>
      <c r="H45" s="89">
        <v>245.54333317819382</v>
      </c>
      <c r="I45" s="89">
        <v>264.8981382664324</v>
      </c>
      <c r="J45" s="89">
        <v>288.95090524456668</v>
      </c>
      <c r="K45" s="89">
        <v>299.15026016126501</v>
      </c>
      <c r="L45" s="89">
        <v>305.4151375657471</v>
      </c>
      <c r="M45" s="89">
        <v>306.0769295735746</v>
      </c>
      <c r="N45" s="89">
        <v>321.86112737928539</v>
      </c>
      <c r="O45" s="89">
        <v>356.27208378177176</v>
      </c>
      <c r="P45" s="89">
        <v>368.83219925142117</v>
      </c>
      <c r="Q45" s="89">
        <v>363.99089392619402</v>
      </c>
      <c r="R45" s="89">
        <v>358.66302750024192</v>
      </c>
      <c r="S45" s="89" t="s">
        <v>208</v>
      </c>
      <c r="T45" s="89" t="s">
        <v>208</v>
      </c>
      <c r="U45" s="89" t="s">
        <v>208</v>
      </c>
      <c r="V45" s="56" t="s">
        <v>208</v>
      </c>
    </row>
    <row r="46" spans="1:22" ht="26.25" customHeight="1">
      <c r="A46" s="108" t="s">
        <v>47</v>
      </c>
      <c r="B46" s="89">
        <v>450.28450481944162</v>
      </c>
      <c r="C46" s="89">
        <v>489.0785003405669</v>
      </c>
      <c r="D46" s="89">
        <v>532.43537528831712</v>
      </c>
      <c r="E46" s="89">
        <v>569.66006515481604</v>
      </c>
      <c r="F46" s="89">
        <v>598.63945791803303</v>
      </c>
      <c r="G46" s="89">
        <v>643.92885890204093</v>
      </c>
      <c r="H46" s="89">
        <v>671.10219006766147</v>
      </c>
      <c r="I46" s="89">
        <v>703.67633905052935</v>
      </c>
      <c r="J46" s="89">
        <v>731.41526456294082</v>
      </c>
      <c r="K46" s="89">
        <v>763.07466687706074</v>
      </c>
      <c r="L46" s="89">
        <v>790.94613770689932</v>
      </c>
      <c r="M46" s="89">
        <v>834.76797074786145</v>
      </c>
      <c r="N46" s="89">
        <v>869.13665699132991</v>
      </c>
      <c r="O46" s="89">
        <v>935.39558901035491</v>
      </c>
      <c r="P46" s="89">
        <v>954.02470912943636</v>
      </c>
      <c r="Q46" s="89">
        <v>998.53582425417403</v>
      </c>
      <c r="R46" s="89">
        <v>1047.3216174674774</v>
      </c>
      <c r="S46" s="89">
        <v>1057.9930116692062</v>
      </c>
      <c r="T46" s="89">
        <v>1034.0474189689485</v>
      </c>
      <c r="U46" s="89">
        <v>941.5894471823284</v>
      </c>
      <c r="V46" s="56">
        <v>807.91288656481981</v>
      </c>
    </row>
    <row r="47" spans="1:22" ht="15">
      <c r="A47" s="53" t="s">
        <v>48</v>
      </c>
      <c r="B47" s="89" t="s">
        <v>208</v>
      </c>
      <c r="C47" s="89" t="s">
        <v>208</v>
      </c>
      <c r="D47" s="89" t="s">
        <v>208</v>
      </c>
      <c r="E47" s="89" t="s">
        <v>208</v>
      </c>
      <c r="F47" s="89" t="s">
        <v>208</v>
      </c>
      <c r="G47" s="89" t="s">
        <v>208</v>
      </c>
      <c r="H47" s="89">
        <v>72.406049759974053</v>
      </c>
      <c r="I47" s="89">
        <v>73.890947986523017</v>
      </c>
      <c r="J47" s="89">
        <v>76.60414230611218</v>
      </c>
      <c r="K47" s="89">
        <v>82.51679814615909</v>
      </c>
      <c r="L47" s="89">
        <v>86.185930917530541</v>
      </c>
      <c r="M47" s="89">
        <v>90.962015559292482</v>
      </c>
      <c r="N47" s="89">
        <v>95.753860878721355</v>
      </c>
      <c r="O47" s="89">
        <v>102.59554559659307</v>
      </c>
      <c r="P47" s="89">
        <v>103.99983207920299</v>
      </c>
      <c r="Q47" s="89">
        <v>111.49424471104696</v>
      </c>
      <c r="R47" s="89">
        <v>115.35834209765176</v>
      </c>
      <c r="S47" s="89">
        <v>119.36380850624938</v>
      </c>
      <c r="T47" s="89">
        <v>138.6082144089938</v>
      </c>
      <c r="U47" s="89">
        <v>147.13371225844844</v>
      </c>
      <c r="V47" s="56">
        <v>148.86566252535451</v>
      </c>
    </row>
    <row r="48" spans="1:22" ht="15">
      <c r="A48" s="53" t="s">
        <v>49</v>
      </c>
      <c r="B48" s="89" t="s">
        <v>208</v>
      </c>
      <c r="C48" s="89" t="s">
        <v>208</v>
      </c>
      <c r="D48" s="89" t="s">
        <v>208</v>
      </c>
      <c r="E48" s="89" t="s">
        <v>208</v>
      </c>
      <c r="F48" s="89" t="s">
        <v>208</v>
      </c>
      <c r="G48" s="89" t="s">
        <v>208</v>
      </c>
      <c r="H48" s="89">
        <v>393.683355959035</v>
      </c>
      <c r="I48" s="89">
        <v>408.43360039865979</v>
      </c>
      <c r="J48" s="89">
        <v>419.66719514131336</v>
      </c>
      <c r="K48" s="89">
        <v>431.2172275716041</v>
      </c>
      <c r="L48" s="89">
        <v>441.30119528164022</v>
      </c>
      <c r="M48" s="89">
        <v>459.97498916391777</v>
      </c>
      <c r="N48" s="89">
        <v>474.99583592353838</v>
      </c>
      <c r="O48" s="89">
        <v>506.55037282204091</v>
      </c>
      <c r="P48" s="89">
        <v>511.2065259233209</v>
      </c>
      <c r="Q48" s="89">
        <v>539.45251954597484</v>
      </c>
      <c r="R48" s="89">
        <v>568.43860894486022</v>
      </c>
      <c r="S48" s="89">
        <v>568.37905703008721</v>
      </c>
      <c r="T48" s="89">
        <v>513.99636304800174</v>
      </c>
      <c r="U48" s="89">
        <v>436.35335602641618</v>
      </c>
      <c r="V48" s="56">
        <v>327.24793379661821</v>
      </c>
    </row>
    <row r="49" spans="1:22" ht="15">
      <c r="A49" s="53" t="s">
        <v>50</v>
      </c>
      <c r="B49" s="89" t="s">
        <v>208</v>
      </c>
      <c r="C49" s="89" t="s">
        <v>208</v>
      </c>
      <c r="D49" s="89" t="s">
        <v>208</v>
      </c>
      <c r="E49" s="89" t="s">
        <v>208</v>
      </c>
      <c r="F49" s="89" t="s">
        <v>208</v>
      </c>
      <c r="G49" s="89" t="s">
        <v>208</v>
      </c>
      <c r="H49" s="89">
        <v>204.97701002022842</v>
      </c>
      <c r="I49" s="89">
        <v>221.37536736059675</v>
      </c>
      <c r="J49" s="89">
        <v>235.13064732832447</v>
      </c>
      <c r="K49" s="89">
        <v>249.38155520499802</v>
      </c>
      <c r="L49" s="89">
        <v>263.50553646054755</v>
      </c>
      <c r="M49" s="89">
        <v>283.87009512768458</v>
      </c>
      <c r="N49" s="89">
        <v>298.4091672474878</v>
      </c>
      <c r="O49" s="89">
        <v>326.15922841816496</v>
      </c>
      <c r="P49" s="89">
        <v>338.64614425485473</v>
      </c>
      <c r="Q49" s="89">
        <v>347.40824879905358</v>
      </c>
      <c r="R49" s="89">
        <v>363.14016218981163</v>
      </c>
      <c r="S49" s="89">
        <v>369.82756024543897</v>
      </c>
      <c r="T49" s="89">
        <v>382.37234127206693</v>
      </c>
      <c r="U49" s="89">
        <v>358.21122567593011</v>
      </c>
      <c r="V49" s="56">
        <v>335.24690896733676</v>
      </c>
    </row>
    <row r="50" spans="1:22" ht="17.25" customHeight="1">
      <c r="A50" s="108" t="s">
        <v>91</v>
      </c>
      <c r="B50" s="89" t="s">
        <v>208</v>
      </c>
      <c r="C50" s="89" t="s">
        <v>208</v>
      </c>
      <c r="D50" s="89" t="s">
        <v>208</v>
      </c>
      <c r="E50" s="89" t="s">
        <v>208</v>
      </c>
      <c r="F50" s="89" t="s">
        <v>208</v>
      </c>
      <c r="G50" s="89" t="s">
        <v>208</v>
      </c>
      <c r="H50" s="89">
        <v>0.67980616024295171</v>
      </c>
      <c r="I50" s="89">
        <v>0.64038724378936684</v>
      </c>
      <c r="J50" s="89">
        <v>0.76489703057433045</v>
      </c>
      <c r="K50" s="89">
        <v>0.82965095863889315</v>
      </c>
      <c r="L50" s="89">
        <v>0.89363314451832232</v>
      </c>
      <c r="M50" s="89">
        <v>0.93565693356375246</v>
      </c>
      <c r="N50" s="89">
        <v>1.0645606971661496</v>
      </c>
      <c r="O50" s="89">
        <v>0.97930182589324588</v>
      </c>
      <c r="P50" s="89">
        <v>0.91948623633548254</v>
      </c>
      <c r="Q50" s="89">
        <v>0.98857141901344781</v>
      </c>
      <c r="R50" s="89">
        <v>1.9615039734590427</v>
      </c>
      <c r="S50" s="89">
        <v>6.6957017460647164</v>
      </c>
      <c r="T50" s="89">
        <v>7.6789368052830342</v>
      </c>
      <c r="U50" s="89">
        <v>6.5109721674475525</v>
      </c>
      <c r="V50" s="56">
        <v>6.9819403067561661</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9.7534091644590557</v>
      </c>
      <c r="O51" s="89">
        <v>95.457681587725318</v>
      </c>
      <c r="P51" s="89">
        <v>164.02472642489718</v>
      </c>
      <c r="Q51" s="89">
        <v>253.16354185169416</v>
      </c>
      <c r="R51" s="89">
        <v>488.9221537640999</v>
      </c>
      <c r="S51" s="89">
        <v>764.43403534914978</v>
      </c>
      <c r="T51" s="89">
        <v>917.73055779092829</v>
      </c>
      <c r="U51" s="89">
        <v>1025.5947946616825</v>
      </c>
      <c r="V51" s="56">
        <v>1061.5149848151439</v>
      </c>
    </row>
    <row r="52" spans="1:22" ht="15">
      <c r="A52" s="109" t="s">
        <v>51</v>
      </c>
      <c r="B52" s="89">
        <v>841.36919221415985</v>
      </c>
      <c r="C52" s="89">
        <v>821.80767192183873</v>
      </c>
      <c r="D52" s="89">
        <v>804.55999833286262</v>
      </c>
      <c r="E52" s="89">
        <v>813.55096804387722</v>
      </c>
      <c r="F52" s="89">
        <v>808.71327038812069</v>
      </c>
      <c r="G52" s="89">
        <v>819.22318707002046</v>
      </c>
      <c r="H52" s="89">
        <v>891.84045456733918</v>
      </c>
      <c r="I52" s="89">
        <v>817.25423731177284</v>
      </c>
      <c r="J52" s="89">
        <v>826.82553428851645</v>
      </c>
      <c r="K52" s="89">
        <v>855.73256484122533</v>
      </c>
      <c r="L52" s="89">
        <v>887.58921043881389</v>
      </c>
      <c r="M52" s="89">
        <v>928.10097792077124</v>
      </c>
      <c r="N52" s="89">
        <v>1001.2068942251409</v>
      </c>
      <c r="O52" s="89">
        <v>1174.6752609649818</v>
      </c>
      <c r="P52" s="89">
        <v>1239.5867371000606</v>
      </c>
      <c r="Q52" s="89">
        <v>1312.657218933982</v>
      </c>
      <c r="R52" s="89">
        <v>1369.6604411667709</v>
      </c>
      <c r="S52" s="89">
        <v>1354.2511575825208</v>
      </c>
      <c r="T52" s="89">
        <v>1337.5498545415405</v>
      </c>
      <c r="U52" s="89">
        <v>1323.8749233925842</v>
      </c>
      <c r="V52" s="56">
        <v>1252.5110174542708</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630.85574202250496</v>
      </c>
      <c r="O53" s="89">
        <v>791.37050786018915</v>
      </c>
      <c r="P53" s="89">
        <v>857.38342522283051</v>
      </c>
      <c r="Q53" s="89">
        <v>916.66835363650864</v>
      </c>
      <c r="R53" s="89">
        <v>968.87386159004473</v>
      </c>
      <c r="S53" s="89">
        <v>954.02943512330398</v>
      </c>
      <c r="T53" s="89">
        <v>940.83784923155656</v>
      </c>
      <c r="U53" s="89">
        <v>934.61180322192342</v>
      </c>
      <c r="V53" s="56">
        <v>885.06449125480628</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370.35114990270802</v>
      </c>
      <c r="O54" s="89">
        <v>383.30475310479255</v>
      </c>
      <c r="P54" s="89">
        <v>382.20331187723008</v>
      </c>
      <c r="Q54" s="89">
        <v>395.98886529747352</v>
      </c>
      <c r="R54" s="89">
        <v>400.78657957672635</v>
      </c>
      <c r="S54" s="89">
        <v>400.22172245921672</v>
      </c>
      <c r="T54" s="89">
        <v>396.71200530998402</v>
      </c>
      <c r="U54" s="89">
        <v>389.26312017066078</v>
      </c>
      <c r="V54" s="56">
        <v>367.44652619946442</v>
      </c>
    </row>
    <row r="55" spans="1:22" ht="15">
      <c r="A55" s="109" t="s">
        <v>52</v>
      </c>
      <c r="B55" s="89">
        <v>729.65584727668852</v>
      </c>
      <c r="C55" s="89">
        <v>702.79973491719511</v>
      </c>
      <c r="D55" s="89">
        <v>699.1728761959273</v>
      </c>
      <c r="E55" s="89">
        <v>669.51093899609316</v>
      </c>
      <c r="F55" s="89">
        <v>651.44606658722125</v>
      </c>
      <c r="G55" s="89">
        <v>653.73655514435836</v>
      </c>
      <c r="H55" s="89">
        <v>644.69950151258638</v>
      </c>
      <c r="I55" s="89">
        <v>628.03215676453158</v>
      </c>
      <c r="J55" s="89">
        <v>605.5181360990988</v>
      </c>
      <c r="K55" s="89">
        <v>590.77664312109835</v>
      </c>
      <c r="L55" s="89">
        <v>571.4403133148528</v>
      </c>
      <c r="M55" s="89">
        <v>572.39037088918781</v>
      </c>
      <c r="N55" s="89">
        <v>553.82854088213799</v>
      </c>
      <c r="O55" s="89">
        <v>516.68293762504015</v>
      </c>
      <c r="P55" s="89">
        <v>466.8252419382689</v>
      </c>
      <c r="Q55" s="89">
        <v>411.58141872073185</v>
      </c>
      <c r="R55" s="89">
        <v>265.8483347698629</v>
      </c>
      <c r="S55" s="89">
        <v>76.194750712946856</v>
      </c>
      <c r="T55" s="89">
        <v>9.2419602622548638</v>
      </c>
      <c r="U55" s="89">
        <v>4.607274410357812</v>
      </c>
      <c r="V55" s="56">
        <v>0.79139641983260667</v>
      </c>
    </row>
    <row r="56" spans="1:22" ht="27" customHeight="1">
      <c r="A56" s="108" t="s">
        <v>53</v>
      </c>
      <c r="B56" s="89">
        <v>1291.4569310884478</v>
      </c>
      <c r="C56" s="89">
        <v>1076.0415904281083</v>
      </c>
      <c r="D56" s="89">
        <v>1032.7972946799532</v>
      </c>
      <c r="E56" s="89">
        <v>1064.9165022264431</v>
      </c>
      <c r="F56" s="89">
        <v>1147.2419422036121</v>
      </c>
      <c r="G56" s="89">
        <v>1222.1997425841155</v>
      </c>
      <c r="H56" s="89">
        <v>1193.4071828854508</v>
      </c>
      <c r="I56" s="89">
        <v>1031.9079139414166</v>
      </c>
      <c r="J56" s="89">
        <v>753.11810386313107</v>
      </c>
      <c r="K56" s="89">
        <v>664.37457741648848</v>
      </c>
      <c r="L56" s="89">
        <v>626.05663980494523</v>
      </c>
      <c r="M56" s="89">
        <v>633.08502543438681</v>
      </c>
      <c r="N56" s="89">
        <v>603.85121229700667</v>
      </c>
      <c r="O56" s="89">
        <v>581.73041431715819</v>
      </c>
      <c r="P56" s="89">
        <v>543.98009233174366</v>
      </c>
      <c r="Q56" s="89">
        <v>486.70705938058194</v>
      </c>
      <c r="R56" s="89">
        <v>364.99280082584733</v>
      </c>
      <c r="S56" s="89">
        <v>244.64149225813543</v>
      </c>
      <c r="T56" s="89">
        <v>204.19897531867827</v>
      </c>
      <c r="U56" s="89">
        <v>182.82632445317557</v>
      </c>
      <c r="V56" s="56">
        <v>158.62475839520795</v>
      </c>
    </row>
    <row r="57" spans="1:22" ht="15">
      <c r="A57" s="53" t="s">
        <v>54</v>
      </c>
      <c r="B57" s="89">
        <v>378.57464012649092</v>
      </c>
      <c r="C57" s="89">
        <v>371.86600655056185</v>
      </c>
      <c r="D57" s="89">
        <v>343.53949257313195</v>
      </c>
      <c r="E57" s="89">
        <v>352.45688220862348</v>
      </c>
      <c r="F57" s="89">
        <v>371.74921745259468</v>
      </c>
      <c r="G57" s="89">
        <v>405.46049906345723</v>
      </c>
      <c r="H57" s="89">
        <v>392.89990164276156</v>
      </c>
      <c r="I57" s="89">
        <v>209.19317569204674</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340.63135274175823</v>
      </c>
      <c r="G58" s="89">
        <v>369.23993637752108</v>
      </c>
      <c r="H58" s="89">
        <v>352.91630637165702</v>
      </c>
      <c r="I58" s="89">
        <v>365.2005277370867</v>
      </c>
      <c r="J58" s="89">
        <v>351.45313251996578</v>
      </c>
      <c r="K58" s="89">
        <v>319.9539127186269</v>
      </c>
      <c r="L58" s="89">
        <v>317.76593562795296</v>
      </c>
      <c r="M58" s="89">
        <v>349.65631309259828</v>
      </c>
      <c r="N58" s="89">
        <v>349.26623617121766</v>
      </c>
      <c r="O58" s="89">
        <v>339.32277509790288</v>
      </c>
      <c r="P58" s="89">
        <v>315.10130111866226</v>
      </c>
      <c r="Q58" s="89">
        <v>274.00237267238344</v>
      </c>
      <c r="R58" s="89">
        <v>160.60286840989167</v>
      </c>
      <c r="S58" s="89">
        <v>56.279611308932985</v>
      </c>
      <c r="T58" s="89">
        <v>26.73539768159279</v>
      </c>
      <c r="U58" s="89">
        <v>14.412962257796341</v>
      </c>
      <c r="V58" s="56">
        <v>5.0988999717125232</v>
      </c>
    </row>
    <row r="59" spans="1:22" ht="15">
      <c r="A59" s="53" t="s">
        <v>186</v>
      </c>
      <c r="B59" s="89" t="s">
        <v>208</v>
      </c>
      <c r="C59" s="89" t="s">
        <v>208</v>
      </c>
      <c r="D59" s="89" t="s">
        <v>208</v>
      </c>
      <c r="E59" s="89" t="s">
        <v>208</v>
      </c>
      <c r="F59" s="89">
        <v>387.17696175275239</v>
      </c>
      <c r="G59" s="89">
        <v>396.0937659196548</v>
      </c>
      <c r="H59" s="89">
        <v>396.47019191580864</v>
      </c>
      <c r="I59" s="89">
        <v>405.57719573624587</v>
      </c>
      <c r="J59" s="89">
        <v>353.47948042142963</v>
      </c>
      <c r="K59" s="89">
        <v>292.50845506396769</v>
      </c>
      <c r="L59" s="89">
        <v>259.5149908831865</v>
      </c>
      <c r="M59" s="89">
        <v>240.37626734706032</v>
      </c>
      <c r="N59" s="89">
        <v>216.4118904378773</v>
      </c>
      <c r="O59" s="89">
        <v>201.67522451185175</v>
      </c>
      <c r="P59" s="89">
        <v>183.12908770406992</v>
      </c>
      <c r="Q59" s="89">
        <v>164.98456628202987</v>
      </c>
      <c r="R59" s="89">
        <v>151.75009643235924</v>
      </c>
      <c r="S59" s="89">
        <v>134.50848141719464</v>
      </c>
      <c r="T59" s="89">
        <v>123.80559027102711</v>
      </c>
      <c r="U59" s="89">
        <v>113.8738658964501</v>
      </c>
      <c r="V59" s="56">
        <v>100.99448174195197</v>
      </c>
    </row>
    <row r="60" spans="1:22" ht="15">
      <c r="A60" s="53" t="s">
        <v>187</v>
      </c>
      <c r="B60" s="89" t="s">
        <v>208</v>
      </c>
      <c r="C60" s="89" t="s">
        <v>208</v>
      </c>
      <c r="D60" s="89" t="s">
        <v>208</v>
      </c>
      <c r="E60" s="89" t="s">
        <v>208</v>
      </c>
      <c r="F60" s="89">
        <v>21.555322732506866</v>
      </c>
      <c r="G60" s="89">
        <v>27.237741327722379</v>
      </c>
      <c r="H60" s="89">
        <v>28.588220202475334</v>
      </c>
      <c r="I60" s="89">
        <v>30.29855451860815</v>
      </c>
      <c r="J60" s="89">
        <v>28.522178995979846</v>
      </c>
      <c r="K60" s="89">
        <v>26.283872009507252</v>
      </c>
      <c r="L60" s="89">
        <v>25.146275473678145</v>
      </c>
      <c r="M60" s="89">
        <v>24.094093603811501</v>
      </c>
      <c r="N60" s="89">
        <v>23.127973847133703</v>
      </c>
      <c r="O60" s="89">
        <v>24.927187621163483</v>
      </c>
      <c r="P60" s="89">
        <v>30.844481531757818</v>
      </c>
      <c r="Q60" s="89">
        <v>33.503322291563734</v>
      </c>
      <c r="R60" s="89">
        <v>39.076050127824146</v>
      </c>
      <c r="S60" s="89">
        <v>42.042687484305034</v>
      </c>
      <c r="T60" s="89">
        <v>44.006241440576709</v>
      </c>
      <c r="U60" s="89">
        <v>46.121643036939702</v>
      </c>
      <c r="V60" s="56">
        <v>45.734235482533663</v>
      </c>
    </row>
    <row r="61" spans="1:22" ht="15">
      <c r="A61" s="53" t="s">
        <v>188</v>
      </c>
      <c r="B61" s="89" t="s">
        <v>208</v>
      </c>
      <c r="C61" s="89" t="s">
        <v>208</v>
      </c>
      <c r="D61" s="89" t="s">
        <v>208</v>
      </c>
      <c r="E61" s="89" t="s">
        <v>208</v>
      </c>
      <c r="F61" s="89">
        <v>26.129087523999846</v>
      </c>
      <c r="G61" s="89">
        <v>24.167799895760069</v>
      </c>
      <c r="H61" s="89">
        <v>22.532562752748195</v>
      </c>
      <c r="I61" s="89">
        <v>21.638460257428914</v>
      </c>
      <c r="J61" s="89">
        <v>19.663311925755881</v>
      </c>
      <c r="K61" s="89">
        <v>25.275392494259243</v>
      </c>
      <c r="L61" s="89">
        <v>22.573043649693989</v>
      </c>
      <c r="M61" s="89">
        <v>18.192066071096271</v>
      </c>
      <c r="N61" s="89">
        <v>14.443506573957782</v>
      </c>
      <c r="O61" s="89">
        <v>15.048865924671087</v>
      </c>
      <c r="P61" s="89">
        <v>14.878868196172862</v>
      </c>
      <c r="Q61" s="89">
        <v>14.427273992894515</v>
      </c>
      <c r="R61" s="89">
        <v>13.680464768625395</v>
      </c>
      <c r="S61" s="89">
        <v>11.921151805199498</v>
      </c>
      <c r="T61" s="89">
        <v>9.7373391763579402</v>
      </c>
      <c r="U61" s="89">
        <v>8.5107775532562222</v>
      </c>
      <c r="V61" s="56">
        <v>7.0456341708160091</v>
      </c>
    </row>
    <row r="62" spans="1:22" ht="26.25" customHeight="1">
      <c r="A62" s="109" t="s">
        <v>192</v>
      </c>
      <c r="B62" s="89" t="s">
        <v>208</v>
      </c>
      <c r="C62" s="89" t="s">
        <v>208</v>
      </c>
      <c r="D62" s="89" t="s">
        <v>208</v>
      </c>
      <c r="E62" s="89" t="s">
        <v>208</v>
      </c>
      <c r="F62" s="89">
        <v>101.76885354128716</v>
      </c>
      <c r="G62" s="89">
        <v>103.1006329713893</v>
      </c>
      <c r="H62" s="89">
        <v>101.31518545755684</v>
      </c>
      <c r="I62" s="89">
        <v>99.608897673110945</v>
      </c>
      <c r="J62" s="89">
        <v>91.490918387416826</v>
      </c>
      <c r="K62" s="89">
        <v>89.488650086538968</v>
      </c>
      <c r="L62" s="89">
        <v>87.679018874126385</v>
      </c>
      <c r="M62" s="89">
        <v>86.941523809328416</v>
      </c>
      <c r="N62" s="89">
        <v>87.760126733407503</v>
      </c>
      <c r="O62" s="89">
        <v>90.674630095150277</v>
      </c>
      <c r="P62" s="89">
        <v>95.1428341771622</v>
      </c>
      <c r="Q62" s="89">
        <v>94.626048157615244</v>
      </c>
      <c r="R62" s="89">
        <v>94.964758255654715</v>
      </c>
      <c r="S62" s="89">
        <v>93.536310711313988</v>
      </c>
      <c r="T62" s="89">
        <v>93.830472560047411</v>
      </c>
      <c r="U62" s="89">
        <v>91.958866348723404</v>
      </c>
      <c r="V62" s="56">
        <v>89.218601873854539</v>
      </c>
    </row>
    <row r="63" spans="1:22" ht="15">
      <c r="A63" s="108" t="s">
        <v>60</v>
      </c>
      <c r="B63" s="89">
        <v>193.61776283869682</v>
      </c>
      <c r="C63" s="89">
        <v>326.66859900824039</v>
      </c>
      <c r="D63" s="89">
        <v>307.57031990448388</v>
      </c>
      <c r="E63" s="89">
        <v>294.37295070370595</v>
      </c>
      <c r="F63" s="89">
        <v>270.04648980962338</v>
      </c>
      <c r="G63" s="89">
        <v>241.43962509409477</v>
      </c>
      <c r="H63" s="89">
        <v>227.20130076494209</v>
      </c>
      <c r="I63" s="89">
        <v>220.64816370804706</v>
      </c>
      <c r="J63" s="89">
        <v>184.49381007214561</v>
      </c>
      <c r="K63" s="89">
        <v>194.21536165018176</v>
      </c>
      <c r="L63" s="89">
        <v>202.8877498643127</v>
      </c>
      <c r="M63" s="89">
        <v>182.63663777440615</v>
      </c>
      <c r="N63" s="89">
        <v>237.7219692652375</v>
      </c>
      <c r="O63" s="89">
        <v>389.05483726469112</v>
      </c>
      <c r="P63" s="89">
        <v>348.97365001608802</v>
      </c>
      <c r="Q63" s="89">
        <v>383.40350596936429</v>
      </c>
      <c r="R63" s="89">
        <v>396.37384134734799</v>
      </c>
      <c r="S63" s="89">
        <v>319.28497576643394</v>
      </c>
      <c r="T63" s="89">
        <v>220.88286478512057</v>
      </c>
      <c r="U63" s="89">
        <v>162.77972511626251</v>
      </c>
      <c r="V63" s="56">
        <v>122.04833085752733</v>
      </c>
    </row>
    <row r="64" spans="1:22" ht="15">
      <c r="A64" s="108" t="s">
        <v>61</v>
      </c>
      <c r="B64" s="89" t="s">
        <v>208</v>
      </c>
      <c r="C64" s="89" t="s">
        <v>208</v>
      </c>
      <c r="D64" s="89" t="s">
        <v>208</v>
      </c>
      <c r="E64" s="89" t="s">
        <v>208</v>
      </c>
      <c r="F64" s="89">
        <v>4.7487806712634999</v>
      </c>
      <c r="G64" s="89">
        <v>6.1018915398852167</v>
      </c>
      <c r="H64" s="89">
        <v>7.0458293561943179</v>
      </c>
      <c r="I64" s="89">
        <v>12.1040350529618</v>
      </c>
      <c r="J64" s="89">
        <v>16.734335943654635</v>
      </c>
      <c r="K64" s="89">
        <v>17.482759003870765</v>
      </c>
      <c r="L64" s="89">
        <v>14.821010259280708</v>
      </c>
      <c r="M64" s="89">
        <v>24.186180363986278</v>
      </c>
      <c r="N64" s="89">
        <v>29.355226932229638</v>
      </c>
      <c r="O64" s="89">
        <v>28.425202310299326</v>
      </c>
      <c r="P64" s="89">
        <v>31.927046306709066</v>
      </c>
      <c r="Q64" s="89">
        <v>33.315615100386829</v>
      </c>
      <c r="R64" s="89">
        <v>31.153266814806113</v>
      </c>
      <c r="S64" s="89">
        <v>32.872265755252215</v>
      </c>
      <c r="T64" s="89">
        <v>29.753662911335393</v>
      </c>
      <c r="U64" s="89">
        <v>37.234251623251048</v>
      </c>
      <c r="V64" s="56">
        <v>34.900184038589217</v>
      </c>
    </row>
    <row r="65" spans="1:22" ht="15">
      <c r="A65" s="108" t="s">
        <v>189</v>
      </c>
      <c r="B65" s="89" t="s">
        <v>208</v>
      </c>
      <c r="C65" s="89" t="s">
        <v>208</v>
      </c>
      <c r="D65" s="89" t="s">
        <v>208</v>
      </c>
      <c r="E65" s="89" t="s">
        <v>208</v>
      </c>
      <c r="F65" s="89" t="s">
        <v>208</v>
      </c>
      <c r="G65" s="89" t="s">
        <v>208</v>
      </c>
      <c r="H65" s="89" t="s">
        <v>208</v>
      </c>
      <c r="I65" s="89" t="s">
        <v>208</v>
      </c>
      <c r="J65" s="89">
        <v>40.611420808343652</v>
      </c>
      <c r="K65" s="89">
        <v>41.916725471319481</v>
      </c>
      <c r="L65" s="89">
        <v>43.140668153098574</v>
      </c>
      <c r="M65" s="89">
        <v>44.146247920858507</v>
      </c>
      <c r="N65" s="89">
        <v>44.564165799429283</v>
      </c>
      <c r="O65" s="89">
        <v>45.813341729814802</v>
      </c>
      <c r="P65" s="89">
        <v>47.495640877217454</v>
      </c>
      <c r="Q65" s="89">
        <v>47.583076958768842</v>
      </c>
      <c r="R65" s="89">
        <v>47.379109982364845</v>
      </c>
      <c r="S65" s="89">
        <v>47.13893079751255</v>
      </c>
      <c r="T65" s="89">
        <v>46.990638338724786</v>
      </c>
      <c r="U65" s="89">
        <v>47.458689880276978</v>
      </c>
      <c r="V65" s="56">
        <v>47.199187643741247</v>
      </c>
    </row>
    <row r="66" spans="1:22" ht="15">
      <c r="A66" s="108" t="s">
        <v>95</v>
      </c>
      <c r="B66" s="89" t="s">
        <v>208</v>
      </c>
      <c r="C66" s="89" t="s">
        <v>208</v>
      </c>
      <c r="D66" s="89" t="s">
        <v>208</v>
      </c>
      <c r="E66" s="89" t="s">
        <v>208</v>
      </c>
      <c r="F66" s="89" t="s">
        <v>208</v>
      </c>
      <c r="G66" s="89" t="s">
        <v>208</v>
      </c>
      <c r="H66" s="89" t="s">
        <v>208</v>
      </c>
      <c r="I66" s="89" t="s">
        <v>208</v>
      </c>
      <c r="J66" s="89">
        <v>519.80385976413731</v>
      </c>
      <c r="K66" s="89">
        <v>543.89451166213564</v>
      </c>
      <c r="L66" s="89">
        <v>565.26771991419491</v>
      </c>
      <c r="M66" s="89">
        <v>589.47361520984214</v>
      </c>
      <c r="N66" s="89">
        <v>596.50038702297593</v>
      </c>
      <c r="O66" s="89">
        <v>624.97432582936881</v>
      </c>
      <c r="P66" s="89">
        <v>626.89885688794516</v>
      </c>
      <c r="Q66" s="89">
        <v>606.77853760680239</v>
      </c>
      <c r="R66" s="89">
        <v>551.97363087227313</v>
      </c>
      <c r="S66" s="89">
        <v>509.60433135273223</v>
      </c>
      <c r="T66" s="89">
        <v>464.59235140178305</v>
      </c>
      <c r="U66" s="89">
        <v>423.21344566238378</v>
      </c>
      <c r="V66" s="56">
        <v>385.51998507120345</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9.1747614310502374</v>
      </c>
      <c r="T67" s="89">
        <v>170.69431072745624</v>
      </c>
      <c r="U67" s="89">
        <v>306.26408850455238</v>
      </c>
      <c r="V67" s="56">
        <v>434.02266952253825</v>
      </c>
    </row>
    <row r="68" spans="1:22" ht="15">
      <c r="A68" s="108" t="s">
        <v>62</v>
      </c>
      <c r="B68" s="89">
        <v>98.463300893446515</v>
      </c>
      <c r="C68" s="89">
        <v>107.62880107522332</v>
      </c>
      <c r="D68" s="89">
        <v>106.10777517439966</v>
      </c>
      <c r="E68" s="89">
        <v>110.88238957197291</v>
      </c>
      <c r="F68" s="89">
        <v>114.46534302060151</v>
      </c>
      <c r="G68" s="89">
        <v>115.7423171313169</v>
      </c>
      <c r="H68" s="89">
        <v>103.70346395483877</v>
      </c>
      <c r="I68" s="89">
        <v>98.298995621106116</v>
      </c>
      <c r="J68" s="89">
        <v>94.048815204912003</v>
      </c>
      <c r="K68" s="89">
        <v>89.614983447997403</v>
      </c>
      <c r="L68" s="89">
        <v>87.144397661084852</v>
      </c>
      <c r="M68" s="89">
        <v>83.813237139102441</v>
      </c>
      <c r="N68" s="89">
        <v>80.786522704374093</v>
      </c>
      <c r="O68" s="89">
        <v>81.317474267623467</v>
      </c>
      <c r="P68" s="89">
        <v>78.458333168577809</v>
      </c>
      <c r="Q68" s="89">
        <v>76.845201721283559</v>
      </c>
      <c r="R68" s="89">
        <v>76.111745986641708</v>
      </c>
      <c r="S68" s="89">
        <v>72.514182985173193</v>
      </c>
      <c r="T68" s="89">
        <v>57.966128626219358</v>
      </c>
      <c r="U68" s="89">
        <v>35.434694359307883</v>
      </c>
      <c r="V68" s="56">
        <v>17.411242770419172</v>
      </c>
    </row>
    <row r="69" spans="1:22" ht="15">
      <c r="A69" s="53" t="s">
        <v>49</v>
      </c>
      <c r="B69" s="89" t="s">
        <v>208</v>
      </c>
      <c r="C69" s="89" t="s">
        <v>208</v>
      </c>
      <c r="D69" s="89" t="s">
        <v>208</v>
      </c>
      <c r="E69" s="89" t="s">
        <v>208</v>
      </c>
      <c r="F69" s="89">
        <v>98.528016088510384</v>
      </c>
      <c r="G69" s="89">
        <v>99.619334187622314</v>
      </c>
      <c r="H69" s="89">
        <v>88.152906389084919</v>
      </c>
      <c r="I69" s="89">
        <v>82.355909678970264</v>
      </c>
      <c r="J69" s="89">
        <v>82.587763976324581</v>
      </c>
      <c r="K69" s="89">
        <v>78.044977130122106</v>
      </c>
      <c r="L69" s="89">
        <v>75.250051944950656</v>
      </c>
      <c r="M69" s="89">
        <v>66.434874061651811</v>
      </c>
      <c r="N69" s="89">
        <v>65.973393065697607</v>
      </c>
      <c r="O69" s="89">
        <v>66.031313204769106</v>
      </c>
      <c r="P69" s="89">
        <v>64.603689386554777</v>
      </c>
      <c r="Q69" s="89">
        <v>63.129988340131369</v>
      </c>
      <c r="R69" s="89">
        <v>63.394977376820762</v>
      </c>
      <c r="S69" s="89">
        <v>61.071412372984767</v>
      </c>
      <c r="T69" s="89">
        <v>47.187811999347566</v>
      </c>
      <c r="U69" s="89">
        <v>25.450593068784968</v>
      </c>
      <c r="V69" s="56">
        <v>7.9219520383322655</v>
      </c>
    </row>
    <row r="70" spans="1:22" ht="15">
      <c r="A70" s="53" t="s">
        <v>50</v>
      </c>
      <c r="B70" s="89" t="s">
        <v>208</v>
      </c>
      <c r="C70" s="89" t="s">
        <v>208</v>
      </c>
      <c r="D70" s="89" t="s">
        <v>208</v>
      </c>
      <c r="E70" s="89" t="s">
        <v>208</v>
      </c>
      <c r="F70" s="89">
        <v>15.937326932091121</v>
      </c>
      <c r="G70" s="89">
        <v>16.122982943694595</v>
      </c>
      <c r="H70" s="89">
        <v>15.550557565753847</v>
      </c>
      <c r="I70" s="89">
        <v>15.943085942135832</v>
      </c>
      <c r="J70" s="89">
        <v>11.461051228587419</v>
      </c>
      <c r="K70" s="89">
        <v>11.570006317875292</v>
      </c>
      <c r="L70" s="89">
        <v>11.894345716134179</v>
      </c>
      <c r="M70" s="89">
        <v>17.378363077450622</v>
      </c>
      <c r="N70" s="89">
        <v>14.813129638676486</v>
      </c>
      <c r="O70" s="89">
        <v>15.286161062854378</v>
      </c>
      <c r="P70" s="89">
        <v>13.854643782023047</v>
      </c>
      <c r="Q70" s="89">
        <v>13.715213381152186</v>
      </c>
      <c r="R70" s="89">
        <v>12.716768609820933</v>
      </c>
      <c r="S70" s="89">
        <v>11.442770612188408</v>
      </c>
      <c r="T70" s="89">
        <v>10.77831662687179</v>
      </c>
      <c r="U70" s="89">
        <v>9.984101290522915</v>
      </c>
      <c r="V70" s="56">
        <v>9.4892907320869089</v>
      </c>
    </row>
    <row r="71" spans="1:22" ht="15">
      <c r="A71" s="110" t="s">
        <v>63</v>
      </c>
      <c r="B71" s="89" t="s">
        <v>208</v>
      </c>
      <c r="C71" s="89" t="s">
        <v>208</v>
      </c>
      <c r="D71" s="89" t="s">
        <v>208</v>
      </c>
      <c r="E71" s="89">
        <v>3779.6163405084271</v>
      </c>
      <c r="F71" s="89">
        <v>3809.8761963159895</v>
      </c>
      <c r="G71" s="89">
        <v>4086.3816569389819</v>
      </c>
      <c r="H71" s="89">
        <v>4269.6149031541609</v>
      </c>
      <c r="I71" s="89">
        <v>4393.997260752375</v>
      </c>
      <c r="J71" s="89">
        <v>4513.8059750000475</v>
      </c>
      <c r="K71" s="89">
        <v>4652.4234707369624</v>
      </c>
      <c r="L71" s="89">
        <v>4727.419850136871</v>
      </c>
      <c r="M71" s="89">
        <v>4978.8109833518647</v>
      </c>
      <c r="N71" s="89">
        <v>5209.1260089673797</v>
      </c>
      <c r="O71" s="89">
        <v>5614.0646236948769</v>
      </c>
      <c r="P71" s="89">
        <v>5767.8575941212275</v>
      </c>
      <c r="Q71" s="89">
        <v>6061.8355549210773</v>
      </c>
      <c r="R71" s="89">
        <v>6414.0547143994263</v>
      </c>
      <c r="S71" s="89">
        <v>6594.8402571561328</v>
      </c>
      <c r="T71" s="89">
        <v>6780.2776530834362</v>
      </c>
      <c r="U71" s="89">
        <v>6980.0713295691839</v>
      </c>
      <c r="V71" s="56">
        <v>7032.9203803509281</v>
      </c>
    </row>
    <row r="72" spans="1:22" ht="27" customHeight="1">
      <c r="A72" s="110" t="s">
        <v>96</v>
      </c>
      <c r="B72" s="89" t="s">
        <v>208</v>
      </c>
      <c r="C72" s="89" t="s">
        <v>208</v>
      </c>
      <c r="D72" s="89" t="s">
        <v>208</v>
      </c>
      <c r="E72" s="89" t="s">
        <v>208</v>
      </c>
      <c r="F72" s="89" t="s">
        <v>208</v>
      </c>
      <c r="G72" s="89" t="s">
        <v>208</v>
      </c>
      <c r="H72" s="89" t="s">
        <v>208</v>
      </c>
      <c r="I72" s="89" t="s">
        <v>208</v>
      </c>
      <c r="J72" s="89">
        <v>106.69512531074766</v>
      </c>
      <c r="K72" s="89">
        <v>105.76049372276533</v>
      </c>
      <c r="L72" s="89">
        <v>104.38238000849779</v>
      </c>
      <c r="M72" s="89">
        <v>118.03299040176924</v>
      </c>
      <c r="N72" s="89">
        <v>150.95074367614717</v>
      </c>
      <c r="O72" s="89">
        <v>151.87972434829052</v>
      </c>
      <c r="P72" s="89">
        <v>156.71692113945025</v>
      </c>
      <c r="Q72" s="89">
        <v>185.26596583868442</v>
      </c>
      <c r="R72" s="89">
        <v>185.52468330540404</v>
      </c>
      <c r="S72" s="89">
        <v>180.83107214619722</v>
      </c>
      <c r="T72" s="89">
        <v>182.11697184332112</v>
      </c>
      <c r="U72" s="89">
        <v>173.00622270833566</v>
      </c>
      <c r="V72" s="56">
        <v>172.769313845645</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9.5922420861672356E-3</v>
      </c>
      <c r="T73" s="89">
        <v>4.9741003915399401E-2</v>
      </c>
      <c r="U73" s="89">
        <v>13.454520440812992</v>
      </c>
      <c r="V73" s="56">
        <v>78.320366699584071</v>
      </c>
    </row>
    <row r="74" spans="1:22" ht="15">
      <c r="A74" s="110" t="s">
        <v>64</v>
      </c>
      <c r="B74" s="89" t="s">
        <v>208</v>
      </c>
      <c r="C74" s="89" t="s">
        <v>208</v>
      </c>
      <c r="D74" s="89" t="s">
        <v>208</v>
      </c>
      <c r="E74" s="89" t="s">
        <v>208</v>
      </c>
      <c r="F74" s="89">
        <v>177.11549058354819</v>
      </c>
      <c r="G74" s="89">
        <v>168.7577911660066</v>
      </c>
      <c r="H74" s="89">
        <v>168.36858814830612</v>
      </c>
      <c r="I74" s="89">
        <v>185.29708450853005</v>
      </c>
      <c r="J74" s="89">
        <v>233.91032392532173</v>
      </c>
      <c r="K74" s="89">
        <v>289.13037238812143</v>
      </c>
      <c r="L74" s="89">
        <v>181.46955257837473</v>
      </c>
      <c r="M74" s="89">
        <v>182.83914770823304</v>
      </c>
      <c r="N74" s="89">
        <v>232.47755886094993</v>
      </c>
      <c r="O74" s="89">
        <v>233.03363909710461</v>
      </c>
      <c r="P74" s="89">
        <v>232.26530809431077</v>
      </c>
      <c r="Q74" s="89">
        <v>178.22824814338276</v>
      </c>
      <c r="R74" s="89">
        <v>173.76245727127946</v>
      </c>
      <c r="S74" s="89">
        <v>170.97899670312668</v>
      </c>
      <c r="T74" s="89">
        <v>166.71693604636727</v>
      </c>
      <c r="U74" s="89">
        <v>163.76201974370903</v>
      </c>
      <c r="V74" s="56">
        <v>159.05105430818824</v>
      </c>
    </row>
    <row r="75" spans="1:22" s="115" customFormat="1" ht="40.5" customHeight="1">
      <c r="A75" s="117" t="s">
        <v>190</v>
      </c>
      <c r="B75" s="118">
        <v>4052.3174791111937</v>
      </c>
      <c r="C75" s="118">
        <v>3984.2902916306271</v>
      </c>
      <c r="D75" s="118">
        <v>3966.0740820749984</v>
      </c>
      <c r="E75" s="118">
        <v>7913.9498823341783</v>
      </c>
      <c r="F75" s="118">
        <v>8310.0462442931312</v>
      </c>
      <c r="G75" s="118">
        <v>8812.8829323925074</v>
      </c>
      <c r="H75" s="118">
        <v>9059.2180082278501</v>
      </c>
      <c r="I75" s="118">
        <v>8995.3607107486496</v>
      </c>
      <c r="J75" s="118">
        <v>9547.6601294762113</v>
      </c>
      <c r="K75" s="118">
        <v>9745.8543519920095</v>
      </c>
      <c r="L75" s="118">
        <v>9744.3079216392216</v>
      </c>
      <c r="M75" s="118">
        <v>10129.3855270353</v>
      </c>
      <c r="N75" s="118">
        <v>10603.527918602702</v>
      </c>
      <c r="O75" s="118">
        <v>11550.780033911158</v>
      </c>
      <c r="P75" s="118">
        <v>11769.490645548412</v>
      </c>
      <c r="Q75" s="118">
        <v>12127.722612517469</v>
      </c>
      <c r="R75" s="118">
        <v>12520.667578399611</v>
      </c>
      <c r="S75" s="118">
        <v>12162.980416439146</v>
      </c>
      <c r="T75" s="118">
        <v>12362.628843742172</v>
      </c>
      <c r="U75" s="118">
        <v>12577.844292846914</v>
      </c>
      <c r="V75" s="119">
        <v>12518.091572019421</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election activeCell="X10" sqref="X10"/>
    </sheetView>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198</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43" t="s">
        <v>31</v>
      </c>
    </row>
    <row r="3" spans="1:22" ht="30" customHeight="1">
      <c r="A3" s="108" t="s">
        <v>43</v>
      </c>
      <c r="B3" s="89">
        <f>AA!C$11</f>
        <v>239.48040743217064</v>
      </c>
      <c r="C3" s="89">
        <f>AA!D$11</f>
        <v>251.2471979895092</v>
      </c>
      <c r="D3" s="89">
        <f>AA!E$11</f>
        <v>272.25463979284973</v>
      </c>
      <c r="E3" s="89">
        <f>AA!F$11</f>
        <v>289.79558547501586</v>
      </c>
      <c r="F3" s="89">
        <f>AA!G$11</f>
        <v>309.33057597506098</v>
      </c>
      <c r="G3" s="89">
        <f>AA!H$11</f>
        <v>327.56079789838918</v>
      </c>
      <c r="H3" s="89">
        <f>AA!I$11</f>
        <v>345.88760250671959</v>
      </c>
      <c r="I3" s="89">
        <f>AA!J$11</f>
        <v>366.28520190105087</v>
      </c>
      <c r="J3" s="89">
        <f>AA!K$11</f>
        <v>385.75652235613302</v>
      </c>
      <c r="K3" s="89">
        <f>AA!L$11</f>
        <v>409.09343074478119</v>
      </c>
      <c r="L3" s="89">
        <f>AA!M$11</f>
        <v>434.86931254243996</v>
      </c>
      <c r="M3" s="89">
        <f>AA!N$11</f>
        <v>467.00107605877213</v>
      </c>
      <c r="N3" s="89">
        <f>AA!O$11</f>
        <v>494.53303442142629</v>
      </c>
      <c r="O3" s="89">
        <f>AA!P$11</f>
        <v>527.98838872624538</v>
      </c>
      <c r="P3" s="89">
        <f>AA!Q$11</f>
        <v>539.81122194947602</v>
      </c>
      <c r="Q3" s="89">
        <f>AA!R$11</f>
        <v>552.28636099377388</v>
      </c>
      <c r="R3" s="89">
        <f>AA!S$11</f>
        <v>566.66530464060725</v>
      </c>
      <c r="S3" s="89">
        <f>AA!T$11</f>
        <v>549.58644173229436</v>
      </c>
      <c r="T3" s="89">
        <f>AA!U$11</f>
        <v>552.07503419851514</v>
      </c>
      <c r="U3" s="89">
        <f>AA!V$11</f>
        <v>553.58244338496149</v>
      </c>
      <c r="V3" s="56">
        <f>AA!W$11</f>
        <v>548.2214459491297</v>
      </c>
    </row>
    <row r="4" spans="1:22" ht="15" customHeight="1">
      <c r="A4" s="108" t="s">
        <v>182</v>
      </c>
      <c r="B4" s="89"/>
      <c r="C4" s="89"/>
      <c r="D4" s="89"/>
      <c r="E4" s="89">
        <f>BBWB!F$11</f>
        <v>97.19597524601383</v>
      </c>
      <c r="F4" s="89">
        <f>BBWB!G$11</f>
        <v>96.970254845297603</v>
      </c>
      <c r="G4" s="89">
        <f>BBWB!H$11</f>
        <v>108.31114107705518</v>
      </c>
      <c r="H4" s="89">
        <f>BBWB!I$11</f>
        <v>105.34963126460073</v>
      </c>
      <c r="I4" s="89">
        <f>BBWB!J$11</f>
        <v>96.923638490412444</v>
      </c>
      <c r="J4" s="89">
        <f>BBWB!K$11</f>
        <v>88.528089103958678</v>
      </c>
      <c r="K4" s="89">
        <f>BBWB!L$11</f>
        <v>84.402478637167007</v>
      </c>
      <c r="L4" s="89">
        <f>BBWB!M$11</f>
        <v>76.769298815987781</v>
      </c>
      <c r="M4" s="89">
        <f>BBWB!N$11</f>
        <v>71.407977707792142</v>
      </c>
      <c r="N4" s="89">
        <f>BBWB!O$11</f>
        <v>65.309947151990542</v>
      </c>
      <c r="O4" s="89">
        <f>BBWB!P$11</f>
        <v>61.963354951314905</v>
      </c>
      <c r="P4" s="89">
        <f>BBWB!Q$11</f>
        <v>58.525365582676528</v>
      </c>
      <c r="Q4" s="89">
        <f>BBWB!R$11</f>
        <v>56.430359423693126</v>
      </c>
      <c r="R4" s="89">
        <f>BBWB!S$11</f>
        <v>56.262139462748934</v>
      </c>
      <c r="S4" s="89">
        <f>BBWB!T$11</f>
        <v>54.408402890997344</v>
      </c>
      <c r="T4" s="89">
        <f>BBWB!U$11</f>
        <v>53.289395714925291</v>
      </c>
      <c r="U4" s="89">
        <f>BBWB!V$11</f>
        <v>53.13827265692197</v>
      </c>
      <c r="V4" s="56">
        <f>BBWB!W$11</f>
        <v>51.259352444606911</v>
      </c>
    </row>
    <row r="5" spans="1:22" ht="15" customHeight="1">
      <c r="A5" s="108" t="s">
        <v>45</v>
      </c>
      <c r="B5" s="89"/>
      <c r="C5" s="89"/>
      <c r="D5" s="89"/>
      <c r="E5" s="89"/>
      <c r="F5" s="89"/>
      <c r="G5" s="89">
        <f>CA!H$11</f>
        <v>99.234876789926687</v>
      </c>
      <c r="H5" s="89">
        <f>CA!I$11</f>
        <v>104.80614701749786</v>
      </c>
      <c r="I5" s="89">
        <f>CA!J$11</f>
        <v>110.81859064599394</v>
      </c>
      <c r="J5" s="89">
        <f>CA!K$11</f>
        <v>114.80822637563759</v>
      </c>
      <c r="K5" s="89">
        <f>CA!L$11</f>
        <v>120.10927434465876</v>
      </c>
      <c r="L5" s="89">
        <f>CA!M$11</f>
        <v>123.67325322925373</v>
      </c>
      <c r="M5" s="89">
        <f>CA!N$11</f>
        <v>134.30347085556221</v>
      </c>
      <c r="N5" s="89">
        <f>CA!O$11</f>
        <v>142.61569172262489</v>
      </c>
      <c r="O5" s="89">
        <f>CA!P$11</f>
        <v>157.42727210607899</v>
      </c>
      <c r="P5" s="89">
        <f>CA!Q$11</f>
        <v>166.39112371663157</v>
      </c>
      <c r="Q5" s="89">
        <f>CA!R$11</f>
        <v>183.41020287518418</v>
      </c>
      <c r="R5" s="89">
        <f>CA!S$11</f>
        <v>204.13399947614371</v>
      </c>
      <c r="S5" s="89">
        <f>CA!T$11</f>
        <v>221.09693333353519</v>
      </c>
      <c r="T5" s="89">
        <f>CA!U$11</f>
        <v>245.24062671526082</v>
      </c>
      <c r="U5" s="89">
        <f>CA!V$11</f>
        <v>268.6995403420969</v>
      </c>
      <c r="V5" s="56">
        <f>CA!W$11</f>
        <v>279.49719457438493</v>
      </c>
    </row>
    <row r="6" spans="1:22" ht="15" customHeight="1">
      <c r="A6" s="108" t="s">
        <v>103</v>
      </c>
      <c r="B6" s="89"/>
      <c r="C6" s="89"/>
      <c r="D6" s="89"/>
      <c r="E6" s="89"/>
      <c r="F6" s="89"/>
      <c r="G6" s="89"/>
      <c r="H6" s="89"/>
      <c r="I6" s="89"/>
      <c r="J6" s="89"/>
      <c r="K6" s="89"/>
      <c r="L6" s="89"/>
      <c r="M6" s="89"/>
      <c r="N6" s="89"/>
      <c r="O6" s="89">
        <f>CWP!P$11</f>
        <v>34.622980400612164</v>
      </c>
      <c r="P6" s="89">
        <f>CWP!Q$11</f>
        <v>49.598668755253186</v>
      </c>
      <c r="Q6" s="89">
        <f>CWP!R$11</f>
        <v>22.891312779422861</v>
      </c>
      <c r="R6" s="89">
        <f>CWP!S$11</f>
        <v>19.413967869974336</v>
      </c>
      <c r="S6" s="89"/>
      <c r="T6" s="89"/>
      <c r="U6" s="89"/>
      <c r="V6" s="56"/>
    </row>
    <row r="7" spans="1:22" ht="15" customHeight="1">
      <c r="A7" s="108" t="s">
        <v>46</v>
      </c>
      <c r="B7" s="89">
        <f>CTB!C$11</f>
        <v>222.55317299999999</v>
      </c>
      <c r="C7" s="89">
        <f>CTB!D$11</f>
        <v>229.52928600000001</v>
      </c>
      <c r="D7" s="89">
        <f>CTB!E$11</f>
        <v>232.964585</v>
      </c>
      <c r="E7" s="89">
        <f>CTB!F$11</f>
        <v>243.803933</v>
      </c>
      <c r="F7" s="89">
        <f>CTB!G$11</f>
        <v>252.50828399999997</v>
      </c>
      <c r="G7" s="89">
        <f>CTB!H$11</f>
        <v>267.13183099999998</v>
      </c>
      <c r="H7" s="89">
        <f>CTB!I$11</f>
        <v>281.92298399999999</v>
      </c>
      <c r="I7" s="89">
        <f>CTB!J$11</f>
        <v>315.258824</v>
      </c>
      <c r="J7" s="89">
        <f>CTB!K$11</f>
        <v>335.70128799999998</v>
      </c>
      <c r="K7" s="89">
        <f>CTB!L$11</f>
        <v>355.234422</v>
      </c>
      <c r="L7" s="89">
        <f>CTB!M$11</f>
        <v>373.78547199999997</v>
      </c>
      <c r="M7" s="89">
        <f>CTB!N$11</f>
        <v>383.576413</v>
      </c>
      <c r="N7" s="89">
        <f>CTB!O$11</f>
        <v>405.96141800000004</v>
      </c>
      <c r="O7" s="89">
        <f>CTB!P$11</f>
        <v>456.017518</v>
      </c>
      <c r="P7" s="89">
        <f>CTB!Q$11</f>
        <v>471.38000799999998</v>
      </c>
      <c r="Q7" s="89">
        <f>CTB!R$11</f>
        <v>467.50769000000003</v>
      </c>
      <c r="R7" s="89">
        <f>CTB!S$11</f>
        <v>464.37379100000004</v>
      </c>
      <c r="S7" s="89"/>
      <c r="T7" s="89"/>
      <c r="U7" s="89"/>
      <c r="V7" s="56"/>
    </row>
    <row r="8" spans="1:22" ht="30" customHeight="1">
      <c r="A8" s="108" t="s">
        <v>47</v>
      </c>
      <c r="B8" s="89">
        <f>DLA!C$11</f>
        <v>441.91442389115815</v>
      </c>
      <c r="C8" s="89">
        <f>DLA!D$11</f>
        <v>479.25399724029978</v>
      </c>
      <c r="D8" s="89">
        <f>DLA!E$11</f>
        <v>516.72131848682534</v>
      </c>
      <c r="E8" s="89">
        <f>DLA!F$11</f>
        <v>555.51176450436742</v>
      </c>
      <c r="F8" s="89">
        <f>DLA!G$11</f>
        <v>591.32680390698908</v>
      </c>
      <c r="G8" s="89">
        <f>DLA!H$11</f>
        <v>642.78663829695336</v>
      </c>
      <c r="H8" s="89">
        <f>DLA!I$11</f>
        <v>680.10464239307828</v>
      </c>
      <c r="I8" s="89">
        <f>DLA!J$11</f>
        <v>725.85376779180638</v>
      </c>
      <c r="J8" s="89">
        <f>DLA!K$11</f>
        <v>772.30266995649981</v>
      </c>
      <c r="K8" s="89">
        <f>DLA!L$11</f>
        <v>822.61563325081261</v>
      </c>
      <c r="L8" s="89">
        <f>DLA!M$11</f>
        <v>874.02868956536702</v>
      </c>
      <c r="M8" s="89">
        <f>DLA!N$11</f>
        <v>941.50700169606228</v>
      </c>
      <c r="N8" s="89">
        <f>DLA!O$11</f>
        <v>1003.3336405826145</v>
      </c>
      <c r="O8" s="89">
        <f>DLA!P$11</f>
        <v>1089.5060208829095</v>
      </c>
      <c r="P8" s="89">
        <f>DLA!Q$11</f>
        <v>1129.7270858002998</v>
      </c>
      <c r="Q8" s="89">
        <f>DLA!R$11</f>
        <v>1196.4280692426209</v>
      </c>
      <c r="R8" s="89">
        <f>DLA!S$11</f>
        <v>1277.0495243298024</v>
      </c>
      <c r="S8" s="89">
        <f>DLA!T$11</f>
        <v>1311.6514612693948</v>
      </c>
      <c r="T8" s="89">
        <f>DLA!U$11</f>
        <v>1293.9972944492858</v>
      </c>
      <c r="U8" s="89">
        <f>DLA!V$11</f>
        <v>1174.2079598106379</v>
      </c>
      <c r="V8" s="56">
        <f>DLA!W$11</f>
        <v>1046.3393527568455</v>
      </c>
    </row>
    <row r="9" spans="1:22" ht="15" customHeight="1">
      <c r="A9" s="53" t="s">
        <v>48</v>
      </c>
      <c r="B9" s="89"/>
      <c r="C9" s="89"/>
      <c r="D9" s="89"/>
      <c r="E9" s="89"/>
      <c r="F9" s="89"/>
      <c r="G9" s="89"/>
      <c r="H9" s="89">
        <f>'DLA (children)'!I$11</f>
        <v>75.848688701010374</v>
      </c>
      <c r="I9" s="89">
        <f>'DLA (children)'!J$11</f>
        <v>78.345938118519143</v>
      </c>
      <c r="J9" s="89">
        <f>'DLA (children)'!K$11</f>
        <v>83.689119172835319</v>
      </c>
      <c r="K9" s="89">
        <f>'DLA (children)'!L$11</f>
        <v>91.80513651784932</v>
      </c>
      <c r="L9" s="89">
        <f>'DLA (children)'!M$11</f>
        <v>96.789758867429939</v>
      </c>
      <c r="M9" s="89">
        <f>'DLA (children)'!N$11</f>
        <v>103.25066329071795</v>
      </c>
      <c r="N9" s="89">
        <f>'DLA (children)'!O$11</f>
        <v>110.24518409280111</v>
      </c>
      <c r="O9" s="89">
        <f>'DLA (children)'!P$11</f>
        <v>119.56745159586278</v>
      </c>
      <c r="P9" s="89">
        <f>'DLA (children)'!Q$11</f>
        <v>123.70174529026413</v>
      </c>
      <c r="Q9" s="89">
        <f>'DLA (children)'!R$11</f>
        <v>134.70568605605933</v>
      </c>
      <c r="R9" s="89">
        <f>'DLA (children)'!S$11</f>
        <v>142.73302831766188</v>
      </c>
      <c r="S9" s="89">
        <f>'DLA (children)'!T$11</f>
        <v>149.65200701081807</v>
      </c>
      <c r="T9" s="89">
        <f>'DLA (children)'!U$11</f>
        <v>174.91120369924269</v>
      </c>
      <c r="U9" s="89">
        <f>'DLA (children)'!V$11</f>
        <v>185.57997924918715</v>
      </c>
      <c r="V9" s="56">
        <f>'DLA (children)'!W$11</f>
        <v>191.19302561174328</v>
      </c>
    </row>
    <row r="10" spans="1:22" ht="15" customHeight="1">
      <c r="A10" s="53" t="s">
        <v>49</v>
      </c>
      <c r="B10" s="89"/>
      <c r="C10" s="89"/>
      <c r="D10" s="89"/>
      <c r="E10" s="89"/>
      <c r="F10" s="89"/>
      <c r="G10" s="89"/>
      <c r="H10" s="89">
        <f>'DLA (working age)'!I$11</f>
        <v>387.48966890957416</v>
      </c>
      <c r="I10" s="89">
        <f>'DLA (working age)'!J$11</f>
        <v>408.91844928412405</v>
      </c>
      <c r="J10" s="89">
        <f>'DLA (working age)'!K$11</f>
        <v>428.79390246938061</v>
      </c>
      <c r="K10" s="89">
        <f>'DLA (working age)'!L$11</f>
        <v>449.28875804139818</v>
      </c>
      <c r="L10" s="89">
        <f>'DLA (working age)'!M$11</f>
        <v>472.511138670283</v>
      </c>
      <c r="M10" s="89">
        <f>'DLA (working age)'!N$11</f>
        <v>503.86685428543575</v>
      </c>
      <c r="N10" s="89">
        <f>'DLA (working age)'!O$11</f>
        <v>532.74621976541857</v>
      </c>
      <c r="O10" s="89">
        <f>'DLA (working age)'!P$11</f>
        <v>573.40825021359433</v>
      </c>
      <c r="P10" s="89">
        <f>'DLA (working age)'!Q$11</f>
        <v>589.08641676102286</v>
      </c>
      <c r="Q10" s="89">
        <f>'DLA (working age)'!R$11</f>
        <v>629.91837288562112</v>
      </c>
      <c r="R10" s="89">
        <f>'DLA (working age)'!S$11</f>
        <v>676.56462881678965</v>
      </c>
      <c r="S10" s="89">
        <f>'DLA (working age)'!T$11</f>
        <v>690.18952609514622</v>
      </c>
      <c r="T10" s="89">
        <f>'DLA (working age)'!U$11</f>
        <v>629.29705772085936</v>
      </c>
      <c r="U10" s="89">
        <f>'DLA (working age)'!V$11</f>
        <v>526.36044531605614</v>
      </c>
      <c r="V10" s="56">
        <f>'DLA (working age)'!W$11</f>
        <v>418.62715151472378</v>
      </c>
    </row>
    <row r="11" spans="1:22" ht="15" customHeight="1">
      <c r="A11" s="53" t="s">
        <v>50</v>
      </c>
      <c r="B11" s="89"/>
      <c r="C11" s="89"/>
      <c r="D11" s="89"/>
      <c r="E11" s="89"/>
      <c r="F11" s="89"/>
      <c r="G11" s="89"/>
      <c r="H11" s="89">
        <f>'DLA (pensioners)'!I$11</f>
        <v>216.75348942276065</v>
      </c>
      <c r="I11" s="89">
        <f>'DLA (pensioners)'!J$11</f>
        <v>238.51524548514033</v>
      </c>
      <c r="J11" s="89">
        <f>'DLA (pensioners)'!K$11</f>
        <v>259.78244112052499</v>
      </c>
      <c r="K11" s="89">
        <f>'DLA (pensioners)'!L$11</f>
        <v>281.52203588038668</v>
      </c>
      <c r="L11" s="89">
        <f>'DLA (pensioners)'!M$11</f>
        <v>304.77853930611826</v>
      </c>
      <c r="M11" s="89">
        <f>'DLA (pensioners)'!N$11</f>
        <v>334.38257878480727</v>
      </c>
      <c r="N11" s="89">
        <f>'DLA (pensioners)'!O$11</f>
        <v>360.16222521250711</v>
      </c>
      <c r="O11" s="89">
        <f>'DLA (pensioners)'!P$11</f>
        <v>396.28665518681362</v>
      </c>
      <c r="P11" s="89">
        <f>'DLA (pensioners)'!Q$11</f>
        <v>416.9682687280594</v>
      </c>
      <c r="Q11" s="89">
        <f>'DLA (pensioners)'!R$11</f>
        <v>431.439220256704</v>
      </c>
      <c r="R11" s="89">
        <f>'DLA (pensioners)'!S$11</f>
        <v>456.80091227199108</v>
      </c>
      <c r="S11" s="89">
        <f>'DLA (pensioners)'!T$11</f>
        <v>471.12845826504844</v>
      </c>
      <c r="T11" s="89">
        <f>'DLA (pensioners)'!U$11</f>
        <v>491.91184418319131</v>
      </c>
      <c r="U11" s="89">
        <f>'DLA (pensioners)'!V$11</f>
        <v>462.42721426479875</v>
      </c>
      <c r="V11" s="56">
        <f>'DLA (pensioners)'!W$11</f>
        <v>441.07707916279946</v>
      </c>
    </row>
    <row r="12" spans="1:22" ht="15" customHeight="1">
      <c r="A12" s="108" t="s">
        <v>91</v>
      </c>
      <c r="B12" s="89"/>
      <c r="C12" s="89"/>
      <c r="D12" s="89"/>
      <c r="E12" s="89"/>
      <c r="F12" s="89"/>
      <c r="G12" s="89"/>
      <c r="H12" s="89">
        <f>DHP!I$11</f>
        <v>0.77111682999999998</v>
      </c>
      <c r="I12" s="89">
        <f>DHP!J$11</f>
        <v>1.2290889999999999</v>
      </c>
      <c r="J12" s="89">
        <f>DHP!K$11</f>
        <v>1.2975133100000003</v>
      </c>
      <c r="K12" s="89">
        <f>DHP!L$11</f>
        <v>1.4533966999999999</v>
      </c>
      <c r="L12" s="89">
        <f>DHP!M$11</f>
        <v>1.4678119999999999</v>
      </c>
      <c r="M12" s="89">
        <f>DHP!N$11</f>
        <v>1.6848679999999998</v>
      </c>
      <c r="N12" s="89">
        <f>DHP!O$11</f>
        <v>1.6455759999999999</v>
      </c>
      <c r="O12" s="89">
        <f>DHP!P$11</f>
        <v>2.0151289500000003</v>
      </c>
      <c r="P12" s="89">
        <f>DHP!Q$11</f>
        <v>1.9566420000000002</v>
      </c>
      <c r="Q12" s="89">
        <f>DHP!R$11</f>
        <v>2.0571649999999999</v>
      </c>
      <c r="R12" s="89">
        <f>DHP!S$11</f>
        <v>4.222866999999999</v>
      </c>
      <c r="S12" s="89">
        <f>DHP!T$11</f>
        <v>12.046586</v>
      </c>
      <c r="T12" s="89">
        <f>DHP!U$11</f>
        <v>13.093730000000001</v>
      </c>
      <c r="U12" s="89">
        <f>DHP!V$11</f>
        <v>11.036570000000001</v>
      </c>
      <c r="V12" s="56">
        <f>DHP!W$11</f>
        <v>12.102671000000001</v>
      </c>
    </row>
    <row r="13" spans="1:22" ht="30" customHeight="1">
      <c r="A13" s="108" t="s">
        <v>101</v>
      </c>
      <c r="B13" s="89"/>
      <c r="C13" s="89"/>
      <c r="D13" s="89"/>
      <c r="E13" s="89"/>
      <c r="F13" s="89"/>
      <c r="G13" s="89"/>
      <c r="H13" s="89"/>
      <c r="I13" s="89"/>
      <c r="J13" s="89"/>
      <c r="K13" s="89"/>
      <c r="L13" s="89"/>
      <c r="M13" s="89"/>
      <c r="N13" s="89">
        <f>ESA!O$11</f>
        <v>12.069162474506957</v>
      </c>
      <c r="O13" s="89">
        <f>ESA!P$11</f>
        <v>119.00982606945885</v>
      </c>
      <c r="P13" s="89">
        <f>ESA!Q$11</f>
        <v>202.40261971131213</v>
      </c>
      <c r="Q13" s="89">
        <f>ESA!R$11</f>
        <v>321.96101519867563</v>
      </c>
      <c r="R13" s="89">
        <f>ESA!S$11</f>
        <v>607.15518456995403</v>
      </c>
      <c r="S13" s="89">
        <f>ESA!T$11</f>
        <v>907.88631359869487</v>
      </c>
      <c r="T13" s="89">
        <f>ESA!U$11</f>
        <v>1142.6229107506799</v>
      </c>
      <c r="U13" s="89">
        <f>ESA!V$11</f>
        <v>1276.0451960459422</v>
      </c>
      <c r="V13" s="56">
        <f>ESA!W$11</f>
        <v>1329.9530490518343</v>
      </c>
    </row>
    <row r="14" spans="1:22" ht="15" customHeight="1">
      <c r="A14" s="109" t="s">
        <v>51</v>
      </c>
      <c r="B14" s="89">
        <f>HB!C$11</f>
        <v>914.02757799999995</v>
      </c>
      <c r="C14" s="89">
        <f>HB!D$11</f>
        <v>901.46924799999999</v>
      </c>
      <c r="D14" s="89">
        <f>HB!E$11</f>
        <v>900.57904699999995</v>
      </c>
      <c r="E14" s="89">
        <f>HB!F$11</f>
        <v>915.89081599999997</v>
      </c>
      <c r="F14" s="89">
        <f>HB!G$11</f>
        <v>921.031069</v>
      </c>
      <c r="G14" s="89">
        <f>HB!H$11</f>
        <v>958.88540699999987</v>
      </c>
      <c r="H14" s="89">
        <f>HB!I$11</f>
        <v>1023.275753</v>
      </c>
      <c r="I14" s="89">
        <f>HB!J$11</f>
        <v>992.34072500000002</v>
      </c>
      <c r="J14" s="89">
        <f>HB!K$11</f>
        <v>1046.4092539999999</v>
      </c>
      <c r="K14" s="89">
        <f>HB!L$11</f>
        <v>1096.551164</v>
      </c>
      <c r="L14" s="89">
        <f>HB!M$11</f>
        <v>1184.0077520000002</v>
      </c>
      <c r="M14" s="89">
        <f>HB!N$11</f>
        <v>1258.3332019999998</v>
      </c>
      <c r="N14" s="89">
        <f>HB!O$11</f>
        <v>1381.8020359999998</v>
      </c>
      <c r="O14" s="89">
        <f>HB!P$11</f>
        <v>1613.8159450000001</v>
      </c>
      <c r="P14" s="89">
        <f>HB!Q$11</f>
        <v>1734.793508</v>
      </c>
      <c r="Q14" s="89">
        <f>HB!R$11</f>
        <v>1850.2192370000002</v>
      </c>
      <c r="R14" s="89">
        <f>HB!S$11</f>
        <v>1970.4966800000002</v>
      </c>
      <c r="S14" s="89">
        <f>HB!T$11</f>
        <v>1977.6522630000002</v>
      </c>
      <c r="T14" s="89">
        <f>HB!U$11</f>
        <v>1993.2717720000001</v>
      </c>
      <c r="U14" s="89">
        <f>HB!V$11</f>
        <v>1996.381969</v>
      </c>
      <c r="V14" s="56">
        <f>HB!W$11</f>
        <v>1940.3988069999998</v>
      </c>
    </row>
    <row r="15" spans="1:22" ht="15" customHeight="1">
      <c r="A15" s="53" t="s">
        <v>183</v>
      </c>
      <c r="B15" s="89"/>
      <c r="C15" s="89"/>
      <c r="D15" s="89"/>
      <c r="E15" s="89"/>
      <c r="F15" s="89"/>
      <c r="G15" s="89"/>
      <c r="H15" s="89"/>
      <c r="I15" s="89"/>
      <c r="J15" s="89"/>
      <c r="K15" s="89"/>
      <c r="L15" s="89"/>
      <c r="M15" s="89"/>
      <c r="N15" s="89">
        <v>890.78403400000002</v>
      </c>
      <c r="O15" s="89">
        <v>1104.855059</v>
      </c>
      <c r="P15" s="89">
        <v>1208.563705</v>
      </c>
      <c r="Q15" s="89">
        <v>1297.5343839999998</v>
      </c>
      <c r="R15" s="89">
        <v>1394.9539359999999</v>
      </c>
      <c r="S15" s="89">
        <v>1399.1920500000001</v>
      </c>
      <c r="T15" s="89">
        <v>1412.9375279999999</v>
      </c>
      <c r="U15" s="89">
        <v>1423.8473329999999</v>
      </c>
      <c r="V15" s="56">
        <v>1388.511303</v>
      </c>
    </row>
    <row r="16" spans="1:22" ht="15" customHeight="1">
      <c r="A16" s="53" t="s">
        <v>184</v>
      </c>
      <c r="B16" s="89"/>
      <c r="C16" s="89"/>
      <c r="D16" s="89"/>
      <c r="E16" s="89"/>
      <c r="F16" s="89"/>
      <c r="G16" s="89"/>
      <c r="H16" s="89"/>
      <c r="I16" s="89"/>
      <c r="J16" s="89"/>
      <c r="K16" s="89"/>
      <c r="L16" s="89"/>
      <c r="M16" s="89"/>
      <c r="N16" s="89">
        <v>491.01800099999997</v>
      </c>
      <c r="O16" s="89">
        <v>508.96088600000002</v>
      </c>
      <c r="P16" s="89">
        <v>526.22980299999995</v>
      </c>
      <c r="Q16" s="89">
        <v>552.68485299999998</v>
      </c>
      <c r="R16" s="89">
        <v>575.54274499999997</v>
      </c>
      <c r="S16" s="89">
        <v>578.46021299999995</v>
      </c>
      <c r="T16" s="89">
        <v>580.33424500000001</v>
      </c>
      <c r="U16" s="89">
        <v>572.53463599999998</v>
      </c>
      <c r="V16" s="56">
        <v>551.88750400000004</v>
      </c>
    </row>
    <row r="17" spans="1:22" ht="15" customHeight="1">
      <c r="A17" s="109" t="s">
        <v>52</v>
      </c>
      <c r="B17" s="89">
        <f>IB!C$11</f>
        <v>680.4660286032115</v>
      </c>
      <c r="C17" s="89">
        <f>IB!D$11</f>
        <v>661.66472720861225</v>
      </c>
      <c r="D17" s="89">
        <f>IB!E$11</f>
        <v>652.58891537421789</v>
      </c>
      <c r="E17" s="89">
        <f>IB!F$11</f>
        <v>620.60463379638031</v>
      </c>
      <c r="F17" s="89">
        <f>IB!G$11</f>
        <v>616.56665930001145</v>
      </c>
      <c r="G17" s="89">
        <f>IB!H$11</f>
        <v>623.59656037336413</v>
      </c>
      <c r="H17" s="89">
        <f>IB!I$11</f>
        <v>633.33259562204</v>
      </c>
      <c r="I17" s="89">
        <f>IB!J$11</f>
        <v>630.64155181262004</v>
      </c>
      <c r="J17" s="89">
        <f>IB!K$11</f>
        <v>623.50527767251481</v>
      </c>
      <c r="K17" s="89">
        <f>IB!L$11</f>
        <v>624.27990576695402</v>
      </c>
      <c r="L17" s="89">
        <f>IB!M$11</f>
        <v>617.40710461030017</v>
      </c>
      <c r="M17" s="89">
        <f>IB!N$11</f>
        <v>626.38374623448919</v>
      </c>
      <c r="N17" s="89">
        <f>IB!O$11</f>
        <v>615.43808388395905</v>
      </c>
      <c r="O17" s="89">
        <f>IB!P$11</f>
        <v>577.09845719871043</v>
      </c>
      <c r="P17" s="89">
        <f>IB!Q$11</f>
        <v>523.20445904626308</v>
      </c>
      <c r="Q17" s="89">
        <f>IB!R$11</f>
        <v>463.27138939556454</v>
      </c>
      <c r="R17" s="89">
        <f>IB!S$11</f>
        <v>304.22514446256952</v>
      </c>
      <c r="S17" s="89">
        <f>IB!T$11</f>
        <v>123.84704764338385</v>
      </c>
      <c r="T17" s="89">
        <f>IB!U$11</f>
        <v>30.408439611314069</v>
      </c>
      <c r="U17" s="89">
        <f>IB!V$11</f>
        <v>13.943581995278638</v>
      </c>
      <c r="V17" s="56">
        <f>IB!W$11</f>
        <v>2.0095792373971717</v>
      </c>
    </row>
    <row r="18" spans="1:22" ht="30" customHeight="1">
      <c r="A18" s="108" t="s">
        <v>53</v>
      </c>
      <c r="B18" s="89">
        <f>IS!C$11</f>
        <v>1306.2675427154991</v>
      </c>
      <c r="C18" s="89">
        <f>IS!D$11</f>
        <v>1092.5903128841769</v>
      </c>
      <c r="D18" s="89">
        <f>IS!E$11</f>
        <v>1068.5984665363865</v>
      </c>
      <c r="E18" s="89">
        <f>IS!F$11</f>
        <v>1111.1951117767032</v>
      </c>
      <c r="F18" s="89">
        <f>IS!G$11</f>
        <v>1228.321151537187</v>
      </c>
      <c r="G18" s="89">
        <f>IS!H$11</f>
        <v>1333.4353289034279</v>
      </c>
      <c r="H18" s="89">
        <f>IS!I$11</f>
        <v>1363.2005139389789</v>
      </c>
      <c r="I18" s="89">
        <f>IS!J$11</f>
        <v>1217.093563474642</v>
      </c>
      <c r="J18" s="89">
        <f>IS!K$11</f>
        <v>927.8160157161609</v>
      </c>
      <c r="K18" s="89">
        <f>IS!L$11</f>
        <v>844.17896371170127</v>
      </c>
      <c r="L18" s="89">
        <f>IS!M$11</f>
        <v>812.60995258664445</v>
      </c>
      <c r="M18" s="89">
        <f>IS!N$11</f>
        <v>831.54406032076179</v>
      </c>
      <c r="N18" s="89">
        <f>IS!O$11</f>
        <v>807.00109871960865</v>
      </c>
      <c r="O18" s="89">
        <f>IS!P$11</f>
        <v>781.8484239798214</v>
      </c>
      <c r="P18" s="89">
        <f>IS!Q$11</f>
        <v>734.41988289817948</v>
      </c>
      <c r="Q18" s="89">
        <f>IS!R$11</f>
        <v>651.71559642606462</v>
      </c>
      <c r="R18" s="89">
        <f>IS!S$11</f>
        <v>498.4099108609006</v>
      </c>
      <c r="S18" s="89">
        <f>IS!T$11</f>
        <v>355.63326352760339</v>
      </c>
      <c r="T18" s="89">
        <f>IS!U$11</f>
        <v>299.9422362271693</v>
      </c>
      <c r="U18" s="89">
        <f>IS!V$11</f>
        <v>274.86606066600689</v>
      </c>
      <c r="V18" s="56">
        <f>IS!W$11</f>
        <v>246.43629689424208</v>
      </c>
    </row>
    <row r="19" spans="1:22" ht="15" customHeight="1">
      <c r="A19" s="53" t="s">
        <v>54</v>
      </c>
      <c r="B19" s="89">
        <f>'IS MIG'!C$11</f>
        <v>367.01359165813733</v>
      </c>
      <c r="C19" s="89">
        <f>'IS MIG'!D$11</f>
        <v>367.53867891168267</v>
      </c>
      <c r="D19" s="89">
        <f>'IS MIG'!E$11</f>
        <v>354.99057821057335</v>
      </c>
      <c r="E19" s="89">
        <f>'IS MIG'!F$11</f>
        <v>374.41199817382778</v>
      </c>
      <c r="F19" s="89">
        <f>'IS MIG'!G$11</f>
        <v>393.69458641497232</v>
      </c>
      <c r="G19" s="89">
        <f>'IS MIG'!H$11</f>
        <v>435.88054428994036</v>
      </c>
      <c r="H19" s="89">
        <f>'IS MIG'!I$11</f>
        <v>445.6412233159399</v>
      </c>
      <c r="I19" s="89">
        <f>'IS MIG'!J$11</f>
        <v>245.62466069040329</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(incapacity)'!G$11</f>
        <v>370.39159917378259</v>
      </c>
      <c r="G20" s="89">
        <f>'IS (incapacity)'!H$11</f>
        <v>405.57036609198718</v>
      </c>
      <c r="H20" s="89">
        <f>'IS (incapacity)'!I$11</f>
        <v>406.93276430596387</v>
      </c>
      <c r="I20" s="89">
        <f>'IS (incapacity)'!J$11</f>
        <v>432.78984752092447</v>
      </c>
      <c r="J20" s="89">
        <f>'IS (incapacity)'!K$11</f>
        <v>428.62529839659646</v>
      </c>
      <c r="K20" s="89">
        <f>'IS (incapacity)'!L$11</f>
        <v>396.594690177053</v>
      </c>
      <c r="L20" s="89">
        <f>'IS (incapacity)'!M$11</f>
        <v>396.40800478678324</v>
      </c>
      <c r="M20" s="89">
        <f>'IS (incapacity)'!N$11</f>
        <v>438.37812383801378</v>
      </c>
      <c r="N20" s="89">
        <f>'IS (incapacity)'!O$11</f>
        <v>446.44998757459899</v>
      </c>
      <c r="O20" s="89">
        <f>'IS (incapacity)'!P$11</f>
        <v>436.41087154647329</v>
      </c>
      <c r="P20" s="89">
        <f>'IS (incapacity)'!Q$11</f>
        <v>403.30064943062291</v>
      </c>
      <c r="Q20" s="89">
        <f>'IS (incapacity)'!R$11</f>
        <v>348.21871901182567</v>
      </c>
      <c r="R20" s="89">
        <f>'IS (incapacity)'!S$11</f>
        <v>206.78076153880315</v>
      </c>
      <c r="S20" s="89">
        <f>'IS (incapacity)'!T$11</f>
        <v>82.081038757709933</v>
      </c>
      <c r="T20" s="89">
        <f>'IS (incapacity)'!U$11</f>
        <v>41.233177413610186</v>
      </c>
      <c r="U20" s="89">
        <f>'IS (incapacity)'!V$11</f>
        <v>27.501136880742429</v>
      </c>
      <c r="V20" s="56">
        <f>'IS (incapacity)'!W$11</f>
        <v>12.225939810678339</v>
      </c>
    </row>
    <row r="21" spans="1:22" ht="15" customHeight="1">
      <c r="A21" s="53" t="s">
        <v>186</v>
      </c>
      <c r="B21" s="89"/>
      <c r="C21" s="89"/>
      <c r="D21" s="89"/>
      <c r="E21" s="89"/>
      <c r="F21" s="89">
        <f>'IS (lone parent)'!G$11</f>
        <v>412.8075566512897</v>
      </c>
      <c r="G21" s="89">
        <f>'IS (lone parent)'!H$11</f>
        <v>433.88019365388436</v>
      </c>
      <c r="H21" s="89">
        <f>'IS (lone parent)'!I$11</f>
        <v>451.01861457667877</v>
      </c>
      <c r="I21" s="89">
        <f>'IS (lone parent)'!J$11</f>
        <v>476.84520809870901</v>
      </c>
      <c r="J21" s="89">
        <f>'IS (lone parent)'!K$11</f>
        <v>439.21864279654329</v>
      </c>
      <c r="K21" s="89">
        <f>'IS (lone parent)'!L$11</f>
        <v>380.79013819624527</v>
      </c>
      <c r="L21" s="89">
        <f>'IS (lone parent)'!M$11</f>
        <v>351.34671225178511</v>
      </c>
      <c r="M21" s="89">
        <f>'IS (lone parent)'!N$11</f>
        <v>332.47366668879505</v>
      </c>
      <c r="N21" s="89">
        <f>'IS (lone parent)'!O$11</f>
        <v>304.82105138239433</v>
      </c>
      <c r="O21" s="89">
        <f>'IS (lone parent)'!P$11</f>
        <v>286.53433916524563</v>
      </c>
      <c r="P21" s="89">
        <f>'IS (lone parent)'!Q$11</f>
        <v>263.24905383438556</v>
      </c>
      <c r="Q21" s="89">
        <f>'IS (lone parent)'!R$11</f>
        <v>234.81052366559763</v>
      </c>
      <c r="R21" s="89">
        <f>'IS (lone parent)'!S$11</f>
        <v>216.09162058537049</v>
      </c>
      <c r="S21" s="89">
        <f>'IS (lone parent)'!T$11</f>
        <v>193.35748150020223</v>
      </c>
      <c r="T21" s="89">
        <f>'IS (lone parent)'!U$11</f>
        <v>178.13997650968631</v>
      </c>
      <c r="U21" s="89">
        <f>'IS (lone parent)'!V$11</f>
        <v>165.49562857952839</v>
      </c>
      <c r="V21" s="56">
        <f>'IS (lone parent)'!W$11</f>
        <v>152.738242675859</v>
      </c>
    </row>
    <row r="22" spans="1:22" ht="15" customHeight="1">
      <c r="A22" s="53" t="s">
        <v>187</v>
      </c>
      <c r="B22" s="89"/>
      <c r="C22" s="89"/>
      <c r="D22" s="89"/>
      <c r="E22" s="89"/>
      <c r="F22" s="89">
        <f>'IS (carer)'!G$11</f>
        <v>23.541190147577964</v>
      </c>
      <c r="G22" s="89">
        <f>'IS (carer)'!H$11</f>
        <v>30.176080743421359</v>
      </c>
      <c r="H22" s="89">
        <f>'IS (carer)'!I$11</f>
        <v>32.642256241244816</v>
      </c>
      <c r="I22" s="89">
        <f>'IS (carer)'!J$11</f>
        <v>35.434590077458914</v>
      </c>
      <c r="J22" s="89">
        <f>'IS (carer)'!K$11</f>
        <v>35.096835866548901</v>
      </c>
      <c r="K22" s="89">
        <f>'IS (carer)'!L$11</f>
        <v>33.280939496476464</v>
      </c>
      <c r="L22" s="89">
        <f>'IS (carer)'!M$11</f>
        <v>32.818394471192207</v>
      </c>
      <c r="M22" s="89">
        <f>'IS (carer)'!N$11</f>
        <v>31.724566482125116</v>
      </c>
      <c r="N22" s="89">
        <f>'IS (carer)'!O$11</f>
        <v>30.836404862988282</v>
      </c>
      <c r="O22" s="89">
        <f>'IS (carer)'!P$11</f>
        <v>33.994603218931999</v>
      </c>
      <c r="P22" s="89">
        <f>'IS (carer)'!Q$11</f>
        <v>43.425971901813746</v>
      </c>
      <c r="Q22" s="89">
        <f>'IS (carer)'!R$11</f>
        <v>47.476989993669413</v>
      </c>
      <c r="R22" s="89">
        <f>'IS (carer)'!S$11</f>
        <v>56.438639414966914</v>
      </c>
      <c r="S22" s="89">
        <f>'IS (carer)'!T$11</f>
        <v>62.833343687663394</v>
      </c>
      <c r="T22" s="89">
        <f>'IS (carer)'!U$11</f>
        <v>65.608417292851442</v>
      </c>
      <c r="U22" s="89">
        <f>'IS (carer)'!V$11</f>
        <v>68.487352623427114</v>
      </c>
      <c r="V22" s="56">
        <f>'IS (carer)'!W$11</f>
        <v>69.922312573634429</v>
      </c>
    </row>
    <row r="23" spans="1:22" ht="15" customHeight="1">
      <c r="A23" s="53" t="s">
        <v>188</v>
      </c>
      <c r="B23" s="89"/>
      <c r="C23" s="89"/>
      <c r="D23" s="89"/>
      <c r="E23" s="89"/>
      <c r="F23" s="89">
        <f>'IS (others)'!G$11</f>
        <v>27.886219149564337</v>
      </c>
      <c r="G23" s="89">
        <f>'IS (others)'!H$11</f>
        <v>27.928144124194677</v>
      </c>
      <c r="H23" s="89">
        <f>'IS (others)'!I$11</f>
        <v>26.965655499151541</v>
      </c>
      <c r="I23" s="89">
        <f>'IS (others)'!J$11</f>
        <v>26.399257087146168</v>
      </c>
      <c r="J23" s="89">
        <f>'IS (others)'!K$11</f>
        <v>24.875238656472188</v>
      </c>
      <c r="K23" s="89">
        <f>'IS (others)'!L$11</f>
        <v>34.089416681614779</v>
      </c>
      <c r="L23" s="89">
        <f>'IS (others)'!M$11</f>
        <v>32.257502157089654</v>
      </c>
      <c r="M23" s="89">
        <f>'IS (others)'!N$11</f>
        <v>27.600991233209573</v>
      </c>
      <c r="N23" s="89">
        <f>'IS (others)'!O$11</f>
        <v>22.636460788671737</v>
      </c>
      <c r="O23" s="89">
        <f>'IS (others)'!P$11</f>
        <v>22.943407951816933</v>
      </c>
      <c r="P23" s="89">
        <f>'IS (others)'!Q$11</f>
        <v>24.031512720546267</v>
      </c>
      <c r="Q23" s="89">
        <f>'IS (others)'!R$11</f>
        <v>21.500032501858044</v>
      </c>
      <c r="R23" s="89">
        <f>'IS (others)'!S$11</f>
        <v>19.442388340446701</v>
      </c>
      <c r="S23" s="89">
        <f>'IS (others)'!T$11</f>
        <v>17.380924979437932</v>
      </c>
      <c r="T23" s="89">
        <f>'IS (others)'!U$11</f>
        <v>14.817381348303464</v>
      </c>
      <c r="U23" s="89">
        <f>'IS (others)'!V$11</f>
        <v>13.212697792263413</v>
      </c>
      <c r="V23" s="56">
        <f>'IS (others)'!W$11</f>
        <v>11.262340940963055</v>
      </c>
    </row>
    <row r="24" spans="1:22" ht="30" customHeight="1">
      <c r="A24" s="109" t="s">
        <v>59</v>
      </c>
      <c r="B24" s="89"/>
      <c r="C24" s="89"/>
      <c r="D24" s="89"/>
      <c r="E24" s="89"/>
      <c r="F24" s="89">
        <f>IIDB!G$11</f>
        <v>64.956741554614723</v>
      </c>
      <c r="G24" s="89">
        <f>IIDB!H$11</f>
        <v>66.649513456436168</v>
      </c>
      <c r="H24" s="89">
        <f>IIDB!I$11</f>
        <v>66.976593782607424</v>
      </c>
      <c r="I24" s="89">
        <f>IIDB!J$11</f>
        <v>67.327096382405045</v>
      </c>
      <c r="J24" s="89">
        <f>IIDB!K$11</f>
        <v>70.06204628178233</v>
      </c>
      <c r="K24" s="89">
        <f>IIDB!L$11</f>
        <v>69.938431002487434</v>
      </c>
      <c r="L24" s="89">
        <f>IIDB!M$11</f>
        <v>70.066000522073622</v>
      </c>
      <c r="M24" s="89">
        <f>IIDB!N$11</f>
        <v>70.68580197345652</v>
      </c>
      <c r="N24" s="89">
        <f>IIDB!O$11</f>
        <v>72.873661035972617</v>
      </c>
      <c r="O24" s="89">
        <f>IIDB!P$11</f>
        <v>76.08359206038773</v>
      </c>
      <c r="P24" s="89">
        <f>IIDB!Q$11</f>
        <v>80.915743287869091</v>
      </c>
      <c r="Q24" s="89">
        <f>IIDB!R$11</f>
        <v>81.663358560664946</v>
      </c>
      <c r="R24" s="89">
        <f>IIDB!S$11</f>
        <v>83.358952257022153</v>
      </c>
      <c r="S24" s="89">
        <f>IIDB!T$11</f>
        <v>83.620076996822917</v>
      </c>
      <c r="T24" s="89">
        <f>IIDB!U$11</f>
        <v>84.525215674407534</v>
      </c>
      <c r="U24" s="89">
        <f>IIDB!V$11</f>
        <v>83.20913233338382</v>
      </c>
      <c r="V24" s="56">
        <f>IIDB!W$11</f>
        <v>80.210491407158315</v>
      </c>
    </row>
    <row r="25" spans="1:22" ht="15" customHeight="1">
      <c r="A25" s="108" t="s">
        <v>60</v>
      </c>
      <c r="B25" s="89">
        <f>JSA!C$11</f>
        <v>202.5290937538806</v>
      </c>
      <c r="C25" s="89">
        <f>JSA!D$11</f>
        <v>369.61503273348029</v>
      </c>
      <c r="D25" s="89">
        <f>JSA!E$11</f>
        <v>348.55861595405554</v>
      </c>
      <c r="E25" s="89">
        <f>JSA!F$11</f>
        <v>337.33164983157138</v>
      </c>
      <c r="F25" s="89">
        <f>JSA!G$11</f>
        <v>314.88367972344565</v>
      </c>
      <c r="G25" s="89">
        <f>JSA!H$11</f>
        <v>284.5093545703013</v>
      </c>
      <c r="H25" s="89">
        <f>JSA!I$11</f>
        <v>282.40022587306612</v>
      </c>
      <c r="I25" s="89">
        <f>JSA!J$11</f>
        <v>284.3523439041083</v>
      </c>
      <c r="J25" s="89">
        <f>JSA!K$11</f>
        <v>244.59925885995213</v>
      </c>
      <c r="K25" s="89">
        <f>JSA!L$11</f>
        <v>274.93386755927389</v>
      </c>
      <c r="L25" s="89">
        <f>JSA!M$11</f>
        <v>296.90586708504435</v>
      </c>
      <c r="M25" s="89">
        <f>JSA!N$11</f>
        <v>278.61963860307617</v>
      </c>
      <c r="N25" s="89">
        <f>JSA!O$11</f>
        <v>345.76485002594728</v>
      </c>
      <c r="O25" s="89">
        <f>JSA!P$11</f>
        <v>554.74853297171819</v>
      </c>
      <c r="P25" s="89">
        <f>JSA!Q$11</f>
        <v>511.94772891453607</v>
      </c>
      <c r="Q25" s="89">
        <f>JSA!R$11</f>
        <v>550.54636326473235</v>
      </c>
      <c r="R25" s="89">
        <f>JSA!S$11</f>
        <v>566.22332758173172</v>
      </c>
      <c r="S25" s="89">
        <f>JSA!T$11</f>
        <v>488.31146832754609</v>
      </c>
      <c r="T25" s="89">
        <f>JSA!U$11</f>
        <v>347.3305893404895</v>
      </c>
      <c r="U25" s="89">
        <f>JSA!V$11</f>
        <v>258.83919449954465</v>
      </c>
      <c r="V25" s="56">
        <f>JSA!W$11</f>
        <v>227.17966525637632</v>
      </c>
    </row>
    <row r="26" spans="1:22" ht="15" customHeight="1">
      <c r="A26" s="108" t="s">
        <v>61</v>
      </c>
      <c r="B26" s="89"/>
      <c r="C26" s="89"/>
      <c r="D26" s="89"/>
      <c r="E26" s="89"/>
      <c r="F26" s="89">
        <f>MA!G$11</f>
        <v>5.159298160178885</v>
      </c>
      <c r="G26" s="89">
        <f>MA!H$11</f>
        <v>5.5168786545267787</v>
      </c>
      <c r="H26" s="89">
        <f>MA!I$11</f>
        <v>5.2367228834390573</v>
      </c>
      <c r="I26" s="89">
        <f>MA!J$11</f>
        <v>11.038948122141013</v>
      </c>
      <c r="J26" s="89">
        <f>MA!K$11</f>
        <v>11.974784452858804</v>
      </c>
      <c r="K26" s="89">
        <f>MA!L$11</f>
        <v>13.659430837628079</v>
      </c>
      <c r="L26" s="89">
        <f>MA!M$11</f>
        <v>13.510428961002837</v>
      </c>
      <c r="M26" s="89">
        <f>MA!N$11</f>
        <v>20.183008070947839</v>
      </c>
      <c r="N26" s="89">
        <f>MA!O$11</f>
        <v>23.150501541529572</v>
      </c>
      <c r="O26" s="89">
        <f>MA!P$11</f>
        <v>30.10503222404844</v>
      </c>
      <c r="P26" s="89">
        <f>MA!Q$11</f>
        <v>28.748115071731746</v>
      </c>
      <c r="Q26" s="89">
        <f>MA!R$11</f>
        <v>30.454013556678866</v>
      </c>
      <c r="R26" s="89">
        <f>MA!S$11</f>
        <v>30.604660299760436</v>
      </c>
      <c r="S26" s="89">
        <f>MA!T$11</f>
        <v>30.968689907728422</v>
      </c>
      <c r="T26" s="89">
        <f>MA!U$11</f>
        <v>32.902882188300879</v>
      </c>
      <c r="U26" s="89">
        <f>MA!V$11</f>
        <v>36.907039031529379</v>
      </c>
      <c r="V26" s="56">
        <f>MA!W$11</f>
        <v>38.696807946406615</v>
      </c>
    </row>
    <row r="27" spans="1:22" ht="15" customHeight="1">
      <c r="A27" s="108" t="s">
        <v>189</v>
      </c>
      <c r="B27" s="89"/>
      <c r="C27" s="89"/>
      <c r="D27" s="89"/>
      <c r="E27" s="89"/>
      <c r="F27" s="89"/>
      <c r="G27" s="89"/>
      <c r="H27" s="89"/>
      <c r="I27" s="89"/>
      <c r="J27" s="89">
        <f>O75TVL!K$11</f>
        <v>39.12696605572954</v>
      </c>
      <c r="K27" s="89">
        <f>O75TVL!L$11</f>
        <v>41.44314009093344</v>
      </c>
      <c r="L27" s="89">
        <f>O75TVL!M$11</f>
        <v>43.985593064514006</v>
      </c>
      <c r="M27" s="89">
        <f>O75TVL!N$11</f>
        <v>46.056225140520567</v>
      </c>
      <c r="N27" s="89">
        <f>O75TVL!O$11</f>
        <v>47.706561183740703</v>
      </c>
      <c r="O27" s="89">
        <f>O75TVL!P$11</f>
        <v>49.681448784764143</v>
      </c>
      <c r="P27" s="89">
        <f>O75TVL!Q$11</f>
        <v>52.412457186021214</v>
      </c>
      <c r="Q27" s="89">
        <f>O75TVL!R$11</f>
        <v>53.34795724496572</v>
      </c>
      <c r="R27" s="89">
        <f>O75TVL!S$11</f>
        <v>54.281207893992139</v>
      </c>
      <c r="S27" s="89">
        <f>O75TVL!T$11</f>
        <v>55.665162053461685</v>
      </c>
      <c r="T27" s="89">
        <f>O75TVL!U$11</f>
        <v>56.242317616228725</v>
      </c>
      <c r="U27" s="89">
        <f>O75TVL!V$11</f>
        <v>57.147106489536178</v>
      </c>
      <c r="V27" s="56">
        <f>O75TVL!W$11</f>
        <v>57.825426990757336</v>
      </c>
    </row>
    <row r="28" spans="1:22" ht="15" customHeight="1">
      <c r="A28" s="108" t="s">
        <v>95</v>
      </c>
      <c r="B28" s="89"/>
      <c r="C28" s="89"/>
      <c r="D28" s="89"/>
      <c r="E28" s="89"/>
      <c r="F28" s="89"/>
      <c r="G28" s="89"/>
      <c r="H28" s="89"/>
      <c r="I28" s="89"/>
      <c r="J28" s="89">
        <f>PC!K$11</f>
        <v>616.75351219765798</v>
      </c>
      <c r="K28" s="89">
        <f>PC!L$11</f>
        <v>659.02897910187482</v>
      </c>
      <c r="L28" s="89">
        <f>PC!M$11</f>
        <v>702.05087717606898</v>
      </c>
      <c r="M28" s="89">
        <f>PC!N$11</f>
        <v>748.04978646168092</v>
      </c>
      <c r="N28" s="89">
        <f>PC!O$11</f>
        <v>777.31980734070328</v>
      </c>
      <c r="O28" s="89">
        <f>PC!P$11</f>
        <v>819.449590021071</v>
      </c>
      <c r="P28" s="89">
        <f>PC!Q$11</f>
        <v>826.54041109092429</v>
      </c>
      <c r="Q28" s="89">
        <f>PC!R$11</f>
        <v>806.40957140797354</v>
      </c>
      <c r="R28" s="89">
        <f>PC!S$11</f>
        <v>749.89092775082963</v>
      </c>
      <c r="S28" s="89">
        <f>PC!T$11</f>
        <v>698.98341370754781</v>
      </c>
      <c r="T28" s="89">
        <f>PC!U$11</f>
        <v>646.0246300962807</v>
      </c>
      <c r="U28" s="89">
        <f>PC!V$11</f>
        <v>592.3185401164103</v>
      </c>
      <c r="V28" s="56">
        <f>PC!W$11</f>
        <v>547.82418144864118</v>
      </c>
    </row>
    <row r="29" spans="1:22" ht="30" customHeight="1">
      <c r="A29" s="108" t="s">
        <v>108</v>
      </c>
      <c r="B29" s="89"/>
      <c r="C29" s="89"/>
      <c r="D29" s="89"/>
      <c r="E29" s="89"/>
      <c r="F29" s="89"/>
      <c r="G29" s="89"/>
      <c r="H29" s="89"/>
      <c r="I29" s="89"/>
      <c r="J29" s="89"/>
      <c r="K29" s="89"/>
      <c r="L29" s="89"/>
      <c r="M29" s="89"/>
      <c r="N29" s="89"/>
      <c r="O29" s="89"/>
      <c r="P29" s="89"/>
      <c r="Q29" s="89"/>
      <c r="R29" s="89"/>
      <c r="S29" s="89">
        <f>PIP!T$11</f>
        <v>10.804335160675723</v>
      </c>
      <c r="T29" s="89">
        <f>PIP!U$11</f>
        <v>213.02049199258087</v>
      </c>
      <c r="U29" s="89">
        <f>PIP!V$11</f>
        <v>381.87759181514525</v>
      </c>
      <c r="V29" s="56">
        <f>PIP!W$11</f>
        <v>512.79524638455223</v>
      </c>
    </row>
    <row r="30" spans="1:22" ht="15" customHeight="1">
      <c r="A30" s="108" t="s">
        <v>62</v>
      </c>
      <c r="B30" s="89">
        <f>SDA!C$11</f>
        <v>81.65012349068742</v>
      </c>
      <c r="C30" s="89">
        <f>SDA!D$11</f>
        <v>90.596225719886505</v>
      </c>
      <c r="D30" s="89">
        <f>SDA!E$11</f>
        <v>87.416270996793315</v>
      </c>
      <c r="E30" s="89">
        <f>SDA!F$11</f>
        <v>88.096301840513249</v>
      </c>
      <c r="F30" s="89">
        <f>SDA!G$11</f>
        <v>92.901902235104174</v>
      </c>
      <c r="G30" s="89">
        <f>SDA!H$11</f>
        <v>95.455297324719297</v>
      </c>
      <c r="H30" s="89">
        <f>SDA!I$11</f>
        <v>86.649092558226442</v>
      </c>
      <c r="I30" s="89">
        <f>SDA!J$11</f>
        <v>84.701669078607324</v>
      </c>
      <c r="J30" s="89">
        <f>SDA!K$11</f>
        <v>83.475684147840667</v>
      </c>
      <c r="K30" s="89">
        <f>SDA!L$11</f>
        <v>81.799481440272245</v>
      </c>
      <c r="L30" s="89">
        <f>SDA!M$11</f>
        <v>82.249328444326594</v>
      </c>
      <c r="M30" s="89">
        <f>SDA!N$11</f>
        <v>81.578287589258309</v>
      </c>
      <c r="N30" s="89">
        <f>SDA!O$11</f>
        <v>80.799275389249644</v>
      </c>
      <c r="O30" s="89">
        <f>SDA!P$11</f>
        <v>82.781893414570973</v>
      </c>
      <c r="P30" s="89">
        <f>SDA!Q$11</f>
        <v>81.468486926957539</v>
      </c>
      <c r="Q30" s="89">
        <f>SDA!R$11</f>
        <v>81.046143443441665</v>
      </c>
      <c r="R30" s="89">
        <f>SDA!S$11</f>
        <v>81.927325537424309</v>
      </c>
      <c r="S30" s="89">
        <f>SDA!T$11</f>
        <v>80.683684795598822</v>
      </c>
      <c r="T30" s="89">
        <f>SDA!U$11</f>
        <v>73.275121859793202</v>
      </c>
      <c r="U30" s="89">
        <f>SDA!V$11</f>
        <v>52.969695028719379</v>
      </c>
      <c r="V30" s="56">
        <f>SDA!W$11</f>
        <v>30.907405565055768</v>
      </c>
    </row>
    <row r="31" spans="1:22" ht="15" customHeight="1">
      <c r="A31" s="53" t="s">
        <v>49</v>
      </c>
      <c r="B31" s="89"/>
      <c r="C31" s="89"/>
      <c r="D31" s="89"/>
      <c r="E31" s="89"/>
      <c r="F31" s="89">
        <f>'SDA (working age)'!G$11</f>
        <v>80.132007586099746</v>
      </c>
      <c r="G31" s="89">
        <f>'SDA (working age)'!H$11</f>
        <v>82.428263965762881</v>
      </c>
      <c r="H31" s="89">
        <f>'SDA (working age)'!I$11</f>
        <v>73.617089369463159</v>
      </c>
      <c r="I31" s="89">
        <f>'SDA (working age)'!J$11</f>
        <v>70.896452573113436</v>
      </c>
      <c r="J31" s="89">
        <f>'SDA (working age)'!K$11</f>
        <v>73.275438458247379</v>
      </c>
      <c r="K31" s="89">
        <f>'SDA (working age)'!L$11</f>
        <v>71.22803668522522</v>
      </c>
      <c r="L31" s="89">
        <f>'SDA (working age)'!M$11</f>
        <v>71.011583044848663</v>
      </c>
      <c r="M31" s="89">
        <f>'SDA (working age)'!N$11</f>
        <v>64.543418961448538</v>
      </c>
      <c r="N31" s="89">
        <f>'SDA (working age)'!O$11</f>
        <v>65.766303439269649</v>
      </c>
      <c r="O31" s="89">
        <f>'SDA (working age)'!P$11</f>
        <v>66.90732121178192</v>
      </c>
      <c r="P31" s="89">
        <f>'SDA (working age)'!Q$11</f>
        <v>66.607784198621843</v>
      </c>
      <c r="Q31" s="89">
        <f>'SDA (working age)'!R$11</f>
        <v>66.224707844123401</v>
      </c>
      <c r="R31" s="89">
        <f>'SDA (working age)'!S$11</f>
        <v>67.94641198555054</v>
      </c>
      <c r="S31" s="89">
        <f>'SDA (working age)'!T$11</f>
        <v>67.921986024973066</v>
      </c>
      <c r="T31" s="89">
        <f>'SDA (working age)'!U$11</f>
        <v>60.922322672493088</v>
      </c>
      <c r="U31" s="89">
        <f>'SDA (working age)'!V$11</f>
        <v>41.441766069579309</v>
      </c>
      <c r="V31" s="56">
        <f>'SDA (working age)'!W$11</f>
        <v>19.870389431676681</v>
      </c>
    </row>
    <row r="32" spans="1:22" ht="15" customHeight="1">
      <c r="A32" s="53" t="s">
        <v>50</v>
      </c>
      <c r="B32" s="89"/>
      <c r="C32" s="89"/>
      <c r="D32" s="89"/>
      <c r="E32" s="89"/>
      <c r="F32" s="89">
        <f>'SDA (pensioners)'!G$11</f>
        <v>12.769894649004442</v>
      </c>
      <c r="G32" s="89">
        <f>'SDA (pensioners)'!H$11</f>
        <v>13.027033358956414</v>
      </c>
      <c r="H32" s="89">
        <f>'SDA (pensioners)'!I$11</f>
        <v>13.032003188763296</v>
      </c>
      <c r="I32" s="89">
        <f>'SDA (pensioners)'!J$11</f>
        <v>13.805216505493892</v>
      </c>
      <c r="J32" s="89">
        <f>'SDA (pensioners)'!K$11</f>
        <v>10.20024568959329</v>
      </c>
      <c r="K32" s="89">
        <f>'SDA (pensioners)'!L$11</f>
        <v>10.571444755047017</v>
      </c>
      <c r="L32" s="89">
        <f>'SDA (pensioners)'!M$11</f>
        <v>11.237745399477928</v>
      </c>
      <c r="M32" s="89">
        <f>'SDA (pensioners)'!N$11</f>
        <v>17.034868627809782</v>
      </c>
      <c r="N32" s="89">
        <f>'SDA (pensioners)'!O$11</f>
        <v>15.032971949979991</v>
      </c>
      <c r="O32" s="89">
        <f>'SDA (pensioners)'!P$11</f>
        <v>15.874572202789052</v>
      </c>
      <c r="P32" s="89">
        <f>'SDA (pensioners)'!Q$11</f>
        <v>14.860702728335697</v>
      </c>
      <c r="Q32" s="89">
        <f>'SDA (pensioners)'!R$11</f>
        <v>14.821435599318255</v>
      </c>
      <c r="R32" s="89">
        <f>'SDA (pensioners)'!S$11</f>
        <v>13.98091355187376</v>
      </c>
      <c r="S32" s="89">
        <f>'SDA (pensioners)'!T$11</f>
        <v>12.761698770625737</v>
      </c>
      <c r="T32" s="89">
        <f>'SDA (pensioners)'!U$11</f>
        <v>12.352799187300118</v>
      </c>
      <c r="U32" s="89">
        <f>'SDA (pensioners)'!V$11</f>
        <v>11.527928959140075</v>
      </c>
      <c r="V32" s="56">
        <f>'SDA (pensioners)'!W$11</f>
        <v>11.037016133379089</v>
      </c>
    </row>
    <row r="33" spans="1:22" ht="15">
      <c r="A33" s="110" t="s">
        <v>63</v>
      </c>
      <c r="B33" s="89"/>
      <c r="C33" s="89"/>
      <c r="D33" s="89"/>
      <c r="E33" s="89">
        <f>SP!F$11</f>
        <v>3387.5960686170542</v>
      </c>
      <c r="F33" s="89">
        <f>SP!G$11</f>
        <v>3474.1250270480659</v>
      </c>
      <c r="G33" s="89">
        <f>SP!H$11</f>
        <v>3761.7095448629552</v>
      </c>
      <c r="H33" s="89">
        <f>SP!I$11</f>
        <v>3980.2486852966367</v>
      </c>
      <c r="I33" s="89">
        <f>SP!J$11</f>
        <v>4177.3834340486319</v>
      </c>
      <c r="J33" s="89">
        <f>SP!K$11</f>
        <v>4389.513649395125</v>
      </c>
      <c r="K33" s="89">
        <f>SP!L$11</f>
        <v>4627.3184655123277</v>
      </c>
      <c r="L33" s="89">
        <f>SP!M$11</f>
        <v>4828.0430858324698</v>
      </c>
      <c r="M33" s="89">
        <f>SP!N$11</f>
        <v>5186.6201149676035</v>
      </c>
      <c r="N33" s="89">
        <f>SP!O$11</f>
        <v>5552.2097296868269</v>
      </c>
      <c r="O33" s="89">
        <f>SP!P$11</f>
        <v>6037.2486195200718</v>
      </c>
      <c r="P33" s="89">
        <f>SP!Q$11</f>
        <v>6293.9122619857826</v>
      </c>
      <c r="Q33" s="89">
        <f>SP!R$11</f>
        <v>6677.3455096704765</v>
      </c>
      <c r="R33" s="89">
        <f>SP!S$11</f>
        <v>7172.7545151957056</v>
      </c>
      <c r="S33" s="89">
        <f>SP!T$11</f>
        <v>7465.9022378132477</v>
      </c>
      <c r="T33" s="89">
        <f>SP!U$11</f>
        <v>7760.2785337538135</v>
      </c>
      <c r="U33" s="89">
        <f>SP!V$11</f>
        <v>8013.9288017603421</v>
      </c>
      <c r="V33" s="56">
        <f>SP!W$11</f>
        <v>8203.5969699329089</v>
      </c>
    </row>
    <row r="34" spans="1:22" ht="30" customHeight="1">
      <c r="A34" s="110" t="s">
        <v>96</v>
      </c>
      <c r="B34" s="89"/>
      <c r="C34" s="89"/>
      <c r="D34" s="89"/>
      <c r="E34" s="89"/>
      <c r="F34" s="89"/>
      <c r="G34" s="89"/>
      <c r="H34" s="89"/>
      <c r="I34" s="89"/>
      <c r="J34" s="89">
        <f>SMP!K$11</f>
        <v>113.8302195386341</v>
      </c>
      <c r="K34" s="89">
        <f>SMP!L$11</f>
        <v>107.28155870184813</v>
      </c>
      <c r="L34" s="89">
        <f>SMP!M$11</f>
        <v>111.10570609798808</v>
      </c>
      <c r="M34" s="89">
        <f>SMP!N$11</f>
        <v>147.43038277931896</v>
      </c>
      <c r="N34" s="89">
        <f>SMP!O$11</f>
        <v>173.52470510740224</v>
      </c>
      <c r="O34" s="89">
        <f>SMP!P$11</f>
        <v>158.71284312116381</v>
      </c>
      <c r="P34" s="89">
        <f>SMP!Q$11</f>
        <v>179.86028511523085</v>
      </c>
      <c r="Q34" s="89">
        <f>SMP!R$11</f>
        <v>186.93645561470706</v>
      </c>
      <c r="R34" s="89">
        <f>SMP!S$11</f>
        <v>191.16704180238611</v>
      </c>
      <c r="S34" s="89">
        <f>SMP!T$11</f>
        <v>189.44484578909751</v>
      </c>
      <c r="T34" s="89">
        <f>SMP!U$11</f>
        <v>193.54814692595889</v>
      </c>
      <c r="U34" s="89">
        <f>SMP!V$11</f>
        <v>199.05835697816468</v>
      </c>
      <c r="V34" s="56">
        <f>SMP!W$11</f>
        <v>202.71888480921035</v>
      </c>
    </row>
    <row r="35" spans="1:22" ht="15" customHeight="1">
      <c r="A35" s="110" t="s">
        <v>109</v>
      </c>
      <c r="B35" s="89"/>
      <c r="C35" s="89"/>
      <c r="D35" s="89"/>
      <c r="E35" s="89"/>
      <c r="F35" s="89"/>
      <c r="G35" s="89"/>
      <c r="H35" s="89"/>
      <c r="I35" s="89"/>
      <c r="J35" s="89"/>
      <c r="K35" s="89"/>
      <c r="L35" s="89"/>
      <c r="M35" s="89"/>
      <c r="N35" s="89"/>
      <c r="O35" s="89"/>
      <c r="P35" s="89"/>
      <c r="Q35" s="89"/>
      <c r="R35" s="89"/>
      <c r="S35" s="89">
        <f>UC!T$11</f>
        <v>8.8023853454143694E-2</v>
      </c>
      <c r="T35" s="89">
        <f>UC!U$11</f>
        <v>0.99354750204162323</v>
      </c>
      <c r="U35" s="89">
        <f>UC!V$11</f>
        <v>39.337426796198351</v>
      </c>
      <c r="V35" s="56">
        <f>UC!W$11</f>
        <v>143.51504543430036</v>
      </c>
    </row>
    <row r="36" spans="1:22" ht="15" customHeight="1">
      <c r="A36" s="110" t="s">
        <v>64</v>
      </c>
      <c r="B36" s="89"/>
      <c r="C36" s="89"/>
      <c r="D36" s="89"/>
      <c r="E36" s="89"/>
      <c r="F36" s="89">
        <f>WFP!G$11</f>
        <v>162.89920679961534</v>
      </c>
      <c r="G36" s="89">
        <f>WFP!H$11</f>
        <v>156.70290675570823</v>
      </c>
      <c r="H36" s="89">
        <f>WFP!I$11</f>
        <v>159.19153283470854</v>
      </c>
      <c r="I36" s="89">
        <f>WFP!J$11</f>
        <v>178.45826024865781</v>
      </c>
      <c r="J36" s="89">
        <f>WFP!K$11</f>
        <v>229.2988569875057</v>
      </c>
      <c r="K36" s="89">
        <f>WFP!L$11</f>
        <v>286.45176312323866</v>
      </c>
      <c r="L36" s="89">
        <f>WFP!M$11</f>
        <v>186.93828060718249</v>
      </c>
      <c r="M36" s="89">
        <f>WFP!N$11</f>
        <v>191.44016827213977</v>
      </c>
      <c r="N36" s="89">
        <f>WFP!O$11</f>
        <v>249.34621308085028</v>
      </c>
      <c r="O36" s="89">
        <f>WFP!P$11</f>
        <v>252.11934850125419</v>
      </c>
      <c r="P36" s="89">
        <f>WFP!Q$11</f>
        <v>254.35710208702955</v>
      </c>
      <c r="Q36" s="89">
        <f>WFP!R$11</f>
        <v>198.10167830267514</v>
      </c>
      <c r="R36" s="89">
        <f>WFP!S$11</f>
        <v>196.84364335433105</v>
      </c>
      <c r="S36" s="89">
        <f>WFP!T$11</f>
        <v>196.28023781910812</v>
      </c>
      <c r="T36" s="89">
        <f>WFP!U$11</f>
        <v>193.70918725743675</v>
      </c>
      <c r="U36" s="89">
        <f>WFP!V$11</f>
        <v>191.1962609283041</v>
      </c>
      <c r="V36" s="56">
        <f>WFP!W$11</f>
        <v>188.76606173641176</v>
      </c>
    </row>
    <row r="37" spans="1:22" ht="30" customHeight="1">
      <c r="A37" s="111" t="s">
        <v>190</v>
      </c>
      <c r="B37" s="80">
        <f>SUM(B3:B36)-SUM(B9:B11,B19:B23)</f>
        <v>4088.8883708866069</v>
      </c>
      <c r="C37" s="80">
        <f>SUM(C3:C36)-SUM(C9:C11,C19:C23)</f>
        <v>4075.9660277759649</v>
      </c>
      <c r="D37" s="80">
        <f>SUM(D3:D36)-SUM(D9:D11,D19:D23)</f>
        <v>4079.6818591411275</v>
      </c>
      <c r="E37" s="80">
        <f>SUM(E3:E36)-SUM(E9:E11,E19:E23)</f>
        <v>7647.0218400876201</v>
      </c>
      <c r="F37" s="80">
        <f t="shared" ref="F37:M37" si="0">SUM(F3:F36)-SUM(F9:F11,F19:F23,F31:F32)</f>
        <v>8130.9806540855707</v>
      </c>
      <c r="G37" s="80">
        <f t="shared" si="0"/>
        <v>8731.4860769637635</v>
      </c>
      <c r="H37" s="80">
        <f t="shared" si="0"/>
        <v>9119.353839801599</v>
      </c>
      <c r="I37" s="80">
        <f t="shared" si="0"/>
        <v>9259.7067039010763</v>
      </c>
      <c r="J37" s="80">
        <f t="shared" si="0"/>
        <v>10094.759834407991</v>
      </c>
      <c r="K37" s="80">
        <f t="shared" si="0"/>
        <v>10519.773786525961</v>
      </c>
      <c r="L37" s="80">
        <f t="shared" si="0"/>
        <v>10833.47381514066</v>
      </c>
      <c r="M37" s="80">
        <f t="shared" si="0"/>
        <v>11486.405229731441</v>
      </c>
      <c r="N37" s="80">
        <f t="shared" ref="N37:V37" si="1">SUM(N3:N36)-SUM(N9:N11,N19:N23,N31:N32,N15:N16)</f>
        <v>12252.404993348955</v>
      </c>
      <c r="O37" s="80">
        <f t="shared" si="1"/>
        <v>13482.244216884203</v>
      </c>
      <c r="P37" s="80">
        <f t="shared" si="1"/>
        <v>13922.373177126177</v>
      </c>
      <c r="Q37" s="80">
        <f t="shared" si="1"/>
        <v>14434.029449401318</v>
      </c>
      <c r="R37" s="80">
        <f t="shared" si="1"/>
        <v>15099.460115345886</v>
      </c>
      <c r="S37" s="80">
        <f t="shared" si="1"/>
        <v>14814.560889220191</v>
      </c>
      <c r="T37" s="80">
        <f t="shared" si="1"/>
        <v>15225.792103874483</v>
      </c>
      <c r="U37" s="80">
        <f t="shared" si="1"/>
        <v>15528.690739679125</v>
      </c>
      <c r="V37" s="51">
        <f t="shared" si="1"/>
        <v>15690.253935820227</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212</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43" t="s">
        <v>31</v>
      </c>
    </row>
    <row r="41" spans="1:22" ht="27.75" customHeight="1">
      <c r="A41" s="108" t="s">
        <v>43</v>
      </c>
      <c r="B41" s="89">
        <v>351.94775431331357</v>
      </c>
      <c r="C41" s="89">
        <v>363.48993279280279</v>
      </c>
      <c r="D41" s="89">
        <v>388.59349533867442</v>
      </c>
      <c r="E41" s="89">
        <v>411.43038571383948</v>
      </c>
      <c r="F41" s="89">
        <v>430.3346018024763</v>
      </c>
      <c r="G41" s="89">
        <v>449.93423044884975</v>
      </c>
      <c r="H41" s="89">
        <v>464.60004699760253</v>
      </c>
      <c r="I41" s="89">
        <v>481.19420527557111</v>
      </c>
      <c r="J41" s="89">
        <v>493.67856019634451</v>
      </c>
      <c r="K41" s="89">
        <v>509.93373807484136</v>
      </c>
      <c r="L41" s="89">
        <v>526.11264483744242</v>
      </c>
      <c r="M41" s="89">
        <v>551.62658394671928</v>
      </c>
      <c r="N41" s="89">
        <v>568.69514557676962</v>
      </c>
      <c r="O41" s="89">
        <v>599.06338343491711</v>
      </c>
      <c r="P41" s="89">
        <v>601.55784687298558</v>
      </c>
      <c r="Q41" s="89">
        <v>607.02464320393005</v>
      </c>
      <c r="R41" s="89">
        <v>609.89583179408271</v>
      </c>
      <c r="S41" s="89">
        <v>581.79051519420136</v>
      </c>
      <c r="T41" s="89">
        <v>576.10265161841312</v>
      </c>
      <c r="U41" s="89">
        <v>573.73152670523552</v>
      </c>
      <c r="V41" s="56">
        <v>557.15177524703313</v>
      </c>
    </row>
    <row r="42" spans="1:22" ht="15">
      <c r="A42" s="108" t="s">
        <v>182</v>
      </c>
      <c r="B42" s="89" t="s">
        <v>208</v>
      </c>
      <c r="C42" s="89" t="s">
        <v>208</v>
      </c>
      <c r="D42" s="89" t="s">
        <v>208</v>
      </c>
      <c r="E42" s="89">
        <v>137.99167271562138</v>
      </c>
      <c r="F42" s="89">
        <v>134.90310769957685</v>
      </c>
      <c r="G42" s="89">
        <v>148.77509830910469</v>
      </c>
      <c r="H42" s="89">
        <v>141.50678799123114</v>
      </c>
      <c r="I42" s="89">
        <v>127.32999573488082</v>
      </c>
      <c r="J42" s="89">
        <v>113.29534831669754</v>
      </c>
      <c r="K42" s="89">
        <v>105.20743722497815</v>
      </c>
      <c r="L42" s="89">
        <v>92.876865939933566</v>
      </c>
      <c r="M42" s="89">
        <v>84.347854488745455</v>
      </c>
      <c r="N42" s="89">
        <v>75.104082676025143</v>
      </c>
      <c r="O42" s="89">
        <v>70.304532938052205</v>
      </c>
      <c r="P42" s="89">
        <v>65.219824034455499</v>
      </c>
      <c r="Q42" s="89">
        <v>62.023293013066123</v>
      </c>
      <c r="R42" s="89">
        <v>60.554341451892377</v>
      </c>
      <c r="S42" s="89">
        <v>57.596567792088919</v>
      </c>
      <c r="T42" s="89">
        <v>55.608676851473412</v>
      </c>
      <c r="U42" s="89">
        <v>55.07237930364451</v>
      </c>
      <c r="V42" s="56">
        <v>52.094348777402885</v>
      </c>
    </row>
    <row r="43" spans="1:22" ht="15">
      <c r="A43" s="108" t="s">
        <v>45</v>
      </c>
      <c r="B43" s="89" t="s">
        <v>208</v>
      </c>
      <c r="C43" s="89" t="s">
        <v>208</v>
      </c>
      <c r="D43" s="89" t="s">
        <v>208</v>
      </c>
      <c r="E43" s="89" t="s">
        <v>208</v>
      </c>
      <c r="F43" s="89" t="s">
        <v>208</v>
      </c>
      <c r="G43" s="89">
        <v>136.3080326114374</v>
      </c>
      <c r="H43" s="89">
        <v>140.7767739493386</v>
      </c>
      <c r="I43" s="89">
        <v>145.58399678418704</v>
      </c>
      <c r="J43" s="89">
        <v>146.92780707799648</v>
      </c>
      <c r="K43" s="89">
        <v>149.71585129715461</v>
      </c>
      <c r="L43" s="89">
        <v>149.62210594187073</v>
      </c>
      <c r="M43" s="89">
        <v>158.64067266285679</v>
      </c>
      <c r="N43" s="89">
        <v>164.0028995446535</v>
      </c>
      <c r="O43" s="89">
        <v>178.61929596655369</v>
      </c>
      <c r="P43" s="89">
        <v>185.42387051583341</v>
      </c>
      <c r="Q43" s="89">
        <v>201.58838027420381</v>
      </c>
      <c r="R43" s="89">
        <v>219.70724939109638</v>
      </c>
      <c r="S43" s="89">
        <v>234.05253293099361</v>
      </c>
      <c r="T43" s="89">
        <v>255.91408157105755</v>
      </c>
      <c r="U43" s="89">
        <v>278.47956406063685</v>
      </c>
      <c r="V43" s="56">
        <v>284.05010289972074</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39.283742268327892</v>
      </c>
      <c r="P44" s="89">
        <v>55.272041726781836</v>
      </c>
      <c r="Q44" s="89">
        <v>25.160119738237345</v>
      </c>
      <c r="R44" s="89">
        <v>20.895046838964529</v>
      </c>
      <c r="S44" s="89" t="s">
        <v>208</v>
      </c>
      <c r="T44" s="89" t="s">
        <v>208</v>
      </c>
      <c r="U44" s="89" t="s">
        <v>208</v>
      </c>
      <c r="V44" s="56" t="s">
        <v>208</v>
      </c>
    </row>
    <row r="45" spans="1:22" ht="15">
      <c r="A45" s="108" t="s">
        <v>46</v>
      </c>
      <c r="B45" s="89">
        <v>327.07097124359694</v>
      </c>
      <c r="C45" s="89">
        <v>332.06971225845746</v>
      </c>
      <c r="D45" s="89">
        <v>332.5141582312578</v>
      </c>
      <c r="E45" s="89">
        <v>346.13483165494586</v>
      </c>
      <c r="F45" s="89">
        <v>351.28454891483887</v>
      </c>
      <c r="G45" s="89">
        <v>366.92960690204814</v>
      </c>
      <c r="H45" s="89">
        <v>378.68206511842169</v>
      </c>
      <c r="I45" s="89">
        <v>414.16010934499047</v>
      </c>
      <c r="J45" s="89">
        <v>429.61951104198482</v>
      </c>
      <c r="K45" s="89">
        <v>442.79864473386323</v>
      </c>
      <c r="L45" s="89">
        <v>452.21232587328154</v>
      </c>
      <c r="M45" s="89">
        <v>453.08449430445683</v>
      </c>
      <c r="N45" s="89">
        <v>466.84098258099937</v>
      </c>
      <c r="O45" s="89">
        <v>517.40417606099095</v>
      </c>
      <c r="P45" s="89">
        <v>525.29908816528996</v>
      </c>
      <c r="Q45" s="89">
        <v>513.8433768429469</v>
      </c>
      <c r="R45" s="89">
        <v>499.8005651765485</v>
      </c>
      <c r="S45" s="89" t="s">
        <v>208</v>
      </c>
      <c r="T45" s="89" t="s">
        <v>208</v>
      </c>
      <c r="U45" s="89" t="s">
        <v>208</v>
      </c>
      <c r="V45" s="56" t="s">
        <v>208</v>
      </c>
    </row>
    <row r="46" spans="1:22" ht="26.25" customHeight="1">
      <c r="A46" s="108" t="s">
        <v>47</v>
      </c>
      <c r="B46" s="89">
        <v>649.45099582397654</v>
      </c>
      <c r="C46" s="89">
        <v>693.35699916873318</v>
      </c>
      <c r="D46" s="89">
        <v>737.52477981489073</v>
      </c>
      <c r="E46" s="89">
        <v>788.67460718552536</v>
      </c>
      <c r="F46" s="89">
        <v>822.64219724260636</v>
      </c>
      <c r="G46" s="89">
        <v>882.92528684906176</v>
      </c>
      <c r="H46" s="89">
        <v>913.52406541652022</v>
      </c>
      <c r="I46" s="89">
        <v>953.56466798571785</v>
      </c>
      <c r="J46" s="89">
        <v>988.36765691268624</v>
      </c>
      <c r="K46" s="89">
        <v>1025.3879269063304</v>
      </c>
      <c r="L46" s="89">
        <v>1057.4154861436964</v>
      </c>
      <c r="M46" s="89">
        <v>1112.1179751674817</v>
      </c>
      <c r="N46" s="89">
        <v>1153.7974838440409</v>
      </c>
      <c r="O46" s="89">
        <v>1236.1695391018084</v>
      </c>
      <c r="P46" s="89">
        <v>1258.9515846555116</v>
      </c>
      <c r="Q46" s="89">
        <v>1315.008613546689</v>
      </c>
      <c r="R46" s="89">
        <v>1374.4748010950464</v>
      </c>
      <c r="S46" s="89">
        <v>1388.5101986902002</v>
      </c>
      <c r="T46" s="89">
        <v>1350.3151317131069</v>
      </c>
      <c r="U46" s="89">
        <v>1216.9463347361245</v>
      </c>
      <c r="V46" s="56">
        <v>1063.3838428010033</v>
      </c>
    </row>
    <row r="47" spans="1:22" ht="15">
      <c r="A47" s="53" t="s">
        <v>48</v>
      </c>
      <c r="B47" s="89" t="s">
        <v>208</v>
      </c>
      <c r="C47" s="89" t="s">
        <v>208</v>
      </c>
      <c r="D47" s="89" t="s">
        <v>208</v>
      </c>
      <c r="E47" s="89" t="s">
        <v>208</v>
      </c>
      <c r="F47" s="89" t="s">
        <v>208</v>
      </c>
      <c r="G47" s="89" t="s">
        <v>208</v>
      </c>
      <c r="H47" s="89">
        <v>101.88079618873113</v>
      </c>
      <c r="I47" s="89">
        <v>102.92420014198157</v>
      </c>
      <c r="J47" s="89">
        <v>107.10259312013099</v>
      </c>
      <c r="K47" s="89">
        <v>114.43482813642136</v>
      </c>
      <c r="L47" s="89">
        <v>117.09797532782272</v>
      </c>
      <c r="M47" s="89">
        <v>121.96076968808478</v>
      </c>
      <c r="N47" s="89">
        <v>126.77798378048435</v>
      </c>
      <c r="O47" s="89">
        <v>135.66298735188019</v>
      </c>
      <c r="P47" s="89">
        <v>137.85144236628443</v>
      </c>
      <c r="Q47" s="89">
        <v>148.05665464666771</v>
      </c>
      <c r="R47" s="89">
        <v>153.6220381191317</v>
      </c>
      <c r="S47" s="89">
        <v>158.42115388479746</v>
      </c>
      <c r="T47" s="89">
        <v>182.52375493702976</v>
      </c>
      <c r="U47" s="89">
        <v>192.33464878242287</v>
      </c>
      <c r="V47" s="56">
        <v>194.30749092642887</v>
      </c>
    </row>
    <row r="48" spans="1:22" ht="15">
      <c r="A48" s="53" t="s">
        <v>49</v>
      </c>
      <c r="B48" s="89" t="s">
        <v>208</v>
      </c>
      <c r="C48" s="89" t="s">
        <v>208</v>
      </c>
      <c r="D48" s="89" t="s">
        <v>208</v>
      </c>
      <c r="E48" s="89" t="s">
        <v>208</v>
      </c>
      <c r="F48" s="89" t="s">
        <v>208</v>
      </c>
      <c r="G48" s="89" t="s">
        <v>208</v>
      </c>
      <c r="H48" s="89">
        <v>520.48040196229988</v>
      </c>
      <c r="I48" s="89">
        <v>537.20212338512295</v>
      </c>
      <c r="J48" s="89">
        <v>548.7563893906771</v>
      </c>
      <c r="K48" s="89">
        <v>560.03709335040662</v>
      </c>
      <c r="L48" s="89">
        <v>571.65239696400329</v>
      </c>
      <c r="M48" s="89">
        <v>595.1728290203655</v>
      </c>
      <c r="N48" s="89">
        <v>612.63892989358169</v>
      </c>
      <c r="O48" s="89">
        <v>650.59742561981864</v>
      </c>
      <c r="P48" s="89">
        <v>656.46941389827316</v>
      </c>
      <c r="Q48" s="89">
        <v>692.35092979745878</v>
      </c>
      <c r="R48" s="89">
        <v>728.17930385975035</v>
      </c>
      <c r="S48" s="89">
        <v>730.63250742297464</v>
      </c>
      <c r="T48" s="89">
        <v>656.68556111213422</v>
      </c>
      <c r="U48" s="89">
        <v>545.51871269953699</v>
      </c>
      <c r="V48" s="56">
        <v>425.4464365749742</v>
      </c>
    </row>
    <row r="49" spans="1:22" ht="15">
      <c r="A49" s="53" t="s">
        <v>50</v>
      </c>
      <c r="B49" s="89" t="s">
        <v>208</v>
      </c>
      <c r="C49" s="89" t="s">
        <v>208</v>
      </c>
      <c r="D49" s="89" t="s">
        <v>208</v>
      </c>
      <c r="E49" s="89" t="s">
        <v>208</v>
      </c>
      <c r="F49" s="89" t="s">
        <v>208</v>
      </c>
      <c r="G49" s="89" t="s">
        <v>208</v>
      </c>
      <c r="H49" s="89">
        <v>291.14568039700862</v>
      </c>
      <c r="I49" s="89">
        <v>313.34095235530333</v>
      </c>
      <c r="J49" s="89">
        <v>332.46105785418723</v>
      </c>
      <c r="K49" s="89">
        <v>350.91637586447985</v>
      </c>
      <c r="L49" s="89">
        <v>368.72650881380724</v>
      </c>
      <c r="M49" s="89">
        <v>394.97621980456495</v>
      </c>
      <c r="N49" s="89">
        <v>414.17356342657661</v>
      </c>
      <c r="O49" s="89">
        <v>449.63266150424363</v>
      </c>
      <c r="P49" s="89">
        <v>464.66343001273231</v>
      </c>
      <c r="Q49" s="89">
        <v>474.20008393699936</v>
      </c>
      <c r="R49" s="89">
        <v>491.64995646083753</v>
      </c>
      <c r="S49" s="89">
        <v>498.73513544605692</v>
      </c>
      <c r="T49" s="89">
        <v>513.32101660394619</v>
      </c>
      <c r="U49" s="89">
        <v>479.25846420981236</v>
      </c>
      <c r="V49" s="56">
        <v>448.26206543392522</v>
      </c>
    </row>
    <row r="50" spans="1:22" ht="17.25" customHeight="1">
      <c r="A50" s="108" t="s">
        <v>91</v>
      </c>
      <c r="B50" s="89" t="s">
        <v>208</v>
      </c>
      <c r="C50" s="89" t="s">
        <v>208</v>
      </c>
      <c r="D50" s="89" t="s">
        <v>208</v>
      </c>
      <c r="E50" s="89" t="s">
        <v>208</v>
      </c>
      <c r="F50" s="89" t="s">
        <v>208</v>
      </c>
      <c r="G50" s="89" t="s">
        <v>208</v>
      </c>
      <c r="H50" s="89">
        <v>1.0357726407718886</v>
      </c>
      <c r="I50" s="89">
        <v>1.6146721229751366</v>
      </c>
      <c r="J50" s="89">
        <v>1.6605150285055428</v>
      </c>
      <c r="K50" s="89">
        <v>1.8116546403283778</v>
      </c>
      <c r="L50" s="89">
        <v>1.7757851178996948</v>
      </c>
      <c r="M50" s="89">
        <v>1.9901838066089885</v>
      </c>
      <c r="N50" s="89">
        <v>1.8923530234385733</v>
      </c>
      <c r="O50" s="89">
        <v>2.2863949143975648</v>
      </c>
      <c r="P50" s="89">
        <v>2.1804536489080575</v>
      </c>
      <c r="Q50" s="89">
        <v>2.261055022053478</v>
      </c>
      <c r="R50" s="89">
        <v>4.5450267740570984</v>
      </c>
      <c r="S50" s="89">
        <v>12.752478851516434</v>
      </c>
      <c r="T50" s="89">
        <v>13.66360024507671</v>
      </c>
      <c r="U50" s="89">
        <v>11.438274879114809</v>
      </c>
      <c r="V50" s="56">
        <v>12.299819138243784</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13.879101359648303</v>
      </c>
      <c r="O51" s="89">
        <v>135.03029723658599</v>
      </c>
      <c r="P51" s="89">
        <v>225.55456271411961</v>
      </c>
      <c r="Q51" s="89">
        <v>353.87125987482858</v>
      </c>
      <c r="R51" s="89">
        <v>653.47465830158058</v>
      </c>
      <c r="S51" s="89">
        <v>961.08565644644659</v>
      </c>
      <c r="T51" s="89">
        <v>1192.3525751152081</v>
      </c>
      <c r="U51" s="89">
        <v>1322.4902039807143</v>
      </c>
      <c r="V51" s="56">
        <v>1351.6175037471833</v>
      </c>
    </row>
    <row r="52" spans="1:22" ht="15">
      <c r="A52" s="109" t="s">
        <v>51</v>
      </c>
      <c r="B52" s="89">
        <v>1343.2829721097376</v>
      </c>
      <c r="C52" s="89">
        <v>1304.1936347643586</v>
      </c>
      <c r="D52" s="89">
        <v>1285.4111870004333</v>
      </c>
      <c r="E52" s="89">
        <v>1300.3141889859135</v>
      </c>
      <c r="F52" s="89">
        <v>1281.320273873537</v>
      </c>
      <c r="G52" s="89">
        <v>1317.1153888232077</v>
      </c>
      <c r="H52" s="89">
        <v>1374.4752904986562</v>
      </c>
      <c r="I52" s="89">
        <v>1303.6524654849538</v>
      </c>
      <c r="J52" s="89">
        <v>1339.1602836307502</v>
      </c>
      <c r="K52" s="89">
        <v>1366.8477468113724</v>
      </c>
      <c r="L52" s="89">
        <v>1432.433680525485</v>
      </c>
      <c r="M52" s="89">
        <v>1486.3564160152825</v>
      </c>
      <c r="N52" s="89">
        <v>1589.0224824731135</v>
      </c>
      <c r="O52" s="89">
        <v>1831.059282544524</v>
      </c>
      <c r="P52" s="89">
        <v>1933.2288863372089</v>
      </c>
      <c r="Q52" s="89">
        <v>2033.5984219636273</v>
      </c>
      <c r="R52" s="89">
        <v>2120.8245887901808</v>
      </c>
      <c r="S52" s="89">
        <v>2093.5365969712184</v>
      </c>
      <c r="T52" s="89">
        <v>2080.0236962579561</v>
      </c>
      <c r="U52" s="89">
        <v>2069.0455209481261</v>
      </c>
      <c r="V52" s="56">
        <v>1972.0072025558659</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1024.3694973496872</v>
      </c>
      <c r="O53" s="89">
        <v>1253.5847832685949</v>
      </c>
      <c r="P53" s="89">
        <v>1346.8059770285474</v>
      </c>
      <c r="Q53" s="89">
        <v>1426.1357913586251</v>
      </c>
      <c r="R53" s="89">
        <v>1501.3740635677923</v>
      </c>
      <c r="S53" s="89">
        <v>1481.1803964073247</v>
      </c>
      <c r="T53" s="89">
        <v>1474.4319268733109</v>
      </c>
      <c r="U53" s="89">
        <v>1475.6719869260573</v>
      </c>
      <c r="V53" s="56">
        <v>1411.1296504967552</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564.65298397346248</v>
      </c>
      <c r="O54" s="89">
        <v>577.47449927592902</v>
      </c>
      <c r="P54" s="89">
        <v>586.42290930866147</v>
      </c>
      <c r="Q54" s="89">
        <v>607.46263060500166</v>
      </c>
      <c r="R54" s="89">
        <v>619.45052629867757</v>
      </c>
      <c r="S54" s="89">
        <v>612.35620056389348</v>
      </c>
      <c r="T54" s="89">
        <v>605.59177042816725</v>
      </c>
      <c r="U54" s="89">
        <v>593.3735340220685</v>
      </c>
      <c r="V54" s="56">
        <v>560.87755205911105</v>
      </c>
    </row>
    <row r="55" spans="1:22" ht="15">
      <c r="A55" s="109" t="s">
        <v>52</v>
      </c>
      <c r="B55" s="89">
        <v>1000.0337531630054</v>
      </c>
      <c r="C55" s="89">
        <v>957.25830635718796</v>
      </c>
      <c r="D55" s="89">
        <v>931.45082059020933</v>
      </c>
      <c r="E55" s="89">
        <v>881.08865923581891</v>
      </c>
      <c r="F55" s="89">
        <v>857.7553867030108</v>
      </c>
      <c r="G55" s="89">
        <v>856.56598806178147</v>
      </c>
      <c r="H55" s="89">
        <v>850.69933573406126</v>
      </c>
      <c r="I55" s="89">
        <v>828.48299293347986</v>
      </c>
      <c r="J55" s="89">
        <v>797.94162876659209</v>
      </c>
      <c r="K55" s="89">
        <v>778.16303569869444</v>
      </c>
      <c r="L55" s="89">
        <v>746.95011898833855</v>
      </c>
      <c r="M55" s="89">
        <v>739.89107068266151</v>
      </c>
      <c r="N55" s="89">
        <v>707.73158989742944</v>
      </c>
      <c r="O55" s="89">
        <v>654.78438868431329</v>
      </c>
      <c r="P55" s="89">
        <v>583.05150960287608</v>
      </c>
      <c r="Q55" s="89">
        <v>509.18720742698503</v>
      </c>
      <c r="R55" s="89">
        <v>327.43428266241096</v>
      </c>
      <c r="S55" s="89">
        <v>131.10410334471533</v>
      </c>
      <c r="T55" s="89">
        <v>31.731887164738485</v>
      </c>
      <c r="U55" s="89">
        <v>14.451095191846125</v>
      </c>
      <c r="V55" s="56">
        <v>2.0423145571713119</v>
      </c>
    </row>
    <row r="56" spans="1:22" ht="27" customHeight="1">
      <c r="A56" s="108" t="s">
        <v>53</v>
      </c>
      <c r="B56" s="89">
        <v>1919.7308586561699</v>
      </c>
      <c r="C56" s="89">
        <v>1580.6965513578368</v>
      </c>
      <c r="D56" s="89">
        <v>1525.2280495233188</v>
      </c>
      <c r="E56" s="89">
        <v>1577.5928149224235</v>
      </c>
      <c r="F56" s="89">
        <v>1708.8161814140569</v>
      </c>
      <c r="G56" s="89">
        <v>1831.5934092625528</v>
      </c>
      <c r="H56" s="89">
        <v>1831.0659828604337</v>
      </c>
      <c r="I56" s="89">
        <v>1598.9135432787816</v>
      </c>
      <c r="J56" s="89">
        <v>1187.3885423069917</v>
      </c>
      <c r="K56" s="89">
        <v>1052.2665538430801</v>
      </c>
      <c r="L56" s="89">
        <v>983.11000350217876</v>
      </c>
      <c r="M56" s="89">
        <v>982.22859199193533</v>
      </c>
      <c r="N56" s="89">
        <v>928.02214487832964</v>
      </c>
      <c r="O56" s="89">
        <v>887.09670932831102</v>
      </c>
      <c r="P56" s="89">
        <v>818.42693425571133</v>
      </c>
      <c r="Q56" s="89">
        <v>716.30852277271458</v>
      </c>
      <c r="R56" s="89">
        <v>536.4332784618141</v>
      </c>
      <c r="S56" s="89">
        <v>376.47227787453915</v>
      </c>
      <c r="T56" s="89">
        <v>312.99643511989376</v>
      </c>
      <c r="U56" s="89">
        <v>284.87053104698595</v>
      </c>
      <c r="V56" s="56">
        <v>250.45065514031785</v>
      </c>
    </row>
    <row r="57" spans="1:22" ht="15">
      <c r="A57" s="53" t="s">
        <v>54</v>
      </c>
      <c r="B57" s="89">
        <v>539.37443472543919</v>
      </c>
      <c r="C57" s="89">
        <v>531.73372983025808</v>
      </c>
      <c r="D57" s="89">
        <v>506.68385194134237</v>
      </c>
      <c r="E57" s="89">
        <v>531.56252388057158</v>
      </c>
      <c r="F57" s="89">
        <v>547.7001506968287</v>
      </c>
      <c r="G57" s="89">
        <v>598.72114893173705</v>
      </c>
      <c r="H57" s="89">
        <v>598.59021195370099</v>
      </c>
      <c r="I57" s="89">
        <v>322.68069467062281</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515.2814940424214</v>
      </c>
      <c r="G58" s="89">
        <v>557.08739181012322</v>
      </c>
      <c r="H58" s="89">
        <v>546.59658239049554</v>
      </c>
      <c r="I58" s="89">
        <v>568.56232697444761</v>
      </c>
      <c r="J58" s="89">
        <v>548.54061542167995</v>
      </c>
      <c r="K58" s="89">
        <v>494.35409533326549</v>
      </c>
      <c r="L58" s="89">
        <v>479.58146923221824</v>
      </c>
      <c r="M58" s="89">
        <v>517.8168516667447</v>
      </c>
      <c r="N58" s="89">
        <v>513.40137666136718</v>
      </c>
      <c r="O58" s="89">
        <v>495.1581869198323</v>
      </c>
      <c r="P58" s="89">
        <v>449.43243202281815</v>
      </c>
      <c r="Q58" s="89">
        <v>382.73142086061034</v>
      </c>
      <c r="R58" s="89">
        <v>222.55593120829445</v>
      </c>
      <c r="S58" s="89">
        <v>86.890734924251291</v>
      </c>
      <c r="T58" s="89">
        <v>43.027743279714457</v>
      </c>
      <c r="U58" s="89">
        <v>28.502112805889322</v>
      </c>
      <c r="V58" s="56">
        <v>12.425095953314605</v>
      </c>
    </row>
    <row r="59" spans="1:22" ht="15">
      <c r="A59" s="53" t="s">
        <v>186</v>
      </c>
      <c r="B59" s="89" t="s">
        <v>208</v>
      </c>
      <c r="C59" s="89" t="s">
        <v>208</v>
      </c>
      <c r="D59" s="89" t="s">
        <v>208</v>
      </c>
      <c r="E59" s="89" t="s">
        <v>208</v>
      </c>
      <c r="F59" s="89">
        <v>574.2897382601717</v>
      </c>
      <c r="G59" s="89">
        <v>595.97348733780927</v>
      </c>
      <c r="H59" s="89">
        <v>605.81318327258555</v>
      </c>
      <c r="I59" s="89">
        <v>626.43849590327738</v>
      </c>
      <c r="J59" s="89">
        <v>562.09763055414658</v>
      </c>
      <c r="K59" s="89">
        <v>474.65376855094831</v>
      </c>
      <c r="L59" s="89">
        <v>425.06551441172741</v>
      </c>
      <c r="M59" s="89">
        <v>392.72139275477616</v>
      </c>
      <c r="N59" s="89">
        <v>350.53321037205126</v>
      </c>
      <c r="O59" s="89">
        <v>325.10607118600745</v>
      </c>
      <c r="P59" s="89">
        <v>293.36095208258826</v>
      </c>
      <c r="Q59" s="89">
        <v>258.08309676914911</v>
      </c>
      <c r="R59" s="89">
        <v>232.57710962952353</v>
      </c>
      <c r="S59" s="89">
        <v>204.68763462227466</v>
      </c>
      <c r="T59" s="89">
        <v>185.89305161292535</v>
      </c>
      <c r="U59" s="89">
        <v>171.5192755525072</v>
      </c>
      <c r="V59" s="56">
        <v>155.22629346912379</v>
      </c>
    </row>
    <row r="60" spans="1:22" ht="15">
      <c r="A60" s="53" t="s">
        <v>187</v>
      </c>
      <c r="B60" s="89" t="s">
        <v>208</v>
      </c>
      <c r="C60" s="89" t="s">
        <v>208</v>
      </c>
      <c r="D60" s="89" t="s">
        <v>208</v>
      </c>
      <c r="E60" s="89" t="s">
        <v>208</v>
      </c>
      <c r="F60" s="89">
        <v>32.750039843882412</v>
      </c>
      <c r="G60" s="89">
        <v>41.449562201473711</v>
      </c>
      <c r="H60" s="89">
        <v>43.845439020889749</v>
      </c>
      <c r="I60" s="89">
        <v>46.550937147044927</v>
      </c>
      <c r="J60" s="89">
        <v>44.915780794107455</v>
      </c>
      <c r="K60" s="89">
        <v>41.484591559399838</v>
      </c>
      <c r="L60" s="89">
        <v>39.70427854200998</v>
      </c>
      <c r="M60" s="89">
        <v>37.473391674846752</v>
      </c>
      <c r="N60" s="89">
        <v>35.460752936632403</v>
      </c>
      <c r="O60" s="89">
        <v>38.570776285422923</v>
      </c>
      <c r="P60" s="89">
        <v>48.393277304018085</v>
      </c>
      <c r="Q60" s="89">
        <v>52.182535993548868</v>
      </c>
      <c r="R60" s="89">
        <v>60.744306470551628</v>
      </c>
      <c r="S60" s="89">
        <v>66.515184181393053</v>
      </c>
      <c r="T60" s="89">
        <v>68.463851522957938</v>
      </c>
      <c r="U60" s="89">
        <v>70.9801292475492</v>
      </c>
      <c r="V60" s="56">
        <v>71.061321784542656</v>
      </c>
    </row>
    <row r="61" spans="1:22" ht="15">
      <c r="A61" s="53" t="s">
        <v>188</v>
      </c>
      <c r="B61" s="89" t="s">
        <v>208</v>
      </c>
      <c r="C61" s="89" t="s">
        <v>208</v>
      </c>
      <c r="D61" s="89" t="s">
        <v>208</v>
      </c>
      <c r="E61" s="89" t="s">
        <v>208</v>
      </c>
      <c r="F61" s="89">
        <v>38.794758570752677</v>
      </c>
      <c r="G61" s="89">
        <v>38.361818981409591</v>
      </c>
      <c r="H61" s="89">
        <v>36.220566222761853</v>
      </c>
      <c r="I61" s="89">
        <v>34.681088583388778</v>
      </c>
      <c r="J61" s="89">
        <v>31.834515537057641</v>
      </c>
      <c r="K61" s="89">
        <v>42.492355953013401</v>
      </c>
      <c r="L61" s="89">
        <v>39.025701023821249</v>
      </c>
      <c r="M61" s="89">
        <v>32.60258121033241</v>
      </c>
      <c r="N61" s="89">
        <v>26.031113125976361</v>
      </c>
      <c r="O61" s="89">
        <v>26.031927763224722</v>
      </c>
      <c r="P61" s="89">
        <v>26.78037147331781</v>
      </c>
      <c r="Q61" s="89">
        <v>23.630946697342768</v>
      </c>
      <c r="R61" s="89">
        <v>20.925635488625577</v>
      </c>
      <c r="S61" s="89">
        <v>18.399393672205218</v>
      </c>
      <c r="T61" s="89">
        <v>15.46226899608242</v>
      </c>
      <c r="U61" s="89">
        <v>13.693608543467969</v>
      </c>
      <c r="V61" s="56">
        <v>11.445800406132157</v>
      </c>
    </row>
    <row r="62" spans="1:22" ht="26.25" customHeight="1">
      <c r="A62" s="109" t="s">
        <v>192</v>
      </c>
      <c r="B62" s="89" t="s">
        <v>208</v>
      </c>
      <c r="C62" s="89" t="s">
        <v>208</v>
      </c>
      <c r="D62" s="89" t="s">
        <v>208</v>
      </c>
      <c r="E62" s="89" t="s">
        <v>208</v>
      </c>
      <c r="F62" s="89">
        <v>90.366538849832764</v>
      </c>
      <c r="G62" s="89">
        <v>91.549103980734102</v>
      </c>
      <c r="H62" s="89">
        <v>89.963700328155653</v>
      </c>
      <c r="I62" s="89">
        <v>88.448587245943628</v>
      </c>
      <c r="J62" s="89">
        <v>89.663111647579498</v>
      </c>
      <c r="K62" s="89">
        <v>87.17804510148018</v>
      </c>
      <c r="L62" s="89">
        <v>84.76709619341618</v>
      </c>
      <c r="M62" s="89">
        <v>83.494812913974783</v>
      </c>
      <c r="N62" s="89">
        <v>83.802080724597673</v>
      </c>
      <c r="O62" s="89">
        <v>86.325561426711388</v>
      </c>
      <c r="P62" s="89">
        <v>90.171338295989671</v>
      </c>
      <c r="Q62" s="89">
        <v>89.757188651053937</v>
      </c>
      <c r="R62" s="89">
        <v>89.718352452377289</v>
      </c>
      <c r="S62" s="89">
        <v>88.519956065906158</v>
      </c>
      <c r="T62" s="89">
        <v>88.203953923289731</v>
      </c>
      <c r="U62" s="89">
        <v>86.23774669864676</v>
      </c>
      <c r="V62" s="56">
        <v>81.517091334442156</v>
      </c>
    </row>
    <row r="63" spans="1:22" ht="15">
      <c r="A63" s="108" t="s">
        <v>60</v>
      </c>
      <c r="B63" s="89">
        <v>297.64297002032515</v>
      </c>
      <c r="C63" s="89">
        <v>534.73767859935367</v>
      </c>
      <c r="D63" s="89">
        <v>497.50340713038008</v>
      </c>
      <c r="E63" s="89">
        <v>478.91858178652149</v>
      </c>
      <c r="F63" s="89">
        <v>438.05997031089566</v>
      </c>
      <c r="G63" s="89">
        <v>390.79919918804467</v>
      </c>
      <c r="H63" s="89">
        <v>379.323101672056</v>
      </c>
      <c r="I63" s="89">
        <v>373.55781623999786</v>
      </c>
      <c r="J63" s="89">
        <v>313.0301185875835</v>
      </c>
      <c r="K63" s="89">
        <v>342.70424375339934</v>
      </c>
      <c r="L63" s="89">
        <v>359.20200964886965</v>
      </c>
      <c r="M63" s="89">
        <v>329.10844822923269</v>
      </c>
      <c r="N63" s="89">
        <v>397.61710145589524</v>
      </c>
      <c r="O63" s="89">
        <v>629.42583627516547</v>
      </c>
      <c r="P63" s="89">
        <v>570.50717175747695</v>
      </c>
      <c r="Q63" s="89">
        <v>605.11219057926883</v>
      </c>
      <c r="R63" s="89">
        <v>609.42013659314262</v>
      </c>
      <c r="S63" s="89">
        <v>516.92501699651405</v>
      </c>
      <c r="T63" s="89">
        <v>362.44724197271137</v>
      </c>
      <c r="U63" s="89">
        <v>268.26032509869037</v>
      </c>
      <c r="V63" s="56">
        <v>230.88033992993726</v>
      </c>
    </row>
    <row r="64" spans="1:22" ht="15">
      <c r="A64" s="108" t="s">
        <v>61</v>
      </c>
      <c r="B64" s="89" t="s">
        <v>208</v>
      </c>
      <c r="C64" s="89" t="s">
        <v>208</v>
      </c>
      <c r="D64" s="89" t="s">
        <v>208</v>
      </c>
      <c r="E64" s="89" t="s">
        <v>208</v>
      </c>
      <c r="F64" s="89">
        <v>7.1775139342184824</v>
      </c>
      <c r="G64" s="89">
        <v>7.577929251088805</v>
      </c>
      <c r="H64" s="89">
        <v>7.0340240012272224</v>
      </c>
      <c r="I64" s="89">
        <v>14.502026948243641</v>
      </c>
      <c r="J64" s="89">
        <v>15.324936857169169</v>
      </c>
      <c r="K64" s="89">
        <v>17.02643969209057</v>
      </c>
      <c r="L64" s="89">
        <v>16.345157748669365</v>
      </c>
      <c r="M64" s="89">
        <v>23.840381461015884</v>
      </c>
      <c r="N64" s="89">
        <v>26.622241443866972</v>
      </c>
      <c r="O64" s="89">
        <v>34.157611886246364</v>
      </c>
      <c r="P64" s="89">
        <v>32.036485165598101</v>
      </c>
      <c r="Q64" s="89">
        <v>33.472375961098628</v>
      </c>
      <c r="R64" s="89">
        <v>32.939469908319055</v>
      </c>
      <c r="S64" s="89">
        <v>32.783359792349231</v>
      </c>
      <c r="T64" s="89">
        <v>34.334893810380841</v>
      </c>
      <c r="U64" s="89">
        <v>38.250367407342338</v>
      </c>
      <c r="V64" s="56">
        <v>39.327164967812166</v>
      </c>
    </row>
    <row r="65" spans="1:22" ht="15">
      <c r="A65" s="108" t="s">
        <v>189</v>
      </c>
      <c r="B65" s="89" t="s">
        <v>208</v>
      </c>
      <c r="C65" s="89" t="s">
        <v>208</v>
      </c>
      <c r="D65" s="89" t="s">
        <v>208</v>
      </c>
      <c r="E65" s="89" t="s">
        <v>208</v>
      </c>
      <c r="F65" s="89" t="s">
        <v>208</v>
      </c>
      <c r="G65" s="89" t="s">
        <v>208</v>
      </c>
      <c r="H65" s="89" t="s">
        <v>208</v>
      </c>
      <c r="I65" s="89" t="s">
        <v>208</v>
      </c>
      <c r="J65" s="89">
        <v>50.073409385962393</v>
      </c>
      <c r="K65" s="89">
        <v>51.658750192234926</v>
      </c>
      <c r="L65" s="89">
        <v>53.214554429283865</v>
      </c>
      <c r="M65" s="89">
        <v>54.402097652873593</v>
      </c>
      <c r="N65" s="89">
        <v>54.860823987411706</v>
      </c>
      <c r="O65" s="89">
        <v>56.369301746862305</v>
      </c>
      <c r="P65" s="89">
        <v>58.407687006359509</v>
      </c>
      <c r="Q65" s="89">
        <v>58.635387363203236</v>
      </c>
      <c r="R65" s="89">
        <v>58.422285903475967</v>
      </c>
      <c r="S65" s="89">
        <v>58.92696917226219</v>
      </c>
      <c r="T65" s="89">
        <v>58.6901169311407</v>
      </c>
      <c r="U65" s="89">
        <v>59.227125146069888</v>
      </c>
      <c r="V65" s="56">
        <v>58.767382305776614</v>
      </c>
    </row>
    <row r="66" spans="1:22" ht="15">
      <c r="A66" s="108" t="s">
        <v>95</v>
      </c>
      <c r="B66" s="89" t="s">
        <v>208</v>
      </c>
      <c r="C66" s="89" t="s">
        <v>208</v>
      </c>
      <c r="D66" s="89" t="s">
        <v>208</v>
      </c>
      <c r="E66" s="89" t="s">
        <v>208</v>
      </c>
      <c r="F66" s="89" t="s">
        <v>208</v>
      </c>
      <c r="G66" s="89" t="s">
        <v>208</v>
      </c>
      <c r="H66" s="89" t="s">
        <v>208</v>
      </c>
      <c r="I66" s="89" t="s">
        <v>208</v>
      </c>
      <c r="J66" s="89">
        <v>789.30094049500542</v>
      </c>
      <c r="K66" s="89">
        <v>821.47765169742377</v>
      </c>
      <c r="L66" s="89">
        <v>849.35366361474757</v>
      </c>
      <c r="M66" s="89">
        <v>883.60427734003451</v>
      </c>
      <c r="N66" s="89">
        <v>893.88973076896434</v>
      </c>
      <c r="O66" s="89">
        <v>929.75954478215704</v>
      </c>
      <c r="P66" s="89">
        <v>921.08472338484592</v>
      </c>
      <c r="Q66" s="89">
        <v>886.3345484022874</v>
      </c>
      <c r="R66" s="89">
        <v>807.09961839907305</v>
      </c>
      <c r="S66" s="89">
        <v>739.94168977553193</v>
      </c>
      <c r="T66" s="89">
        <v>674.14115718814514</v>
      </c>
      <c r="U66" s="89">
        <v>613.87752515931061</v>
      </c>
      <c r="V66" s="56">
        <v>556.74803945135181</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11.437435937552149</v>
      </c>
      <c r="T67" s="89">
        <v>222.2916500184584</v>
      </c>
      <c r="U67" s="89">
        <v>395.77702722458469</v>
      </c>
      <c r="V67" s="56">
        <v>521.14849569001353</v>
      </c>
    </row>
    <row r="68" spans="1:22" ht="15">
      <c r="A68" s="108" t="s">
        <v>62</v>
      </c>
      <c r="B68" s="89">
        <v>119.99552660729204</v>
      </c>
      <c r="C68" s="89">
        <v>131.06938609352434</v>
      </c>
      <c r="D68" s="89">
        <v>124.77067175774482</v>
      </c>
      <c r="E68" s="89">
        <v>125.07262795875138</v>
      </c>
      <c r="F68" s="89">
        <v>129.24329571693985</v>
      </c>
      <c r="G68" s="89">
        <v>131.11644012232065</v>
      </c>
      <c r="H68" s="89">
        <v>116.38801790841734</v>
      </c>
      <c r="I68" s="89">
        <v>111.27381648578124</v>
      </c>
      <c r="J68" s="89">
        <v>106.82944596712562</v>
      </c>
      <c r="K68" s="89">
        <v>101.96280900302322</v>
      </c>
      <c r="L68" s="89">
        <v>99.5067034529485</v>
      </c>
      <c r="M68" s="89">
        <v>96.361131513586173</v>
      </c>
      <c r="N68" s="89">
        <v>92.916251254571335</v>
      </c>
      <c r="O68" s="89">
        <v>93.925552559441073</v>
      </c>
      <c r="P68" s="89">
        <v>90.787307842161695</v>
      </c>
      <c r="Q68" s="89">
        <v>89.078800023751313</v>
      </c>
      <c r="R68" s="89">
        <v>88.177507862427447</v>
      </c>
      <c r="S68" s="89">
        <v>85.411500322024182</v>
      </c>
      <c r="T68" s="89">
        <v>76.464229291538473</v>
      </c>
      <c r="U68" s="89">
        <v>54.897665851018338</v>
      </c>
      <c r="V68" s="56">
        <v>31.410876035755692</v>
      </c>
    </row>
    <row r="69" spans="1:22" ht="15">
      <c r="A69" s="53" t="s">
        <v>49</v>
      </c>
      <c r="B69" s="89" t="s">
        <v>208</v>
      </c>
      <c r="C69" s="89" t="s">
        <v>208</v>
      </c>
      <c r="D69" s="89" t="s">
        <v>208</v>
      </c>
      <c r="E69" s="89" t="s">
        <v>208</v>
      </c>
      <c r="F69" s="89">
        <v>111.47806991759327</v>
      </c>
      <c r="G69" s="89">
        <v>113.22263760688121</v>
      </c>
      <c r="H69" s="89">
        <v>98.883287325150178</v>
      </c>
      <c r="I69" s="89">
        <v>93.137702467140429</v>
      </c>
      <c r="J69" s="89">
        <v>93.775505686529542</v>
      </c>
      <c r="K69" s="89">
        <v>88.785534728590079</v>
      </c>
      <c r="L69" s="89">
        <v>85.911078782255885</v>
      </c>
      <c r="M69" s="89">
        <v>76.239365481601183</v>
      </c>
      <c r="N69" s="89">
        <v>75.628875939902244</v>
      </c>
      <c r="O69" s="89">
        <v>75.91402969749528</v>
      </c>
      <c r="P69" s="89">
        <v>74.226754869600796</v>
      </c>
      <c r="Q69" s="89">
        <v>72.788380249022126</v>
      </c>
      <c r="R69" s="89">
        <v>73.129999518204428</v>
      </c>
      <c r="S69" s="89">
        <v>71.902005293156407</v>
      </c>
      <c r="T69" s="89">
        <v>63.573806928852122</v>
      </c>
      <c r="U69" s="89">
        <v>42.950147716167379</v>
      </c>
      <c r="V69" s="56">
        <v>20.194070896919687</v>
      </c>
    </row>
    <row r="70" spans="1:22" ht="15">
      <c r="A70" s="53" t="s">
        <v>50</v>
      </c>
      <c r="B70" s="89" t="s">
        <v>208</v>
      </c>
      <c r="C70" s="89" t="s">
        <v>208</v>
      </c>
      <c r="D70" s="89" t="s">
        <v>208</v>
      </c>
      <c r="E70" s="89" t="s">
        <v>208</v>
      </c>
      <c r="F70" s="89">
        <v>17.765225799346609</v>
      </c>
      <c r="G70" s="89">
        <v>17.893802515439447</v>
      </c>
      <c r="H70" s="89">
        <v>17.504730583267172</v>
      </c>
      <c r="I70" s="89">
        <v>18.136114018640814</v>
      </c>
      <c r="J70" s="89">
        <v>13.053940280596073</v>
      </c>
      <c r="K70" s="89">
        <v>13.17727427443314</v>
      </c>
      <c r="L70" s="89">
        <v>13.595624670692615</v>
      </c>
      <c r="M70" s="89">
        <v>20.121766031985004</v>
      </c>
      <c r="N70" s="89">
        <v>17.287375314669092</v>
      </c>
      <c r="O70" s="89">
        <v>18.011522861945799</v>
      </c>
      <c r="P70" s="89">
        <v>16.560552972560895</v>
      </c>
      <c r="Q70" s="89">
        <v>16.290419774729177</v>
      </c>
      <c r="R70" s="89">
        <v>15.047508344223008</v>
      </c>
      <c r="S70" s="89">
        <v>13.509495028867763</v>
      </c>
      <c r="T70" s="89">
        <v>12.890422362686358</v>
      </c>
      <c r="U70" s="89">
        <v>11.947518134850959</v>
      </c>
      <c r="V70" s="56">
        <v>11.216805138836007</v>
      </c>
    </row>
    <row r="71" spans="1:22" ht="15">
      <c r="A71" s="110" t="s">
        <v>63</v>
      </c>
      <c r="B71" s="89" t="s">
        <v>208</v>
      </c>
      <c r="C71" s="89" t="s">
        <v>208</v>
      </c>
      <c r="D71" s="89" t="s">
        <v>208</v>
      </c>
      <c r="E71" s="89">
        <v>4809.4588979650316</v>
      </c>
      <c r="F71" s="89">
        <v>4833.1342784790868</v>
      </c>
      <c r="G71" s="89">
        <v>5167.0465455546801</v>
      </c>
      <c r="H71" s="89">
        <v>5346.3139842227738</v>
      </c>
      <c r="I71" s="89">
        <v>5487.8894676760365</v>
      </c>
      <c r="J71" s="89">
        <v>5617.5557710855501</v>
      </c>
      <c r="K71" s="89">
        <v>5767.9386297785031</v>
      </c>
      <c r="L71" s="89">
        <v>5841.0525737627295</v>
      </c>
      <c r="M71" s="89">
        <v>6126.4902436517141</v>
      </c>
      <c r="N71" s="89">
        <v>6384.8408513115965</v>
      </c>
      <c r="O71" s="89">
        <v>6849.9509873174165</v>
      </c>
      <c r="P71" s="89">
        <v>7013.8451272915863</v>
      </c>
      <c r="Q71" s="89">
        <v>7339.1515015211098</v>
      </c>
      <c r="R71" s="89">
        <v>7719.9592872101894</v>
      </c>
      <c r="S71" s="89">
        <v>7903.3811235152152</v>
      </c>
      <c r="T71" s="89">
        <v>8098.024296794124</v>
      </c>
      <c r="U71" s="89">
        <v>8305.6167356515616</v>
      </c>
      <c r="V71" s="56">
        <v>8337.2306008499691</v>
      </c>
    </row>
    <row r="72" spans="1:22" ht="27" customHeight="1">
      <c r="A72" s="110" t="s">
        <v>96</v>
      </c>
      <c r="B72" s="89" t="s">
        <v>208</v>
      </c>
      <c r="C72" s="89" t="s">
        <v>208</v>
      </c>
      <c r="D72" s="89" t="s">
        <v>208</v>
      </c>
      <c r="E72" s="89" t="s">
        <v>208</v>
      </c>
      <c r="F72" s="89" t="s">
        <v>208</v>
      </c>
      <c r="G72" s="89" t="s">
        <v>208</v>
      </c>
      <c r="H72" s="89" t="s">
        <v>208</v>
      </c>
      <c r="I72" s="89" t="s">
        <v>208</v>
      </c>
      <c r="J72" s="89">
        <v>145.67618596682232</v>
      </c>
      <c r="K72" s="89">
        <v>133.72614210825196</v>
      </c>
      <c r="L72" s="89">
        <v>134.41766343547036</v>
      </c>
      <c r="M72" s="89">
        <v>174.14631912385141</v>
      </c>
      <c r="N72" s="89">
        <v>199.54714966144346</v>
      </c>
      <c r="O72" s="89">
        <v>180.07792372880527</v>
      </c>
      <c r="P72" s="89">
        <v>200.43370988313072</v>
      </c>
      <c r="Q72" s="89">
        <v>205.46412746304284</v>
      </c>
      <c r="R72" s="89">
        <v>205.75105095877697</v>
      </c>
      <c r="S72" s="89">
        <v>200.54573050441496</v>
      </c>
      <c r="T72" s="89">
        <v>201.97182222114515</v>
      </c>
      <c r="U72" s="89">
        <v>206.3036073799386</v>
      </c>
      <c r="V72" s="56">
        <v>206.02110220626196</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9.318178026562457E-2</v>
      </c>
      <c r="T73" s="89">
        <v>1.0367890503616064</v>
      </c>
      <c r="U73" s="89">
        <v>40.769215501915298</v>
      </c>
      <c r="V73" s="56">
        <v>145.85285367657551</v>
      </c>
    </row>
    <row r="74" spans="1:22" ht="15">
      <c r="A74" s="110" t="s">
        <v>64</v>
      </c>
      <c r="B74" s="89" t="s">
        <v>208</v>
      </c>
      <c r="C74" s="89" t="s">
        <v>208</v>
      </c>
      <c r="D74" s="89" t="s">
        <v>208</v>
      </c>
      <c r="E74" s="89" t="s">
        <v>208</v>
      </c>
      <c r="F74" s="89">
        <v>226.62216649964614</v>
      </c>
      <c r="G74" s="89">
        <v>215.24554285063962</v>
      </c>
      <c r="H74" s="89">
        <v>213.82782470553897</v>
      </c>
      <c r="I74" s="89">
        <v>234.44321602272069</v>
      </c>
      <c r="J74" s="89">
        <v>293.44916550173684</v>
      </c>
      <c r="K74" s="89">
        <v>357.06126613089231</v>
      </c>
      <c r="L74" s="89">
        <v>226.16126361413575</v>
      </c>
      <c r="M74" s="89">
        <v>226.13114073607693</v>
      </c>
      <c r="N74" s="89">
        <v>286.73914799833358</v>
      </c>
      <c r="O74" s="89">
        <v>286.05831712878467</v>
      </c>
      <c r="P74" s="89">
        <v>283.45188919145289</v>
      </c>
      <c r="Q74" s="89">
        <v>217.73595924657778</v>
      </c>
      <c r="R74" s="89">
        <v>211.86071674726708</v>
      </c>
      <c r="S74" s="89">
        <v>207.78165546311567</v>
      </c>
      <c r="T74" s="89">
        <v>202.13987141053946</v>
      </c>
      <c r="U74" s="89">
        <v>198.15534974696857</v>
      </c>
      <c r="V74" s="56">
        <v>191.84099268636029</v>
      </c>
    </row>
    <row r="75" spans="1:22" s="115" customFormat="1" ht="40.5" customHeight="1">
      <c r="A75" s="117" t="s">
        <v>190</v>
      </c>
      <c r="B75" s="118">
        <v>6009.1558019374161</v>
      </c>
      <c r="C75" s="118">
        <v>5896.8722013922552</v>
      </c>
      <c r="D75" s="118">
        <v>5822.996569386908</v>
      </c>
      <c r="E75" s="118">
        <v>10856.677268124393</v>
      </c>
      <c r="F75" s="118">
        <v>11311.660061440723</v>
      </c>
      <c r="G75" s="118">
        <v>11993.481802215552</v>
      </c>
      <c r="H75" s="118">
        <v>12249.216774045206</v>
      </c>
      <c r="I75" s="118">
        <v>12164.61157956426</v>
      </c>
      <c r="J75" s="118">
        <v>12918.942938773083</v>
      </c>
      <c r="K75" s="118">
        <v>13112.866566687944</v>
      </c>
      <c r="L75" s="118">
        <v>13106.529702770393</v>
      </c>
      <c r="M75" s="118">
        <v>13567.862695689108</v>
      </c>
      <c r="N75" s="118">
        <v>14089.82364446113</v>
      </c>
      <c r="O75" s="118">
        <v>15297.152379330373</v>
      </c>
      <c r="P75" s="118">
        <v>15514.892042348287</v>
      </c>
      <c r="Q75" s="118">
        <v>15864.616972890677</v>
      </c>
      <c r="R75" s="118">
        <v>16251.388096772725</v>
      </c>
      <c r="S75" s="118">
        <v>15682.648547421069</v>
      </c>
      <c r="T75" s="118">
        <v>15888.454758268759</v>
      </c>
      <c r="U75" s="118">
        <v>16093.898121718477</v>
      </c>
      <c r="V75" s="119">
        <v>15945.842503998207</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199</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AA!C$12</f>
        <v>198.29417428045028</v>
      </c>
      <c r="C3" s="89">
        <f>AA!D$12</f>
        <v>205.41888463926824</v>
      </c>
      <c r="D3" s="89">
        <f>AA!E$12</f>
        <v>222.07335062388117</v>
      </c>
      <c r="E3" s="89">
        <f>AA!F$12</f>
        <v>237.41236130779353</v>
      </c>
      <c r="F3" s="89">
        <f>AA!G$12</f>
        <v>252.17941915120019</v>
      </c>
      <c r="G3" s="89">
        <f>AA!H$12</f>
        <v>272.41288029455723</v>
      </c>
      <c r="H3" s="89">
        <f>AA!I$12</f>
        <v>289.98699239088069</v>
      </c>
      <c r="I3" s="89">
        <f>AA!J$12</f>
        <v>313.34702387011191</v>
      </c>
      <c r="J3" s="89">
        <f>AA!K$12</f>
        <v>335.05209466142037</v>
      </c>
      <c r="K3" s="89">
        <f>AA!L$12</f>
        <v>360.88185845352456</v>
      </c>
      <c r="L3" s="89">
        <f>AA!M$12</f>
        <v>384.45116568287966</v>
      </c>
      <c r="M3" s="89">
        <f>AA!N$12</f>
        <v>409.20019561232652</v>
      </c>
      <c r="N3" s="89">
        <f>AA!O$12</f>
        <v>434.76731859422523</v>
      </c>
      <c r="O3" s="89">
        <f>AA!P$12</f>
        <v>470.592899044521</v>
      </c>
      <c r="P3" s="89">
        <f>AA!Q$12</f>
        <v>486.30812076660919</v>
      </c>
      <c r="Q3" s="89">
        <f>AA!R$12</f>
        <v>501.26510098286656</v>
      </c>
      <c r="R3" s="89">
        <f>AA!S$12</f>
        <v>519.51745537153079</v>
      </c>
      <c r="S3" s="89">
        <f>AA!T$12</f>
        <v>512.55725427194579</v>
      </c>
      <c r="T3" s="89">
        <f>AA!U$12</f>
        <v>520.01301593238611</v>
      </c>
      <c r="U3" s="89">
        <f>AA!V$12</f>
        <v>529.29748886310313</v>
      </c>
      <c r="V3" s="56">
        <f>AA!W$12</f>
        <v>531.28712758398478</v>
      </c>
    </row>
    <row r="4" spans="1:22" ht="15" customHeight="1">
      <c r="A4" s="108" t="s">
        <v>182</v>
      </c>
      <c r="B4" s="89"/>
      <c r="C4" s="89"/>
      <c r="D4" s="89"/>
      <c r="E4" s="89">
        <f>BBWB!F$12</f>
        <v>78.440879648818054</v>
      </c>
      <c r="F4" s="89">
        <f>BBWB!G$12</f>
        <v>78.270103714947325</v>
      </c>
      <c r="G4" s="89">
        <f>BBWB!H$12</f>
        <v>90.835943288389515</v>
      </c>
      <c r="H4" s="89">
        <f>BBWB!I$12</f>
        <v>95.020328888420963</v>
      </c>
      <c r="I4" s="89">
        <f>BBWB!J$12</f>
        <v>88.515010241060736</v>
      </c>
      <c r="J4" s="89">
        <f>BBWB!K$12</f>
        <v>81.570014720973887</v>
      </c>
      <c r="K4" s="89">
        <f>BBWB!L$12</f>
        <v>77.33460194086291</v>
      </c>
      <c r="L4" s="89">
        <f>BBWB!M$12</f>
        <v>69.881787197907585</v>
      </c>
      <c r="M4" s="89">
        <f>BBWB!N$12</f>
        <v>64.576543197690299</v>
      </c>
      <c r="N4" s="89">
        <f>BBWB!O$12</f>
        <v>59.27791789196327</v>
      </c>
      <c r="O4" s="89">
        <f>BBWB!P$12</f>
        <v>57.55571881354534</v>
      </c>
      <c r="P4" s="89">
        <f>BBWB!Q$12</f>
        <v>54.876122360802228</v>
      </c>
      <c r="Q4" s="89">
        <f>BBWB!R$12</f>
        <v>52.886524563197874</v>
      </c>
      <c r="R4" s="89">
        <f>BBWB!S$12</f>
        <v>52.849281569847243</v>
      </c>
      <c r="S4" s="89">
        <f>BBWB!T$12</f>
        <v>51.553802527304853</v>
      </c>
      <c r="T4" s="89">
        <f>BBWB!U$12</f>
        <v>51.60227780820054</v>
      </c>
      <c r="U4" s="89">
        <f>BBWB!V$12</f>
        <v>51.479252003683989</v>
      </c>
      <c r="V4" s="56">
        <f>BBWB!W$12</f>
        <v>50.345252905147881</v>
      </c>
    </row>
    <row r="5" spans="1:22" ht="15" customHeight="1">
      <c r="A5" s="108" t="s">
        <v>45</v>
      </c>
      <c r="B5" s="89"/>
      <c r="C5" s="89"/>
      <c r="D5" s="89"/>
      <c r="E5" s="89"/>
      <c r="F5" s="89"/>
      <c r="G5" s="89">
        <f>CA!H$12</f>
        <v>69.402308845826937</v>
      </c>
      <c r="H5" s="89">
        <f>CA!I$12</f>
        <v>75.048265531585272</v>
      </c>
      <c r="I5" s="89">
        <f>CA!J$12</f>
        <v>80.094798183824523</v>
      </c>
      <c r="J5" s="89">
        <f>CA!K$12</f>
        <v>84.631092260253524</v>
      </c>
      <c r="K5" s="89">
        <f>CA!L$12</f>
        <v>89.304070192025989</v>
      </c>
      <c r="L5" s="89">
        <f>CA!M$12</f>
        <v>92.530326792882732</v>
      </c>
      <c r="M5" s="89">
        <f>CA!N$12</f>
        <v>100.14321473490155</v>
      </c>
      <c r="N5" s="89">
        <f>CA!O$12</f>
        <v>107.09523609111794</v>
      </c>
      <c r="O5" s="89">
        <f>CA!P$12</f>
        <v>117.24916869824985</v>
      </c>
      <c r="P5" s="89">
        <f>CA!Q$12</f>
        <v>124.30899550852529</v>
      </c>
      <c r="Q5" s="89">
        <f>CA!R$12</f>
        <v>137.9328933611875</v>
      </c>
      <c r="R5" s="89">
        <f>CA!S$12</f>
        <v>154.43543637685488</v>
      </c>
      <c r="S5" s="89">
        <f>CA!T$12</f>
        <v>167.35206167022088</v>
      </c>
      <c r="T5" s="89">
        <f>CA!U$12</f>
        <v>185.30310988588849</v>
      </c>
      <c r="U5" s="89">
        <f>CA!V$12</f>
        <v>202.5070808600083</v>
      </c>
      <c r="V5" s="56">
        <f>CA!W$12</f>
        <v>211.83235382469024</v>
      </c>
    </row>
    <row r="6" spans="1:22" ht="15" customHeight="1">
      <c r="A6" s="108" t="s">
        <v>103</v>
      </c>
      <c r="B6" s="89"/>
      <c r="C6" s="89"/>
      <c r="D6" s="89"/>
      <c r="E6" s="89"/>
      <c r="F6" s="89"/>
      <c r="G6" s="89"/>
      <c r="H6" s="89"/>
      <c r="I6" s="89"/>
      <c r="J6" s="89"/>
      <c r="K6" s="89"/>
      <c r="L6" s="89"/>
      <c r="M6" s="89"/>
      <c r="N6" s="89"/>
      <c r="O6" s="89">
        <f>CWP!P$12</f>
        <v>23.862090505542451</v>
      </c>
      <c r="P6" s="89">
        <f>CWP!Q$12</f>
        <v>36.217411740629302</v>
      </c>
      <c r="Q6" s="89">
        <f>CWP!R$12</f>
        <v>16.817192126807175</v>
      </c>
      <c r="R6" s="89">
        <f>CWP!S$12</f>
        <v>12.536874080410607</v>
      </c>
      <c r="S6" s="89"/>
      <c r="T6" s="89">
        <f>CWP!U$12</f>
        <v>0.66216000000000008</v>
      </c>
      <c r="U6" s="89"/>
      <c r="V6" s="56"/>
    </row>
    <row r="7" spans="1:22" ht="15" customHeight="1">
      <c r="A7" s="108" t="s">
        <v>46</v>
      </c>
      <c r="B7" s="89">
        <f>CTB!C$12</f>
        <v>161.558558</v>
      </c>
      <c r="C7" s="89">
        <f>CTB!D$12</f>
        <v>161.06034299999999</v>
      </c>
      <c r="D7" s="89">
        <f>CTB!E$12</f>
        <v>167.46988899999999</v>
      </c>
      <c r="E7" s="89">
        <f>CTB!F$12</f>
        <v>176.080376</v>
      </c>
      <c r="F7" s="89">
        <f>CTB!G$12</f>
        <v>182.07454199999998</v>
      </c>
      <c r="G7" s="89">
        <f>CTB!H$12</f>
        <v>191.35075400000002</v>
      </c>
      <c r="H7" s="89">
        <f>CTB!I$12</f>
        <v>209.011797</v>
      </c>
      <c r="I7" s="89">
        <f>CTB!J$12</f>
        <v>249.86232900000002</v>
      </c>
      <c r="J7" s="89">
        <f>CTB!K$12</f>
        <v>282.93917200000004</v>
      </c>
      <c r="K7" s="89">
        <f>CTB!L$12</f>
        <v>304.46233699999999</v>
      </c>
      <c r="L7" s="89">
        <f>CTB!M$12</f>
        <v>322.27401800000001</v>
      </c>
      <c r="M7" s="89">
        <f>CTB!N$12</f>
        <v>334.89466999999996</v>
      </c>
      <c r="N7" s="89">
        <f>CTB!O$12</f>
        <v>357.23846899999995</v>
      </c>
      <c r="O7" s="89">
        <f>CTB!P$12</f>
        <v>401.82092599999999</v>
      </c>
      <c r="P7" s="89">
        <f>CTB!Q$12</f>
        <v>423.16880700000002</v>
      </c>
      <c r="Q7" s="89">
        <f>CTB!R$12</f>
        <v>422.06447499999996</v>
      </c>
      <c r="R7" s="89">
        <f>CTB!S$12</f>
        <v>423.49779799999999</v>
      </c>
      <c r="S7" s="89"/>
      <c r="T7" s="89"/>
      <c r="U7" s="89"/>
      <c r="V7" s="56"/>
    </row>
    <row r="8" spans="1:22" ht="30" customHeight="1">
      <c r="A8" s="108" t="s">
        <v>47</v>
      </c>
      <c r="B8" s="89">
        <f>DLA!C$12</f>
        <v>289.76482590664409</v>
      </c>
      <c r="C8" s="89">
        <f>DLA!D$12</f>
        <v>321.43413369746492</v>
      </c>
      <c r="D8" s="89">
        <f>DLA!E$12</f>
        <v>345.39291153114783</v>
      </c>
      <c r="E8" s="89">
        <f>DLA!F$12</f>
        <v>377.47046594338218</v>
      </c>
      <c r="F8" s="89">
        <f>DLA!G$12</f>
        <v>410.9274485417252</v>
      </c>
      <c r="G8" s="89">
        <f>DLA!H$12</f>
        <v>446.4178906885823</v>
      </c>
      <c r="H8" s="89">
        <f>DLA!I$12</f>
        <v>489.17992584165802</v>
      </c>
      <c r="I8" s="89">
        <f>DLA!J$12</f>
        <v>532.56695873921478</v>
      </c>
      <c r="J8" s="89">
        <f>DLA!K$12</f>
        <v>570.10688154426043</v>
      </c>
      <c r="K8" s="89">
        <f>DLA!L$12</f>
        <v>608.55279690699331</v>
      </c>
      <c r="L8" s="89">
        <f>DLA!M$12</f>
        <v>647.58736599710744</v>
      </c>
      <c r="M8" s="89">
        <f>DLA!N$12</f>
        <v>695.25807907082321</v>
      </c>
      <c r="N8" s="89">
        <f>DLA!O$12</f>
        <v>743.03280116833128</v>
      </c>
      <c r="O8" s="89">
        <f>DLA!P$12</f>
        <v>812.53989371114153</v>
      </c>
      <c r="P8" s="89">
        <f>DLA!Q$12</f>
        <v>851.02858204893028</v>
      </c>
      <c r="Q8" s="89">
        <f>DLA!R$12</f>
        <v>910.72985575002235</v>
      </c>
      <c r="R8" s="89">
        <f>DLA!S$12</f>
        <v>983.66916680060308</v>
      </c>
      <c r="S8" s="89">
        <f>DLA!T$12</f>
        <v>1017.0345323953793</v>
      </c>
      <c r="T8" s="89">
        <f>DLA!U$12</f>
        <v>1025.9380532339787</v>
      </c>
      <c r="U8" s="89">
        <f>DLA!V$12</f>
        <v>984.23827649435611</v>
      </c>
      <c r="V8" s="56">
        <f>DLA!W$12</f>
        <v>864.36764338213698</v>
      </c>
    </row>
    <row r="9" spans="1:22" ht="15" customHeight="1">
      <c r="A9" s="53" t="s">
        <v>48</v>
      </c>
      <c r="B9" s="89"/>
      <c r="C9" s="89"/>
      <c r="D9" s="89"/>
      <c r="E9" s="89"/>
      <c r="F9" s="89"/>
      <c r="G9" s="89"/>
      <c r="H9" s="89">
        <f>'DLA (children)'!I$12</f>
        <v>70.273962418139391</v>
      </c>
      <c r="I9" s="89">
        <f>'DLA (children)'!J$12</f>
        <v>74.112488212479718</v>
      </c>
      <c r="J9" s="89">
        <f>'DLA (children)'!K$12</f>
        <v>78.625365722313603</v>
      </c>
      <c r="K9" s="89">
        <f>'DLA (children)'!L$12</f>
        <v>85.92664172522359</v>
      </c>
      <c r="L9" s="89">
        <f>'DLA (children)'!M$12</f>
        <v>90.384776792361905</v>
      </c>
      <c r="M9" s="89">
        <f>'DLA (children)'!N$12</f>
        <v>96.085389527463278</v>
      </c>
      <c r="N9" s="89">
        <f>'DLA (children)'!O$12</f>
        <v>101.97084946407337</v>
      </c>
      <c r="O9" s="89">
        <f>'DLA (children)'!P$12</f>
        <v>109.50228822985974</v>
      </c>
      <c r="P9" s="89">
        <f>'DLA (children)'!Q$12</f>
        <v>113.05951262667769</v>
      </c>
      <c r="Q9" s="89">
        <f>'DLA (children)'!R$12</f>
        <v>122.60358601236983</v>
      </c>
      <c r="R9" s="89">
        <f>'DLA (children)'!S$12</f>
        <v>130.94498220279149</v>
      </c>
      <c r="S9" s="89">
        <f>'DLA (children)'!T$12</f>
        <v>138.67807698243331</v>
      </c>
      <c r="T9" s="89">
        <f>'DLA (children)'!U$12</f>
        <v>163.27823386519501</v>
      </c>
      <c r="U9" s="89">
        <f>'DLA (children)'!V$12</f>
        <v>174.56779634253556</v>
      </c>
      <c r="V9" s="56">
        <f>'DLA (children)'!W$12</f>
        <v>179.66457495461034</v>
      </c>
    </row>
    <row r="10" spans="1:22" ht="15" customHeight="1">
      <c r="A10" s="53" t="s">
        <v>49</v>
      </c>
      <c r="B10" s="89"/>
      <c r="C10" s="89"/>
      <c r="D10" s="89"/>
      <c r="E10" s="89"/>
      <c r="F10" s="89"/>
      <c r="G10" s="89"/>
      <c r="H10" s="89">
        <f>'DLA (working age)'!I$12</f>
        <v>285.19423798986253</v>
      </c>
      <c r="I10" s="89">
        <f>'DLA (working age)'!J$12</f>
        <v>309.60379528655915</v>
      </c>
      <c r="J10" s="89">
        <f>'DLA (working age)'!K$12</f>
        <v>327.9454722792704</v>
      </c>
      <c r="K10" s="89">
        <f>'DLA (working age)'!L$12</f>
        <v>345.09414067865748</v>
      </c>
      <c r="L10" s="89">
        <f>'DLA (working age)'!M$12</f>
        <v>362.554756835109</v>
      </c>
      <c r="M10" s="89">
        <f>'DLA (working age)'!N$12</f>
        <v>383.56970946901561</v>
      </c>
      <c r="N10" s="89">
        <f>'DLA (working age)'!O$12</f>
        <v>407.83602144505642</v>
      </c>
      <c r="O10" s="89">
        <f>'DLA (working age)'!P$12</f>
        <v>443.86680184657564</v>
      </c>
      <c r="P10" s="89">
        <f>'DLA (working age)'!Q$12</f>
        <v>461.93419701634906</v>
      </c>
      <c r="Q10" s="89">
        <f>'DLA (working age)'!R$12</f>
        <v>500.62151281626797</v>
      </c>
      <c r="R10" s="89">
        <f>'DLA (working age)'!S$12</f>
        <v>544.43576986391759</v>
      </c>
      <c r="S10" s="89">
        <f>'DLA (working age)'!T$12</f>
        <v>557.41651697060024</v>
      </c>
      <c r="T10" s="89">
        <f>'DLA (working age)'!U$12</f>
        <v>525.86110974104281</v>
      </c>
      <c r="U10" s="89">
        <f>'DLA (working age)'!V$12</f>
        <v>490.51001133437308</v>
      </c>
      <c r="V10" s="56">
        <f>'DLA (working age)'!W$12</f>
        <v>385.40047388616938</v>
      </c>
    </row>
    <row r="11" spans="1:22" ht="15" customHeight="1">
      <c r="A11" s="53" t="s">
        <v>50</v>
      </c>
      <c r="B11" s="89"/>
      <c r="C11" s="89"/>
      <c r="D11" s="89"/>
      <c r="E11" s="89"/>
      <c r="F11" s="89"/>
      <c r="G11" s="89"/>
      <c r="H11" s="89">
        <f>'DLA (pensioners)'!I$12</f>
        <v>133.52785470157903</v>
      </c>
      <c r="I11" s="89">
        <f>'DLA (pensioners)'!J$12</f>
        <v>147.95159193945523</v>
      </c>
      <c r="J11" s="89">
        <f>'DLA (pensioners)'!K$12</f>
        <v>162.67009342771956</v>
      </c>
      <c r="K11" s="89">
        <f>'DLA (pensioners)'!L$12</f>
        <v>177.47818746747257</v>
      </c>
      <c r="L11" s="89">
        <f>'DLA (pensioners)'!M$12</f>
        <v>194.54423319201041</v>
      </c>
      <c r="M11" s="89">
        <f>'DLA (pensioners)'!N$12</f>
        <v>215.69479457288935</v>
      </c>
      <c r="N11" s="89">
        <f>'DLA (pensioners)'!O$12</f>
        <v>233.27783443520661</v>
      </c>
      <c r="O11" s="89">
        <f>'DLA (pensioners)'!P$12</f>
        <v>258.9440721381302</v>
      </c>
      <c r="P11" s="89">
        <f>'DLA (pensioners)'!Q$12</f>
        <v>274.99529619914313</v>
      </c>
      <c r="Q11" s="89">
        <f>'DLA (pensioners)'!R$12</f>
        <v>287.2107298224841</v>
      </c>
      <c r="R11" s="89">
        <f>'DLA (pensioners)'!S$12</f>
        <v>306.97789266417391</v>
      </c>
      <c r="S11" s="89">
        <f>'DLA (pensioners)'!T$12</f>
        <v>318.87421767865646</v>
      </c>
      <c r="T11" s="89">
        <f>'DLA (pensioners)'!U$12</f>
        <v>335.8511129275206</v>
      </c>
      <c r="U11" s="89">
        <f>'DLA (pensioners)'!V$12</f>
        <v>319.45072986046466</v>
      </c>
      <c r="V11" s="56">
        <f>'DLA (pensioners)'!W$12</f>
        <v>301.21479683313021</v>
      </c>
    </row>
    <row r="12" spans="1:22" ht="15" customHeight="1">
      <c r="A12" s="108" t="s">
        <v>91</v>
      </c>
      <c r="B12" s="89"/>
      <c r="C12" s="89"/>
      <c r="D12" s="89"/>
      <c r="E12" s="89"/>
      <c r="F12" s="89"/>
      <c r="G12" s="89"/>
      <c r="H12" s="89">
        <f>DHP!I$12</f>
        <v>1.1333129500000001</v>
      </c>
      <c r="I12" s="89">
        <f>DHP!J$12</f>
        <v>1.3352700000000002</v>
      </c>
      <c r="J12" s="89">
        <f>DHP!K$12</f>
        <v>1.3698637120714268</v>
      </c>
      <c r="K12" s="89">
        <f>DHP!L$12</f>
        <v>1.3782570000000001</v>
      </c>
      <c r="L12" s="89">
        <f>DHP!M$12</f>
        <v>1.5551507899999999</v>
      </c>
      <c r="M12" s="89">
        <f>DHP!N$12</f>
        <v>1.600978</v>
      </c>
      <c r="N12" s="89">
        <f>DHP!O$12</f>
        <v>1.7137601899999999</v>
      </c>
      <c r="O12" s="89">
        <f>DHP!P$12</f>
        <v>1.786022</v>
      </c>
      <c r="P12" s="89">
        <f>DHP!Q$12</f>
        <v>1.6457329999999999</v>
      </c>
      <c r="Q12" s="89">
        <f>DHP!R$12</f>
        <v>1.753104</v>
      </c>
      <c r="R12" s="89">
        <f>DHP!S$12</f>
        <v>3.4437199999999999</v>
      </c>
      <c r="S12" s="89">
        <f>DHP!T$12</f>
        <v>9.3018770000000011</v>
      </c>
      <c r="T12" s="89">
        <f>DHP!U$12</f>
        <v>9.9166830000000008</v>
      </c>
      <c r="U12" s="89">
        <f>DHP!V$12</f>
        <v>7.6310169999999999</v>
      </c>
      <c r="V12" s="56">
        <f>DHP!W$12</f>
        <v>9.5164569999999991</v>
      </c>
    </row>
    <row r="13" spans="1:22" ht="30" customHeight="1">
      <c r="A13" s="108" t="s">
        <v>101</v>
      </c>
      <c r="B13" s="89"/>
      <c r="C13" s="89"/>
      <c r="D13" s="89"/>
      <c r="E13" s="89"/>
      <c r="F13" s="89"/>
      <c r="G13" s="89"/>
      <c r="H13" s="89"/>
      <c r="I13" s="89"/>
      <c r="J13" s="89"/>
      <c r="K13" s="89"/>
      <c r="L13" s="89"/>
      <c r="M13" s="89"/>
      <c r="N13" s="89">
        <f>ESA!O$12</f>
        <v>8.9071062702957402</v>
      </c>
      <c r="O13" s="89">
        <f>ESA!P$12</f>
        <v>93.679090373427059</v>
      </c>
      <c r="P13" s="89">
        <f>ESA!Q$12</f>
        <v>167.43760525464265</v>
      </c>
      <c r="Q13" s="89">
        <f>ESA!R$12</f>
        <v>260.66247581860176</v>
      </c>
      <c r="R13" s="89">
        <f>ESA!S$12</f>
        <v>474.5614555291603</v>
      </c>
      <c r="S13" s="89">
        <f>ESA!T$12</f>
        <v>736.60964219822381</v>
      </c>
      <c r="T13" s="89">
        <f>ESA!U$12</f>
        <v>909.76964447527587</v>
      </c>
      <c r="U13" s="89">
        <f>ESA!V$12</f>
        <v>1028.5938440998978</v>
      </c>
      <c r="V13" s="56">
        <f>ESA!W$12</f>
        <v>1082.4747361972074</v>
      </c>
    </row>
    <row r="14" spans="1:22" ht="15" customHeight="1">
      <c r="A14" s="109" t="s">
        <v>51</v>
      </c>
      <c r="B14" s="89">
        <f>HB!C$12</f>
        <v>807.95450900000003</v>
      </c>
      <c r="C14" s="89">
        <f>HB!D$12</f>
        <v>789.48245099999997</v>
      </c>
      <c r="D14" s="89">
        <f>HB!E$12</f>
        <v>779.41556400000002</v>
      </c>
      <c r="E14" s="89">
        <f>HB!F$12</f>
        <v>785.56680100000005</v>
      </c>
      <c r="F14" s="89">
        <f>HB!G$12</f>
        <v>782.92975999999999</v>
      </c>
      <c r="G14" s="89">
        <f>HB!H$12</f>
        <v>804.13435400000003</v>
      </c>
      <c r="H14" s="89">
        <f>HB!I$12</f>
        <v>866.01808600000004</v>
      </c>
      <c r="I14" s="89">
        <f>HB!J$12</f>
        <v>863.44536099999993</v>
      </c>
      <c r="J14" s="89">
        <f>HB!K$12</f>
        <v>925.334025</v>
      </c>
      <c r="K14" s="89">
        <f>HB!L$12</f>
        <v>1002.9745010000001</v>
      </c>
      <c r="L14" s="89">
        <f>HB!M$12</f>
        <v>1087.9350749999999</v>
      </c>
      <c r="M14" s="89">
        <f>HB!N$12</f>
        <v>1166.2379719999999</v>
      </c>
      <c r="N14" s="89">
        <f>HB!O$12</f>
        <v>1277.135117</v>
      </c>
      <c r="O14" s="89">
        <f>HB!P$12</f>
        <v>1515.850764</v>
      </c>
      <c r="P14" s="89">
        <f>HB!Q$12</f>
        <v>1632.2642809999998</v>
      </c>
      <c r="Q14" s="89">
        <f>HB!R$12</f>
        <v>1742.9025929999998</v>
      </c>
      <c r="R14" s="89">
        <f>HB!S$12</f>
        <v>1849.0831179999998</v>
      </c>
      <c r="S14" s="89">
        <f>HB!T$12</f>
        <v>1877.8556509999999</v>
      </c>
      <c r="T14" s="89">
        <f>HB!U$12</f>
        <v>1883.3643410000002</v>
      </c>
      <c r="U14" s="89">
        <f>HB!V$12</f>
        <v>1876.599134</v>
      </c>
      <c r="V14" s="56">
        <f>HB!W$12</f>
        <v>1810.38948</v>
      </c>
    </row>
    <row r="15" spans="1:22" ht="15" customHeight="1">
      <c r="A15" s="53" t="s">
        <v>183</v>
      </c>
      <c r="B15" s="89"/>
      <c r="C15" s="89"/>
      <c r="D15" s="89"/>
      <c r="E15" s="89"/>
      <c r="F15" s="89"/>
      <c r="G15" s="89"/>
      <c r="H15" s="89"/>
      <c r="I15" s="89"/>
      <c r="J15" s="89"/>
      <c r="K15" s="89"/>
      <c r="L15" s="89"/>
      <c r="M15" s="89"/>
      <c r="N15" s="89">
        <v>814.68921700000021</v>
      </c>
      <c r="O15" s="89">
        <v>1026.6583410000001</v>
      </c>
      <c r="P15" s="89">
        <v>1131.7850840000001</v>
      </c>
      <c r="Q15" s="89">
        <v>1215.3139590000001</v>
      </c>
      <c r="R15" s="89">
        <v>1303.0394679999999</v>
      </c>
      <c r="S15" s="89">
        <v>1324.2460800000001</v>
      </c>
      <c r="T15" s="89">
        <v>1327.47399</v>
      </c>
      <c r="U15" s="89">
        <v>1326.834535</v>
      </c>
      <c r="V15" s="56">
        <v>1280.81432</v>
      </c>
    </row>
    <row r="16" spans="1:22" ht="15" customHeight="1">
      <c r="A16" s="53" t="s">
        <v>184</v>
      </c>
      <c r="B16" s="89"/>
      <c r="C16" s="89"/>
      <c r="D16" s="89"/>
      <c r="E16" s="89"/>
      <c r="F16" s="89"/>
      <c r="G16" s="89"/>
      <c r="H16" s="89"/>
      <c r="I16" s="89"/>
      <c r="J16" s="89"/>
      <c r="K16" s="89"/>
      <c r="L16" s="89"/>
      <c r="M16" s="89"/>
      <c r="N16" s="89">
        <v>462.44589899999994</v>
      </c>
      <c r="O16" s="89">
        <v>489.19242300000002</v>
      </c>
      <c r="P16" s="89">
        <v>500.479197</v>
      </c>
      <c r="Q16" s="89">
        <v>527.58863399999996</v>
      </c>
      <c r="R16" s="89">
        <v>546.04364999999996</v>
      </c>
      <c r="S16" s="89">
        <v>553.60957099999996</v>
      </c>
      <c r="T16" s="89">
        <v>555.89035100000001</v>
      </c>
      <c r="U16" s="89">
        <v>549.76459899999998</v>
      </c>
      <c r="V16" s="56">
        <v>529.57515999999998</v>
      </c>
    </row>
    <row r="17" spans="1:22" ht="15" customHeight="1">
      <c r="A17" s="109" t="s">
        <v>52</v>
      </c>
      <c r="B17" s="89">
        <f>IB!C$12</f>
        <v>425.06724996354734</v>
      </c>
      <c r="C17" s="89">
        <f>IB!D$12</f>
        <v>415.74611464037889</v>
      </c>
      <c r="D17" s="89">
        <f>IB!E$12</f>
        <v>406.74663014648905</v>
      </c>
      <c r="E17" s="89">
        <f>IB!F$12</f>
        <v>385.2459492654508</v>
      </c>
      <c r="F17" s="89">
        <f>IB!G$12</f>
        <v>392.83739059446623</v>
      </c>
      <c r="G17" s="89">
        <f>IB!H$12</f>
        <v>397.38208167145939</v>
      </c>
      <c r="H17" s="89">
        <f>IB!I$12</f>
        <v>406.14341948932866</v>
      </c>
      <c r="I17" s="89">
        <f>IB!J$12</f>
        <v>413.97049462137886</v>
      </c>
      <c r="J17" s="89">
        <f>IB!K$12</f>
        <v>420.92751463476509</v>
      </c>
      <c r="K17" s="89">
        <f>IB!L$12</f>
        <v>426.35914678205529</v>
      </c>
      <c r="L17" s="89">
        <f>IB!M$12</f>
        <v>429.198565507137</v>
      </c>
      <c r="M17" s="89">
        <f>IB!N$12</f>
        <v>446.00264461841647</v>
      </c>
      <c r="N17" s="89">
        <f>IB!O$12</f>
        <v>447.63366302972861</v>
      </c>
      <c r="O17" s="89">
        <f>IB!P$12</f>
        <v>423.16773965492575</v>
      </c>
      <c r="P17" s="89">
        <f>IB!Q$12</f>
        <v>388.23475917787948</v>
      </c>
      <c r="Q17" s="89">
        <f>IB!R$12</f>
        <v>345.18029997199227</v>
      </c>
      <c r="R17" s="89">
        <f>IB!S$12</f>
        <v>241.8575599154284</v>
      </c>
      <c r="S17" s="89">
        <f>IB!T$12</f>
        <v>88.610236341641738</v>
      </c>
      <c r="T17" s="89">
        <f>IB!U$12</f>
        <v>19.938764234946348</v>
      </c>
      <c r="U17" s="89">
        <f>IB!V$12</f>
        <v>4.2884095959598474</v>
      </c>
      <c r="V17" s="56">
        <f>IB!W$12</f>
        <v>1.2129136814032737</v>
      </c>
    </row>
    <row r="18" spans="1:22" ht="30" customHeight="1">
      <c r="A18" s="108" t="s">
        <v>53</v>
      </c>
      <c r="B18" s="89">
        <f>IS!C$12</f>
        <v>977.28021860229546</v>
      </c>
      <c r="C18" s="89">
        <f>IS!D$12</f>
        <v>803.94107949730494</v>
      </c>
      <c r="D18" s="89">
        <f>IS!E$12</f>
        <v>805.46091325008967</v>
      </c>
      <c r="E18" s="89">
        <f>IS!F$12</f>
        <v>831.38183668721035</v>
      </c>
      <c r="F18" s="89">
        <f>IS!G$12</f>
        <v>900.21212725115868</v>
      </c>
      <c r="G18" s="89">
        <f>IS!H$12</f>
        <v>963.99829953785149</v>
      </c>
      <c r="H18" s="89">
        <f>IS!I$12</f>
        <v>969.1216564452526</v>
      </c>
      <c r="I18" s="89">
        <f>IS!J$12</f>
        <v>869.2734554985409</v>
      </c>
      <c r="J18" s="89">
        <f>IS!K$12</f>
        <v>662.87870809700348</v>
      </c>
      <c r="K18" s="89">
        <f>IS!L$12</f>
        <v>597.65434982145314</v>
      </c>
      <c r="L18" s="89">
        <f>IS!M$12</f>
        <v>580.63492243470205</v>
      </c>
      <c r="M18" s="89">
        <f>IS!N$12</f>
        <v>599.58288227451612</v>
      </c>
      <c r="N18" s="89">
        <f>IS!O$12</f>
        <v>580.47255369964171</v>
      </c>
      <c r="O18" s="89">
        <f>IS!P$12</f>
        <v>564.73864729217814</v>
      </c>
      <c r="P18" s="89">
        <f>IS!Q$12</f>
        <v>537.22345689181418</v>
      </c>
      <c r="Q18" s="89">
        <f>IS!R$12</f>
        <v>482.60937810956813</v>
      </c>
      <c r="R18" s="89">
        <f>IS!S$12</f>
        <v>387.65491754074628</v>
      </c>
      <c r="S18" s="89">
        <f>IS!T$12</f>
        <v>268.68278005386912</v>
      </c>
      <c r="T18" s="89">
        <f>IS!U$12</f>
        <v>219.74354672969849</v>
      </c>
      <c r="U18" s="89">
        <f>IS!V$12</f>
        <v>193.35422883649147</v>
      </c>
      <c r="V18" s="56">
        <f>IS!W$12</f>
        <v>171.25366033910359</v>
      </c>
    </row>
    <row r="19" spans="1:22" ht="15" customHeight="1">
      <c r="A19" s="53" t="s">
        <v>54</v>
      </c>
      <c r="B19" s="89">
        <f>'IS MIG'!C$12</f>
        <v>261.99399232148511</v>
      </c>
      <c r="C19" s="89">
        <f>'IS MIG'!D$12</f>
        <v>258.82409212105472</v>
      </c>
      <c r="D19" s="89">
        <f>'IS MIG'!E$12</f>
        <v>254.82368075496831</v>
      </c>
      <c r="E19" s="89">
        <f>'IS MIG'!F$12</f>
        <v>270.75758581105714</v>
      </c>
      <c r="F19" s="89">
        <f>'IS MIG'!G$12</f>
        <v>283.58848765289378</v>
      </c>
      <c r="G19" s="89">
        <f>'IS MIG'!H$12</f>
        <v>315.92274187546354</v>
      </c>
      <c r="H19" s="89">
        <f>'IS MIG'!I$12</f>
        <v>315.75411623766331</v>
      </c>
      <c r="I19" s="89">
        <f>'IS MIG'!J$12</f>
        <v>173.20599601888179</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(incapacity)'!G$12</f>
        <v>260.24253303179665</v>
      </c>
      <c r="G20" s="89">
        <f>'IS (incapacity)'!H$12</f>
        <v>279.55050258614233</v>
      </c>
      <c r="H20" s="89">
        <f>'IS (incapacity)'!I$12</f>
        <v>272.972839082017</v>
      </c>
      <c r="I20" s="89">
        <f>'IS (incapacity)'!J$12</f>
        <v>292.32374932046423</v>
      </c>
      <c r="J20" s="89">
        <f>'IS (incapacity)'!K$12</f>
        <v>292.54255906810516</v>
      </c>
      <c r="K20" s="89">
        <f>'IS (incapacity)'!L$12</f>
        <v>273.77342344830765</v>
      </c>
      <c r="L20" s="89">
        <f>'IS (incapacity)'!M$12</f>
        <v>279.74566087635094</v>
      </c>
      <c r="M20" s="89">
        <f>'IS (incapacity)'!N$12</f>
        <v>315.86662241763014</v>
      </c>
      <c r="N20" s="89">
        <f>'IS (incapacity)'!O$12</f>
        <v>324.57724073025958</v>
      </c>
      <c r="O20" s="89">
        <f>'IS (incapacity)'!P$12</f>
        <v>320.54207105497539</v>
      </c>
      <c r="P20" s="89">
        <f>'IS (incapacity)'!Q$12</f>
        <v>300.8799375069288</v>
      </c>
      <c r="Q20" s="89">
        <f>'IS (incapacity)'!R$12</f>
        <v>263.10131354135342</v>
      </c>
      <c r="R20" s="89">
        <f>'IS (incapacity)'!S$12</f>
        <v>174.8957066871501</v>
      </c>
      <c r="S20" s="89">
        <f>'IS (incapacity)'!T$12</f>
        <v>70.192334963654915</v>
      </c>
      <c r="T20" s="89">
        <f>'IS (incapacity)'!U$12</f>
        <v>32.894281638829767</v>
      </c>
      <c r="U20" s="89">
        <f>'IS (incapacity)'!V$12</f>
        <v>16.57678286355738</v>
      </c>
      <c r="V20" s="56">
        <f>'IS (incapacity)'!W$12</f>
        <v>6.2508765195178624</v>
      </c>
    </row>
    <row r="21" spans="1:22" ht="15" customHeight="1">
      <c r="A21" s="53" t="s">
        <v>186</v>
      </c>
      <c r="B21" s="89"/>
      <c r="C21" s="89"/>
      <c r="D21" s="89"/>
      <c r="E21" s="89"/>
      <c r="F21" s="89">
        <f>'IS (lone parent)'!G$12</f>
        <v>321.09647782310583</v>
      </c>
      <c r="G21" s="89">
        <f>'IS (lone parent)'!H$12</f>
        <v>330.20951686145764</v>
      </c>
      <c r="H21" s="89">
        <f>'IS (lone parent)'!I$12</f>
        <v>341.94847950649063</v>
      </c>
      <c r="I21" s="89">
        <f>'IS (lone parent)'!J$12</f>
        <v>362.42178282313233</v>
      </c>
      <c r="J21" s="89">
        <f>'IS (lone parent)'!K$12</f>
        <v>331.26009302162248</v>
      </c>
      <c r="K21" s="89">
        <f>'IS (lone parent)'!L$12</f>
        <v>281.72483791937674</v>
      </c>
      <c r="L21" s="89">
        <f>'IS (lone parent)'!M$12</f>
        <v>258.6556677464647</v>
      </c>
      <c r="M21" s="89">
        <f>'IS (lone parent)'!N$12</f>
        <v>244.25447898118372</v>
      </c>
      <c r="N21" s="89">
        <f>'IS (lone parent)'!O$12</f>
        <v>220.80509637121116</v>
      </c>
      <c r="O21" s="89">
        <f>'IS (lone parent)'!P$12</f>
        <v>207.30680973040035</v>
      </c>
      <c r="P21" s="89">
        <f>'IS (lone parent)'!Q$12</f>
        <v>194.17467845368475</v>
      </c>
      <c r="Q21" s="89">
        <f>'IS (lone parent)'!R$12</f>
        <v>175.97354722881096</v>
      </c>
      <c r="R21" s="89">
        <f>'IS (lone parent)'!S$12</f>
        <v>164.17510012921079</v>
      </c>
      <c r="S21" s="89">
        <f>'IS (lone parent)'!T$12</f>
        <v>146.98175824880275</v>
      </c>
      <c r="T21" s="89">
        <f>'IS (lone parent)'!U$12</f>
        <v>135.42733543781446</v>
      </c>
      <c r="U21" s="89">
        <f>'IS (lone parent)'!V$12</f>
        <v>125.38664548454663</v>
      </c>
      <c r="V21" s="56">
        <f>'IS (lone parent)'!W$12</f>
        <v>114.7904034449525</v>
      </c>
    </row>
    <row r="22" spans="1:22" ht="15" customHeight="1">
      <c r="A22" s="53" t="s">
        <v>187</v>
      </c>
      <c r="B22" s="89"/>
      <c r="C22" s="89"/>
      <c r="D22" s="89"/>
      <c r="E22" s="89"/>
      <c r="F22" s="89">
        <f>'IS (carer)'!G$12</f>
        <v>13.869346039668441</v>
      </c>
      <c r="G22" s="89">
        <f>'IS (carer)'!H$12</f>
        <v>17.669845470219993</v>
      </c>
      <c r="H22" s="89">
        <f>'IS (carer)'!I$12</f>
        <v>19.215412336247429</v>
      </c>
      <c r="I22" s="89">
        <f>'IS (carer)'!J$12</f>
        <v>21.036821905348361</v>
      </c>
      <c r="J22" s="89">
        <f>'IS (carer)'!K$12</f>
        <v>20.861308693424931</v>
      </c>
      <c r="K22" s="89">
        <f>'IS (carer)'!L$12</f>
        <v>19.673943101284983</v>
      </c>
      <c r="L22" s="89">
        <f>'IS (carer)'!M$12</f>
        <v>19.274448707618291</v>
      </c>
      <c r="M22" s="89">
        <f>'IS (carer)'!N$12</f>
        <v>19.053673086304268</v>
      </c>
      <c r="N22" s="89">
        <f>'IS (carer)'!O$12</f>
        <v>18.673802234281023</v>
      </c>
      <c r="O22" s="89">
        <f>'IS (carer)'!P$12</f>
        <v>20.161539365994653</v>
      </c>
      <c r="P22" s="89">
        <f>'IS (carer)'!Q$12</f>
        <v>25.588646701608042</v>
      </c>
      <c r="Q22" s="89">
        <f>'IS (carer)'!R$12</f>
        <v>28.864144385254072</v>
      </c>
      <c r="R22" s="89">
        <f>'IS (carer)'!S$12</f>
        <v>34.465959584499657</v>
      </c>
      <c r="S22" s="89">
        <f>'IS (carer)'!T$12</f>
        <v>38.039580286583643</v>
      </c>
      <c r="T22" s="89">
        <f>'IS (carer)'!U$12</f>
        <v>39.912904088884645</v>
      </c>
      <c r="U22" s="89">
        <f>'IS (carer)'!V$12</f>
        <v>41.747830054708203</v>
      </c>
      <c r="V22" s="56">
        <f>'IS (carer)'!W$12</f>
        <v>42.50132398637016</v>
      </c>
    </row>
    <row r="23" spans="1:22" ht="15" customHeight="1">
      <c r="A23" s="53" t="s">
        <v>188</v>
      </c>
      <c r="B23" s="89"/>
      <c r="C23" s="89"/>
      <c r="D23" s="89"/>
      <c r="E23" s="89"/>
      <c r="F23" s="89">
        <f>'IS (others)'!G$12</f>
        <v>21.415282703693933</v>
      </c>
      <c r="G23" s="89">
        <f>'IS (others)'!H$12</f>
        <v>20.645692744568038</v>
      </c>
      <c r="H23" s="89">
        <f>'IS (others)'!I$12</f>
        <v>19.230809282834347</v>
      </c>
      <c r="I23" s="89">
        <f>'IS (others)'!J$12</f>
        <v>20.285105430714307</v>
      </c>
      <c r="J23" s="89">
        <f>'IS (others)'!K$12</f>
        <v>18.214747313850921</v>
      </c>
      <c r="K23" s="89">
        <f>'IS (others)'!L$12</f>
        <v>22.364706879962856</v>
      </c>
      <c r="L23" s="89">
        <f>'IS (others)'!M$12</f>
        <v>23.108592980852894</v>
      </c>
      <c r="M23" s="89">
        <f>'IS (others)'!N$12</f>
        <v>19.93821103199836</v>
      </c>
      <c r="N23" s="89">
        <f>'IS (others)'!O$12</f>
        <v>15.411718325072975</v>
      </c>
      <c r="O23" s="89">
        <f>'IS (others)'!P$12</f>
        <v>16.188079553885309</v>
      </c>
      <c r="P23" s="89">
        <f>'IS (others)'!Q$12</f>
        <v>16.244705471214484</v>
      </c>
      <c r="Q23" s="89">
        <f>'IS (others)'!R$12</f>
        <v>14.824767428364966</v>
      </c>
      <c r="R23" s="89">
        <f>'IS (others)'!S$12</f>
        <v>14.27376450281459</v>
      </c>
      <c r="S23" s="89">
        <f>'IS (others)'!T$12</f>
        <v>13.53227045324979</v>
      </c>
      <c r="T23" s="89">
        <f>'IS (others)'!U$12</f>
        <v>11.390836837276229</v>
      </c>
      <c r="U23" s="89">
        <f>'IS (others)'!V$12</f>
        <v>9.8258130241434696</v>
      </c>
      <c r="V23" s="56">
        <f>'IS (others)'!W$12</f>
        <v>7.9188392176058837</v>
      </c>
    </row>
    <row r="24" spans="1:22" ht="30" customHeight="1">
      <c r="A24" s="109" t="s">
        <v>59</v>
      </c>
      <c r="B24" s="89"/>
      <c r="C24" s="89"/>
      <c r="D24" s="89"/>
      <c r="E24" s="89"/>
      <c r="F24" s="89">
        <f>IIDB!G$12</f>
        <v>43.818241906656361</v>
      </c>
      <c r="G24" s="89">
        <f>IIDB!H$12</f>
        <v>44.960144762489087</v>
      </c>
      <c r="H24" s="89">
        <f>IIDB!I$12</f>
        <v>45.180785215074437</v>
      </c>
      <c r="I24" s="89">
        <f>IIDB!J$12</f>
        <v>45.417225765189336</v>
      </c>
      <c r="J24" s="89">
        <f>IIDB!K$12</f>
        <v>46.898642693263305</v>
      </c>
      <c r="K24" s="89">
        <f>IIDB!L$12</f>
        <v>46.575032944888953</v>
      </c>
      <c r="L24" s="89">
        <f>IIDB!M$12</f>
        <v>46.884088671992515</v>
      </c>
      <c r="M24" s="89">
        <f>IIDB!N$12</f>
        <v>47.54319894739541</v>
      </c>
      <c r="N24" s="89">
        <f>IIDB!O$12</f>
        <v>49.52590213776962</v>
      </c>
      <c r="O24" s="89">
        <f>IIDB!P$12</f>
        <v>51.351100918806274</v>
      </c>
      <c r="P24" s="89">
        <f>IIDB!Q$12</f>
        <v>53.645278256104646</v>
      </c>
      <c r="Q24" s="89">
        <f>IIDB!R$12</f>
        <v>53.60501901728081</v>
      </c>
      <c r="R24" s="89">
        <f>IIDB!S$12</f>
        <v>55.328162946559978</v>
      </c>
      <c r="S24" s="89">
        <f>IIDB!T$12</f>
        <v>55.450739107222489</v>
      </c>
      <c r="T24" s="89">
        <f>IIDB!U$12</f>
        <v>56.493180236641884</v>
      </c>
      <c r="U24" s="89">
        <f>IIDB!V$12</f>
        <v>55.728148646176848</v>
      </c>
      <c r="V24" s="56">
        <f>IIDB!W$12</f>
        <v>54.328050796790102</v>
      </c>
    </row>
    <row r="25" spans="1:22" ht="15" customHeight="1">
      <c r="A25" s="108" t="s">
        <v>60</v>
      </c>
      <c r="B25" s="89">
        <f>JSA!C$12</f>
        <v>160.90684016097671</v>
      </c>
      <c r="C25" s="89">
        <f>JSA!D$12</f>
        <v>275.34928947999992</v>
      </c>
      <c r="D25" s="89">
        <f>JSA!E$12</f>
        <v>238.55092015354438</v>
      </c>
      <c r="E25" s="89">
        <f>JSA!F$12</f>
        <v>209.62756270804147</v>
      </c>
      <c r="F25" s="89">
        <f>JSA!G$12</f>
        <v>181.05894225670716</v>
      </c>
      <c r="G25" s="89">
        <f>JSA!H$12</f>
        <v>160.54828066597383</v>
      </c>
      <c r="H25" s="89">
        <f>JSA!I$12</f>
        <v>169.6607666227446</v>
      </c>
      <c r="I25" s="89">
        <f>JSA!J$12</f>
        <v>169.08385491375668</v>
      </c>
      <c r="J25" s="89">
        <f>JSA!K$12</f>
        <v>150.24827086325445</v>
      </c>
      <c r="K25" s="89">
        <f>JSA!L$12</f>
        <v>161.42890027523688</v>
      </c>
      <c r="L25" s="89">
        <f>JSA!M$12</f>
        <v>174.35728775307027</v>
      </c>
      <c r="M25" s="89">
        <f>JSA!N$12</f>
        <v>160.69592180258067</v>
      </c>
      <c r="N25" s="89">
        <f>JSA!O$12</f>
        <v>215.84748673387944</v>
      </c>
      <c r="O25" s="89">
        <f>JSA!P$12</f>
        <v>367.91042272665374</v>
      </c>
      <c r="P25" s="89">
        <f>JSA!Q$12</f>
        <v>344.71978782714916</v>
      </c>
      <c r="Q25" s="89">
        <f>JSA!R$12</f>
        <v>374.68273224889447</v>
      </c>
      <c r="R25" s="89">
        <f>JSA!S$12</f>
        <v>388.47362390069139</v>
      </c>
      <c r="S25" s="89">
        <f>JSA!T$12</f>
        <v>318.40663068709858</v>
      </c>
      <c r="T25" s="89">
        <f>JSA!U$12</f>
        <v>209.16561916776629</v>
      </c>
      <c r="U25" s="89">
        <f>JSA!V$12</f>
        <v>155.9339329415161</v>
      </c>
      <c r="V25" s="56">
        <f>JSA!W$12</f>
        <v>122.26324981289449</v>
      </c>
    </row>
    <row r="26" spans="1:22" ht="15" customHeight="1">
      <c r="A26" s="108" t="s">
        <v>61</v>
      </c>
      <c r="B26" s="89"/>
      <c r="C26" s="89"/>
      <c r="D26" s="89"/>
      <c r="E26" s="89"/>
      <c r="F26" s="89">
        <f>MA!G$12</f>
        <v>4.7805530013704889</v>
      </c>
      <c r="G26" s="89">
        <f>MA!H$12</f>
        <v>6.8694264294489447</v>
      </c>
      <c r="H26" s="89">
        <f>MA!I$12</f>
        <v>7.0948692515419998</v>
      </c>
      <c r="I26" s="89">
        <f>MA!J$12</f>
        <v>14.071912911675733</v>
      </c>
      <c r="J26" s="89">
        <f>MA!K$12</f>
        <v>15.829484018502813</v>
      </c>
      <c r="K26" s="89">
        <f>MA!L$12</f>
        <v>15.568715955408699</v>
      </c>
      <c r="L26" s="89">
        <f>MA!M$12</f>
        <v>17.519532441745504</v>
      </c>
      <c r="M26" s="89">
        <f>MA!N$12</f>
        <v>22.137392860270651</v>
      </c>
      <c r="N26" s="89">
        <f>MA!O$12</f>
        <v>33.425271213280851</v>
      </c>
      <c r="O26" s="89">
        <f>MA!P$12</f>
        <v>34.031814623716997</v>
      </c>
      <c r="P26" s="89">
        <f>MA!Q$12</f>
        <v>32.667878517876176</v>
      </c>
      <c r="Q26" s="89">
        <f>MA!R$12</f>
        <v>35.912094585514609</v>
      </c>
      <c r="R26" s="89">
        <f>MA!S$12</f>
        <v>42.178012818274759</v>
      </c>
      <c r="S26" s="89">
        <f>MA!T$12</f>
        <v>41.308684019302888</v>
      </c>
      <c r="T26" s="89">
        <f>MA!U$12</f>
        <v>40.869476832227789</v>
      </c>
      <c r="U26" s="89">
        <f>MA!V$12</f>
        <v>43.742979648625344</v>
      </c>
      <c r="V26" s="56">
        <f>MA!W$12</f>
        <v>43.307037668055933</v>
      </c>
    </row>
    <row r="27" spans="1:22" ht="15" customHeight="1">
      <c r="A27" s="108" t="s">
        <v>189</v>
      </c>
      <c r="B27" s="89"/>
      <c r="C27" s="89"/>
      <c r="D27" s="89"/>
      <c r="E27" s="89"/>
      <c r="F27" s="89"/>
      <c r="G27" s="89"/>
      <c r="H27" s="89"/>
      <c r="I27" s="89"/>
      <c r="J27" s="89">
        <f>O75TVL!K$12</f>
        <v>42.721544665064329</v>
      </c>
      <c r="K27" s="89">
        <f>O75TVL!L$12</f>
        <v>45.365627996530989</v>
      </c>
      <c r="L27" s="89">
        <f>O75TVL!M$12</f>
        <v>48.226623045736488</v>
      </c>
      <c r="M27" s="89">
        <f>O75TVL!N$12</f>
        <v>50.688691324123496</v>
      </c>
      <c r="N27" s="89">
        <f>O75TVL!O$12</f>
        <v>52.711141817721206</v>
      </c>
      <c r="O27" s="89">
        <f>O75TVL!P$12</f>
        <v>55.087196250840961</v>
      </c>
      <c r="P27" s="89">
        <f>O75TVL!Q$12</f>
        <v>58.232411977098828</v>
      </c>
      <c r="Q27" s="89">
        <f>O75TVL!R$12</f>
        <v>59.267922848640907</v>
      </c>
      <c r="R27" s="89">
        <f>O75TVL!S$12</f>
        <v>60.296482633440142</v>
      </c>
      <c r="S27" s="89">
        <f>O75TVL!T$12</f>
        <v>60.716121305199266</v>
      </c>
      <c r="T27" s="89">
        <f>O75TVL!U$12</f>
        <v>61.391797730212197</v>
      </c>
      <c r="U27" s="89">
        <f>O75TVL!V$12</f>
        <v>62.476653943295695</v>
      </c>
      <c r="V27" s="56">
        <f>O75TVL!W$12</f>
        <v>63.143120990583355</v>
      </c>
    </row>
    <row r="28" spans="1:22" ht="15" customHeight="1">
      <c r="A28" s="108" t="s">
        <v>95</v>
      </c>
      <c r="B28" s="89"/>
      <c r="C28" s="89"/>
      <c r="D28" s="89"/>
      <c r="E28" s="89"/>
      <c r="F28" s="89"/>
      <c r="G28" s="89"/>
      <c r="H28" s="89"/>
      <c r="I28" s="89"/>
      <c r="J28" s="89">
        <f>PC!K$12</f>
        <v>457.45459350865093</v>
      </c>
      <c r="K28" s="89">
        <f>PC!L$12</f>
        <v>499.26226885045145</v>
      </c>
      <c r="L28" s="89">
        <f>PC!M$12</f>
        <v>538.50505793570824</v>
      </c>
      <c r="M28" s="89">
        <f>PC!N$12</f>
        <v>579.24305711710747</v>
      </c>
      <c r="N28" s="89">
        <f>PC!O$12</f>
        <v>606.7137383676361</v>
      </c>
      <c r="O28" s="89">
        <f>PC!P$12</f>
        <v>640.89711025988299</v>
      </c>
      <c r="P28" s="89">
        <f>PC!Q$12</f>
        <v>652.08987000977299</v>
      </c>
      <c r="Q28" s="89">
        <f>PC!R$12</f>
        <v>633.86377441202683</v>
      </c>
      <c r="R28" s="89">
        <f>PC!S$12</f>
        <v>587.59119927998995</v>
      </c>
      <c r="S28" s="89">
        <f>PC!T$12</f>
        <v>549.21729824544286</v>
      </c>
      <c r="T28" s="89">
        <f>PC!U$12</f>
        <v>510.12550575575563</v>
      </c>
      <c r="U28" s="89">
        <f>PC!V$12</f>
        <v>468.95318966594755</v>
      </c>
      <c r="V28" s="56">
        <f>PC!W$12</f>
        <v>435.19038071493509</v>
      </c>
    </row>
    <row r="29" spans="1:22" ht="30" customHeight="1">
      <c r="A29" s="108" t="s">
        <v>108</v>
      </c>
      <c r="B29" s="89"/>
      <c r="C29" s="89"/>
      <c r="D29" s="89"/>
      <c r="E29" s="89"/>
      <c r="F29" s="89"/>
      <c r="G29" s="89"/>
      <c r="H29" s="89"/>
      <c r="I29" s="89"/>
      <c r="J29" s="89"/>
      <c r="K29" s="89"/>
      <c r="L29" s="89"/>
      <c r="M29" s="89"/>
      <c r="N29" s="89"/>
      <c r="O29" s="89"/>
      <c r="P29" s="89"/>
      <c r="Q29" s="89"/>
      <c r="R29" s="89"/>
      <c r="S29" s="89">
        <f>PIP!T$12</f>
        <v>11.546809435495181</v>
      </c>
      <c r="T29" s="89">
        <f>PIP!U$12</f>
        <v>119.57577161588058</v>
      </c>
      <c r="U29" s="89">
        <f>PIP!V$12</f>
        <v>242.21330284835136</v>
      </c>
      <c r="V29" s="56">
        <f>PIP!W$12</f>
        <v>404.22545396842395</v>
      </c>
    </row>
    <row r="30" spans="1:22" ht="15" customHeight="1">
      <c r="A30" s="108" t="s">
        <v>62</v>
      </c>
      <c r="B30" s="89">
        <f>SDA!C$12</f>
        <v>65.627039200200201</v>
      </c>
      <c r="C30" s="89">
        <f>SDA!D$12</f>
        <v>73.207642413233287</v>
      </c>
      <c r="D30" s="89">
        <f>SDA!E$12</f>
        <v>72.814216963669779</v>
      </c>
      <c r="E30" s="89">
        <f>SDA!F$12</f>
        <v>74.706521277534534</v>
      </c>
      <c r="F30" s="89">
        <f>SDA!G$12</f>
        <v>78.992256258133253</v>
      </c>
      <c r="G30" s="89">
        <f>SDA!H$12</f>
        <v>81.321395523355989</v>
      </c>
      <c r="H30" s="89">
        <f>SDA!I$12</f>
        <v>74.932651887177741</v>
      </c>
      <c r="I30" s="89">
        <f>SDA!J$12</f>
        <v>73.722563469667421</v>
      </c>
      <c r="J30" s="89">
        <f>SDA!K$12</f>
        <v>72.644136973283736</v>
      </c>
      <c r="K30" s="89">
        <f>SDA!L$12</f>
        <v>71.409188626281747</v>
      </c>
      <c r="L30" s="89">
        <f>SDA!M$12</f>
        <v>71.936673378664366</v>
      </c>
      <c r="M30" s="89">
        <f>SDA!N$12</f>
        <v>71.899936587737528</v>
      </c>
      <c r="N30" s="89">
        <f>SDA!O$12</f>
        <v>71.068880947229417</v>
      </c>
      <c r="O30" s="89">
        <f>SDA!P$12</f>
        <v>72.854718466126826</v>
      </c>
      <c r="P30" s="89">
        <f>SDA!Q$12</f>
        <v>71.224474855140357</v>
      </c>
      <c r="Q30" s="89">
        <f>SDA!R$12</f>
        <v>70.795342689574184</v>
      </c>
      <c r="R30" s="89">
        <f>SDA!S$12</f>
        <v>71.374672500993526</v>
      </c>
      <c r="S30" s="89">
        <f>SDA!T$12</f>
        <v>69.290736346974271</v>
      </c>
      <c r="T30" s="89">
        <f>SDA!U$12</f>
        <v>60.001598573578917</v>
      </c>
      <c r="U30" s="89">
        <f>SDA!V$12</f>
        <v>39.324083274690992</v>
      </c>
      <c r="V30" s="56">
        <f>SDA!W$12</f>
        <v>18.985640037012224</v>
      </c>
    </row>
    <row r="31" spans="1:22" ht="15" customHeight="1">
      <c r="A31" s="53" t="s">
        <v>49</v>
      </c>
      <c r="B31" s="89"/>
      <c r="C31" s="89"/>
      <c r="D31" s="89"/>
      <c r="E31" s="89"/>
      <c r="F31" s="89">
        <f>'SDA (working age)'!G$12</f>
        <v>66.520683868160219</v>
      </c>
      <c r="G31" s="89">
        <f>'SDA (working age)'!H$12</f>
        <v>68.613457166980396</v>
      </c>
      <c r="H31" s="89">
        <f>'SDA (working age)'!I$12</f>
        <v>62.729053748527804</v>
      </c>
      <c r="I31" s="89">
        <f>'SDA (working age)'!J$12</f>
        <v>60.801002029992858</v>
      </c>
      <c r="J31" s="89">
        <f>'SDA (working age)'!K$12</f>
        <v>63.074083473656302</v>
      </c>
      <c r="K31" s="89">
        <f>'SDA (working age)'!L$12</f>
        <v>61.581541018361762</v>
      </c>
      <c r="L31" s="89">
        <f>'SDA (working age)'!M$12</f>
        <v>61.526291974261568</v>
      </c>
      <c r="M31" s="89">
        <f>'SDA (working age)'!N$12</f>
        <v>56.180686978134602</v>
      </c>
      <c r="N31" s="89">
        <f>'SDA (working age)'!O$12</f>
        <v>57.430297763843008</v>
      </c>
      <c r="O31" s="89">
        <f>'SDA (working age)'!P$12</f>
        <v>58.515452003872539</v>
      </c>
      <c r="P31" s="89">
        <f>'SDA (working age)'!Q$12</f>
        <v>57.910394046138698</v>
      </c>
      <c r="Q31" s="89">
        <f>'SDA (working age)'!R$12</f>
        <v>57.377749072375295</v>
      </c>
      <c r="R31" s="89">
        <f>'SDA (working age)'!S$12</f>
        <v>58.807470071661108</v>
      </c>
      <c r="S31" s="89">
        <f>'SDA (working age)'!T$12</f>
        <v>57.79676041083146</v>
      </c>
      <c r="T31" s="89">
        <f>'SDA (working age)'!U$12</f>
        <v>49.119508761707024</v>
      </c>
      <c r="U31" s="89">
        <f>'SDA (working age)'!V$12</f>
        <v>29.399324704023918</v>
      </c>
      <c r="V31" s="56">
        <f>'SDA (working age)'!W$12</f>
        <v>9.3217279858322772</v>
      </c>
    </row>
    <row r="32" spans="1:22" ht="15" customHeight="1">
      <c r="A32" s="53" t="s">
        <v>50</v>
      </c>
      <c r="B32" s="89"/>
      <c r="C32" s="89"/>
      <c r="D32" s="89"/>
      <c r="E32" s="89"/>
      <c r="F32" s="89">
        <f>'SDA (pensioners)'!G$12</f>
        <v>12.471572389973037</v>
      </c>
      <c r="G32" s="89">
        <f>'SDA (pensioners)'!H$12</f>
        <v>12.707938356375577</v>
      </c>
      <c r="H32" s="89">
        <f>'SDA (pensioners)'!I$12</f>
        <v>12.203598138649928</v>
      </c>
      <c r="I32" s="89">
        <f>'SDA (pensioners)'!J$12</f>
        <v>12.921561439674557</v>
      </c>
      <c r="J32" s="89">
        <f>'SDA (pensioners)'!K$12</f>
        <v>9.5700534996274467</v>
      </c>
      <c r="K32" s="89">
        <f>'SDA (pensioners)'!L$12</f>
        <v>9.8276476079199817</v>
      </c>
      <c r="L32" s="89">
        <f>'SDA (pensioners)'!M$12</f>
        <v>10.410381404402788</v>
      </c>
      <c r="M32" s="89">
        <f>'SDA (pensioners)'!N$12</f>
        <v>15.719249609602919</v>
      </c>
      <c r="N32" s="89">
        <f>'SDA (pensioners)'!O$12</f>
        <v>13.638583183386404</v>
      </c>
      <c r="O32" s="89">
        <f>'SDA (pensioners)'!P$12</f>
        <v>14.339266462254276</v>
      </c>
      <c r="P32" s="89">
        <f>'SDA (pensioners)'!Q$12</f>
        <v>13.314080809001661</v>
      </c>
      <c r="Q32" s="89">
        <f>'SDA (pensioners)'!R$12</f>
        <v>13.417593617198893</v>
      </c>
      <c r="R32" s="89">
        <f>'SDA (pensioners)'!S$12</f>
        <v>12.567202429332404</v>
      </c>
      <c r="S32" s="89">
        <f>'SDA (pensioners)'!T$12</f>
        <v>11.493975936142817</v>
      </c>
      <c r="T32" s="89">
        <f>'SDA (pensioners)'!U$12</f>
        <v>10.882089811871893</v>
      </c>
      <c r="U32" s="89">
        <f>'SDA (pensioners)'!V$12</f>
        <v>9.9247585706670591</v>
      </c>
      <c r="V32" s="56">
        <f>'SDA (pensioners)'!W$12</f>
        <v>9.663912051179949</v>
      </c>
    </row>
    <row r="33" spans="1:22" ht="15">
      <c r="A33" s="110" t="s">
        <v>63</v>
      </c>
      <c r="B33" s="89"/>
      <c r="C33" s="89"/>
      <c r="D33" s="89"/>
      <c r="E33" s="89">
        <f>SP!F$12</f>
        <v>3581.2369345008433</v>
      </c>
      <c r="F33" s="89">
        <f>SP!G$12</f>
        <v>3674.6611053331208</v>
      </c>
      <c r="G33" s="89">
        <f>SP!H$12</f>
        <v>3999.5484966466001</v>
      </c>
      <c r="H33" s="89">
        <f>SP!I$12</f>
        <v>4245.1581346009089</v>
      </c>
      <c r="I33" s="89">
        <f>SP!J$12</f>
        <v>4472.3685674860717</v>
      </c>
      <c r="J33" s="89">
        <f>SP!K$12</f>
        <v>4714.2105425312948</v>
      </c>
      <c r="K33" s="89">
        <f>SP!L$12</f>
        <v>4983.8457450743499</v>
      </c>
      <c r="L33" s="89">
        <f>SP!M$12</f>
        <v>5218.6311511606782</v>
      </c>
      <c r="M33" s="89">
        <f>SP!N$12</f>
        <v>5635.336035910138</v>
      </c>
      <c r="N33" s="89">
        <f>SP!O$12</f>
        <v>6051.0556584585029</v>
      </c>
      <c r="O33" s="89">
        <f>SP!P$12</f>
        <v>6595.5057191140968</v>
      </c>
      <c r="P33" s="89">
        <f>SP!Q$12</f>
        <v>6892.8580344655002</v>
      </c>
      <c r="Q33" s="89">
        <f>SP!R$12</f>
        <v>7349.2174204031944</v>
      </c>
      <c r="R33" s="89">
        <f>SP!S$12</f>
        <v>7937.9305211568371</v>
      </c>
      <c r="S33" s="89">
        <f>SP!T$12</f>
        <v>8298.821995573986</v>
      </c>
      <c r="T33" s="89">
        <f>SP!U$12</f>
        <v>8648.5193557056446</v>
      </c>
      <c r="U33" s="89">
        <f>SP!V$12</f>
        <v>8949.0577960480041</v>
      </c>
      <c r="V33" s="56">
        <f>SP!W$12</f>
        <v>9173.9305982613623</v>
      </c>
    </row>
    <row r="34" spans="1:22" ht="30" customHeight="1">
      <c r="A34" s="110" t="s">
        <v>96</v>
      </c>
      <c r="B34" s="89"/>
      <c r="C34" s="89"/>
      <c r="D34" s="89"/>
      <c r="E34" s="89"/>
      <c r="F34" s="89"/>
      <c r="G34" s="89"/>
      <c r="H34" s="89"/>
      <c r="I34" s="89"/>
      <c r="J34" s="89">
        <f>SMP!K$12</f>
        <v>120.89765291511314</v>
      </c>
      <c r="K34" s="89">
        <f>SMP!L$12</f>
        <v>98.899730327390756</v>
      </c>
      <c r="L34" s="89">
        <f>SMP!M$12</f>
        <v>119.40505273345049</v>
      </c>
      <c r="M34" s="89">
        <f>SMP!N$12</f>
        <v>148.39000179641411</v>
      </c>
      <c r="N34" s="89">
        <f>SMP!O$12</f>
        <v>172.4337205651033</v>
      </c>
      <c r="O34" s="89">
        <f>SMP!P$12</f>
        <v>178.49250135775904</v>
      </c>
      <c r="P34" s="89">
        <f>SMP!Q$12</f>
        <v>174.75379469830503</v>
      </c>
      <c r="Q34" s="89">
        <f>SMP!R$12</f>
        <v>201.20173408096781</v>
      </c>
      <c r="R34" s="89">
        <f>SMP!S$12</f>
        <v>205.75515986590096</v>
      </c>
      <c r="S34" s="89">
        <f>SMP!T$12</f>
        <v>203.90154162347969</v>
      </c>
      <c r="T34" s="89">
        <f>SMP!U$12</f>
        <v>208.31796912809941</v>
      </c>
      <c r="U34" s="89">
        <f>SMP!V$12</f>
        <v>234.2525869980486</v>
      </c>
      <c r="V34" s="56">
        <f>SMP!W$12</f>
        <v>238.56030925205505</v>
      </c>
    </row>
    <row r="35" spans="1:22" ht="15" customHeight="1">
      <c r="A35" s="110" t="s">
        <v>109</v>
      </c>
      <c r="B35" s="89"/>
      <c r="C35" s="89"/>
      <c r="D35" s="89"/>
      <c r="E35" s="89"/>
      <c r="F35" s="89"/>
      <c r="G35" s="89"/>
      <c r="H35" s="89"/>
      <c r="I35" s="89"/>
      <c r="J35" s="89"/>
      <c r="K35" s="89"/>
      <c r="L35" s="89"/>
      <c r="M35" s="89"/>
      <c r="N35" s="89"/>
      <c r="O35" s="89"/>
      <c r="P35" s="89"/>
      <c r="Q35" s="89"/>
      <c r="R35" s="89"/>
      <c r="S35" s="89">
        <f>UC!T$12</f>
        <v>3.8834052994475162E-3</v>
      </c>
      <c r="T35" s="89">
        <f>UC!U$12</f>
        <v>4.2452929247655563E-2</v>
      </c>
      <c r="U35" s="89">
        <f>UC!V$12</f>
        <v>18.908370847313339</v>
      </c>
      <c r="V35" s="56">
        <f>UC!W$12</f>
        <v>93.590020992159822</v>
      </c>
    </row>
    <row r="36" spans="1:22" ht="15" customHeight="1">
      <c r="A36" s="110" t="s">
        <v>64</v>
      </c>
      <c r="B36" s="89"/>
      <c r="C36" s="89"/>
      <c r="D36" s="89"/>
      <c r="E36" s="89"/>
      <c r="F36" s="89">
        <f>WFP!G$12</f>
        <v>165.84348791875721</v>
      </c>
      <c r="G36" s="89">
        <f>WFP!H$12</f>
        <v>160.18240468527233</v>
      </c>
      <c r="H36" s="89">
        <f>WFP!I$12</f>
        <v>163.251956792767</v>
      </c>
      <c r="I36" s="89">
        <f>WFP!J$12</f>
        <v>184.91113637405883</v>
      </c>
      <c r="J36" s="89">
        <f>WFP!K$12</f>
        <v>240.74345075013912</v>
      </c>
      <c r="K36" s="89">
        <f>WFP!L$12</f>
        <v>307.60961557084522</v>
      </c>
      <c r="L36" s="89">
        <f>WFP!M$12</f>
        <v>197.22927714953133</v>
      </c>
      <c r="M36" s="89">
        <f>WFP!N$12</f>
        <v>203.76019143033332</v>
      </c>
      <c r="N36" s="89">
        <f>WFP!O$12</f>
        <v>267.20938445950435</v>
      </c>
      <c r="O36" s="89">
        <f>WFP!P$12</f>
        <v>270.76576754614035</v>
      </c>
      <c r="P36" s="89">
        <f>WFP!Q$12</f>
        <v>276.03245254941766</v>
      </c>
      <c r="Q36" s="89">
        <f>WFP!R$12</f>
        <v>213.65240279450725</v>
      </c>
      <c r="R36" s="89">
        <f>WFP!S$12</f>
        <v>212.8586653358077</v>
      </c>
      <c r="S36" s="89">
        <f>WFP!T$12</f>
        <v>212.9559064987013</v>
      </c>
      <c r="T36" s="89">
        <f>WFP!U$12</f>
        <v>210.71739227637437</v>
      </c>
      <c r="U36" s="89">
        <f>WFP!V$12</f>
        <v>208.4968267230077</v>
      </c>
      <c r="V36" s="56">
        <f>WFP!W$12</f>
        <v>206.38095420816421</v>
      </c>
    </row>
    <row r="37" spans="1:22" ht="30" customHeight="1">
      <c r="A37" s="111" t="s">
        <v>190</v>
      </c>
      <c r="B37" s="80">
        <f>SUM(B3:B36)-SUM(B9:B11,B19:B23)</f>
        <v>3086.4534151141138</v>
      </c>
      <c r="C37" s="80">
        <f>SUM(C3:C36)-SUM(C9:C11,C19:C23)</f>
        <v>3045.6399383676498</v>
      </c>
      <c r="D37" s="80">
        <f>SUM(D3:D36)-SUM(D9:D11,D19:D23)</f>
        <v>3037.9243956688219</v>
      </c>
      <c r="E37" s="80">
        <f>SUM(E3:E36)-SUM(E9:E11,E19:E23)</f>
        <v>6737.169688339075</v>
      </c>
      <c r="F37" s="80">
        <f t="shared" ref="F37:M37" si="0">SUM(F3:F36)-SUM(F9:F11,F19:F23,F31:F32)</f>
        <v>7148.5853779282425</v>
      </c>
      <c r="G37" s="80">
        <f t="shared" si="0"/>
        <v>7689.3646610398082</v>
      </c>
      <c r="H37" s="80">
        <f t="shared" si="0"/>
        <v>8105.9429489073409</v>
      </c>
      <c r="I37" s="80">
        <f t="shared" si="0"/>
        <v>8371.9859620745519</v>
      </c>
      <c r="J37" s="80">
        <f t="shared" si="0"/>
        <v>9226.4576855493142</v>
      </c>
      <c r="K37" s="80">
        <f t="shared" si="0"/>
        <v>9698.8667447182997</v>
      </c>
      <c r="L37" s="80">
        <f t="shared" si="0"/>
        <v>10048.743121673197</v>
      </c>
      <c r="M37" s="80">
        <f t="shared" si="0"/>
        <v>10737.191607284774</v>
      </c>
      <c r="N37" s="80">
        <f t="shared" ref="N37:V37" si="1">SUM(N3:N36)-SUM(N9:N11,N19:N23,N31:N32,N15:N16)</f>
        <v>11537.265127635928</v>
      </c>
      <c r="O37" s="80">
        <f t="shared" si="1"/>
        <v>12749.739311357556</v>
      </c>
      <c r="P37" s="80">
        <f t="shared" si="1"/>
        <v>13258.937857906196</v>
      </c>
      <c r="Q37" s="80">
        <f t="shared" si="1"/>
        <v>13867.002335764846</v>
      </c>
      <c r="R37" s="80">
        <f t="shared" si="1"/>
        <v>14664.893283623074</v>
      </c>
      <c r="S37" s="80">
        <f t="shared" si="1"/>
        <v>14551.178183706787</v>
      </c>
      <c r="T37" s="80">
        <f t="shared" si="1"/>
        <v>14951.471716251803</v>
      </c>
      <c r="U37" s="80">
        <f t="shared" si="1"/>
        <v>15357.076603338475</v>
      </c>
      <c r="V37" s="51">
        <f t="shared" si="1"/>
        <v>15586.584441616111</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213</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291.41920242967717</v>
      </c>
      <c r="C41" s="89">
        <v>297.18817630363333</v>
      </c>
      <c r="D41" s="89">
        <v>316.96892147059526</v>
      </c>
      <c r="E41" s="89">
        <v>337.06054985616782</v>
      </c>
      <c r="F41" s="89">
        <v>350.82703861761399</v>
      </c>
      <c r="G41" s="89">
        <v>374.18360330685033</v>
      </c>
      <c r="H41" s="89">
        <v>389.51373023229189</v>
      </c>
      <c r="I41" s="89">
        <v>411.64854966588621</v>
      </c>
      <c r="J41" s="89">
        <v>428.78869467439233</v>
      </c>
      <c r="K41" s="89">
        <v>449.83815738514932</v>
      </c>
      <c r="L41" s="89">
        <v>465.115872181756</v>
      </c>
      <c r="M41" s="89">
        <v>483.35157589133559</v>
      </c>
      <c r="N41" s="89">
        <v>499.9667288743052</v>
      </c>
      <c r="O41" s="89">
        <v>533.94161754611252</v>
      </c>
      <c r="P41" s="89">
        <v>541.93476191310071</v>
      </c>
      <c r="Q41" s="89">
        <v>550.94655701290583</v>
      </c>
      <c r="R41" s="89">
        <v>559.15110380071678</v>
      </c>
      <c r="S41" s="89">
        <v>542.59153135123267</v>
      </c>
      <c r="T41" s="89">
        <v>542.6452181262963</v>
      </c>
      <c r="U41" s="89">
        <v>548.56265764104091</v>
      </c>
      <c r="V41" s="56">
        <v>539.94160295360109</v>
      </c>
    </row>
    <row r="42" spans="1:22" ht="15">
      <c r="A42" s="108" t="s">
        <v>182</v>
      </c>
      <c r="B42" s="89" t="s">
        <v>208</v>
      </c>
      <c r="C42" s="89" t="s">
        <v>208</v>
      </c>
      <c r="D42" s="89" t="s">
        <v>208</v>
      </c>
      <c r="E42" s="89">
        <v>111.36457208879196</v>
      </c>
      <c r="F42" s="89">
        <v>108.88782594167456</v>
      </c>
      <c r="G42" s="89">
        <v>124.77134169527518</v>
      </c>
      <c r="H42" s="89">
        <v>127.63235498280223</v>
      </c>
      <c r="I42" s="89">
        <v>116.2834583183964</v>
      </c>
      <c r="J42" s="89">
        <v>104.39063266302485</v>
      </c>
      <c r="K42" s="89">
        <v>96.397350058736393</v>
      </c>
      <c r="L42" s="89">
        <v>84.544231630670495</v>
      </c>
      <c r="M42" s="89">
        <v>76.27849217792081</v>
      </c>
      <c r="N42" s="89">
        <v>68.167466677929312</v>
      </c>
      <c r="O42" s="89">
        <v>65.303564215970539</v>
      </c>
      <c r="P42" s="89">
        <v>61.153159974863186</v>
      </c>
      <c r="Q42" s="89">
        <v>58.12822110164872</v>
      </c>
      <c r="R42" s="89">
        <v>56.881118852343235</v>
      </c>
      <c r="S42" s="89">
        <v>54.574696635603615</v>
      </c>
      <c r="T42" s="89">
        <v>53.848131564240695</v>
      </c>
      <c r="U42" s="89">
        <v>53.352974247375698</v>
      </c>
      <c r="V42" s="56">
        <v>51.165358886683883</v>
      </c>
    </row>
    <row r="43" spans="1:22" ht="15">
      <c r="A43" s="108" t="s">
        <v>45</v>
      </c>
      <c r="B43" s="89" t="s">
        <v>208</v>
      </c>
      <c r="C43" s="89" t="s">
        <v>208</v>
      </c>
      <c r="D43" s="89" t="s">
        <v>208</v>
      </c>
      <c r="E43" s="89" t="s">
        <v>208</v>
      </c>
      <c r="F43" s="89" t="s">
        <v>208</v>
      </c>
      <c r="G43" s="89">
        <v>95.330316149758346</v>
      </c>
      <c r="H43" s="89">
        <v>100.80565894924118</v>
      </c>
      <c r="I43" s="89">
        <v>105.22170308475714</v>
      </c>
      <c r="J43" s="89">
        <v>108.30809941902645</v>
      </c>
      <c r="K43" s="89">
        <v>111.317256440444</v>
      </c>
      <c r="L43" s="89">
        <v>111.944838489668</v>
      </c>
      <c r="M43" s="89">
        <v>118.29021876323114</v>
      </c>
      <c r="N43" s="89">
        <v>123.15565723667267</v>
      </c>
      <c r="O43" s="89">
        <v>133.0326295143646</v>
      </c>
      <c r="P43" s="89">
        <v>138.52815325882776</v>
      </c>
      <c r="Q43" s="89">
        <v>151.60371736865048</v>
      </c>
      <c r="R43" s="89">
        <v>166.21721527009899</v>
      </c>
      <c r="S43" s="89">
        <v>177.15837725370207</v>
      </c>
      <c r="T43" s="89">
        <v>193.36794157587656</v>
      </c>
      <c r="U43" s="89">
        <v>209.87785660254085</v>
      </c>
      <c r="V43" s="56">
        <v>215.28302633957031</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27.074278486628199</v>
      </c>
      <c r="P44" s="89">
        <v>40.36016173825395</v>
      </c>
      <c r="Q44" s="89">
        <v>18.483979999249247</v>
      </c>
      <c r="R44" s="89">
        <v>13.493304041649591</v>
      </c>
      <c r="S44" s="89" t="s">
        <v>208</v>
      </c>
      <c r="T44" s="89">
        <v>0.69097877673359653</v>
      </c>
      <c r="U44" s="89" t="s">
        <v>208</v>
      </c>
      <c r="V44" s="56" t="s">
        <v>208</v>
      </c>
    </row>
    <row r="45" spans="1:22" ht="15">
      <c r="A45" s="108" t="s">
        <v>46</v>
      </c>
      <c r="B45" s="89">
        <v>237.43141365041333</v>
      </c>
      <c r="C45" s="89">
        <v>233.01280062474666</v>
      </c>
      <c r="D45" s="89">
        <v>239.03250861034167</v>
      </c>
      <c r="E45" s="89">
        <v>249.9859233382407</v>
      </c>
      <c r="F45" s="89">
        <v>253.29851497207071</v>
      </c>
      <c r="G45" s="89">
        <v>262.83747871900192</v>
      </c>
      <c r="H45" s="89">
        <v>280.74695365054856</v>
      </c>
      <c r="I45" s="89">
        <v>328.24778125745337</v>
      </c>
      <c r="J45" s="89">
        <v>362.09628343536195</v>
      </c>
      <c r="K45" s="89">
        <v>379.51139260965186</v>
      </c>
      <c r="L45" s="89">
        <v>389.89285075346055</v>
      </c>
      <c r="M45" s="89">
        <v>395.58110733521022</v>
      </c>
      <c r="N45" s="89">
        <v>410.81134927874314</v>
      </c>
      <c r="O45" s="89">
        <v>455.91192648238223</v>
      </c>
      <c r="P45" s="89">
        <v>471.57322051106922</v>
      </c>
      <c r="Q45" s="89">
        <v>463.89618763157773</v>
      </c>
      <c r="R45" s="89">
        <v>455.80616928362298</v>
      </c>
      <c r="S45" s="89" t="s">
        <v>208</v>
      </c>
      <c r="T45" s="89" t="s">
        <v>208</v>
      </c>
      <c r="U45" s="89" t="s">
        <v>208</v>
      </c>
      <c r="V45" s="56" t="s">
        <v>208</v>
      </c>
    </row>
    <row r="46" spans="1:22" ht="26.25" customHeight="1">
      <c r="A46" s="108" t="s">
        <v>47</v>
      </c>
      <c r="B46" s="89">
        <v>425.84727849069077</v>
      </c>
      <c r="C46" s="89">
        <v>465.03233703678109</v>
      </c>
      <c r="D46" s="89">
        <v>492.98494548784277</v>
      </c>
      <c r="E46" s="89">
        <v>535.90471070877504</v>
      </c>
      <c r="F46" s="89">
        <v>571.67416890649656</v>
      </c>
      <c r="G46" s="89">
        <v>613.19514238047884</v>
      </c>
      <c r="H46" s="89">
        <v>657.07187794307481</v>
      </c>
      <c r="I46" s="89">
        <v>699.64097139740079</v>
      </c>
      <c r="J46" s="89">
        <v>729.60411069592305</v>
      </c>
      <c r="K46" s="89">
        <v>758.55924153492811</v>
      </c>
      <c r="L46" s="89">
        <v>783.4627371063367</v>
      </c>
      <c r="M46" s="89">
        <v>821.24615719499934</v>
      </c>
      <c r="N46" s="89">
        <v>854.4609108329995</v>
      </c>
      <c r="O46" s="89">
        <v>921.91970182667058</v>
      </c>
      <c r="P46" s="89">
        <v>948.37398821738475</v>
      </c>
      <c r="Q46" s="89">
        <v>1000.9942391969666</v>
      </c>
      <c r="R46" s="89">
        <v>1058.7126471004603</v>
      </c>
      <c r="S46" s="89">
        <v>1076.6296248276467</v>
      </c>
      <c r="T46" s="89">
        <v>1070.589315313613</v>
      </c>
      <c r="U46" s="89">
        <v>1020.0622071067958</v>
      </c>
      <c r="V46" s="56">
        <v>878.4478800217147</v>
      </c>
    </row>
    <row r="47" spans="1:22" ht="15">
      <c r="A47" s="53" t="s">
        <v>48</v>
      </c>
      <c r="B47" s="89" t="s">
        <v>208</v>
      </c>
      <c r="C47" s="89" t="s">
        <v>208</v>
      </c>
      <c r="D47" s="89" t="s">
        <v>208</v>
      </c>
      <c r="E47" s="89" t="s">
        <v>208</v>
      </c>
      <c r="F47" s="89" t="s">
        <v>208</v>
      </c>
      <c r="G47" s="89" t="s">
        <v>208</v>
      </c>
      <c r="H47" s="89">
        <v>94.392762289134183</v>
      </c>
      <c r="I47" s="89">
        <v>97.362655333352123</v>
      </c>
      <c r="J47" s="89">
        <v>100.62216733918997</v>
      </c>
      <c r="K47" s="89">
        <v>107.10730195640002</v>
      </c>
      <c r="L47" s="89">
        <v>109.34911385965097</v>
      </c>
      <c r="M47" s="89">
        <v>113.4970729394079</v>
      </c>
      <c r="N47" s="89">
        <v>117.26279751645556</v>
      </c>
      <c r="O47" s="89">
        <v>124.24290511217538</v>
      </c>
      <c r="P47" s="89">
        <v>125.99189164425886</v>
      </c>
      <c r="Q47" s="89">
        <v>134.75508958933017</v>
      </c>
      <c r="R47" s="89">
        <v>140.93468964097559</v>
      </c>
      <c r="S47" s="89">
        <v>146.80418534242389</v>
      </c>
      <c r="T47" s="89">
        <v>170.38449061162638</v>
      </c>
      <c r="U47" s="89">
        <v>180.92164862880898</v>
      </c>
      <c r="V47" s="56">
        <v>182.59124597298819</v>
      </c>
    </row>
    <row r="48" spans="1:22" ht="15">
      <c r="A48" s="53" t="s">
        <v>49</v>
      </c>
      <c r="B48" s="89" t="s">
        <v>208</v>
      </c>
      <c r="C48" s="89" t="s">
        <v>208</v>
      </c>
      <c r="D48" s="89" t="s">
        <v>208</v>
      </c>
      <c r="E48" s="89" t="s">
        <v>208</v>
      </c>
      <c r="F48" s="89" t="s">
        <v>208</v>
      </c>
      <c r="G48" s="89" t="s">
        <v>208</v>
      </c>
      <c r="H48" s="89">
        <v>383.07604959897765</v>
      </c>
      <c r="I48" s="89">
        <v>406.73101574947628</v>
      </c>
      <c r="J48" s="89">
        <v>419.69387215771707</v>
      </c>
      <c r="K48" s="89">
        <v>430.15881439019637</v>
      </c>
      <c r="L48" s="89">
        <v>438.62520650568962</v>
      </c>
      <c r="M48" s="89">
        <v>453.07657602313611</v>
      </c>
      <c r="N48" s="89">
        <v>468.99670890236087</v>
      </c>
      <c r="O48" s="89">
        <v>503.61779498623258</v>
      </c>
      <c r="P48" s="89">
        <v>514.77281252253181</v>
      </c>
      <c r="Q48" s="89">
        <v>550.23918144690992</v>
      </c>
      <c r="R48" s="89">
        <v>585.9704202822146</v>
      </c>
      <c r="S48" s="89">
        <v>590.07940873485074</v>
      </c>
      <c r="T48" s="89">
        <v>548.74783487470893</v>
      </c>
      <c r="U48" s="89">
        <v>508.36340825095834</v>
      </c>
      <c r="V48" s="56">
        <v>391.67850837169163</v>
      </c>
    </row>
    <row r="49" spans="1:22" ht="15">
      <c r="A49" s="53" t="s">
        <v>50</v>
      </c>
      <c r="B49" s="89" t="s">
        <v>208</v>
      </c>
      <c r="C49" s="89" t="s">
        <v>208</v>
      </c>
      <c r="D49" s="89" t="s">
        <v>208</v>
      </c>
      <c r="E49" s="89" t="s">
        <v>208</v>
      </c>
      <c r="F49" s="89" t="s">
        <v>208</v>
      </c>
      <c r="G49" s="89" t="s">
        <v>208</v>
      </c>
      <c r="H49" s="89">
        <v>179.35608885732603</v>
      </c>
      <c r="I49" s="89">
        <v>194.36616148580885</v>
      </c>
      <c r="J49" s="89">
        <v>208.17985660981699</v>
      </c>
      <c r="K49" s="89">
        <v>221.22602994937063</v>
      </c>
      <c r="L49" s="89">
        <v>235.36308060949219</v>
      </c>
      <c r="M49" s="89">
        <v>254.780960484036</v>
      </c>
      <c r="N49" s="89">
        <v>268.26109234375451</v>
      </c>
      <c r="O49" s="89">
        <v>293.80174884094487</v>
      </c>
      <c r="P49" s="89">
        <v>306.45079530643505</v>
      </c>
      <c r="Q49" s="89">
        <v>315.67679940732626</v>
      </c>
      <c r="R49" s="89">
        <v>330.39703623208993</v>
      </c>
      <c r="S49" s="89">
        <v>337.55926510970949</v>
      </c>
      <c r="T49" s="89">
        <v>350.46815146682849</v>
      </c>
      <c r="U49" s="89">
        <v>331.07797608114151</v>
      </c>
      <c r="V49" s="56">
        <v>306.12147705331722</v>
      </c>
    </row>
    <row r="50" spans="1:22" ht="17.25" customHeight="1">
      <c r="A50" s="108" t="s">
        <v>91</v>
      </c>
      <c r="B50" s="89" t="s">
        <v>208</v>
      </c>
      <c r="C50" s="89" t="s">
        <v>208</v>
      </c>
      <c r="D50" s="89" t="s">
        <v>208</v>
      </c>
      <c r="E50" s="89" t="s">
        <v>208</v>
      </c>
      <c r="F50" s="89" t="s">
        <v>208</v>
      </c>
      <c r="G50" s="89" t="s">
        <v>208</v>
      </c>
      <c r="H50" s="89">
        <v>1.5222784685460431</v>
      </c>
      <c r="I50" s="89">
        <v>1.7541636493736508</v>
      </c>
      <c r="J50" s="89">
        <v>1.7531067029277669</v>
      </c>
      <c r="K50" s="89">
        <v>1.7179932289753164</v>
      </c>
      <c r="L50" s="89">
        <v>1.8814491426503896</v>
      </c>
      <c r="M50" s="89">
        <v>1.8910920560763487</v>
      </c>
      <c r="N50" s="89">
        <v>1.9707623816798274</v>
      </c>
      <c r="O50" s="89">
        <v>2.0264468027230551</v>
      </c>
      <c r="P50" s="89">
        <v>1.8339811396149135</v>
      </c>
      <c r="Q50" s="89">
        <v>1.9268578861598564</v>
      </c>
      <c r="R50" s="89">
        <v>3.7064391567046542</v>
      </c>
      <c r="S50" s="89">
        <v>9.8469383543111011</v>
      </c>
      <c r="T50" s="89">
        <v>10.348280609814624</v>
      </c>
      <c r="U50" s="89">
        <v>7.9087678557013685</v>
      </c>
      <c r="V50" s="56">
        <v>9.6714766465083617</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10.242850819824072</v>
      </c>
      <c r="O51" s="89">
        <v>106.28967233843446</v>
      </c>
      <c r="P51" s="89">
        <v>186.5900544616299</v>
      </c>
      <c r="Q51" s="89">
        <v>286.49729118011578</v>
      </c>
      <c r="R51" s="89">
        <v>510.76543999977764</v>
      </c>
      <c r="S51" s="89">
        <v>779.77269941508212</v>
      </c>
      <c r="T51" s="89">
        <v>949.3649813472349</v>
      </c>
      <c r="U51" s="89">
        <v>1066.0322117994988</v>
      </c>
      <c r="V51" s="56">
        <v>1100.1078585829362</v>
      </c>
    </row>
    <row r="52" spans="1:22" ht="15">
      <c r="A52" s="109" t="s">
        <v>51</v>
      </c>
      <c r="B52" s="89">
        <v>1187.3947354562029</v>
      </c>
      <c r="C52" s="89">
        <v>1142.1776057660534</v>
      </c>
      <c r="D52" s="89">
        <v>1112.4725682051674</v>
      </c>
      <c r="E52" s="89">
        <v>1115.289770234549</v>
      </c>
      <c r="F52" s="89">
        <v>1089.1964541393147</v>
      </c>
      <c r="G52" s="89">
        <v>1104.5508927374979</v>
      </c>
      <c r="H52" s="89">
        <v>1163.2450557361542</v>
      </c>
      <c r="I52" s="89">
        <v>1134.3207482280804</v>
      </c>
      <c r="J52" s="89">
        <v>1184.2121718967364</v>
      </c>
      <c r="K52" s="89">
        <v>1250.2047162125039</v>
      </c>
      <c r="L52" s="89">
        <v>1316.2032436211778</v>
      </c>
      <c r="M52" s="89">
        <v>1377.5725614866606</v>
      </c>
      <c r="N52" s="89">
        <v>1468.6593022713787</v>
      </c>
      <c r="O52" s="89">
        <v>1719.9065488068459</v>
      </c>
      <c r="P52" s="89">
        <v>1818.9717932502401</v>
      </c>
      <c r="Q52" s="89">
        <v>1915.6453958980826</v>
      </c>
      <c r="R52" s="89">
        <v>1990.1484651936662</v>
      </c>
      <c r="S52" s="89">
        <v>1987.892210753995</v>
      </c>
      <c r="T52" s="89">
        <v>1965.3328326807057</v>
      </c>
      <c r="U52" s="89">
        <v>1944.9028758573365</v>
      </c>
      <c r="V52" s="56">
        <v>1839.8800705876588</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936.86320349394646</v>
      </c>
      <c r="O53" s="89">
        <v>1164.8616381032296</v>
      </c>
      <c r="P53" s="89">
        <v>1261.2449881927876</v>
      </c>
      <c r="Q53" s="89">
        <v>1335.7663242222404</v>
      </c>
      <c r="R53" s="89">
        <v>1402.4475006466266</v>
      </c>
      <c r="S53" s="89">
        <v>1401.8428233030954</v>
      </c>
      <c r="T53" s="89">
        <v>1385.248812607023</v>
      </c>
      <c r="U53" s="89">
        <v>1375.1281539855659</v>
      </c>
      <c r="V53" s="56">
        <v>1301.678322551501</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531.7960976274685</v>
      </c>
      <c r="O54" s="89">
        <v>555.04491070361644</v>
      </c>
      <c r="P54" s="89">
        <v>557.72680505745279</v>
      </c>
      <c r="Q54" s="89">
        <v>579.8790716758424</v>
      </c>
      <c r="R54" s="89">
        <v>587.70096454703958</v>
      </c>
      <c r="S54" s="89">
        <v>586.04938745089987</v>
      </c>
      <c r="T54" s="89">
        <v>580.08402007368238</v>
      </c>
      <c r="U54" s="89">
        <v>569.77472187177045</v>
      </c>
      <c r="V54" s="56">
        <v>538.20174803615782</v>
      </c>
    </row>
    <row r="55" spans="1:22" ht="15">
      <c r="A55" s="109" t="s">
        <v>52</v>
      </c>
      <c r="B55" s="89">
        <v>624.69187212811494</v>
      </c>
      <c r="C55" s="89">
        <v>601.47746314691312</v>
      </c>
      <c r="D55" s="89">
        <v>580.55611043438444</v>
      </c>
      <c r="E55" s="89">
        <v>546.94376810872291</v>
      </c>
      <c r="F55" s="89">
        <v>546.50763676275847</v>
      </c>
      <c r="G55" s="89">
        <v>545.84004636132704</v>
      </c>
      <c r="H55" s="89">
        <v>545.53632571680077</v>
      </c>
      <c r="I55" s="89">
        <v>543.8390689359104</v>
      </c>
      <c r="J55" s="89">
        <v>538.68924393732357</v>
      </c>
      <c r="K55" s="89">
        <v>531.45540148409475</v>
      </c>
      <c r="L55" s="89">
        <v>519.25207400639272</v>
      </c>
      <c r="M55" s="89">
        <v>526.82301582340938</v>
      </c>
      <c r="N55" s="89">
        <v>514.76256072474962</v>
      </c>
      <c r="O55" s="89">
        <v>480.13233489803957</v>
      </c>
      <c r="P55" s="89">
        <v>432.64322102988092</v>
      </c>
      <c r="Q55" s="89">
        <v>379.39185761258784</v>
      </c>
      <c r="R55" s="89">
        <v>260.30871569569706</v>
      </c>
      <c r="S55" s="89">
        <v>93.802523385020393</v>
      </c>
      <c r="T55" s="89">
        <v>20.806546636225097</v>
      </c>
      <c r="U55" s="89">
        <v>4.4444974981196523</v>
      </c>
      <c r="V55" s="56">
        <v>1.2326716070825778</v>
      </c>
    </row>
    <row r="56" spans="1:22" ht="27" customHeight="1">
      <c r="A56" s="108" t="s">
        <v>53</v>
      </c>
      <c r="B56" s="89">
        <v>1436.2409934070342</v>
      </c>
      <c r="C56" s="89">
        <v>1163.0955142753492</v>
      </c>
      <c r="D56" s="89">
        <v>1149.6475207059207</v>
      </c>
      <c r="E56" s="89">
        <v>1180.3345768122094</v>
      </c>
      <c r="F56" s="89">
        <v>1252.357372358884</v>
      </c>
      <c r="G56" s="89">
        <v>1324.138406791614</v>
      </c>
      <c r="H56" s="89">
        <v>1301.7349100337058</v>
      </c>
      <c r="I56" s="89">
        <v>1141.9772008664645</v>
      </c>
      <c r="J56" s="89">
        <v>848.33045517769131</v>
      </c>
      <c r="K56" s="89">
        <v>744.97435983339938</v>
      </c>
      <c r="L56" s="89">
        <v>702.46247761456345</v>
      </c>
      <c r="M56" s="89">
        <v>708.23360822490883</v>
      </c>
      <c r="N56" s="89">
        <v>667.52249183059712</v>
      </c>
      <c r="O56" s="89">
        <v>640.76076676512241</v>
      </c>
      <c r="P56" s="89">
        <v>598.67407878332199</v>
      </c>
      <c r="Q56" s="89">
        <v>530.44182555348982</v>
      </c>
      <c r="R56" s="89">
        <v>417.22885881027958</v>
      </c>
      <c r="S56" s="89">
        <v>284.42676376556875</v>
      </c>
      <c r="T56" s="89">
        <v>229.30730807416478</v>
      </c>
      <c r="U56" s="89">
        <v>200.3918625506889</v>
      </c>
      <c r="V56" s="56">
        <v>174.04332059701588</v>
      </c>
    </row>
    <row r="57" spans="1:22" ht="15">
      <c r="A57" s="53" t="s">
        <v>54</v>
      </c>
      <c r="B57" s="89">
        <v>385.03440941089445</v>
      </c>
      <c r="C57" s="89">
        <v>374.45174554411818</v>
      </c>
      <c r="D57" s="89">
        <v>363.71400272547453</v>
      </c>
      <c r="E57" s="89">
        <v>384.40163877097837</v>
      </c>
      <c r="F57" s="89">
        <v>394.52271578776464</v>
      </c>
      <c r="G57" s="89">
        <v>433.94831328723632</v>
      </c>
      <c r="H57" s="89">
        <v>424.12441550533714</v>
      </c>
      <c r="I57" s="89">
        <v>227.54323999631512</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362.04428376112111</v>
      </c>
      <c r="G58" s="89">
        <v>383.98776978099323</v>
      </c>
      <c r="H58" s="89">
        <v>366.66013163657777</v>
      </c>
      <c r="I58" s="89">
        <v>384.02996765191591</v>
      </c>
      <c r="J58" s="89">
        <v>374.38638360485027</v>
      </c>
      <c r="K58" s="89">
        <v>341.25775363925936</v>
      </c>
      <c r="L58" s="89">
        <v>338.44128633724137</v>
      </c>
      <c r="M58" s="89">
        <v>373.10497735362253</v>
      </c>
      <c r="N58" s="89">
        <v>373.25211526860892</v>
      </c>
      <c r="O58" s="89">
        <v>363.69174345421345</v>
      </c>
      <c r="P58" s="89">
        <v>335.29626657314481</v>
      </c>
      <c r="Q58" s="89">
        <v>289.17784732461615</v>
      </c>
      <c r="R58" s="89">
        <v>188.23838628134263</v>
      </c>
      <c r="S58" s="89">
        <v>74.305389689872868</v>
      </c>
      <c r="T58" s="89">
        <v>34.325918944558708</v>
      </c>
      <c r="U58" s="89">
        <v>17.180138304271093</v>
      </c>
      <c r="V58" s="56">
        <v>6.3527010397592809</v>
      </c>
    </row>
    <row r="59" spans="1:22" ht="15">
      <c r="A59" s="53" t="s">
        <v>186</v>
      </c>
      <c r="B59" s="89" t="s">
        <v>208</v>
      </c>
      <c r="C59" s="89" t="s">
        <v>208</v>
      </c>
      <c r="D59" s="89" t="s">
        <v>208</v>
      </c>
      <c r="E59" s="89" t="s">
        <v>208</v>
      </c>
      <c r="F59" s="89">
        <v>446.70309260124435</v>
      </c>
      <c r="G59" s="89">
        <v>453.57248428132812</v>
      </c>
      <c r="H59" s="89">
        <v>459.30897348767485</v>
      </c>
      <c r="I59" s="89">
        <v>476.11877535594334</v>
      </c>
      <c r="J59" s="89">
        <v>423.93581519911203</v>
      </c>
      <c r="K59" s="89">
        <v>351.16916799962394</v>
      </c>
      <c r="L59" s="89">
        <v>312.92623676913678</v>
      </c>
      <c r="M59" s="89">
        <v>288.5159601583432</v>
      </c>
      <c r="N59" s="89">
        <v>253.91789361822671</v>
      </c>
      <c r="O59" s="89">
        <v>235.21335222124168</v>
      </c>
      <c r="P59" s="89">
        <v>216.38546354411571</v>
      </c>
      <c r="Q59" s="89">
        <v>193.41466178467354</v>
      </c>
      <c r="R59" s="89">
        <v>176.6999116289403</v>
      </c>
      <c r="S59" s="89">
        <v>155.59443676628035</v>
      </c>
      <c r="T59" s="89">
        <v>141.3214549007966</v>
      </c>
      <c r="U59" s="89">
        <v>129.950420938966</v>
      </c>
      <c r="V59" s="56">
        <v>116.66029764660644</v>
      </c>
    </row>
    <row r="60" spans="1:22" ht="15">
      <c r="A60" s="53" t="s">
        <v>187</v>
      </c>
      <c r="B60" s="89" t="s">
        <v>208</v>
      </c>
      <c r="C60" s="89" t="s">
        <v>208</v>
      </c>
      <c r="D60" s="89" t="s">
        <v>208</v>
      </c>
      <c r="E60" s="89" t="s">
        <v>208</v>
      </c>
      <c r="F60" s="89">
        <v>19.294760908868778</v>
      </c>
      <c r="G60" s="89">
        <v>24.271122719208098</v>
      </c>
      <c r="H60" s="89">
        <v>25.810354027723303</v>
      </c>
      <c r="I60" s="89">
        <v>27.636379372493529</v>
      </c>
      <c r="J60" s="89">
        <v>26.697619463900082</v>
      </c>
      <c r="K60" s="89">
        <v>24.523511243007103</v>
      </c>
      <c r="L60" s="89">
        <v>23.318571568231878</v>
      </c>
      <c r="M60" s="89">
        <v>22.506399096418395</v>
      </c>
      <c r="N60" s="89">
        <v>21.474198771211832</v>
      </c>
      <c r="O60" s="89">
        <v>22.875578792531602</v>
      </c>
      <c r="P60" s="89">
        <v>28.51561914297065</v>
      </c>
      <c r="Q60" s="89">
        <v>31.724931456424461</v>
      </c>
      <c r="R60" s="89">
        <v>37.095345201523237</v>
      </c>
      <c r="S60" s="89">
        <v>40.268582578102986</v>
      </c>
      <c r="T60" s="89">
        <v>41.650008522446043</v>
      </c>
      <c r="U60" s="89">
        <v>43.267351701871419</v>
      </c>
      <c r="V60" s="56">
        <v>43.19365519960472</v>
      </c>
    </row>
    <row r="61" spans="1:22" ht="15">
      <c r="A61" s="53" t="s">
        <v>188</v>
      </c>
      <c r="B61" s="89" t="s">
        <v>208</v>
      </c>
      <c r="C61" s="89" t="s">
        <v>208</v>
      </c>
      <c r="D61" s="89" t="s">
        <v>208</v>
      </c>
      <c r="E61" s="89" t="s">
        <v>208</v>
      </c>
      <c r="F61" s="89">
        <v>29.792519299885129</v>
      </c>
      <c r="G61" s="89">
        <v>28.358716722848417</v>
      </c>
      <c r="H61" s="89">
        <v>25.831035376392812</v>
      </c>
      <c r="I61" s="89">
        <v>26.648838489796869</v>
      </c>
      <c r="J61" s="89">
        <v>23.310636909829014</v>
      </c>
      <c r="K61" s="89">
        <v>27.877540246698448</v>
      </c>
      <c r="L61" s="89">
        <v>27.957187644602932</v>
      </c>
      <c r="M61" s="89">
        <v>23.551224623315196</v>
      </c>
      <c r="N61" s="89">
        <v>17.72291997989489</v>
      </c>
      <c r="O61" s="89">
        <v>18.367232908775673</v>
      </c>
      <c r="P61" s="89">
        <v>18.102865685263989</v>
      </c>
      <c r="Q61" s="89">
        <v>16.294081828477267</v>
      </c>
      <c r="R61" s="89">
        <v>15.362700703545276</v>
      </c>
      <c r="S61" s="89">
        <v>14.325219839717963</v>
      </c>
      <c r="T61" s="89">
        <v>11.886593125216137</v>
      </c>
      <c r="U61" s="89">
        <v>10.183449231141502</v>
      </c>
      <c r="V61" s="56">
        <v>8.0478342476123057</v>
      </c>
    </row>
    <row r="62" spans="1:22" ht="26.25" customHeight="1">
      <c r="A62" s="109" t="s">
        <v>192</v>
      </c>
      <c r="B62" s="89" t="s">
        <v>208</v>
      </c>
      <c r="C62" s="89" t="s">
        <v>208</v>
      </c>
      <c r="D62" s="89" t="s">
        <v>208</v>
      </c>
      <c r="E62" s="89" t="s">
        <v>208</v>
      </c>
      <c r="F62" s="89">
        <v>60.959074682956029</v>
      </c>
      <c r="G62" s="89">
        <v>61.756804429492718</v>
      </c>
      <c r="H62" s="89">
        <v>60.687329589687664</v>
      </c>
      <c r="I62" s="89">
        <v>59.665271063299194</v>
      </c>
      <c r="J62" s="89">
        <v>60.019346551963594</v>
      </c>
      <c r="K62" s="89">
        <v>58.055639288334113</v>
      </c>
      <c r="L62" s="89">
        <v>56.721206074084407</v>
      </c>
      <c r="M62" s="89">
        <v>56.158526756693021</v>
      </c>
      <c r="N62" s="89">
        <v>56.953000438102677</v>
      </c>
      <c r="O62" s="89">
        <v>58.263713589879579</v>
      </c>
      <c r="P62" s="89">
        <v>59.781525041479966</v>
      </c>
      <c r="Q62" s="89">
        <v>58.917927077456106</v>
      </c>
      <c r="R62" s="89">
        <v>59.54911247536544</v>
      </c>
      <c r="S62" s="89">
        <v>58.699981701521914</v>
      </c>
      <c r="T62" s="89">
        <v>58.951897688935297</v>
      </c>
      <c r="U62" s="89">
        <v>57.756520614569617</v>
      </c>
      <c r="V62" s="56">
        <v>55.21303511711087</v>
      </c>
    </row>
    <row r="63" spans="1:22" ht="15">
      <c r="A63" s="108" t="s">
        <v>60</v>
      </c>
      <c r="B63" s="89">
        <v>236.47362911868649</v>
      </c>
      <c r="C63" s="89">
        <v>398.35944650738065</v>
      </c>
      <c r="D63" s="89">
        <v>340.48762566270659</v>
      </c>
      <c r="E63" s="89">
        <v>297.61374328684246</v>
      </c>
      <c r="F63" s="89">
        <v>251.885632622038</v>
      </c>
      <c r="G63" s="89">
        <v>220.5275099303515</v>
      </c>
      <c r="H63" s="89">
        <v>227.89021513150385</v>
      </c>
      <c r="I63" s="89">
        <v>222.12792318084004</v>
      </c>
      <c r="J63" s="89">
        <v>192.28281502207128</v>
      </c>
      <c r="K63" s="89">
        <v>201.22064145786203</v>
      </c>
      <c r="L63" s="89">
        <v>210.94055423259718</v>
      </c>
      <c r="M63" s="89">
        <v>189.81571337315467</v>
      </c>
      <c r="N63" s="89">
        <v>248.21682141844201</v>
      </c>
      <c r="O63" s="89">
        <v>417.43657123087792</v>
      </c>
      <c r="P63" s="89">
        <v>384.15076402250321</v>
      </c>
      <c r="Q63" s="89">
        <v>411.8183390384736</v>
      </c>
      <c r="R63" s="89">
        <v>418.11002374539152</v>
      </c>
      <c r="S63" s="89">
        <v>337.06427896001645</v>
      </c>
      <c r="T63" s="89">
        <v>218.26900396772447</v>
      </c>
      <c r="U63" s="89">
        <v>161.60955695170844</v>
      </c>
      <c r="V63" s="56">
        <v>124.25487398215817</v>
      </c>
    </row>
    <row r="64" spans="1:22" ht="15">
      <c r="A64" s="108" t="s">
        <v>61</v>
      </c>
      <c r="B64" s="89" t="s">
        <v>208</v>
      </c>
      <c r="C64" s="89" t="s">
        <v>208</v>
      </c>
      <c r="D64" s="89" t="s">
        <v>208</v>
      </c>
      <c r="E64" s="89" t="s">
        <v>208</v>
      </c>
      <c r="F64" s="89">
        <v>6.6506111326229256</v>
      </c>
      <c r="G64" s="89">
        <v>9.4357753247318605</v>
      </c>
      <c r="H64" s="89">
        <v>9.5299067206209607</v>
      </c>
      <c r="I64" s="89">
        <v>18.486476972307695</v>
      </c>
      <c r="J64" s="89">
        <v>20.258055084006983</v>
      </c>
      <c r="K64" s="89">
        <v>19.406357881898746</v>
      </c>
      <c r="L64" s="89">
        <v>21.195442592520411</v>
      </c>
      <c r="M64" s="89">
        <v>26.148921334521216</v>
      </c>
      <c r="N64" s="89">
        <v>38.437855826595872</v>
      </c>
      <c r="O64" s="89">
        <v>38.612996892028775</v>
      </c>
      <c r="P64" s="89">
        <v>36.404613064826499</v>
      </c>
      <c r="Q64" s="89">
        <v>39.471419071896193</v>
      </c>
      <c r="R64" s="89">
        <v>45.395745955433192</v>
      </c>
      <c r="S64" s="89">
        <v>43.72924572489957</v>
      </c>
      <c r="T64" s="89">
        <v>42.6482135847451</v>
      </c>
      <c r="U64" s="89">
        <v>45.335119992216931</v>
      </c>
      <c r="V64" s="56">
        <v>44.012493666084026</v>
      </c>
    </row>
    <row r="65" spans="1:22" ht="15">
      <c r="A65" s="108" t="s">
        <v>189</v>
      </c>
      <c r="B65" s="89" t="s">
        <v>208</v>
      </c>
      <c r="C65" s="89" t="s">
        <v>208</v>
      </c>
      <c r="D65" s="89" t="s">
        <v>208</v>
      </c>
      <c r="E65" s="89" t="s">
        <v>208</v>
      </c>
      <c r="F65" s="89" t="s">
        <v>208</v>
      </c>
      <c r="G65" s="89" t="s">
        <v>208</v>
      </c>
      <c r="H65" s="89" t="s">
        <v>208</v>
      </c>
      <c r="I65" s="89" t="s">
        <v>208</v>
      </c>
      <c r="J65" s="89">
        <v>54.673633334297051</v>
      </c>
      <c r="K65" s="89">
        <v>56.548119636797267</v>
      </c>
      <c r="L65" s="89">
        <v>58.345428086960261</v>
      </c>
      <c r="M65" s="89">
        <v>59.874015443032995</v>
      </c>
      <c r="N65" s="89">
        <v>60.615911138509645</v>
      </c>
      <c r="O65" s="89">
        <v>62.502742247012705</v>
      </c>
      <c r="P65" s="89">
        <v>64.89336075796308</v>
      </c>
      <c r="Q65" s="89">
        <v>65.142093416715539</v>
      </c>
      <c r="R65" s="89">
        <v>64.896462036444518</v>
      </c>
      <c r="S65" s="89">
        <v>64.273899085654648</v>
      </c>
      <c r="T65" s="89">
        <v>64.063714656727086</v>
      </c>
      <c r="U65" s="89">
        <v>64.750655441930633</v>
      </c>
      <c r="V65" s="56">
        <v>64.171699619730219</v>
      </c>
    </row>
    <row r="66" spans="1:22" ht="15">
      <c r="A66" s="108" t="s">
        <v>95</v>
      </c>
      <c r="B66" s="89" t="s">
        <v>208</v>
      </c>
      <c r="C66" s="89" t="s">
        <v>208</v>
      </c>
      <c r="D66" s="89" t="s">
        <v>208</v>
      </c>
      <c r="E66" s="89" t="s">
        <v>208</v>
      </c>
      <c r="F66" s="89" t="s">
        <v>208</v>
      </c>
      <c r="G66" s="89" t="s">
        <v>208</v>
      </c>
      <c r="H66" s="89" t="s">
        <v>208</v>
      </c>
      <c r="I66" s="89" t="s">
        <v>208</v>
      </c>
      <c r="J66" s="89">
        <v>585.43540287845587</v>
      </c>
      <c r="K66" s="89">
        <v>622.32892513365039</v>
      </c>
      <c r="L66" s="89">
        <v>651.49301667784687</v>
      </c>
      <c r="M66" s="89">
        <v>684.20799277163121</v>
      </c>
      <c r="N66" s="89">
        <v>697.69890735020181</v>
      </c>
      <c r="O66" s="89">
        <v>727.17127782333318</v>
      </c>
      <c r="P66" s="89">
        <v>726.67955429699987</v>
      </c>
      <c r="Q66" s="89">
        <v>696.68736850572816</v>
      </c>
      <c r="R66" s="89">
        <v>632.41814931132683</v>
      </c>
      <c r="S66" s="89">
        <v>581.39974103551037</v>
      </c>
      <c r="T66" s="89">
        <v>532.32738001044947</v>
      </c>
      <c r="U66" s="89">
        <v>486.02196958264841</v>
      </c>
      <c r="V66" s="56">
        <v>442.27947479503962</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12.223416919004498</v>
      </c>
      <c r="T67" s="89">
        <v>124.77999335223672</v>
      </c>
      <c r="U67" s="89">
        <v>251.0292905638006</v>
      </c>
      <c r="V67" s="56">
        <v>410.81014057856339</v>
      </c>
    </row>
    <row r="68" spans="1:22" ht="15">
      <c r="A68" s="108" t="s">
        <v>62</v>
      </c>
      <c r="B68" s="89">
        <v>96.447510326222542</v>
      </c>
      <c r="C68" s="89">
        <v>105.91258821448355</v>
      </c>
      <c r="D68" s="89">
        <v>103.92892147509384</v>
      </c>
      <c r="E68" s="89">
        <v>106.06280566411554</v>
      </c>
      <c r="F68" s="89">
        <v>109.89247032942373</v>
      </c>
      <c r="G68" s="89">
        <v>111.70225420313534</v>
      </c>
      <c r="H68" s="89">
        <v>100.65036542546055</v>
      </c>
      <c r="I68" s="89">
        <v>96.850405518833185</v>
      </c>
      <c r="J68" s="89">
        <v>92.967586727070085</v>
      </c>
      <c r="K68" s="89">
        <v>89.011340081402253</v>
      </c>
      <c r="L68" s="89">
        <v>87.030269555667445</v>
      </c>
      <c r="M68" s="89">
        <v>84.928961493202067</v>
      </c>
      <c r="N68" s="89">
        <v>81.726648743592278</v>
      </c>
      <c r="O68" s="89">
        <v>82.66203400572391</v>
      </c>
      <c r="P68" s="89">
        <v>79.371528409106503</v>
      </c>
      <c r="Q68" s="89">
        <v>77.812020487544117</v>
      </c>
      <c r="R68" s="89">
        <v>76.819799796340391</v>
      </c>
      <c r="S68" s="89">
        <v>73.3509601700258</v>
      </c>
      <c r="T68" s="89">
        <v>62.613010729177034</v>
      </c>
      <c r="U68" s="89">
        <v>40.755386307984885</v>
      </c>
      <c r="V68" s="56">
        <v>19.294909254250602</v>
      </c>
    </row>
    <row r="69" spans="1:22" ht="15">
      <c r="A69" s="53" t="s">
        <v>49</v>
      </c>
      <c r="B69" s="89" t="s">
        <v>208</v>
      </c>
      <c r="C69" s="89" t="s">
        <v>208</v>
      </c>
      <c r="D69" s="89" t="s">
        <v>208</v>
      </c>
      <c r="E69" s="89" t="s">
        <v>208</v>
      </c>
      <c r="F69" s="89">
        <v>92.542264578271272</v>
      </c>
      <c r="G69" s="89">
        <v>94.246757386507923</v>
      </c>
      <c r="H69" s="89">
        <v>84.258357652801308</v>
      </c>
      <c r="I69" s="89">
        <v>79.87516203202874</v>
      </c>
      <c r="J69" s="89">
        <v>80.72014576653504</v>
      </c>
      <c r="K69" s="89">
        <v>76.761206726620088</v>
      </c>
      <c r="L69" s="89">
        <v>74.435604592035716</v>
      </c>
      <c r="M69" s="89">
        <v>66.361218485989383</v>
      </c>
      <c r="N69" s="89">
        <v>66.042770197417724</v>
      </c>
      <c r="O69" s="89">
        <v>66.392491594807836</v>
      </c>
      <c r="P69" s="89">
        <v>64.534508616091529</v>
      </c>
      <c r="Q69" s="89">
        <v>63.064580475663575</v>
      </c>
      <c r="R69" s="89">
        <v>63.293853675775559</v>
      </c>
      <c r="S69" s="89">
        <v>61.183472630776095</v>
      </c>
      <c r="T69" s="89">
        <v>51.25730650887926</v>
      </c>
      <c r="U69" s="89">
        <v>30.469390147933296</v>
      </c>
      <c r="V69" s="56">
        <v>9.4735755670498296</v>
      </c>
    </row>
    <row r="70" spans="1:22" ht="15">
      <c r="A70" s="53" t="s">
        <v>50</v>
      </c>
      <c r="B70" s="89" t="s">
        <v>208</v>
      </c>
      <c r="C70" s="89" t="s">
        <v>208</v>
      </c>
      <c r="D70" s="89" t="s">
        <v>208</v>
      </c>
      <c r="E70" s="89" t="s">
        <v>208</v>
      </c>
      <c r="F70" s="89">
        <v>17.350205751152455</v>
      </c>
      <c r="G70" s="89">
        <v>17.455496816627406</v>
      </c>
      <c r="H70" s="89">
        <v>16.392007772659223</v>
      </c>
      <c r="I70" s="89">
        <v>16.975243486804438</v>
      </c>
      <c r="J70" s="89">
        <v>12.247440960535069</v>
      </c>
      <c r="K70" s="89">
        <v>12.250133354782159</v>
      </c>
      <c r="L70" s="89">
        <v>12.594664963631717</v>
      </c>
      <c r="M70" s="89">
        <v>18.56774300721267</v>
      </c>
      <c r="N70" s="89">
        <v>15.683878546174558</v>
      </c>
      <c r="O70" s="89">
        <v>16.269542410916053</v>
      </c>
      <c r="P70" s="89">
        <v>14.837019793014978</v>
      </c>
      <c r="Q70" s="89">
        <v>14.747440011880551</v>
      </c>
      <c r="R70" s="89">
        <v>13.52594612056482</v>
      </c>
      <c r="S70" s="89">
        <v>12.167487539249716</v>
      </c>
      <c r="T70" s="89">
        <v>11.355704220297772</v>
      </c>
      <c r="U70" s="89">
        <v>10.285996160051576</v>
      </c>
      <c r="V70" s="56">
        <v>9.8213336872007737</v>
      </c>
    </row>
    <row r="71" spans="1:22" ht="15">
      <c r="A71" s="110" t="s">
        <v>63</v>
      </c>
      <c r="B71" s="89" t="s">
        <v>208</v>
      </c>
      <c r="C71" s="89" t="s">
        <v>208</v>
      </c>
      <c r="D71" s="89" t="s">
        <v>208</v>
      </c>
      <c r="E71" s="89">
        <v>5084.3759088985807</v>
      </c>
      <c r="F71" s="89">
        <v>5112.1161189382947</v>
      </c>
      <c r="G71" s="89">
        <v>5493.7397470248115</v>
      </c>
      <c r="H71" s="89">
        <v>5702.1432816734759</v>
      </c>
      <c r="I71" s="89">
        <v>5875.4157344097994</v>
      </c>
      <c r="J71" s="89">
        <v>6033.0922180771167</v>
      </c>
      <c r="K71" s="89">
        <v>6212.3488175972798</v>
      </c>
      <c r="L71" s="89">
        <v>6313.5929765112196</v>
      </c>
      <c r="M71" s="89">
        <v>6656.518210013156</v>
      </c>
      <c r="N71" s="89">
        <v>6958.4956697709713</v>
      </c>
      <c r="O71" s="89">
        <v>7483.3576948326427</v>
      </c>
      <c r="P71" s="89">
        <v>7681.3016651260268</v>
      </c>
      <c r="Q71" s="89">
        <v>8077.6140740123183</v>
      </c>
      <c r="R71" s="89">
        <v>8543.5100724846052</v>
      </c>
      <c r="S71" s="89">
        <v>8785.1074147527506</v>
      </c>
      <c r="T71" s="89">
        <v>9024.9234701013611</v>
      </c>
      <c r="U71" s="89">
        <v>9274.7821995676568</v>
      </c>
      <c r="V71" s="56">
        <v>9323.3706134303211</v>
      </c>
    </row>
    <row r="72" spans="1:22" ht="27" customHeight="1">
      <c r="A72" s="110" t="s">
        <v>96</v>
      </c>
      <c r="B72" s="89" t="s">
        <v>208</v>
      </c>
      <c r="C72" s="89" t="s">
        <v>208</v>
      </c>
      <c r="D72" s="89" t="s">
        <v>208</v>
      </c>
      <c r="E72" s="89" t="s">
        <v>208</v>
      </c>
      <c r="F72" s="89" t="s">
        <v>208</v>
      </c>
      <c r="G72" s="89" t="s">
        <v>208</v>
      </c>
      <c r="H72" s="89" t="s">
        <v>208</v>
      </c>
      <c r="I72" s="89" t="s">
        <v>208</v>
      </c>
      <c r="J72" s="89">
        <v>154.72085567784447</v>
      </c>
      <c r="K72" s="89">
        <v>123.2782181044189</v>
      </c>
      <c r="L72" s="89">
        <v>144.45836091140396</v>
      </c>
      <c r="M72" s="89">
        <v>175.27983120214884</v>
      </c>
      <c r="N72" s="89">
        <v>198.2925568032928</v>
      </c>
      <c r="O72" s="89">
        <v>202.52021458104736</v>
      </c>
      <c r="P72" s="89">
        <v>194.74311054881207</v>
      </c>
      <c r="Q72" s="89">
        <v>221.14326818200811</v>
      </c>
      <c r="R72" s="89">
        <v>221.45208705150284</v>
      </c>
      <c r="S72" s="89">
        <v>215.84954420655137</v>
      </c>
      <c r="T72" s="89">
        <v>217.38446218400574</v>
      </c>
      <c r="U72" s="89">
        <v>242.77882360438392</v>
      </c>
      <c r="V72" s="56">
        <v>242.44637050480694</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4.1109608940716729E-3</v>
      </c>
      <c r="T73" s="89">
        <v>4.4300581612152591E-2</v>
      </c>
      <c r="U73" s="89">
        <v>19.596590541065833</v>
      </c>
      <c r="V73" s="56">
        <v>95.114568622744912</v>
      </c>
    </row>
    <row r="74" spans="1:22" ht="15">
      <c r="A74" s="110" t="s">
        <v>64</v>
      </c>
      <c r="B74" s="89" t="s">
        <v>208</v>
      </c>
      <c r="C74" s="89" t="s">
        <v>208</v>
      </c>
      <c r="D74" s="89" t="s">
        <v>208</v>
      </c>
      <c r="E74" s="89" t="s">
        <v>208</v>
      </c>
      <c r="F74" s="89">
        <v>230.7181923742516</v>
      </c>
      <c r="G74" s="89">
        <v>220.0249463486505</v>
      </c>
      <c r="H74" s="89">
        <v>219.28183100143534</v>
      </c>
      <c r="I74" s="89">
        <v>242.92045338526876</v>
      </c>
      <c r="J74" s="89">
        <v>308.09558168223333</v>
      </c>
      <c r="K74" s="89">
        <v>383.43446593662293</v>
      </c>
      <c r="L74" s="89">
        <v>238.61149464389996</v>
      </c>
      <c r="M74" s="89">
        <v>240.68368169862387</v>
      </c>
      <c r="N74" s="89">
        <v>307.28115053519451</v>
      </c>
      <c r="O74" s="89">
        <v>307.2148181437463</v>
      </c>
      <c r="P74" s="89">
        <v>307.60658739739716</v>
      </c>
      <c r="Q74" s="89">
        <v>234.82794929542027</v>
      </c>
      <c r="R74" s="89">
        <v>229.09751432884477</v>
      </c>
      <c r="S74" s="89">
        <v>225.43446698759297</v>
      </c>
      <c r="T74" s="89">
        <v>219.8883139295979</v>
      </c>
      <c r="U74" s="89">
        <v>216.08561495835499</v>
      </c>
      <c r="V74" s="56">
        <v>209.74282539272463</v>
      </c>
    </row>
    <row r="75" spans="1:22" s="115" customFormat="1" ht="40.5" customHeight="1">
      <c r="A75" s="117" t="s">
        <v>190</v>
      </c>
      <c r="B75" s="118">
        <v>4535.9466350070416</v>
      </c>
      <c r="C75" s="118">
        <v>4406.255931875341</v>
      </c>
      <c r="D75" s="118">
        <v>4336.0791220520523</v>
      </c>
      <c r="E75" s="118">
        <v>9564.936328996997</v>
      </c>
      <c r="F75" s="118">
        <v>9944.9711117783991</v>
      </c>
      <c r="G75" s="118">
        <v>10562.034265402977</v>
      </c>
      <c r="H75" s="118">
        <v>10887.99207525535</v>
      </c>
      <c r="I75" s="118">
        <v>10998.399909934073</v>
      </c>
      <c r="J75" s="118">
        <v>11807.718293637467</v>
      </c>
      <c r="K75" s="118">
        <v>12089.60839390615</v>
      </c>
      <c r="L75" s="118">
        <v>12157.148523832879</v>
      </c>
      <c r="M75" s="118">
        <v>12682.883683039916</v>
      </c>
      <c r="N75" s="118">
        <v>13267.438602953778</v>
      </c>
      <c r="O75" s="118">
        <v>14466.041551029588</v>
      </c>
      <c r="P75" s="118">
        <v>14775.569282943301</v>
      </c>
      <c r="Q75" s="118">
        <v>15241.390589528997</v>
      </c>
      <c r="R75" s="118">
        <v>15783.668444390269</v>
      </c>
      <c r="S75" s="118">
        <v>15403.832426246583</v>
      </c>
      <c r="T75" s="118">
        <v>15602.195295491476</v>
      </c>
      <c r="U75" s="118">
        <v>15916.037639285418</v>
      </c>
      <c r="V75" s="119">
        <v>15840.484271186306</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200</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AA!C$13</f>
        <v>226.89270478055772</v>
      </c>
      <c r="C3" s="89">
        <f>AA!D$13</f>
        <v>230.72416976108656</v>
      </c>
      <c r="D3" s="89">
        <f>AA!E$13</f>
        <v>243.90707321781355</v>
      </c>
      <c r="E3" s="89">
        <f>AA!F$13</f>
        <v>254.47605144948412</v>
      </c>
      <c r="F3" s="89">
        <f>AA!G$13</f>
        <v>258.88804051850224</v>
      </c>
      <c r="G3" s="89">
        <f>AA!H$13</f>
        <v>273.5108355409518</v>
      </c>
      <c r="H3" s="89">
        <f>AA!I$13</f>
        <v>284.81367498933918</v>
      </c>
      <c r="I3" s="89">
        <f>AA!J$13</f>
        <v>302.13041002112379</v>
      </c>
      <c r="J3" s="89">
        <f>AA!K$13</f>
        <v>319.34984948733751</v>
      </c>
      <c r="K3" s="89">
        <f>AA!L$13</f>
        <v>339.04779102340257</v>
      </c>
      <c r="L3" s="89">
        <f>AA!M$13</f>
        <v>355.633718806714</v>
      </c>
      <c r="M3" s="89">
        <f>AA!N$13</f>
        <v>377.77893584015942</v>
      </c>
      <c r="N3" s="89">
        <f>AA!O$13</f>
        <v>402.85811466185197</v>
      </c>
      <c r="O3" s="89">
        <f>AA!P$13</f>
        <v>435.82079532433318</v>
      </c>
      <c r="P3" s="89">
        <f>AA!Q$13</f>
        <v>451.2055072349782</v>
      </c>
      <c r="Q3" s="89">
        <f>AA!R$13</f>
        <v>468.58965909654893</v>
      </c>
      <c r="R3" s="89">
        <f>AA!S$13</f>
        <v>487.36160529660168</v>
      </c>
      <c r="S3" s="89">
        <f>AA!T$13</f>
        <v>480.80728888231505</v>
      </c>
      <c r="T3" s="89">
        <f>AA!U$13</f>
        <v>486.36471330062523</v>
      </c>
      <c r="U3" s="89">
        <f>AA!V$13</f>
        <v>492.14272408317828</v>
      </c>
      <c r="V3" s="56">
        <f>AA!W$13</f>
        <v>490.78178133930624</v>
      </c>
    </row>
    <row r="4" spans="1:22" ht="15" customHeight="1">
      <c r="A4" s="108" t="s">
        <v>182</v>
      </c>
      <c r="B4" s="89"/>
      <c r="C4" s="89"/>
      <c r="D4" s="89"/>
      <c r="E4" s="89">
        <f>BBWB!F$13</f>
        <v>100.70045363948039</v>
      </c>
      <c r="F4" s="89">
        <f>BBWB!G$13</f>
        <v>99.425716730378028</v>
      </c>
      <c r="G4" s="89">
        <f>BBWB!H$13</f>
        <v>107.52824229208683</v>
      </c>
      <c r="H4" s="89">
        <f>BBWB!I$13</f>
        <v>107.89678488915885</v>
      </c>
      <c r="I4" s="89">
        <f>BBWB!J$13</f>
        <v>99.572141298563167</v>
      </c>
      <c r="J4" s="89">
        <f>BBWB!K$13</f>
        <v>91.157366282702625</v>
      </c>
      <c r="K4" s="89">
        <f>BBWB!L$13</f>
        <v>86.112993366631471</v>
      </c>
      <c r="L4" s="89">
        <f>BBWB!M$13</f>
        <v>78.912250598444047</v>
      </c>
      <c r="M4" s="89">
        <f>BBWB!N$13</f>
        <v>73.317689452335316</v>
      </c>
      <c r="N4" s="89">
        <f>BBWB!O$13</f>
        <v>67.815627407298692</v>
      </c>
      <c r="O4" s="89">
        <f>BBWB!P$13</f>
        <v>65.503073193056693</v>
      </c>
      <c r="P4" s="89">
        <f>BBWB!Q$13</f>
        <v>61.254831157444137</v>
      </c>
      <c r="Q4" s="89">
        <f>BBWB!R$13</f>
        <v>58.532755523030147</v>
      </c>
      <c r="R4" s="89">
        <f>BBWB!S$13</f>
        <v>58.358810210104153</v>
      </c>
      <c r="S4" s="89">
        <f>BBWB!T$13</f>
        <v>57.27769231299402</v>
      </c>
      <c r="T4" s="89">
        <f>BBWB!U$13</f>
        <v>55.409503765181199</v>
      </c>
      <c r="U4" s="89">
        <f>BBWB!V$13</f>
        <v>54.729358998836801</v>
      </c>
      <c r="V4" s="56">
        <f>BBWB!W$13</f>
        <v>53.571938354302176</v>
      </c>
    </row>
    <row r="5" spans="1:22" ht="15" customHeight="1">
      <c r="A5" s="108" t="s">
        <v>45</v>
      </c>
      <c r="B5" s="89"/>
      <c r="C5" s="89"/>
      <c r="D5" s="89"/>
      <c r="E5" s="89"/>
      <c r="F5" s="89"/>
      <c r="G5" s="89">
        <f>CA!H$13</f>
        <v>91.612413899256623</v>
      </c>
      <c r="H5" s="89">
        <f>CA!I$13</f>
        <v>99.515622383978609</v>
      </c>
      <c r="I5" s="89">
        <f>CA!J$13</f>
        <v>108.87018059335966</v>
      </c>
      <c r="J5" s="89">
        <f>CA!K$13</f>
        <v>115.99349625223303</v>
      </c>
      <c r="K5" s="89">
        <f>CA!L$13</f>
        <v>124.31701792998982</v>
      </c>
      <c r="L5" s="89">
        <f>CA!M$13</f>
        <v>130.12309908635169</v>
      </c>
      <c r="M5" s="89">
        <f>CA!N$13</f>
        <v>144.53257983606005</v>
      </c>
      <c r="N5" s="89">
        <f>CA!O$13</f>
        <v>156.76970153290773</v>
      </c>
      <c r="O5" s="89">
        <f>CA!P$13</f>
        <v>174.75661411243533</v>
      </c>
      <c r="P5" s="89">
        <f>CA!Q$13</f>
        <v>187.42785024573624</v>
      </c>
      <c r="Q5" s="89">
        <f>CA!R$13</f>
        <v>210.84419936908412</v>
      </c>
      <c r="R5" s="89">
        <f>CA!S$13</f>
        <v>234.94160603082582</v>
      </c>
      <c r="S5" s="89">
        <f>CA!T$13</f>
        <v>252.81282743621739</v>
      </c>
      <c r="T5" s="89">
        <f>CA!U$13</f>
        <v>276.07739035071762</v>
      </c>
      <c r="U5" s="89">
        <f>CA!V$13</f>
        <v>301.07094114692876</v>
      </c>
      <c r="V5" s="56">
        <f>CA!W$13</f>
        <v>314.89637399437697</v>
      </c>
    </row>
    <row r="6" spans="1:22" ht="15" customHeight="1">
      <c r="A6" s="108" t="s">
        <v>103</v>
      </c>
      <c r="B6" s="89"/>
      <c r="C6" s="89"/>
      <c r="D6" s="89"/>
      <c r="E6" s="89"/>
      <c r="F6" s="89"/>
      <c r="G6" s="89"/>
      <c r="H6" s="89"/>
      <c r="I6" s="89"/>
      <c r="J6" s="89"/>
      <c r="K6" s="89"/>
      <c r="L6" s="89"/>
      <c r="M6" s="89"/>
      <c r="N6" s="89"/>
      <c r="O6" s="89">
        <f>CWP!P$13</f>
        <v>13.893072986158675</v>
      </c>
      <c r="P6" s="89">
        <f>CWP!Q$13</f>
        <v>40.909143227739563</v>
      </c>
      <c r="Q6" s="89">
        <f>CWP!R$13</f>
        <v>13.329181907913835</v>
      </c>
      <c r="R6" s="89">
        <f>CWP!S$13</f>
        <v>15.175194970059881</v>
      </c>
      <c r="S6" s="89"/>
      <c r="T6" s="89"/>
      <c r="U6" s="89"/>
      <c r="V6" s="56"/>
    </row>
    <row r="7" spans="1:22" ht="15" customHeight="1">
      <c r="A7" s="108" t="s">
        <v>46</v>
      </c>
      <c r="B7" s="89">
        <f>CTB!C$13</f>
        <v>397.75435499999998</v>
      </c>
      <c r="C7" s="89">
        <f>CTB!D$13</f>
        <v>399.30028600000003</v>
      </c>
      <c r="D7" s="89">
        <f>CTB!E$13</f>
        <v>383.60267399999998</v>
      </c>
      <c r="E7" s="89">
        <f>CTB!F$13</f>
        <v>380.09460000000001</v>
      </c>
      <c r="F7" s="89">
        <f>CTB!G$13</f>
        <v>389.31864400000006</v>
      </c>
      <c r="G7" s="89">
        <f>CTB!H$13</f>
        <v>414.91211299999998</v>
      </c>
      <c r="H7" s="89">
        <f>CTB!I$13</f>
        <v>435.44796900000006</v>
      </c>
      <c r="I7" s="89">
        <f>CTB!J$13</f>
        <v>529.10975135000012</v>
      </c>
      <c r="J7" s="89">
        <f>CTB!K$13</f>
        <v>598.88055101000009</v>
      </c>
      <c r="K7" s="89">
        <f>CTB!L$13</f>
        <v>634.32257400000003</v>
      </c>
      <c r="L7" s="89">
        <f>CTB!M$13</f>
        <v>666.59790199999998</v>
      </c>
      <c r="M7" s="89">
        <f>CTB!N$13</f>
        <v>679.03706499999976</v>
      </c>
      <c r="N7" s="89">
        <f>CTB!O$13</f>
        <v>701.01520000000005</v>
      </c>
      <c r="O7" s="89">
        <f>CTB!P$13</f>
        <v>759.83487700000001</v>
      </c>
      <c r="P7" s="89">
        <f>CTB!Q$13</f>
        <v>789.96059999999989</v>
      </c>
      <c r="Q7" s="89">
        <f>CTB!R$13</f>
        <v>787.64460400000007</v>
      </c>
      <c r="R7" s="89">
        <f>CTB!S$13</f>
        <v>776.81005099999993</v>
      </c>
      <c r="S7" s="89"/>
      <c r="T7" s="89"/>
      <c r="U7" s="89"/>
      <c r="V7" s="56"/>
    </row>
    <row r="8" spans="1:22" ht="30" customHeight="1">
      <c r="A8" s="108" t="s">
        <v>47</v>
      </c>
      <c r="B8" s="89">
        <f>DLA!C$13</f>
        <v>411.1952200660096</v>
      </c>
      <c r="C8" s="89">
        <f>DLA!D$13</f>
        <v>454.45394426722208</v>
      </c>
      <c r="D8" s="89">
        <f>DLA!E$13</f>
        <v>495.67262439853909</v>
      </c>
      <c r="E8" s="89">
        <f>DLA!F$13</f>
        <v>531.24205684595177</v>
      </c>
      <c r="F8" s="89">
        <f>DLA!G$13</f>
        <v>569.26965295523758</v>
      </c>
      <c r="G8" s="89">
        <f>DLA!H$13</f>
        <v>629.18658590462803</v>
      </c>
      <c r="H8" s="89">
        <f>DLA!I$13</f>
        <v>690.74719972991306</v>
      </c>
      <c r="I8" s="89">
        <f>DLA!J$13</f>
        <v>747.30246038537894</v>
      </c>
      <c r="J8" s="89">
        <f>DLA!K$13</f>
        <v>797.21165386567384</v>
      </c>
      <c r="K8" s="89">
        <f>DLA!L$13</f>
        <v>848.84416581125174</v>
      </c>
      <c r="L8" s="89">
        <f>DLA!M$13</f>
        <v>898.66145148098053</v>
      </c>
      <c r="M8" s="89">
        <f>DLA!N$13</f>
        <v>967.36143782444071</v>
      </c>
      <c r="N8" s="89">
        <f>DLA!O$13</f>
        <v>1036.5524261580535</v>
      </c>
      <c r="O8" s="89">
        <f>DLA!P$13</f>
        <v>1133.6798888941792</v>
      </c>
      <c r="P8" s="89">
        <f>DLA!Q$13</f>
        <v>1183.7902613824886</v>
      </c>
      <c r="Q8" s="89">
        <f>DLA!R$13</f>
        <v>1265.1279695170811</v>
      </c>
      <c r="R8" s="89">
        <f>DLA!S$13</f>
        <v>1361.9968428794778</v>
      </c>
      <c r="S8" s="89">
        <f>DLA!T$13</f>
        <v>1408.8811583826212</v>
      </c>
      <c r="T8" s="89">
        <f>DLA!U$13</f>
        <v>1424.8105861278816</v>
      </c>
      <c r="U8" s="89">
        <f>DLA!V$13</f>
        <v>1415.7384506631208</v>
      </c>
      <c r="V8" s="56">
        <f>DLA!W$13</f>
        <v>1252.7846489431668</v>
      </c>
    </row>
    <row r="9" spans="1:22" ht="15" customHeight="1">
      <c r="A9" s="53" t="s">
        <v>48</v>
      </c>
      <c r="B9" s="89"/>
      <c r="C9" s="89"/>
      <c r="D9" s="89"/>
      <c r="E9" s="89"/>
      <c r="F9" s="89"/>
      <c r="G9" s="89"/>
      <c r="H9" s="89">
        <f>'DLA (children)'!I$13</f>
        <v>86.593772282583629</v>
      </c>
      <c r="I9" s="89">
        <f>'DLA (children)'!J$13</f>
        <v>90.680563789930233</v>
      </c>
      <c r="J9" s="89">
        <f>'DLA (children)'!K$13</f>
        <v>96.532314095009696</v>
      </c>
      <c r="K9" s="89">
        <f>'DLA (children)'!L$13</f>
        <v>106.34924061086036</v>
      </c>
      <c r="L9" s="89">
        <f>'DLA (children)'!M$13</f>
        <v>111.54572159946008</v>
      </c>
      <c r="M9" s="89">
        <f>'DLA (children)'!N$13</f>
        <v>119.16134077602938</v>
      </c>
      <c r="N9" s="89">
        <f>'DLA (children)'!O$13</f>
        <v>127.6577766694852</v>
      </c>
      <c r="O9" s="89">
        <f>'DLA (children)'!P$13</f>
        <v>138.56808230064809</v>
      </c>
      <c r="P9" s="89">
        <f>'DLA (children)'!Q$13</f>
        <v>144.34899279550621</v>
      </c>
      <c r="Q9" s="89">
        <f>'DLA (children)'!R$13</f>
        <v>158.00466730784223</v>
      </c>
      <c r="R9" s="89">
        <f>'DLA (children)'!S$13</f>
        <v>168.38571801488422</v>
      </c>
      <c r="S9" s="89">
        <f>'DLA (children)'!T$13</f>
        <v>177.27275174991871</v>
      </c>
      <c r="T9" s="89">
        <f>'DLA (children)'!U$13</f>
        <v>205.85504948366702</v>
      </c>
      <c r="U9" s="89">
        <f>'DLA (children)'!V$13</f>
        <v>218.00825070565827</v>
      </c>
      <c r="V9" s="56">
        <f>'DLA (children)'!W$13</f>
        <v>229.05257905365477</v>
      </c>
    </row>
    <row r="10" spans="1:22" ht="15" customHeight="1">
      <c r="A10" s="53" t="s">
        <v>49</v>
      </c>
      <c r="B10" s="89"/>
      <c r="C10" s="89"/>
      <c r="D10" s="89"/>
      <c r="E10" s="89"/>
      <c r="F10" s="89"/>
      <c r="G10" s="89"/>
      <c r="H10" s="89">
        <f>'DLA (working age)'!I$13</f>
        <v>433.76373887512727</v>
      </c>
      <c r="I10" s="89">
        <f>'DLA (working age)'!J$13</f>
        <v>468.63587829779726</v>
      </c>
      <c r="J10" s="89">
        <f>'DLA (working age)'!K$13</f>
        <v>496.43467829769315</v>
      </c>
      <c r="K10" s="89">
        <f>'DLA (working age)'!L$13</f>
        <v>522.00554815664077</v>
      </c>
      <c r="L10" s="89">
        <f>'DLA (working age)'!M$13</f>
        <v>548.89130486234512</v>
      </c>
      <c r="M10" s="89">
        <f>'DLA (working age)'!N$13</f>
        <v>587.92684076805176</v>
      </c>
      <c r="N10" s="89">
        <f>'DLA (working age)'!O$13</f>
        <v>628.38651552540477</v>
      </c>
      <c r="O10" s="89">
        <f>'DLA (working age)'!P$13</f>
        <v>684.9756720931116</v>
      </c>
      <c r="P10" s="89">
        <f>'DLA (working age)'!Q$13</f>
        <v>710.01901437545871</v>
      </c>
      <c r="Q10" s="89">
        <f>'DLA (working age)'!R$13</f>
        <v>767.16413253594601</v>
      </c>
      <c r="R10" s="89">
        <f>'DLA (working age)'!S$13</f>
        <v>830.64395517228559</v>
      </c>
      <c r="S10" s="89">
        <f>'DLA (working age)'!T$13</f>
        <v>852.33277819239709</v>
      </c>
      <c r="T10" s="89">
        <f>'DLA (working age)'!U$13</f>
        <v>813.84210044185727</v>
      </c>
      <c r="U10" s="89">
        <f>'DLA (working age)'!V$13</f>
        <v>814.38259403738039</v>
      </c>
      <c r="V10" s="56">
        <f>'DLA (working age)'!W$13</f>
        <v>657.17313671443651</v>
      </c>
    </row>
    <row r="11" spans="1:22" ht="15" customHeight="1">
      <c r="A11" s="53" t="s">
        <v>50</v>
      </c>
      <c r="B11" s="89"/>
      <c r="C11" s="89"/>
      <c r="D11" s="89"/>
      <c r="E11" s="89"/>
      <c r="F11" s="89"/>
      <c r="G11" s="89"/>
      <c r="H11" s="89">
        <f>'DLA (pensioners)'!I$13</f>
        <v>170.30195218039981</v>
      </c>
      <c r="I11" s="89">
        <f>'DLA (pensioners)'!J$13</f>
        <v>187.13857757297083</v>
      </c>
      <c r="J11" s="89">
        <f>'DLA (pensioners)'!K$13</f>
        <v>203.31940500717002</v>
      </c>
      <c r="K11" s="89">
        <f>'DLA (pensioners)'!L$13</f>
        <v>220.2712450583073</v>
      </c>
      <c r="L11" s="89">
        <f>'DLA (pensioners)'!M$13</f>
        <v>237.97479073643746</v>
      </c>
      <c r="M11" s="89">
        <f>'DLA (pensioners)'!N$13</f>
        <v>260.32245536372017</v>
      </c>
      <c r="N11" s="89">
        <f>'DLA (pensioners)'!O$13</f>
        <v>281.12455520341996</v>
      </c>
      <c r="O11" s="89">
        <f>'DLA (pensioners)'!P$13</f>
        <v>310.56479671804846</v>
      </c>
      <c r="P11" s="89">
        <f>'DLA (pensioners)'!Q$13</f>
        <v>327.70225964898259</v>
      </c>
      <c r="Q11" s="89">
        <f>'DLA (pensioners)'!R$13</f>
        <v>340.4357769299246</v>
      </c>
      <c r="R11" s="89">
        <f>'DLA (pensioners)'!S$13</f>
        <v>363.04193220368126</v>
      </c>
      <c r="S11" s="89">
        <f>'DLA (pensioners)'!T$13</f>
        <v>377.41727793460473</v>
      </c>
      <c r="T11" s="89">
        <f>'DLA (pensioners)'!U$13</f>
        <v>398.32733097538159</v>
      </c>
      <c r="U11" s="89">
        <f>'DLA (pensioners)'!V$13</f>
        <v>383.66644914814054</v>
      </c>
      <c r="V11" s="56">
        <f>'DLA (pensioners)'!W$13</f>
        <v>365.41487292736667</v>
      </c>
    </row>
    <row r="12" spans="1:22" ht="15" customHeight="1">
      <c r="A12" s="108" t="s">
        <v>91</v>
      </c>
      <c r="B12" s="89"/>
      <c r="C12" s="89"/>
      <c r="D12" s="89"/>
      <c r="E12" s="89"/>
      <c r="F12" s="89"/>
      <c r="G12" s="89"/>
      <c r="H12" s="89">
        <f>DHP!I$13</f>
        <v>3.3239973000000003</v>
      </c>
      <c r="I12" s="89">
        <f>DHP!J$13</f>
        <v>3.5525529999999996</v>
      </c>
      <c r="J12" s="89">
        <f>DHP!K$13</f>
        <v>3.9302150000000005</v>
      </c>
      <c r="K12" s="89">
        <f>DHP!L$13</f>
        <v>4.0867095999999998</v>
      </c>
      <c r="L12" s="89">
        <f>DHP!M$13</f>
        <v>4.4264489999999999</v>
      </c>
      <c r="M12" s="89">
        <f>DHP!N$13</f>
        <v>4.6988479999999999</v>
      </c>
      <c r="N12" s="89">
        <f>DHP!O$13</f>
        <v>4.5812999999999997</v>
      </c>
      <c r="O12" s="89">
        <f>DHP!P$13</f>
        <v>4.6400660000000009</v>
      </c>
      <c r="P12" s="89">
        <f>DHP!Q$13</f>
        <v>4.5832709999999999</v>
      </c>
      <c r="Q12" s="89">
        <f>DHP!R$13</f>
        <v>4.819788</v>
      </c>
      <c r="R12" s="89">
        <f>DHP!S$13</f>
        <v>20.236087999999999</v>
      </c>
      <c r="S12" s="89">
        <f>DHP!T$13</f>
        <v>55.246516999999997</v>
      </c>
      <c r="T12" s="89">
        <f>DHP!U$13</f>
        <v>52.090609000000001</v>
      </c>
      <c r="U12" s="89">
        <f>DHP!V$13</f>
        <v>35.51501300000001</v>
      </c>
      <c r="V12" s="56">
        <f>DHP!W$13</f>
        <v>39.882220000000004</v>
      </c>
    </row>
    <row r="13" spans="1:22" ht="30" customHeight="1">
      <c r="A13" s="108" t="s">
        <v>101</v>
      </c>
      <c r="B13" s="89"/>
      <c r="C13" s="89"/>
      <c r="D13" s="89"/>
      <c r="E13" s="89"/>
      <c r="F13" s="89"/>
      <c r="G13" s="89"/>
      <c r="H13" s="89"/>
      <c r="I13" s="89"/>
      <c r="J13" s="89"/>
      <c r="K13" s="89"/>
      <c r="L13" s="89"/>
      <c r="M13" s="89"/>
      <c r="N13" s="89">
        <f>ESA!O$13</f>
        <v>14.179457842155699</v>
      </c>
      <c r="O13" s="89">
        <f>ESA!P$13</f>
        <v>150.9495537866656</v>
      </c>
      <c r="P13" s="89">
        <f>ESA!Q$13</f>
        <v>274.23873618837081</v>
      </c>
      <c r="Q13" s="89">
        <f>ESA!R$13</f>
        <v>452.85054532940251</v>
      </c>
      <c r="R13" s="89">
        <f>ESA!S$13</f>
        <v>848.54403649239453</v>
      </c>
      <c r="S13" s="89">
        <f>ESA!T$13</f>
        <v>1267.7157913625133</v>
      </c>
      <c r="T13" s="89">
        <f>ESA!U$13</f>
        <v>1590.9711956545534</v>
      </c>
      <c r="U13" s="89">
        <f>ESA!V$13</f>
        <v>1757.7993938947898</v>
      </c>
      <c r="V13" s="56">
        <f>ESA!W$13</f>
        <v>1775.2857936023797</v>
      </c>
    </row>
    <row r="14" spans="1:22" ht="15" customHeight="1">
      <c r="A14" s="109" t="s">
        <v>51</v>
      </c>
      <c r="B14" s="89">
        <f>HB!C$13</f>
        <v>2735.2457260000001</v>
      </c>
      <c r="C14" s="89">
        <f>HB!D$13</f>
        <v>2610.6603639999998</v>
      </c>
      <c r="D14" s="89">
        <f>HB!E$13</f>
        <v>2524.070244</v>
      </c>
      <c r="E14" s="89">
        <f>HB!F$13</f>
        <v>2533.8571999999999</v>
      </c>
      <c r="F14" s="89">
        <f>HB!G$13</f>
        <v>2545.7602259999999</v>
      </c>
      <c r="G14" s="89">
        <f>HB!H$13</f>
        <v>2644.7826009999999</v>
      </c>
      <c r="H14" s="89">
        <f>HB!I$13</f>
        <v>2939.0045630000004</v>
      </c>
      <c r="I14" s="89">
        <f>HB!J$13</f>
        <v>3015.297603</v>
      </c>
      <c r="J14" s="89">
        <f>HB!K$13</f>
        <v>3397.4533624400001</v>
      </c>
      <c r="K14" s="89">
        <f>HB!L$13</f>
        <v>3677.6562890000005</v>
      </c>
      <c r="L14" s="89">
        <f>HB!M$13</f>
        <v>3941.9163560000002</v>
      </c>
      <c r="M14" s="89">
        <f>HB!N$13</f>
        <v>4193.7559160000001</v>
      </c>
      <c r="N14" s="89">
        <f>HB!O$13</f>
        <v>4469.7128290000001</v>
      </c>
      <c r="O14" s="89">
        <f>HB!P$13</f>
        <v>5184.5518279999997</v>
      </c>
      <c r="P14" s="89">
        <f>HB!Q$13</f>
        <v>5538.8340650000009</v>
      </c>
      <c r="Q14" s="89">
        <f>HB!R$13</f>
        <v>5889.8841059999995</v>
      </c>
      <c r="R14" s="89">
        <f>HB!S$13</f>
        <v>6082.7835179999993</v>
      </c>
      <c r="S14" s="89">
        <f>HB!T$13</f>
        <v>6194.2659759999997</v>
      </c>
      <c r="T14" s="89">
        <f>HB!U$13</f>
        <v>6249.9038490000003</v>
      </c>
      <c r="U14" s="89">
        <f>HB!V$13</f>
        <v>6294.7315980000003</v>
      </c>
      <c r="V14" s="56">
        <f>HB!W$13</f>
        <v>6101.7306619999999</v>
      </c>
    </row>
    <row r="15" spans="1:22" ht="15" customHeight="1">
      <c r="A15" s="53" t="s">
        <v>183</v>
      </c>
      <c r="B15" s="89"/>
      <c r="C15" s="89"/>
      <c r="D15" s="89"/>
      <c r="E15" s="89"/>
      <c r="F15" s="89"/>
      <c r="G15" s="89"/>
      <c r="H15" s="89"/>
      <c r="I15" s="89"/>
      <c r="J15" s="89"/>
      <c r="K15" s="89"/>
      <c r="L15" s="89"/>
      <c r="M15" s="89"/>
      <c r="N15" s="89">
        <v>3471.0127600000005</v>
      </c>
      <c r="O15" s="89">
        <v>4126.3099849999999</v>
      </c>
      <c r="P15" s="89">
        <v>4431.7020789999997</v>
      </c>
      <c r="Q15" s="89">
        <v>4723.8766780000005</v>
      </c>
      <c r="R15" s="89">
        <v>4870.8371050000005</v>
      </c>
      <c r="S15" s="89">
        <v>4941.1988890000002</v>
      </c>
      <c r="T15" s="89">
        <v>4980.1255120000005</v>
      </c>
      <c r="U15" s="89">
        <v>5018.2589879999996</v>
      </c>
      <c r="V15" s="56">
        <v>4855.4425899999997</v>
      </c>
    </row>
    <row r="16" spans="1:22" ht="15" customHeight="1">
      <c r="A16" s="53" t="s">
        <v>184</v>
      </c>
      <c r="B16" s="89"/>
      <c r="C16" s="89"/>
      <c r="D16" s="89"/>
      <c r="E16" s="89"/>
      <c r="F16" s="89"/>
      <c r="G16" s="89"/>
      <c r="H16" s="89"/>
      <c r="I16" s="89"/>
      <c r="J16" s="89"/>
      <c r="K16" s="89"/>
      <c r="L16" s="89"/>
      <c r="M16" s="89"/>
      <c r="N16" s="89">
        <v>998.70006599999999</v>
      </c>
      <c r="O16" s="89">
        <v>1058.2418419999999</v>
      </c>
      <c r="P16" s="89">
        <v>1107.1319860000001</v>
      </c>
      <c r="Q16" s="89">
        <v>1166.0074279999999</v>
      </c>
      <c r="R16" s="89">
        <v>1211.9464129999999</v>
      </c>
      <c r="S16" s="89">
        <v>1253.067086</v>
      </c>
      <c r="T16" s="89">
        <v>1269.778337</v>
      </c>
      <c r="U16" s="89">
        <v>1276.47261</v>
      </c>
      <c r="V16" s="56">
        <v>1246.2880720000001</v>
      </c>
    </row>
    <row r="17" spans="1:22" ht="15" customHeight="1">
      <c r="A17" s="109" t="s">
        <v>52</v>
      </c>
      <c r="B17" s="89">
        <f>IB!C$13</f>
        <v>590.94604885400156</v>
      </c>
      <c r="C17" s="89">
        <f>IB!D$13</f>
        <v>578.81260971386484</v>
      </c>
      <c r="D17" s="89">
        <f>IB!E$13</f>
        <v>573.5557873228546</v>
      </c>
      <c r="E17" s="89">
        <f>IB!F$13</f>
        <v>535.79357462120583</v>
      </c>
      <c r="F17" s="89">
        <f>IB!G$13</f>
        <v>530.25266336668619</v>
      </c>
      <c r="G17" s="89">
        <f>IB!H$13</f>
        <v>526.35945363883843</v>
      </c>
      <c r="H17" s="89">
        <f>IB!I$13</f>
        <v>526.47523162303912</v>
      </c>
      <c r="I17" s="89">
        <f>IB!J$13</f>
        <v>527.80806195844502</v>
      </c>
      <c r="J17" s="89">
        <f>IB!K$13</f>
        <v>527.12695533715055</v>
      </c>
      <c r="K17" s="89">
        <f>IB!L$13</f>
        <v>530.70301786970435</v>
      </c>
      <c r="L17" s="89">
        <f>IB!M$13</f>
        <v>525.95844814544898</v>
      </c>
      <c r="M17" s="89">
        <f>IB!N$13</f>
        <v>531.97929717144939</v>
      </c>
      <c r="N17" s="89">
        <f>IB!O$13</f>
        <v>521.93164735921573</v>
      </c>
      <c r="O17" s="89">
        <f>IB!P$13</f>
        <v>491.36490790035134</v>
      </c>
      <c r="P17" s="89">
        <f>IB!Q$13</f>
        <v>447.70309585584789</v>
      </c>
      <c r="Q17" s="89">
        <f>IB!R$13</f>
        <v>403.92850285828109</v>
      </c>
      <c r="R17" s="89">
        <f>IB!S$13</f>
        <v>294.19919639007014</v>
      </c>
      <c r="S17" s="89">
        <f>IB!T$13</f>
        <v>157.17567726844604</v>
      </c>
      <c r="T17" s="89">
        <f>IB!U$13</f>
        <v>56.48896546099278</v>
      </c>
      <c r="U17" s="89">
        <f>IB!V$13</f>
        <v>6.7703806676062896</v>
      </c>
      <c r="V17" s="56">
        <f>IB!W$13</f>
        <v>2.2431413156893214</v>
      </c>
    </row>
    <row r="18" spans="1:22" ht="30" customHeight="1">
      <c r="A18" s="108" t="s">
        <v>53</v>
      </c>
      <c r="B18" s="89">
        <f>IS!C$13</f>
        <v>2492.4535985535913</v>
      </c>
      <c r="C18" s="89">
        <f>IS!D$13</f>
        <v>2027.4026315444726</v>
      </c>
      <c r="D18" s="89">
        <f>IS!E$13</f>
        <v>2007.726800660555</v>
      </c>
      <c r="E18" s="89">
        <f>IS!F$13</f>
        <v>2088.5824800090254</v>
      </c>
      <c r="F18" s="89">
        <f>IS!G$13</f>
        <v>2251.6851423098014</v>
      </c>
      <c r="G18" s="89">
        <f>IS!H$13</f>
        <v>2399.3388408146898</v>
      </c>
      <c r="H18" s="89">
        <f>IS!I$13</f>
        <v>2488.8876071840182</v>
      </c>
      <c r="I18" s="89">
        <f>IS!J$13</f>
        <v>2299.7937200897195</v>
      </c>
      <c r="J18" s="89">
        <f>IS!K$13</f>
        <v>1877.7280449541772</v>
      </c>
      <c r="K18" s="89">
        <f>IS!L$13</f>
        <v>1733.164481300777</v>
      </c>
      <c r="L18" s="89">
        <f>IS!M$13</f>
        <v>1665.4905557549209</v>
      </c>
      <c r="M18" s="89">
        <f>IS!N$13</f>
        <v>1687.9743433605358</v>
      </c>
      <c r="N18" s="89">
        <f>IS!O$13</f>
        <v>1598.0222381742574</v>
      </c>
      <c r="O18" s="89">
        <f>IS!P$13</f>
        <v>1508.0492587661806</v>
      </c>
      <c r="P18" s="89">
        <f>IS!Q$13</f>
        <v>1383.1310356097893</v>
      </c>
      <c r="Q18" s="89">
        <f>IS!R$13</f>
        <v>1218.4563556073554</v>
      </c>
      <c r="R18" s="89">
        <f>IS!S$13</f>
        <v>936.37178878318002</v>
      </c>
      <c r="S18" s="89">
        <f>IS!T$13</f>
        <v>616.90769996963263</v>
      </c>
      <c r="T18" s="89">
        <f>IS!U$13</f>
        <v>441.43090712099911</v>
      </c>
      <c r="U18" s="89">
        <f>IS!V$13</f>
        <v>357.05804586847614</v>
      </c>
      <c r="V18" s="56">
        <f>IS!W$13</f>
        <v>306.00453223239339</v>
      </c>
    </row>
    <row r="19" spans="1:22" ht="15" customHeight="1">
      <c r="A19" s="53" t="s">
        <v>54</v>
      </c>
      <c r="B19" s="89">
        <f>'IS MIG'!C$13</f>
        <v>514.78118184508492</v>
      </c>
      <c r="C19" s="89">
        <f>'IS MIG'!D$13</f>
        <v>525.49683906193422</v>
      </c>
      <c r="D19" s="89">
        <f>'IS MIG'!E$13</f>
        <v>523.46777654044797</v>
      </c>
      <c r="E19" s="89">
        <f>'IS MIG'!F$13</f>
        <v>565.18494481572463</v>
      </c>
      <c r="F19" s="89">
        <f>'IS MIG'!G$13</f>
        <v>581.37553436588996</v>
      </c>
      <c r="G19" s="89">
        <f>'IS MIG'!H$13</f>
        <v>655.94486721583644</v>
      </c>
      <c r="H19" s="89">
        <f>'IS MIG'!I$13</f>
        <v>686.811379220444</v>
      </c>
      <c r="I19" s="89">
        <f>'IS MIG'!J$13</f>
        <v>382.39151647952292</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(incapacity)'!G$13</f>
        <v>655.20223579536651</v>
      </c>
      <c r="G20" s="89">
        <f>'IS (incapacity)'!H$13</f>
        <v>711.57657214661958</v>
      </c>
      <c r="H20" s="89">
        <f>'IS (incapacity)'!I$13</f>
        <v>735.60655398491781</v>
      </c>
      <c r="I20" s="89">
        <f>'IS (incapacity)'!J$13</f>
        <v>803.498005546174</v>
      </c>
      <c r="J20" s="89">
        <f>'IS (incapacity)'!K$13</f>
        <v>813.90003621765254</v>
      </c>
      <c r="K20" s="89">
        <f>'IS (incapacity)'!L$13</f>
        <v>765.89644123517633</v>
      </c>
      <c r="L20" s="89">
        <f>'IS (incapacity)'!M$13</f>
        <v>773.2301525498674</v>
      </c>
      <c r="M20" s="89">
        <f>'IS (incapacity)'!N$13</f>
        <v>855.17278224834672</v>
      </c>
      <c r="N20" s="89">
        <f>'IS (incapacity)'!O$13</f>
        <v>860.53296701920021</v>
      </c>
      <c r="O20" s="89">
        <f>'IS (incapacity)'!P$13</f>
        <v>847.80740768397618</v>
      </c>
      <c r="P20" s="89">
        <f>'IS (incapacity)'!Q$13</f>
        <v>788.46827088596842</v>
      </c>
      <c r="Q20" s="89">
        <f>'IS (incapacity)'!R$13</f>
        <v>698.65193746272848</v>
      </c>
      <c r="R20" s="89">
        <f>'IS (incapacity)'!S$13</f>
        <v>469.14840821405147</v>
      </c>
      <c r="S20" s="89">
        <f>'IS (incapacity)'!T$13</f>
        <v>218.05230233970119</v>
      </c>
      <c r="T20" s="89">
        <f>'IS (incapacity)'!U$13</f>
        <v>89.293179093692785</v>
      </c>
      <c r="U20" s="89">
        <f>'IS (incapacity)'!V$13</f>
        <v>32.481151210792092</v>
      </c>
      <c r="V20" s="56">
        <f>'IS (incapacity)'!W$13</f>
        <v>12.375899765733571</v>
      </c>
    </row>
    <row r="21" spans="1:22" ht="15" customHeight="1">
      <c r="A21" s="53" t="s">
        <v>186</v>
      </c>
      <c r="B21" s="89"/>
      <c r="C21" s="89"/>
      <c r="D21" s="89"/>
      <c r="E21" s="89"/>
      <c r="F21" s="89">
        <f>'IS (lone parent)'!G$13</f>
        <v>857.41743080943047</v>
      </c>
      <c r="G21" s="89">
        <f>'IS (lone parent)'!H$13</f>
        <v>903.76101081034608</v>
      </c>
      <c r="H21" s="89">
        <f>'IS (lone parent)'!I$13</f>
        <v>955.35394110858988</v>
      </c>
      <c r="I21" s="89">
        <f>'IS (lone parent)'!J$13</f>
        <v>1007.6876694865542</v>
      </c>
      <c r="J21" s="89">
        <f>'IS (lone parent)'!K$13</f>
        <v>958.13165104405402</v>
      </c>
      <c r="K21" s="89">
        <f>'IS (lone parent)'!L$13</f>
        <v>844.90348783479055</v>
      </c>
      <c r="L21" s="89">
        <f>'IS (lone parent)'!M$13</f>
        <v>776.7812085738891</v>
      </c>
      <c r="M21" s="89">
        <f>'IS (lone parent)'!N$13</f>
        <v>728.18907636479912</v>
      </c>
      <c r="N21" s="89">
        <f>'IS (lone parent)'!O$13</f>
        <v>642.78751631464706</v>
      </c>
      <c r="O21" s="89">
        <f>'IS (lone parent)'!P$13</f>
        <v>572.06653126308061</v>
      </c>
      <c r="P21" s="89">
        <f>'IS (lone parent)'!Q$13</f>
        <v>497.7208754750169</v>
      </c>
      <c r="Q21" s="89">
        <f>'IS (lone parent)'!R$13</f>
        <v>426.49085412785337</v>
      </c>
      <c r="R21" s="89">
        <f>'IS (lone parent)'!S$13</f>
        <v>372.98367697739093</v>
      </c>
      <c r="S21" s="89">
        <f>'IS (lone parent)'!T$13</f>
        <v>304.30906748544908</v>
      </c>
      <c r="T21" s="89">
        <f>'IS (lone parent)'!U$13</f>
        <v>261.92650498400678</v>
      </c>
      <c r="U21" s="89">
        <f>'IS (lone parent)'!V$13</f>
        <v>236.48715001056286</v>
      </c>
      <c r="V21" s="56">
        <f>'IS (lone parent)'!W$13</f>
        <v>209.20004619010945</v>
      </c>
    </row>
    <row r="22" spans="1:22" ht="15" customHeight="1">
      <c r="A22" s="53" t="s">
        <v>187</v>
      </c>
      <c r="B22" s="89"/>
      <c r="C22" s="89"/>
      <c r="D22" s="89"/>
      <c r="E22" s="89"/>
      <c r="F22" s="89">
        <f>'IS (carer)'!G$13</f>
        <v>22.11590721768863</v>
      </c>
      <c r="G22" s="89">
        <f>'IS (carer)'!H$13</f>
        <v>28.858990287967259</v>
      </c>
      <c r="H22" s="89">
        <f>'IS (carer)'!I$13</f>
        <v>31.70921047638609</v>
      </c>
      <c r="I22" s="89">
        <f>'IS (carer)'!J$13</f>
        <v>35.074012837916953</v>
      </c>
      <c r="J22" s="89">
        <f>'IS (carer)'!K$13</f>
        <v>35.406657828486303</v>
      </c>
      <c r="K22" s="89">
        <f>'IS (carer)'!L$13</f>
        <v>34.296201706176674</v>
      </c>
      <c r="L22" s="89">
        <f>'IS (carer)'!M$13</f>
        <v>34.372193968039568</v>
      </c>
      <c r="M22" s="89">
        <f>'IS (carer)'!N$13</f>
        <v>34.491230435179325</v>
      </c>
      <c r="N22" s="89">
        <f>'IS (carer)'!O$13</f>
        <v>34.16936971219998</v>
      </c>
      <c r="O22" s="89">
        <f>'IS (carer)'!P$13</f>
        <v>37.679167899842142</v>
      </c>
      <c r="P22" s="89">
        <f>'IS (carer)'!Q$13</f>
        <v>48.221210013652552</v>
      </c>
      <c r="Q22" s="89">
        <f>'IS (carer)'!R$13</f>
        <v>53.642510608520467</v>
      </c>
      <c r="R22" s="89">
        <f>'IS (carer)'!S$13</f>
        <v>61.034385861769515</v>
      </c>
      <c r="S22" s="89">
        <f>'IS (carer)'!T$13</f>
        <v>64.635667110903782</v>
      </c>
      <c r="T22" s="89">
        <f>'IS (carer)'!U$13</f>
        <v>65.738735662355325</v>
      </c>
      <c r="U22" s="89">
        <f>'IS (carer)'!V$13</f>
        <v>67.685233784396672</v>
      </c>
      <c r="V22" s="56">
        <f>'IS (carer)'!W$13</f>
        <v>68.4966439071124</v>
      </c>
    </row>
    <row r="23" spans="1:22" ht="15" customHeight="1">
      <c r="A23" s="53" t="s">
        <v>188</v>
      </c>
      <c r="B23" s="89"/>
      <c r="C23" s="89"/>
      <c r="D23" s="89"/>
      <c r="E23" s="89"/>
      <c r="F23" s="89">
        <f>'IS (others)'!G$13</f>
        <v>135.57403412142588</v>
      </c>
      <c r="G23" s="89">
        <f>'IS (others)'!H$13</f>
        <v>99.197400353920642</v>
      </c>
      <c r="H23" s="89">
        <f>'IS (others)'!I$13</f>
        <v>79.406522393680689</v>
      </c>
      <c r="I23" s="89">
        <f>'IS (others)'!J$13</f>
        <v>71.142515739551271</v>
      </c>
      <c r="J23" s="89">
        <f>'IS (others)'!K$13</f>
        <v>70.289699863984197</v>
      </c>
      <c r="K23" s="89">
        <f>'IS (others)'!L$13</f>
        <v>101.2403155399648</v>
      </c>
      <c r="L23" s="89">
        <f>'IS (others)'!M$13</f>
        <v>91.884017256343</v>
      </c>
      <c r="M23" s="89">
        <f>'IS (others)'!N$13</f>
        <v>71.058452998504379</v>
      </c>
      <c r="N23" s="89">
        <f>'IS (others)'!O$13</f>
        <v>56.618176046816998</v>
      </c>
      <c r="O23" s="89">
        <f>'IS (others)'!P$13</f>
        <v>50.536615070159968</v>
      </c>
      <c r="P23" s="89">
        <f>'IS (others)'!Q$13</f>
        <v>48.310615142013773</v>
      </c>
      <c r="Q23" s="89">
        <f>'IS (others)'!R$13</f>
        <v>39.985321044793508</v>
      </c>
      <c r="R23" s="89">
        <f>'IS (others)'!S$13</f>
        <v>33.121034794302297</v>
      </c>
      <c r="S23" s="89">
        <f>'IS (others)'!T$13</f>
        <v>29.979896300506041</v>
      </c>
      <c r="T23" s="89">
        <f>'IS (others)'!U$13</f>
        <v>24.576671359103486</v>
      </c>
      <c r="U23" s="89">
        <f>'IS (others)'!V$13</f>
        <v>20.639368009092657</v>
      </c>
      <c r="V23" s="56">
        <f>'IS (others)'!W$13</f>
        <v>16.104754231297317</v>
      </c>
    </row>
    <row r="24" spans="1:22" ht="30" customHeight="1">
      <c r="A24" s="109" t="s">
        <v>59</v>
      </c>
      <c r="B24" s="89"/>
      <c r="C24" s="89"/>
      <c r="D24" s="89"/>
      <c r="E24" s="89"/>
      <c r="F24" s="89">
        <f>IIDB!G$13</f>
        <v>30.610507215947454</v>
      </c>
      <c r="G24" s="89">
        <f>IIDB!H$13</f>
        <v>31.408216664967334</v>
      </c>
      <c r="H24" s="89">
        <f>IIDB!I$13</f>
        <v>31.562351469836528</v>
      </c>
      <c r="I24" s="89">
        <f>IIDB!J$13</f>
        <v>31.727523892337015</v>
      </c>
      <c r="J24" s="89">
        <f>IIDB!K$13</f>
        <v>31.968586490016417</v>
      </c>
      <c r="K24" s="89">
        <f>IIDB!L$13</f>
        <v>30.715781647699949</v>
      </c>
      <c r="L24" s="89">
        <f>IIDB!M$13</f>
        <v>30.238347810116419</v>
      </c>
      <c r="M24" s="89">
        <f>IIDB!N$13</f>
        <v>29.879192198973719</v>
      </c>
      <c r="N24" s="89">
        <f>IIDB!O$13</f>
        <v>30.447015095985364</v>
      </c>
      <c r="O24" s="89">
        <f>IIDB!P$13</f>
        <v>31.212221293065902</v>
      </c>
      <c r="P24" s="89">
        <f>IIDB!Q$13</f>
        <v>32.337295256621523</v>
      </c>
      <c r="Q24" s="89">
        <f>IIDB!R$13</f>
        <v>32.10108006618934</v>
      </c>
      <c r="R24" s="89">
        <f>IIDB!S$13</f>
        <v>32.85165575536935</v>
      </c>
      <c r="S24" s="89">
        <f>IIDB!T$13</f>
        <v>32.672445297490889</v>
      </c>
      <c r="T24" s="89">
        <f>IIDB!U$13</f>
        <v>33.097391591744611</v>
      </c>
      <c r="U24" s="89">
        <f>IIDB!V$13</f>
        <v>32.438084204516393</v>
      </c>
      <c r="V24" s="56">
        <f>IIDB!W$13</f>
        <v>30.488716370232808</v>
      </c>
    </row>
    <row r="25" spans="1:22" ht="15" customHeight="1">
      <c r="A25" s="108" t="s">
        <v>60</v>
      </c>
      <c r="B25" s="89">
        <f>JSA!C$13</f>
        <v>394.6589298549826</v>
      </c>
      <c r="C25" s="89">
        <f>JSA!D$13</f>
        <v>715.83695541260033</v>
      </c>
      <c r="D25" s="89">
        <f>JSA!E$13</f>
        <v>647.72852990689967</v>
      </c>
      <c r="E25" s="89">
        <f>JSA!F$13</f>
        <v>583.7616460963502</v>
      </c>
      <c r="F25" s="89">
        <f>JSA!G$13</f>
        <v>490.86351397559793</v>
      </c>
      <c r="G25" s="89">
        <f>JSA!H$13</f>
        <v>454.11189870395089</v>
      </c>
      <c r="H25" s="89">
        <f>JSA!I$13</f>
        <v>490.14295222424323</v>
      </c>
      <c r="I25" s="89">
        <f>JSA!J$13</f>
        <v>493.74897276984609</v>
      </c>
      <c r="J25" s="89">
        <f>JSA!K$13</f>
        <v>435.0743575961842</v>
      </c>
      <c r="K25" s="89">
        <f>JSA!L$13</f>
        <v>429.07023864929613</v>
      </c>
      <c r="L25" s="89">
        <f>JSA!M$13</f>
        <v>437.4083455635041</v>
      </c>
      <c r="M25" s="89">
        <f>JSA!N$13</f>
        <v>380.71217479316999</v>
      </c>
      <c r="N25" s="89">
        <f>JSA!O$13</f>
        <v>417.42031612742733</v>
      </c>
      <c r="O25" s="89">
        <f>JSA!P$13</f>
        <v>677.10209099149574</v>
      </c>
      <c r="P25" s="89">
        <f>JSA!Q$13</f>
        <v>685.34254883579297</v>
      </c>
      <c r="Q25" s="89">
        <f>JSA!R$13</f>
        <v>760.97410257077536</v>
      </c>
      <c r="R25" s="89">
        <f>JSA!S$13</f>
        <v>766.46435626317134</v>
      </c>
      <c r="S25" s="89">
        <f>JSA!T$13</f>
        <v>642.06881877887281</v>
      </c>
      <c r="T25" s="89">
        <f>JSA!U$13</f>
        <v>470.06844493235212</v>
      </c>
      <c r="U25" s="89">
        <f>JSA!V$13</f>
        <v>373.41122145994518</v>
      </c>
      <c r="V25" s="56">
        <f>JSA!W$13</f>
        <v>293.54560665100894</v>
      </c>
    </row>
    <row r="26" spans="1:22" ht="15" customHeight="1">
      <c r="A26" s="108" t="s">
        <v>61</v>
      </c>
      <c r="B26" s="89"/>
      <c r="C26" s="89"/>
      <c r="D26" s="89"/>
      <c r="E26" s="89"/>
      <c r="F26" s="89">
        <f>MA!G$13</f>
        <v>3.3072418590560462</v>
      </c>
      <c r="G26" s="89">
        <f>MA!H$13</f>
        <v>6.6525145153602203</v>
      </c>
      <c r="H26" s="89">
        <f>MA!I$13</f>
        <v>8.4391677113427903</v>
      </c>
      <c r="I26" s="89">
        <f>MA!J$13</f>
        <v>16.132412727252795</v>
      </c>
      <c r="J26" s="89">
        <f>MA!K$13</f>
        <v>17.879221724628717</v>
      </c>
      <c r="K26" s="89">
        <f>MA!L$13</f>
        <v>18.555192937017033</v>
      </c>
      <c r="L26" s="89">
        <f>MA!M$13</f>
        <v>22.215216274939003</v>
      </c>
      <c r="M26" s="89">
        <f>MA!N$13</f>
        <v>33.464045882463296</v>
      </c>
      <c r="N26" s="89">
        <f>MA!O$13</f>
        <v>43.762342981286025</v>
      </c>
      <c r="O26" s="89">
        <f>MA!P$13</f>
        <v>54.390233435481115</v>
      </c>
      <c r="P26" s="89">
        <f>MA!Q$13</f>
        <v>60.030777959729058</v>
      </c>
      <c r="Q26" s="89">
        <f>MA!R$13</f>
        <v>68.479517035442996</v>
      </c>
      <c r="R26" s="89">
        <f>MA!S$13</f>
        <v>70.084056111203424</v>
      </c>
      <c r="S26" s="89">
        <f>MA!T$13</f>
        <v>71.298362511246197</v>
      </c>
      <c r="T26" s="89">
        <f>MA!U$13</f>
        <v>74.582946711483103</v>
      </c>
      <c r="U26" s="89">
        <f>MA!V$13</f>
        <v>80.61016390737197</v>
      </c>
      <c r="V26" s="56">
        <f>MA!W$13</f>
        <v>84.101628662280319</v>
      </c>
    </row>
    <row r="27" spans="1:22" ht="15" customHeight="1">
      <c r="A27" s="108" t="s">
        <v>189</v>
      </c>
      <c r="B27" s="89"/>
      <c r="C27" s="89"/>
      <c r="D27" s="89"/>
      <c r="E27" s="89"/>
      <c r="F27" s="89"/>
      <c r="G27" s="89"/>
      <c r="H27" s="89"/>
      <c r="I27" s="89"/>
      <c r="J27" s="89">
        <f>O75TVL!K$13</f>
        <v>38.816978478513434</v>
      </c>
      <c r="K27" s="89">
        <f>O75TVL!L$13</f>
        <v>40.671960784126114</v>
      </c>
      <c r="L27" s="89">
        <f>O75TVL!M$13</f>
        <v>42.705600365806568</v>
      </c>
      <c r="M27" s="89">
        <f>O75TVL!N$13</f>
        <v>44.26940886486117</v>
      </c>
      <c r="N27" s="89">
        <f>O75TVL!O$13</f>
        <v>45.502054737052923</v>
      </c>
      <c r="O27" s="89">
        <f>O75TVL!P$13</f>
        <v>47.13506946287238</v>
      </c>
      <c r="P27" s="89">
        <f>O75TVL!Q$13</f>
        <v>49.456500248150164</v>
      </c>
      <c r="Q27" s="89">
        <f>O75TVL!R$13</f>
        <v>50.0825781987526</v>
      </c>
      <c r="R27" s="89">
        <f>O75TVL!S$13</f>
        <v>50.722635453848788</v>
      </c>
      <c r="S27" s="89">
        <f>O75TVL!T$13</f>
        <v>55.735422692203009</v>
      </c>
      <c r="T27" s="89">
        <f>O75TVL!U$13</f>
        <v>56.153854576295913</v>
      </c>
      <c r="U27" s="89">
        <f>O75TVL!V$13</f>
        <v>56.914572793896291</v>
      </c>
      <c r="V27" s="56">
        <f>O75TVL!W$13</f>
        <v>57.165601390073242</v>
      </c>
    </row>
    <row r="28" spans="1:22" ht="15" customHeight="1">
      <c r="A28" s="108" t="s">
        <v>95</v>
      </c>
      <c r="B28" s="89"/>
      <c r="C28" s="89"/>
      <c r="D28" s="89"/>
      <c r="E28" s="89"/>
      <c r="F28" s="89"/>
      <c r="G28" s="89"/>
      <c r="H28" s="89"/>
      <c r="I28" s="89"/>
      <c r="J28" s="89">
        <f>PC!K$13</f>
        <v>880.96569131027934</v>
      </c>
      <c r="K28" s="89">
        <f>PC!L$13</f>
        <v>948.17997636220025</v>
      </c>
      <c r="L28" s="89">
        <f>PC!M$13</f>
        <v>1004.5247175012427</v>
      </c>
      <c r="M28" s="89">
        <f>PC!N$13</f>
        <v>1076.4061590686313</v>
      </c>
      <c r="N28" s="89">
        <f>PC!O$13</f>
        <v>1133.2764984937596</v>
      </c>
      <c r="O28" s="89">
        <f>PC!P$13</f>
        <v>1196.1267803251017</v>
      </c>
      <c r="P28" s="89">
        <f>PC!Q$13</f>
        <v>1217.1941659449021</v>
      </c>
      <c r="Q28" s="89">
        <f>PC!R$13</f>
        <v>1208.3705987713772</v>
      </c>
      <c r="R28" s="89">
        <f>PC!S$13</f>
        <v>1164.7658502377792</v>
      </c>
      <c r="S28" s="89">
        <f>PC!T$13</f>
        <v>1113.4247770354409</v>
      </c>
      <c r="T28" s="89">
        <f>PC!U$13</f>
        <v>1077.5038952871798</v>
      </c>
      <c r="U28" s="89">
        <f>PC!V$13</f>
        <v>1036.6532817431189</v>
      </c>
      <c r="V28" s="56">
        <f>PC!W$13</f>
        <v>1000.6996983014033</v>
      </c>
    </row>
    <row r="29" spans="1:22" ht="30" customHeight="1">
      <c r="A29" s="108" t="s">
        <v>108</v>
      </c>
      <c r="B29" s="89"/>
      <c r="C29" s="89"/>
      <c r="D29" s="89"/>
      <c r="E29" s="89"/>
      <c r="F29" s="89"/>
      <c r="G29" s="89"/>
      <c r="H29" s="89"/>
      <c r="I29" s="89"/>
      <c r="J29" s="89"/>
      <c r="K29" s="89"/>
      <c r="L29" s="89"/>
      <c r="M29" s="89"/>
      <c r="N29" s="89"/>
      <c r="O29" s="89"/>
      <c r="P29" s="89"/>
      <c r="Q29" s="89"/>
      <c r="R29" s="89"/>
      <c r="S29" s="89">
        <f>PIP!T$13</f>
        <v>10.16069612457593</v>
      </c>
      <c r="T29" s="89">
        <f>PIP!U$13</f>
        <v>100.9708838884154</v>
      </c>
      <c r="U29" s="89">
        <f>PIP!V$13</f>
        <v>238.68775768048368</v>
      </c>
      <c r="V29" s="56">
        <f>PIP!W$13</f>
        <v>471.53129562923851</v>
      </c>
    </row>
    <row r="30" spans="1:22" ht="15" customHeight="1">
      <c r="A30" s="108" t="s">
        <v>62</v>
      </c>
      <c r="B30" s="89">
        <f>SDA!C$13</f>
        <v>77.482648325570352</v>
      </c>
      <c r="C30" s="89">
        <f>SDA!D$13</f>
        <v>86.561541598802592</v>
      </c>
      <c r="D30" s="89">
        <f>SDA!E$13</f>
        <v>86.311911407349768</v>
      </c>
      <c r="E30" s="89">
        <f>SDA!F$13</f>
        <v>87.594209818960749</v>
      </c>
      <c r="F30" s="89">
        <f>SDA!G$13</f>
        <v>89.750027539634431</v>
      </c>
      <c r="G30" s="89">
        <f>SDA!H$13</f>
        <v>91.697088548469793</v>
      </c>
      <c r="H30" s="89">
        <f>SDA!I$13</f>
        <v>84.854478920562798</v>
      </c>
      <c r="I30" s="89">
        <f>SDA!J$13</f>
        <v>82.623716631029239</v>
      </c>
      <c r="J30" s="89">
        <f>SDA!K$13</f>
        <v>81.360464149970554</v>
      </c>
      <c r="K30" s="89">
        <f>SDA!L$13</f>
        <v>79.20596182931348</v>
      </c>
      <c r="L30" s="89">
        <f>SDA!M$13</f>
        <v>79.059490372158734</v>
      </c>
      <c r="M30" s="89">
        <f>SDA!N$13</f>
        <v>77.752285234740796</v>
      </c>
      <c r="N30" s="89">
        <f>SDA!O$13</f>
        <v>76.795172668245229</v>
      </c>
      <c r="O30" s="89">
        <f>SDA!P$13</f>
        <v>78.089296837190261</v>
      </c>
      <c r="P30" s="89">
        <f>SDA!Q$13</f>
        <v>76.018103790813655</v>
      </c>
      <c r="Q30" s="89">
        <f>SDA!R$13</f>
        <v>75.015623803928889</v>
      </c>
      <c r="R30" s="89">
        <f>SDA!S$13</f>
        <v>75.290779969688217</v>
      </c>
      <c r="S30" s="89">
        <f>SDA!T$13</f>
        <v>73.993430579527399</v>
      </c>
      <c r="T30" s="89">
        <f>SDA!U$13</f>
        <v>70.940484359401808</v>
      </c>
      <c r="U30" s="89">
        <f>SDA!V$13</f>
        <v>52.327438521901229</v>
      </c>
      <c r="V30" s="56">
        <f>SDA!W$13</f>
        <v>23.658586380438784</v>
      </c>
    </row>
    <row r="31" spans="1:22" ht="15" customHeight="1">
      <c r="A31" s="53" t="s">
        <v>49</v>
      </c>
      <c r="B31" s="89"/>
      <c r="C31" s="89"/>
      <c r="D31" s="89"/>
      <c r="E31" s="89"/>
      <c r="F31" s="89">
        <f>'SDA (working age)'!G$13</f>
        <v>76.89147486987369</v>
      </c>
      <c r="G31" s="89">
        <f>'SDA (working age)'!H$13</f>
        <v>78.757583799035203</v>
      </c>
      <c r="H31" s="89">
        <f>'SDA (working age)'!I$13</f>
        <v>72.217485394654858</v>
      </c>
      <c r="I31" s="89">
        <f>'SDA (working age)'!J$13</f>
        <v>69.274119366666454</v>
      </c>
      <c r="J31" s="89">
        <f>'SDA (working age)'!K$13</f>
        <v>71.510652606006417</v>
      </c>
      <c r="K31" s="89">
        <f>'SDA (working age)'!L$13</f>
        <v>69.041900190529958</v>
      </c>
      <c r="L31" s="89">
        <f>'SDA (working age)'!M$13</f>
        <v>68.253842000278851</v>
      </c>
      <c r="M31" s="89">
        <f>'SDA (working age)'!N$13</f>
        <v>61.727303777019465</v>
      </c>
      <c r="N31" s="89">
        <f>'SDA (working age)'!O$13</f>
        <v>62.824634818179547</v>
      </c>
      <c r="O31" s="89">
        <f>'SDA (working age)'!P$13</f>
        <v>63.51370923186338</v>
      </c>
      <c r="P31" s="89">
        <f>'SDA (working age)'!Q$13</f>
        <v>62.561469971521248</v>
      </c>
      <c r="Q31" s="89">
        <f>'SDA (working age)'!R$13</f>
        <v>61.62484957354328</v>
      </c>
      <c r="R31" s="89">
        <f>'SDA (working age)'!S$13</f>
        <v>62.654452706704205</v>
      </c>
      <c r="S31" s="89">
        <f>'SDA (working age)'!T$13</f>
        <v>62.517074479833603</v>
      </c>
      <c r="T31" s="89">
        <f>'SDA (working age)'!U$13</f>
        <v>59.682865252413755</v>
      </c>
      <c r="U31" s="89">
        <f>'SDA (working age)'!V$13</f>
        <v>41.72097881591916</v>
      </c>
      <c r="V31" s="56">
        <f>'SDA (working age)'!W$13</f>
        <v>13.30009960626878</v>
      </c>
    </row>
    <row r="32" spans="1:22" ht="15" customHeight="1">
      <c r="A32" s="53" t="s">
        <v>50</v>
      </c>
      <c r="B32" s="89"/>
      <c r="C32" s="89"/>
      <c r="D32" s="89"/>
      <c r="E32" s="89"/>
      <c r="F32" s="89">
        <f>'SDA (pensioners)'!G$13</f>
        <v>12.858552669760762</v>
      </c>
      <c r="G32" s="89">
        <f>'SDA (pensioners)'!H$13</f>
        <v>12.939504749434587</v>
      </c>
      <c r="H32" s="89">
        <f>'SDA (pensioners)'!I$13</f>
        <v>12.636993525907947</v>
      </c>
      <c r="I32" s="89">
        <f>'SDA (pensioners)'!J$13</f>
        <v>13.349597264362785</v>
      </c>
      <c r="J32" s="89">
        <f>'SDA (pensioners)'!K$13</f>
        <v>9.8498115439641278</v>
      </c>
      <c r="K32" s="89">
        <f>'SDA (pensioners)'!L$13</f>
        <v>10.164061638783529</v>
      </c>
      <c r="L32" s="89">
        <f>'SDA (pensioners)'!M$13</f>
        <v>10.805648371879862</v>
      </c>
      <c r="M32" s="89">
        <f>'SDA (pensioners)'!N$13</f>
        <v>16.024981457721353</v>
      </c>
      <c r="N32" s="89">
        <f>'SDA (pensioners)'!O$13</f>
        <v>13.970537850065671</v>
      </c>
      <c r="O32" s="89">
        <f>'SDA (pensioners)'!P$13</f>
        <v>14.575587605326886</v>
      </c>
      <c r="P32" s="89">
        <f>'SDA (pensioners)'!Q$13</f>
        <v>13.456633819292399</v>
      </c>
      <c r="Q32" s="89">
        <f>'SDA (pensioners)'!R$13</f>
        <v>13.390774230385604</v>
      </c>
      <c r="R32" s="89">
        <f>'SDA (pensioners)'!S$13</f>
        <v>12.636327262984002</v>
      </c>
      <c r="S32" s="89">
        <f>'SDA (pensioners)'!T$13</f>
        <v>11.476356099693781</v>
      </c>
      <c r="T32" s="89">
        <f>'SDA (pensioners)'!U$13</f>
        <v>11.257619106988026</v>
      </c>
      <c r="U32" s="89">
        <f>'SDA (pensioners)'!V$13</f>
        <v>10.606459705982065</v>
      </c>
      <c r="V32" s="56">
        <f>'SDA (pensioners)'!W$13</f>
        <v>10.358486774170004</v>
      </c>
    </row>
    <row r="33" spans="1:22" ht="15">
      <c r="A33" s="110" t="s">
        <v>63</v>
      </c>
      <c r="B33" s="89"/>
      <c r="C33" s="89"/>
      <c r="D33" s="89"/>
      <c r="E33" s="89">
        <f>SP!F$13</f>
        <v>3585.4258387170112</v>
      </c>
      <c r="F33" s="89">
        <f>SP!G$13</f>
        <v>3615.5504707862542</v>
      </c>
      <c r="G33" s="89">
        <f>SP!H$13</f>
        <v>3869.5231080808721</v>
      </c>
      <c r="H33" s="89">
        <f>SP!I$13</f>
        <v>4038.1772625997469</v>
      </c>
      <c r="I33" s="89">
        <f>SP!J$13</f>
        <v>4164.997139912557</v>
      </c>
      <c r="J33" s="89">
        <f>SP!K$13</f>
        <v>4299.2312898123037</v>
      </c>
      <c r="K33" s="89">
        <f>SP!L$13</f>
        <v>4469.4719996096446</v>
      </c>
      <c r="L33" s="89">
        <f>SP!M$13</f>
        <v>4591.0784969735196</v>
      </c>
      <c r="M33" s="89">
        <f>SP!N$13</f>
        <v>4845.757805580517</v>
      </c>
      <c r="N33" s="89">
        <f>SP!O$13</f>
        <v>5109.1610391090999</v>
      </c>
      <c r="O33" s="89">
        <f>SP!P$13</f>
        <v>5484.098549461477</v>
      </c>
      <c r="P33" s="89">
        <f>SP!Q$13</f>
        <v>5662.5567877171497</v>
      </c>
      <c r="Q33" s="89">
        <f>SP!R$13</f>
        <v>5975.4962608269179</v>
      </c>
      <c r="R33" s="89">
        <f>SP!S$13</f>
        <v>6383.4779196427553</v>
      </c>
      <c r="S33" s="89">
        <f>SP!T$13</f>
        <v>6613.9153367393856</v>
      </c>
      <c r="T33" s="89">
        <f>SP!U$13</f>
        <v>6831.3173465994341</v>
      </c>
      <c r="U33" s="89">
        <f>SP!V$13</f>
        <v>7014.8704861558317</v>
      </c>
      <c r="V33" s="56">
        <f>SP!W$13</f>
        <v>7127.3578585117593</v>
      </c>
    </row>
    <row r="34" spans="1:22" ht="30" customHeight="1">
      <c r="A34" s="110" t="s">
        <v>96</v>
      </c>
      <c r="B34" s="89"/>
      <c r="C34" s="89"/>
      <c r="D34" s="89"/>
      <c r="E34" s="89"/>
      <c r="F34" s="89"/>
      <c r="G34" s="89"/>
      <c r="H34" s="89"/>
      <c r="I34" s="89"/>
      <c r="J34" s="89">
        <f>SMP!K$13</f>
        <v>213.35355952926628</v>
      </c>
      <c r="K34" s="89">
        <f>SMP!L$13</f>
        <v>195.82522936204785</v>
      </c>
      <c r="L34" s="89">
        <f>SMP!M$13</f>
        <v>214.59720459630725</v>
      </c>
      <c r="M34" s="89">
        <f>SMP!N$13</f>
        <v>251.51943192713122</v>
      </c>
      <c r="N34" s="89">
        <f>SMP!O$13</f>
        <v>306.14593631877341</v>
      </c>
      <c r="O34" s="89">
        <f>SMP!P$13</f>
        <v>343.07386900629052</v>
      </c>
      <c r="P34" s="89">
        <f>SMP!Q$13</f>
        <v>349.60534914394214</v>
      </c>
      <c r="Q34" s="89">
        <f>SMP!R$13</f>
        <v>355.47073621542415</v>
      </c>
      <c r="R34" s="89">
        <f>SMP!S$13</f>
        <v>363.51544628447914</v>
      </c>
      <c r="S34" s="89">
        <f>SMP!T$13</f>
        <v>360.24058861833856</v>
      </c>
      <c r="T34" s="89">
        <f>SMP!U$13</f>
        <v>368.04325862851579</v>
      </c>
      <c r="U34" s="89">
        <f>SMP!V$13</f>
        <v>404.17230226964432</v>
      </c>
      <c r="V34" s="56">
        <f>SMP!W$13</f>
        <v>411.60471547477351</v>
      </c>
    </row>
    <row r="35" spans="1:22" ht="15" customHeight="1">
      <c r="A35" s="110" t="s">
        <v>109</v>
      </c>
      <c r="B35" s="89"/>
      <c r="C35" s="89"/>
      <c r="D35" s="89"/>
      <c r="E35" s="89"/>
      <c r="F35" s="89"/>
      <c r="G35" s="89"/>
      <c r="H35" s="89"/>
      <c r="I35" s="89"/>
      <c r="J35" s="89"/>
      <c r="K35" s="89"/>
      <c r="L35" s="89"/>
      <c r="M35" s="89"/>
      <c r="N35" s="89"/>
      <c r="O35" s="89"/>
      <c r="P35" s="89"/>
      <c r="Q35" s="89"/>
      <c r="R35" s="89"/>
      <c r="S35" s="89">
        <f>UC!T$13</f>
        <v>0.13462471704751389</v>
      </c>
      <c r="T35" s="89">
        <f>UC!U$13</f>
        <v>1.2527338069220466</v>
      </c>
      <c r="U35" s="89">
        <f>UC!V$13</f>
        <v>30.096268380304959</v>
      </c>
      <c r="V35" s="56">
        <f>UC!W$13</f>
        <v>226.63592493832192</v>
      </c>
    </row>
    <row r="36" spans="1:22" ht="15" customHeight="1">
      <c r="A36" s="110" t="s">
        <v>64</v>
      </c>
      <c r="B36" s="89"/>
      <c r="C36" s="89"/>
      <c r="D36" s="89"/>
      <c r="E36" s="89"/>
      <c r="F36" s="89">
        <f>WFP!G$13</f>
        <v>179.73822592946317</v>
      </c>
      <c r="G36" s="89">
        <f>WFP!H$13</f>
        <v>170.8528983359158</v>
      </c>
      <c r="H36" s="89">
        <f>WFP!I$13</f>
        <v>171.61044657434445</v>
      </c>
      <c r="I36" s="89">
        <f>WFP!J$13</f>
        <v>190.53804435540852</v>
      </c>
      <c r="J36" s="89">
        <f>WFP!K$13</f>
        <v>243.86510092347163</v>
      </c>
      <c r="K36" s="89">
        <f>WFP!L$13</f>
        <v>300.78938305787614</v>
      </c>
      <c r="L36" s="89">
        <f>WFP!M$13</f>
        <v>195.56490982177036</v>
      </c>
      <c r="M36" s="89">
        <f>WFP!N$13</f>
        <v>198.7855764050579</v>
      </c>
      <c r="N36" s="89">
        <f>WFP!O$13</f>
        <v>257.23598013383759</v>
      </c>
      <c r="O36" s="89">
        <f>WFP!P$13</f>
        <v>259.62924408945378</v>
      </c>
      <c r="P36" s="89">
        <f>WFP!Q$13</f>
        <v>256.71062698814154</v>
      </c>
      <c r="Q36" s="89">
        <f>WFP!R$13</f>
        <v>202.89634475158141</v>
      </c>
      <c r="R36" s="89">
        <f>WFP!S$13</f>
        <v>200.68632915767085</v>
      </c>
      <c r="S36" s="89">
        <f>WFP!T$13</f>
        <v>199.85929075767777</v>
      </c>
      <c r="T36" s="89">
        <f>WFP!U$13</f>
        <v>196.64860592360094</v>
      </c>
      <c r="U36" s="89">
        <f>WFP!V$13</f>
        <v>193.10662117114356</v>
      </c>
      <c r="V36" s="56">
        <f>WFP!W$13</f>
        <v>189.72808974291388</v>
      </c>
    </row>
    <row r="37" spans="1:22" ht="30" customHeight="1">
      <c r="A37" s="111" t="s">
        <v>190</v>
      </c>
      <c r="B37" s="80">
        <f>SUM(B3:B36)-SUM(B9:B11,B19:B23)</f>
        <v>7326.6292314347129</v>
      </c>
      <c r="C37" s="80">
        <f>SUM(C3:C36)-SUM(C9:C11,C19:C23)</f>
        <v>7103.7525022980481</v>
      </c>
      <c r="D37" s="80">
        <f>SUM(D3:D36)-SUM(D9:D11,D19:D23)</f>
        <v>6962.5756449140117</v>
      </c>
      <c r="E37" s="80">
        <f>SUM(E3:E36)-SUM(E9:E11,E19:E23)</f>
        <v>10681.528111197469</v>
      </c>
      <c r="F37" s="80">
        <f t="shared" ref="F37:M37" si="0">SUM(F3:F36)-SUM(F9:F11,F19:F23,F31:F32)</f>
        <v>11054.42007318656</v>
      </c>
      <c r="G37" s="80">
        <f t="shared" si="0"/>
        <v>11711.476810939987</v>
      </c>
      <c r="H37" s="80">
        <f t="shared" si="0"/>
        <v>12400.899309599528</v>
      </c>
      <c r="I37" s="80">
        <f t="shared" si="0"/>
        <v>12613.204691985024</v>
      </c>
      <c r="J37" s="80">
        <f t="shared" si="0"/>
        <v>13971.346744643906</v>
      </c>
      <c r="K37" s="80">
        <f t="shared" si="0"/>
        <v>14490.740764140977</v>
      </c>
      <c r="L37" s="80">
        <f t="shared" si="0"/>
        <v>14885.112560152224</v>
      </c>
      <c r="M37" s="80">
        <f t="shared" si="0"/>
        <v>15598.982192440526</v>
      </c>
      <c r="N37" s="80">
        <f t="shared" ref="N37:V37" si="1">SUM(N3:N36)-SUM(N9:N11,N19:N23,N31:N32,N15:N16)</f>
        <v>16393.184897801206</v>
      </c>
      <c r="O37" s="80">
        <f t="shared" si="1"/>
        <v>18093.901290865786</v>
      </c>
      <c r="P37" s="80">
        <f t="shared" si="1"/>
        <v>18752.290552787639</v>
      </c>
      <c r="Q37" s="80">
        <f t="shared" si="1"/>
        <v>19502.894509449081</v>
      </c>
      <c r="R37" s="80">
        <f t="shared" si="1"/>
        <v>20224.637766928674</v>
      </c>
      <c r="S37" s="80">
        <f t="shared" si="1"/>
        <v>19664.594422466544</v>
      </c>
      <c r="T37" s="80">
        <f t="shared" si="1"/>
        <v>19914.127566086296</v>
      </c>
      <c r="U37" s="80">
        <f t="shared" si="1"/>
        <v>20228.844104611093</v>
      </c>
      <c r="V37" s="51">
        <f t="shared" si="1"/>
        <v>20253.69881383406</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214</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333.4484802904326</v>
      </c>
      <c r="C41" s="89">
        <v>333.79840106170809</v>
      </c>
      <c r="D41" s="89">
        <v>348.13255043753122</v>
      </c>
      <c r="E41" s="89">
        <v>361.28631784083041</v>
      </c>
      <c r="F41" s="89">
        <v>360.15994046749211</v>
      </c>
      <c r="G41" s="89">
        <v>375.69174363384712</v>
      </c>
      <c r="H41" s="89">
        <v>382.56487317447636</v>
      </c>
      <c r="I41" s="89">
        <v>396.91312066429401</v>
      </c>
      <c r="J41" s="89">
        <v>408.69347569521807</v>
      </c>
      <c r="K41" s="89">
        <v>422.6220576258591</v>
      </c>
      <c r="L41" s="89">
        <v>430.25201134769821</v>
      </c>
      <c r="M41" s="89">
        <v>446.23645329311341</v>
      </c>
      <c r="N41" s="89">
        <v>463.27229571719511</v>
      </c>
      <c r="O41" s="89">
        <v>494.48867776836676</v>
      </c>
      <c r="P41" s="89">
        <v>502.81691523432448</v>
      </c>
      <c r="Q41" s="89">
        <v>515.03258221026476</v>
      </c>
      <c r="R41" s="89">
        <v>524.54210485921124</v>
      </c>
      <c r="S41" s="89">
        <v>508.98111573907124</v>
      </c>
      <c r="T41" s="89">
        <v>507.53246140336529</v>
      </c>
      <c r="U41" s="89">
        <v>510.05554785769027</v>
      </c>
      <c r="V41" s="56">
        <v>498.77643925201096</v>
      </c>
    </row>
    <row r="42" spans="1:22" ht="15">
      <c r="A42" s="108" t="s">
        <v>182</v>
      </c>
      <c r="B42" s="89" t="s">
        <v>208</v>
      </c>
      <c r="C42" s="89" t="s">
        <v>208</v>
      </c>
      <c r="D42" s="89" t="s">
        <v>208</v>
      </c>
      <c r="E42" s="89">
        <v>142.96707251264164</v>
      </c>
      <c r="F42" s="89">
        <v>138.31909788815244</v>
      </c>
      <c r="G42" s="89">
        <v>147.69971638124852</v>
      </c>
      <c r="H42" s="89">
        <v>144.92815286555279</v>
      </c>
      <c r="I42" s="89">
        <v>130.80937245368827</v>
      </c>
      <c r="J42" s="89">
        <v>116.66021111676467</v>
      </c>
      <c r="K42" s="89">
        <v>107.33958872015103</v>
      </c>
      <c r="L42" s="89">
        <v>95.46944719942897</v>
      </c>
      <c r="M42" s="89">
        <v>86.603626091791398</v>
      </c>
      <c r="N42" s="89">
        <v>77.985524558322112</v>
      </c>
      <c r="O42" s="89">
        <v>74.320749263225196</v>
      </c>
      <c r="P42" s="89">
        <v>68.261501138428002</v>
      </c>
      <c r="Q42" s="89">
        <v>64.334062085431057</v>
      </c>
      <c r="R42" s="89">
        <v>62.810965845488425</v>
      </c>
      <c r="S42" s="89">
        <v>60.633988740471509</v>
      </c>
      <c r="T42" s="89">
        <v>57.821057042226215</v>
      </c>
      <c r="U42" s="89">
        <v>56.721377401353045</v>
      </c>
      <c r="V42" s="56">
        <v>54.444605876096446</v>
      </c>
    </row>
    <row r="43" spans="1:22" ht="15">
      <c r="A43" s="108" t="s">
        <v>45</v>
      </c>
      <c r="B43" s="89" t="s">
        <v>208</v>
      </c>
      <c r="C43" s="89" t="s">
        <v>208</v>
      </c>
      <c r="D43" s="89" t="s">
        <v>208</v>
      </c>
      <c r="E43" s="89" t="s">
        <v>208</v>
      </c>
      <c r="F43" s="89" t="s">
        <v>208</v>
      </c>
      <c r="G43" s="89">
        <v>125.83789394758412</v>
      </c>
      <c r="H43" s="89">
        <v>133.67048284332168</v>
      </c>
      <c r="I43" s="89">
        <v>143.02434211628821</v>
      </c>
      <c r="J43" s="89">
        <v>148.44467663744757</v>
      </c>
      <c r="K43" s="89">
        <v>154.96079109347932</v>
      </c>
      <c r="L43" s="89">
        <v>157.42524441313378</v>
      </c>
      <c r="M43" s="89">
        <v>170.72340380204713</v>
      </c>
      <c r="N43" s="89">
        <v>180.27950011385721</v>
      </c>
      <c r="O43" s="89">
        <v>198.28142202215386</v>
      </c>
      <c r="P43" s="89">
        <v>208.86689541331961</v>
      </c>
      <c r="Q43" s="89">
        <v>231.74141882362983</v>
      </c>
      <c r="R43" s="89">
        <v>252.86514819199331</v>
      </c>
      <c r="S43" s="89">
        <v>267.62688078368728</v>
      </c>
      <c r="T43" s="89">
        <v>288.09293443932353</v>
      </c>
      <c r="U43" s="89">
        <v>312.02920680540859</v>
      </c>
      <c r="V43" s="56">
        <v>320.02592216376121</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15.763284737141699</v>
      </c>
      <c r="P44" s="89">
        <v>45.58855969800662</v>
      </c>
      <c r="Q44" s="89">
        <v>14.650265629034589</v>
      </c>
      <c r="R44" s="89">
        <v>16.332900714244321</v>
      </c>
      <c r="S44" s="89" t="s">
        <v>208</v>
      </c>
      <c r="T44" s="89" t="s">
        <v>208</v>
      </c>
      <c r="U44" s="89" t="s">
        <v>208</v>
      </c>
      <c r="V44" s="56" t="s">
        <v>208</v>
      </c>
    </row>
    <row r="45" spans="1:22" ht="15">
      <c r="A45" s="108" t="s">
        <v>46</v>
      </c>
      <c r="B45" s="89">
        <v>584.55200369675458</v>
      </c>
      <c r="C45" s="89">
        <v>577.68458826094979</v>
      </c>
      <c r="D45" s="89">
        <v>547.52236371193328</v>
      </c>
      <c r="E45" s="89">
        <v>539.63026258462367</v>
      </c>
      <c r="F45" s="89">
        <v>541.61242583897479</v>
      </c>
      <c r="G45" s="89">
        <v>569.91912177619963</v>
      </c>
      <c r="H45" s="89">
        <v>584.89852020203682</v>
      </c>
      <c r="I45" s="89">
        <v>695.09918769035551</v>
      </c>
      <c r="J45" s="89">
        <v>766.42771027280276</v>
      </c>
      <c r="K45" s="89">
        <v>790.68119161970094</v>
      </c>
      <c r="L45" s="89">
        <v>806.46202238076762</v>
      </c>
      <c r="M45" s="89">
        <v>802.08572472757203</v>
      </c>
      <c r="N45" s="89">
        <v>806.14218559118285</v>
      </c>
      <c r="O45" s="89">
        <v>862.11981548610026</v>
      </c>
      <c r="P45" s="89">
        <v>880.32070903292379</v>
      </c>
      <c r="Q45" s="89">
        <v>865.70974494876361</v>
      </c>
      <c r="R45" s="89">
        <v>836.07238403474707</v>
      </c>
      <c r="S45" s="89" t="s">
        <v>208</v>
      </c>
      <c r="T45" s="89" t="s">
        <v>208</v>
      </c>
      <c r="U45" s="89" t="s">
        <v>208</v>
      </c>
      <c r="V45" s="56" t="s">
        <v>208</v>
      </c>
    </row>
    <row r="46" spans="1:22" ht="26.25" customHeight="1">
      <c r="A46" s="108" t="s">
        <v>47</v>
      </c>
      <c r="B46" s="89">
        <v>604.3051113798964</v>
      </c>
      <c r="C46" s="89">
        <v>657.47771509879351</v>
      </c>
      <c r="D46" s="89">
        <v>707.48163485947282</v>
      </c>
      <c r="E46" s="89">
        <v>754.21826732549346</v>
      </c>
      <c r="F46" s="89">
        <v>791.95672348431754</v>
      </c>
      <c r="G46" s="89">
        <v>864.24439112996197</v>
      </c>
      <c r="H46" s="89">
        <v>927.81926594708</v>
      </c>
      <c r="I46" s="89">
        <v>981.74212788089619</v>
      </c>
      <c r="J46" s="89">
        <v>1020.2453585186807</v>
      </c>
      <c r="K46" s="89">
        <v>1058.0817143094005</v>
      </c>
      <c r="L46" s="89">
        <v>1087.2166405303024</v>
      </c>
      <c r="M46" s="89">
        <v>1142.657507114023</v>
      </c>
      <c r="N46" s="89">
        <v>1191.997888637645</v>
      </c>
      <c r="O46" s="89">
        <v>1286.2898587817158</v>
      </c>
      <c r="P46" s="89">
        <v>1319.198808455134</v>
      </c>
      <c r="Q46" s="89">
        <v>1390.5175078406039</v>
      </c>
      <c r="R46" s="89">
        <v>1465.9026952704091</v>
      </c>
      <c r="S46" s="89">
        <v>1491.4372567111006</v>
      </c>
      <c r="T46" s="89">
        <v>1486.8217287056334</v>
      </c>
      <c r="U46" s="89">
        <v>1467.2679605726141</v>
      </c>
      <c r="V46" s="56">
        <v>1273.1920582794644</v>
      </c>
    </row>
    <row r="47" spans="1:22" ht="15">
      <c r="A47" s="53" t="s">
        <v>48</v>
      </c>
      <c r="B47" s="89" t="s">
        <v>208</v>
      </c>
      <c r="C47" s="89" t="s">
        <v>208</v>
      </c>
      <c r="D47" s="89" t="s">
        <v>208</v>
      </c>
      <c r="E47" s="89" t="s">
        <v>208</v>
      </c>
      <c r="F47" s="89" t="s">
        <v>208</v>
      </c>
      <c r="G47" s="89" t="s">
        <v>208</v>
      </c>
      <c r="H47" s="89">
        <v>116.31371110332428</v>
      </c>
      <c r="I47" s="89">
        <v>119.12837756034669</v>
      </c>
      <c r="J47" s="89">
        <v>123.53889324740801</v>
      </c>
      <c r="K47" s="89">
        <v>132.56401039582954</v>
      </c>
      <c r="L47" s="89">
        <v>134.95000203139352</v>
      </c>
      <c r="M47" s="89">
        <v>140.75462931592804</v>
      </c>
      <c r="N47" s="89">
        <v>146.80183695310731</v>
      </c>
      <c r="O47" s="89">
        <v>157.22138212049654</v>
      </c>
      <c r="P47" s="89">
        <v>160.8604374521064</v>
      </c>
      <c r="Q47" s="89">
        <v>173.66484775129155</v>
      </c>
      <c r="R47" s="89">
        <v>181.23175481171384</v>
      </c>
      <c r="S47" s="89">
        <v>187.66038922902814</v>
      </c>
      <c r="T47" s="89">
        <v>214.81435042385255</v>
      </c>
      <c r="U47" s="89">
        <v>225.94323213519183</v>
      </c>
      <c r="V47" s="56">
        <v>232.7837628163436</v>
      </c>
    </row>
    <row r="48" spans="1:22" ht="15">
      <c r="A48" s="53" t="s">
        <v>49</v>
      </c>
      <c r="B48" s="89" t="s">
        <v>208</v>
      </c>
      <c r="C48" s="89" t="s">
        <v>208</v>
      </c>
      <c r="D48" s="89" t="s">
        <v>208</v>
      </c>
      <c r="E48" s="89" t="s">
        <v>208</v>
      </c>
      <c r="F48" s="89" t="s">
        <v>208</v>
      </c>
      <c r="G48" s="89" t="s">
        <v>208</v>
      </c>
      <c r="H48" s="89">
        <v>582.63624370094283</v>
      </c>
      <c r="I48" s="89">
        <v>615.65377976161381</v>
      </c>
      <c r="J48" s="89">
        <v>635.32083843103987</v>
      </c>
      <c r="K48" s="89">
        <v>650.67835477756125</v>
      </c>
      <c r="L48" s="89">
        <v>664.05848332013704</v>
      </c>
      <c r="M48" s="89">
        <v>694.46536937454925</v>
      </c>
      <c r="N48" s="89">
        <v>722.62181907279262</v>
      </c>
      <c r="O48" s="89">
        <v>777.18346171332814</v>
      </c>
      <c r="P48" s="89">
        <v>791.23495799899592</v>
      </c>
      <c r="Q48" s="89">
        <v>843.19941016384246</v>
      </c>
      <c r="R48" s="89">
        <v>894.01324170681266</v>
      </c>
      <c r="S48" s="89">
        <v>902.27685489920475</v>
      </c>
      <c r="T48" s="89">
        <v>849.26244263866022</v>
      </c>
      <c r="U48" s="89">
        <v>844.02418209336065</v>
      </c>
      <c r="V48" s="56">
        <v>667.87824969380108</v>
      </c>
    </row>
    <row r="49" spans="1:22" ht="15">
      <c r="A49" s="53" t="s">
        <v>50</v>
      </c>
      <c r="B49" s="89" t="s">
        <v>208</v>
      </c>
      <c r="C49" s="89" t="s">
        <v>208</v>
      </c>
      <c r="D49" s="89" t="s">
        <v>208</v>
      </c>
      <c r="E49" s="89" t="s">
        <v>208</v>
      </c>
      <c r="F49" s="89" t="s">
        <v>208</v>
      </c>
      <c r="G49" s="89" t="s">
        <v>208</v>
      </c>
      <c r="H49" s="89">
        <v>228.75146265255373</v>
      </c>
      <c r="I49" s="89">
        <v>245.84667533457392</v>
      </c>
      <c r="J49" s="89">
        <v>260.20151392605823</v>
      </c>
      <c r="K49" s="89">
        <v>274.56744826845397</v>
      </c>
      <c r="L49" s="89">
        <v>287.90614317437098</v>
      </c>
      <c r="M49" s="89">
        <v>307.4956228983915</v>
      </c>
      <c r="N49" s="89">
        <v>323.28309479599596</v>
      </c>
      <c r="O49" s="89">
        <v>352.37138139822736</v>
      </c>
      <c r="P49" s="89">
        <v>365.18667584925589</v>
      </c>
      <c r="Q49" s="89">
        <v>374.17709474645142</v>
      </c>
      <c r="R49" s="89">
        <v>390.73816484657311</v>
      </c>
      <c r="S49" s="89">
        <v>399.53276845887683</v>
      </c>
      <c r="T49" s="89">
        <v>415.66348299040646</v>
      </c>
      <c r="U49" s="89">
        <v>397.63099470672097</v>
      </c>
      <c r="V49" s="56">
        <v>371.36734919349163</v>
      </c>
    </row>
    <row r="50" spans="1:22" ht="17.25" customHeight="1">
      <c r="A50" s="108" t="s">
        <v>91</v>
      </c>
      <c r="B50" s="89" t="s">
        <v>208</v>
      </c>
      <c r="C50" s="89" t="s">
        <v>208</v>
      </c>
      <c r="D50" s="89" t="s">
        <v>208</v>
      </c>
      <c r="E50" s="89" t="s">
        <v>208</v>
      </c>
      <c r="F50" s="89" t="s">
        <v>208</v>
      </c>
      <c r="G50" s="89" t="s">
        <v>208</v>
      </c>
      <c r="H50" s="89">
        <v>4.4648298771272161</v>
      </c>
      <c r="I50" s="89">
        <v>4.6670406247974636</v>
      </c>
      <c r="J50" s="89">
        <v>5.0297604058935717</v>
      </c>
      <c r="K50" s="89">
        <v>5.0940712955482343</v>
      </c>
      <c r="L50" s="89">
        <v>5.3551968912517314</v>
      </c>
      <c r="M50" s="89">
        <v>5.5503286900321172</v>
      </c>
      <c r="N50" s="89">
        <v>5.2683296950606575</v>
      </c>
      <c r="O50" s="89">
        <v>5.2646870587954444</v>
      </c>
      <c r="P50" s="89">
        <v>5.1075311558703538</v>
      </c>
      <c r="Q50" s="89">
        <v>5.2974874949909658</v>
      </c>
      <c r="R50" s="89">
        <v>21.779885978453873</v>
      </c>
      <c r="S50" s="89">
        <v>58.483792807559183</v>
      </c>
      <c r="T50" s="89">
        <v>54.357716089960235</v>
      </c>
      <c r="U50" s="89">
        <v>36.807674941520418</v>
      </c>
      <c r="V50" s="56">
        <v>40.531886955503381</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16.305864887627873</v>
      </c>
      <c r="O51" s="89">
        <v>171.2695815860389</v>
      </c>
      <c r="P51" s="89">
        <v>305.60769573272336</v>
      </c>
      <c r="Q51" s="89">
        <v>497.7335312221926</v>
      </c>
      <c r="R51" s="89">
        <v>913.27890857666546</v>
      </c>
      <c r="S51" s="89">
        <v>1342.000033792468</v>
      </c>
      <c r="T51" s="89">
        <v>1660.2140428170994</v>
      </c>
      <c r="U51" s="89">
        <v>1821.7791079755766</v>
      </c>
      <c r="V51" s="56">
        <v>1804.2045578205714</v>
      </c>
    </row>
    <row r="52" spans="1:22" ht="15">
      <c r="A52" s="109" t="s">
        <v>51</v>
      </c>
      <c r="B52" s="89">
        <v>4019.8010396046684</v>
      </c>
      <c r="C52" s="89">
        <v>3776.952610213059</v>
      </c>
      <c r="D52" s="89">
        <v>3602.6466962788591</v>
      </c>
      <c r="E52" s="89">
        <v>3597.383457139194</v>
      </c>
      <c r="F52" s="89">
        <v>3541.6114610946715</v>
      </c>
      <c r="G52" s="89">
        <v>3632.8468849760793</v>
      </c>
      <c r="H52" s="89">
        <v>3947.7033816771204</v>
      </c>
      <c r="I52" s="89">
        <v>3961.2403837621614</v>
      </c>
      <c r="J52" s="89">
        <v>4347.9495150445182</v>
      </c>
      <c r="K52" s="89">
        <v>4584.1875666152901</v>
      </c>
      <c r="L52" s="89">
        <v>4769.0006628847541</v>
      </c>
      <c r="M52" s="89">
        <v>4953.7086067833479</v>
      </c>
      <c r="N52" s="89">
        <v>5140.00847475919</v>
      </c>
      <c r="O52" s="89">
        <v>5882.4686792226357</v>
      </c>
      <c r="P52" s="89">
        <v>6172.3968655101444</v>
      </c>
      <c r="Q52" s="89">
        <v>6473.6431142782712</v>
      </c>
      <c r="R52" s="89">
        <v>6546.8351122834865</v>
      </c>
      <c r="S52" s="89">
        <v>6557.2308917736364</v>
      </c>
      <c r="T52" s="89">
        <v>6521.9145165588625</v>
      </c>
      <c r="U52" s="89">
        <v>6523.8448456516489</v>
      </c>
      <c r="V52" s="56">
        <v>6201.1256501045518</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3991.5394310441256</v>
      </c>
      <c r="O53" s="89">
        <v>4681.7719357026217</v>
      </c>
      <c r="P53" s="89">
        <v>4938.6249344688367</v>
      </c>
      <c r="Q53" s="89">
        <v>5192.0701967772166</v>
      </c>
      <c r="R53" s="89">
        <v>5242.4300964950526</v>
      </c>
      <c r="S53" s="89">
        <v>5230.7379313200445</v>
      </c>
      <c r="T53" s="89">
        <v>5196.8724088763074</v>
      </c>
      <c r="U53" s="89">
        <v>5200.911670866265</v>
      </c>
      <c r="V53" s="56">
        <v>4934.5359956596321</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1148.4690402651734</v>
      </c>
      <c r="O54" s="89">
        <v>1200.6967423853996</v>
      </c>
      <c r="P54" s="89">
        <v>1233.7719310413067</v>
      </c>
      <c r="Q54" s="89">
        <v>1281.5729175010556</v>
      </c>
      <c r="R54" s="89">
        <v>1304.4050157884353</v>
      </c>
      <c r="S54" s="89">
        <v>1326.4929593949958</v>
      </c>
      <c r="T54" s="89">
        <v>1325.0421076825546</v>
      </c>
      <c r="U54" s="89">
        <v>1322.933174785383</v>
      </c>
      <c r="V54" s="56">
        <v>1266.5896544449195</v>
      </c>
    </row>
    <row r="55" spans="1:22" ht="15">
      <c r="A55" s="109" t="s">
        <v>52</v>
      </c>
      <c r="B55" s="89">
        <v>868.47244434139975</v>
      </c>
      <c r="C55" s="89">
        <v>837.39264870649197</v>
      </c>
      <c r="D55" s="89">
        <v>818.64554571814131</v>
      </c>
      <c r="E55" s="89">
        <v>760.68017636660829</v>
      </c>
      <c r="F55" s="89">
        <v>737.67705641553641</v>
      </c>
      <c r="G55" s="89">
        <v>723.00207238453663</v>
      </c>
      <c r="H55" s="89">
        <v>707.16734448551324</v>
      </c>
      <c r="I55" s="89">
        <v>693.38913937545203</v>
      </c>
      <c r="J55" s="89">
        <v>674.59980912851552</v>
      </c>
      <c r="K55" s="89">
        <v>661.51972476607659</v>
      </c>
      <c r="L55" s="89">
        <v>636.31390453975496</v>
      </c>
      <c r="M55" s="89">
        <v>628.37954230352148</v>
      </c>
      <c r="N55" s="89">
        <v>600.20256184368702</v>
      </c>
      <c r="O55" s="89">
        <v>557.50984399126969</v>
      </c>
      <c r="P55" s="89">
        <v>498.91387846438812</v>
      </c>
      <c r="Q55" s="89">
        <v>443.9627205101483</v>
      </c>
      <c r="R55" s="89">
        <v>316.64346153903296</v>
      </c>
      <c r="S55" s="89">
        <v>166.38568805623689</v>
      </c>
      <c r="T55" s="89">
        <v>58.9474994762341</v>
      </c>
      <c r="U55" s="89">
        <v>7.0168064092671516</v>
      </c>
      <c r="V55" s="56">
        <v>2.2796812773395936</v>
      </c>
    </row>
    <row r="56" spans="1:22" ht="27" customHeight="1">
      <c r="A56" s="108" t="s">
        <v>53</v>
      </c>
      <c r="B56" s="89">
        <v>3662.986279950821</v>
      </c>
      <c r="C56" s="89">
        <v>2933.1290146958086</v>
      </c>
      <c r="D56" s="89">
        <v>2865.6612638353627</v>
      </c>
      <c r="E56" s="89">
        <v>2965.2152704008813</v>
      </c>
      <c r="F56" s="89">
        <v>3132.4999995427615</v>
      </c>
      <c r="G56" s="89">
        <v>3295.7077948713268</v>
      </c>
      <c r="H56" s="89">
        <v>3343.1013164080696</v>
      </c>
      <c r="I56" s="89">
        <v>3021.2725103081671</v>
      </c>
      <c r="J56" s="89">
        <v>2403.0548388692387</v>
      </c>
      <c r="K56" s="89">
        <v>2160.3843431052778</v>
      </c>
      <c r="L56" s="89">
        <v>2014.9401578077307</v>
      </c>
      <c r="M56" s="89">
        <v>1993.8530520655502</v>
      </c>
      <c r="N56" s="89">
        <v>1837.6679131994706</v>
      </c>
      <c r="O56" s="89">
        <v>1711.054846343214</v>
      </c>
      <c r="P56" s="89">
        <v>1541.3412946841299</v>
      </c>
      <c r="Q56" s="89">
        <v>1339.2201704768406</v>
      </c>
      <c r="R56" s="89">
        <v>1007.8069829078898</v>
      </c>
      <c r="S56" s="89">
        <v>653.05659190084111</v>
      </c>
      <c r="T56" s="89">
        <v>460.64302919969464</v>
      </c>
      <c r="U56" s="89">
        <v>370.05410888013341</v>
      </c>
      <c r="V56" s="56">
        <v>310.98923551184106</v>
      </c>
    </row>
    <row r="57" spans="1:22" ht="15">
      <c r="A57" s="53" t="s">
        <v>54</v>
      </c>
      <c r="B57" s="89">
        <v>756.53821895407725</v>
      </c>
      <c r="C57" s="89">
        <v>760.25847150513687</v>
      </c>
      <c r="D57" s="89">
        <v>747.15410961513828</v>
      </c>
      <c r="E57" s="89">
        <v>802.40787472325439</v>
      </c>
      <c r="F57" s="89">
        <v>808.79818715113947</v>
      </c>
      <c r="G57" s="89">
        <v>900.99929827128324</v>
      </c>
      <c r="H57" s="89">
        <v>922.53262837920727</v>
      </c>
      <c r="I57" s="89">
        <v>502.35330535190963</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911.50443939244872</v>
      </c>
      <c r="G58" s="89">
        <v>977.41445083894189</v>
      </c>
      <c r="H58" s="89">
        <v>988.07484592194317</v>
      </c>
      <c r="I58" s="89">
        <v>1055.5670341379093</v>
      </c>
      <c r="J58" s="89">
        <v>1041.602603552959</v>
      </c>
      <c r="K58" s="89">
        <v>954.68762367129227</v>
      </c>
      <c r="L58" s="89">
        <v>935.4676195652886</v>
      </c>
      <c r="M58" s="89">
        <v>1010.1390869097249</v>
      </c>
      <c r="N58" s="89">
        <v>989.58186185709428</v>
      </c>
      <c r="O58" s="89">
        <v>961.93474135599399</v>
      </c>
      <c r="P58" s="89">
        <v>878.65767897322883</v>
      </c>
      <c r="Q58" s="89">
        <v>767.89682493504165</v>
      </c>
      <c r="R58" s="89">
        <v>504.93943482926016</v>
      </c>
      <c r="S58" s="89">
        <v>230.82949593449189</v>
      </c>
      <c r="T58" s="89">
        <v>93.179430441001855</v>
      </c>
      <c r="U58" s="89">
        <v>33.663387804284547</v>
      </c>
      <c r="V58" s="56">
        <v>12.577498701861476</v>
      </c>
    </row>
    <row r="59" spans="1:22" ht="15">
      <c r="A59" s="53" t="s">
        <v>186</v>
      </c>
      <c r="B59" s="89" t="s">
        <v>208</v>
      </c>
      <c r="C59" s="89" t="s">
        <v>208</v>
      </c>
      <c r="D59" s="89" t="s">
        <v>208</v>
      </c>
      <c r="E59" s="89" t="s">
        <v>208</v>
      </c>
      <c r="F59" s="89">
        <v>1192.8222339573258</v>
      </c>
      <c r="G59" s="89">
        <v>1241.3970704600829</v>
      </c>
      <c r="H59" s="89">
        <v>1283.2419627696047</v>
      </c>
      <c r="I59" s="89">
        <v>1323.8139700100826</v>
      </c>
      <c r="J59" s="89">
        <v>1226.1854992805274</v>
      </c>
      <c r="K59" s="89">
        <v>1053.1696709959019</v>
      </c>
      <c r="L59" s="89">
        <v>939.76375043237908</v>
      </c>
      <c r="M59" s="89">
        <v>860.14459763659795</v>
      </c>
      <c r="N59" s="89">
        <v>739.18245035573784</v>
      </c>
      <c r="O59" s="89">
        <v>649.07509158506355</v>
      </c>
      <c r="P59" s="89">
        <v>554.65297129838439</v>
      </c>
      <c r="Q59" s="89">
        <v>468.76127465986457</v>
      </c>
      <c r="R59" s="89">
        <v>401.43835885631876</v>
      </c>
      <c r="S59" s="89">
        <v>322.14064195722148</v>
      </c>
      <c r="T59" s="89">
        <v>273.32616891379013</v>
      </c>
      <c r="U59" s="89">
        <v>245.09471939191945</v>
      </c>
      <c r="V59" s="56">
        <v>212.60783936459907</v>
      </c>
    </row>
    <row r="60" spans="1:22" ht="15">
      <c r="A60" s="53" t="s">
        <v>187</v>
      </c>
      <c r="B60" s="89" t="s">
        <v>208</v>
      </c>
      <c r="C60" s="89" t="s">
        <v>208</v>
      </c>
      <c r="D60" s="89" t="s">
        <v>208</v>
      </c>
      <c r="E60" s="89" t="s">
        <v>208</v>
      </c>
      <c r="F60" s="89">
        <v>30.767214317642665</v>
      </c>
      <c r="G60" s="89">
        <v>39.640419946636207</v>
      </c>
      <c r="H60" s="89">
        <v>42.592161646787112</v>
      </c>
      <c r="I60" s="89">
        <v>46.077241575066225</v>
      </c>
      <c r="J60" s="89">
        <v>45.312280791443229</v>
      </c>
      <c r="K60" s="89">
        <v>42.75011286776212</v>
      </c>
      <c r="L60" s="89">
        <v>41.584092866120685</v>
      </c>
      <c r="M60" s="89">
        <v>40.741404241823687</v>
      </c>
      <c r="N60" s="89">
        <v>39.293542251389212</v>
      </c>
      <c r="O60" s="89">
        <v>42.751337508664662</v>
      </c>
      <c r="P60" s="89">
        <v>53.737021554801778</v>
      </c>
      <c r="Q60" s="89">
        <v>58.959134540473023</v>
      </c>
      <c r="R60" s="89">
        <v>65.690659421638074</v>
      </c>
      <c r="S60" s="89">
        <v>68.423118208383428</v>
      </c>
      <c r="T60" s="89">
        <v>68.59984165758658</v>
      </c>
      <c r="U60" s="89">
        <v>70.148815191955237</v>
      </c>
      <c r="V60" s="56">
        <v>69.612429490495984</v>
      </c>
    </row>
    <row r="61" spans="1:22" ht="15">
      <c r="A61" s="53" t="s">
        <v>188</v>
      </c>
      <c r="B61" s="89" t="s">
        <v>208</v>
      </c>
      <c r="C61" s="89" t="s">
        <v>208</v>
      </c>
      <c r="D61" s="89" t="s">
        <v>208</v>
      </c>
      <c r="E61" s="89" t="s">
        <v>208</v>
      </c>
      <c r="F61" s="89">
        <v>188.60792472420457</v>
      </c>
      <c r="G61" s="89">
        <v>136.25655535438304</v>
      </c>
      <c r="H61" s="89">
        <v>106.65971769052786</v>
      </c>
      <c r="I61" s="89">
        <v>93.460959233199006</v>
      </c>
      <c r="J61" s="89">
        <v>89.954455244308633</v>
      </c>
      <c r="K61" s="89">
        <v>126.19575057263197</v>
      </c>
      <c r="L61" s="89">
        <v>111.16292169341351</v>
      </c>
      <c r="M61" s="89">
        <v>83.934992225093808</v>
      </c>
      <c r="N61" s="89">
        <v>65.108859526251948</v>
      </c>
      <c r="O61" s="89">
        <v>57.339585978992098</v>
      </c>
      <c r="P61" s="89">
        <v>53.836653341488521</v>
      </c>
      <c r="Q61" s="89">
        <v>43.948351715468128</v>
      </c>
      <c r="R61" s="89">
        <v>35.647816974718999</v>
      </c>
      <c r="S61" s="89">
        <v>31.736625923963775</v>
      </c>
      <c r="T61" s="89">
        <v>25.64630649978395</v>
      </c>
      <c r="U61" s="89">
        <v>21.390591879470737</v>
      </c>
      <c r="V61" s="56">
        <v>16.367094859541609</v>
      </c>
    </row>
    <row r="62" spans="1:22" ht="26.25" customHeight="1">
      <c r="A62" s="109" t="s">
        <v>192</v>
      </c>
      <c r="B62" s="89" t="s">
        <v>208</v>
      </c>
      <c r="C62" s="89" t="s">
        <v>208</v>
      </c>
      <c r="D62" s="89" t="s">
        <v>208</v>
      </c>
      <c r="E62" s="89" t="s">
        <v>208</v>
      </c>
      <c r="F62" s="89">
        <v>42.584734445419315</v>
      </c>
      <c r="G62" s="89">
        <v>43.142011759619997</v>
      </c>
      <c r="H62" s="89">
        <v>42.394899007564241</v>
      </c>
      <c r="I62" s="89">
        <v>41.680910300217626</v>
      </c>
      <c r="J62" s="89">
        <v>40.912349721292273</v>
      </c>
      <c r="K62" s="89">
        <v>38.287129971719935</v>
      </c>
      <c r="L62" s="89">
        <v>36.582892108171599</v>
      </c>
      <c r="M62" s="89">
        <v>35.293616158034403</v>
      </c>
      <c r="N62" s="89">
        <v>35.012968754750794</v>
      </c>
      <c r="O62" s="89">
        <v>35.41384487157373</v>
      </c>
      <c r="P62" s="89">
        <v>36.036215842304117</v>
      </c>
      <c r="Q62" s="89">
        <v>35.282686754343096</v>
      </c>
      <c r="R62" s="89">
        <v>35.357887184289893</v>
      </c>
      <c r="S62" s="89">
        <v>34.586950002563391</v>
      </c>
      <c r="T62" s="89">
        <v>34.537868725287709</v>
      </c>
      <c r="U62" s="89">
        <v>33.618753261487107</v>
      </c>
      <c r="V62" s="56">
        <v>30.985366545209402</v>
      </c>
    </row>
    <row r="63" spans="1:22" ht="15">
      <c r="A63" s="108" t="s">
        <v>60</v>
      </c>
      <c r="B63" s="89">
        <v>580.00287193221811</v>
      </c>
      <c r="C63" s="89">
        <v>1035.6315568717118</v>
      </c>
      <c r="D63" s="89">
        <v>924.51351300611987</v>
      </c>
      <c r="E63" s="89">
        <v>828.78170426468978</v>
      </c>
      <c r="F63" s="89">
        <v>682.87964796303731</v>
      </c>
      <c r="G63" s="89">
        <v>623.76355471087004</v>
      </c>
      <c r="H63" s="89">
        <v>658.36542561395538</v>
      </c>
      <c r="I63" s="89">
        <v>648.64521778250423</v>
      </c>
      <c r="J63" s="89">
        <v>556.79391011862413</v>
      </c>
      <c r="K63" s="89">
        <v>534.834769389391</v>
      </c>
      <c r="L63" s="89">
        <v>529.18441223862294</v>
      </c>
      <c r="M63" s="89">
        <v>449.70122600242729</v>
      </c>
      <c r="N63" s="89">
        <v>480.0183019613936</v>
      </c>
      <c r="O63" s="89">
        <v>768.24998091110388</v>
      </c>
      <c r="P63" s="89">
        <v>763.73586039804582</v>
      </c>
      <c r="Q63" s="89">
        <v>836.39587309247941</v>
      </c>
      <c r="R63" s="89">
        <v>824.93742298219502</v>
      </c>
      <c r="S63" s="89">
        <v>679.69207480822479</v>
      </c>
      <c r="T63" s="89">
        <v>490.52694070982938</v>
      </c>
      <c r="U63" s="89">
        <v>387.00250113983486</v>
      </c>
      <c r="V63" s="56">
        <v>298.32735853378659</v>
      </c>
    </row>
    <row r="64" spans="1:22" ht="15">
      <c r="A64" s="108" t="s">
        <v>61</v>
      </c>
      <c r="B64" s="89" t="s">
        <v>208</v>
      </c>
      <c r="C64" s="89" t="s">
        <v>208</v>
      </c>
      <c r="D64" s="89" t="s">
        <v>208</v>
      </c>
      <c r="E64" s="89" t="s">
        <v>208</v>
      </c>
      <c r="F64" s="89">
        <v>4.6009697036742621</v>
      </c>
      <c r="G64" s="89">
        <v>9.137827292589833</v>
      </c>
      <c r="H64" s="89">
        <v>11.335583255645423</v>
      </c>
      <c r="I64" s="89">
        <v>21.193385594553678</v>
      </c>
      <c r="J64" s="89">
        <v>22.881242252327084</v>
      </c>
      <c r="K64" s="89">
        <v>23.128992508745377</v>
      </c>
      <c r="L64" s="89">
        <v>26.876364583447867</v>
      </c>
      <c r="M64" s="89">
        <v>39.528083042053538</v>
      </c>
      <c r="N64" s="89">
        <v>50.325115371998891</v>
      </c>
      <c r="O64" s="89">
        <v>61.711957996425191</v>
      </c>
      <c r="P64" s="89">
        <v>66.897433893926745</v>
      </c>
      <c r="Q64" s="89">
        <v>75.266668400825949</v>
      </c>
      <c r="R64" s="89">
        <v>75.430723122452022</v>
      </c>
      <c r="S64" s="89">
        <v>75.47622704660219</v>
      </c>
      <c r="T64" s="89">
        <v>77.828973788642628</v>
      </c>
      <c r="U64" s="89">
        <v>83.544182007908262</v>
      </c>
      <c r="V64" s="56">
        <v>85.471613809694361</v>
      </c>
    </row>
    <row r="65" spans="1:22" ht="15">
      <c r="A65" s="108" t="s">
        <v>189</v>
      </c>
      <c r="B65" s="89" t="s">
        <v>208</v>
      </c>
      <c r="C65" s="89" t="s">
        <v>208</v>
      </c>
      <c r="D65" s="89" t="s">
        <v>208</v>
      </c>
      <c r="E65" s="89" t="s">
        <v>208</v>
      </c>
      <c r="F65" s="89" t="s">
        <v>208</v>
      </c>
      <c r="G65" s="89" t="s">
        <v>208</v>
      </c>
      <c r="H65" s="89" t="s">
        <v>208</v>
      </c>
      <c r="I65" s="89" t="s">
        <v>208</v>
      </c>
      <c r="J65" s="89">
        <v>49.67669743961838</v>
      </c>
      <c r="K65" s="89">
        <v>50.697477492425769</v>
      </c>
      <c r="L65" s="89">
        <v>51.665996449525601</v>
      </c>
      <c r="M65" s="89">
        <v>52.291491470547903</v>
      </c>
      <c r="N65" s="89">
        <v>52.325721117912245</v>
      </c>
      <c r="O65" s="89">
        <v>53.480142355002819</v>
      </c>
      <c r="P65" s="89">
        <v>55.113611191163876</v>
      </c>
      <c r="Q65" s="89">
        <v>55.04636961725268</v>
      </c>
      <c r="R65" s="89">
        <v>54.592232288746153</v>
      </c>
      <c r="S65" s="89">
        <v>59.001346868120812</v>
      </c>
      <c r="T65" s="89">
        <v>58.597803769489573</v>
      </c>
      <c r="U65" s="89">
        <v>58.986127777377853</v>
      </c>
      <c r="V65" s="56">
        <v>58.096808384433345</v>
      </c>
    </row>
    <row r="66" spans="1:22" ht="15">
      <c r="A66" s="108" t="s">
        <v>95</v>
      </c>
      <c r="B66" s="89" t="s">
        <v>208</v>
      </c>
      <c r="C66" s="89" t="s">
        <v>208</v>
      </c>
      <c r="D66" s="89" t="s">
        <v>208</v>
      </c>
      <c r="E66" s="89" t="s">
        <v>208</v>
      </c>
      <c r="F66" s="89" t="s">
        <v>208</v>
      </c>
      <c r="G66" s="89" t="s">
        <v>208</v>
      </c>
      <c r="H66" s="89" t="s">
        <v>208</v>
      </c>
      <c r="I66" s="89" t="s">
        <v>208</v>
      </c>
      <c r="J66" s="89">
        <v>1127.4310319163458</v>
      </c>
      <c r="K66" s="89">
        <v>1181.9035051084345</v>
      </c>
      <c r="L66" s="89">
        <v>1215.2919065255646</v>
      </c>
      <c r="M66" s="89">
        <v>1271.462279010919</v>
      </c>
      <c r="N66" s="89">
        <v>1303.2270817735225</v>
      </c>
      <c r="O66" s="89">
        <v>1357.1430193139975</v>
      </c>
      <c r="P66" s="89">
        <v>1356.4236383376015</v>
      </c>
      <c r="Q66" s="89">
        <v>1328.1347927141435</v>
      </c>
      <c r="R66" s="89">
        <v>1253.6250786108319</v>
      </c>
      <c r="S66" s="89">
        <v>1178.6680410448953</v>
      </c>
      <c r="T66" s="89">
        <v>1124.3994253522119</v>
      </c>
      <c r="U66" s="89">
        <v>1074.3849937901216</v>
      </c>
      <c r="V66" s="56">
        <v>1017.0007348627737</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10.756081635522259</v>
      </c>
      <c r="T67" s="89">
        <v>105.36537669887531</v>
      </c>
      <c r="U67" s="89">
        <v>247.37542394321054</v>
      </c>
      <c r="V67" s="56">
        <v>479.21237008437191</v>
      </c>
    </row>
    <row r="68" spans="1:22" ht="15">
      <c r="A68" s="108" t="s">
        <v>62</v>
      </c>
      <c r="B68" s="89">
        <v>113.87087724141483</v>
      </c>
      <c r="C68" s="89">
        <v>125.23223817009072</v>
      </c>
      <c r="D68" s="89">
        <v>123.19440127324847</v>
      </c>
      <c r="E68" s="89">
        <v>124.3597947603002</v>
      </c>
      <c r="F68" s="89">
        <v>124.85846974966908</v>
      </c>
      <c r="G68" s="89">
        <v>125.95420219746228</v>
      </c>
      <c r="H68" s="89">
        <v>113.97747305408168</v>
      </c>
      <c r="I68" s="89">
        <v>108.54398008664963</v>
      </c>
      <c r="J68" s="89">
        <v>104.12245670698556</v>
      </c>
      <c r="K68" s="89">
        <v>98.729994563595852</v>
      </c>
      <c r="L68" s="89">
        <v>95.647580501871971</v>
      </c>
      <c r="M68" s="89">
        <v>91.841817282436551</v>
      </c>
      <c r="N68" s="89">
        <v>88.311677603611841</v>
      </c>
      <c r="O68" s="89">
        <v>88.601263535732357</v>
      </c>
      <c r="P68" s="89">
        <v>84.713479417160144</v>
      </c>
      <c r="Q68" s="89">
        <v>82.450582687508231</v>
      </c>
      <c r="R68" s="89">
        <v>81.034664554170163</v>
      </c>
      <c r="S68" s="89">
        <v>78.329217806320614</v>
      </c>
      <c r="T68" s="89">
        <v>74.027982819180096</v>
      </c>
      <c r="U68" s="89">
        <v>54.232032736030064</v>
      </c>
      <c r="V68" s="56">
        <v>24.043976205410747</v>
      </c>
    </row>
    <row r="69" spans="1:22" ht="15">
      <c r="A69" s="53" t="s">
        <v>49</v>
      </c>
      <c r="B69" s="89" t="s">
        <v>208</v>
      </c>
      <c r="C69" s="89" t="s">
        <v>208</v>
      </c>
      <c r="D69" s="89" t="s">
        <v>208</v>
      </c>
      <c r="E69" s="89" t="s">
        <v>208</v>
      </c>
      <c r="F69" s="89">
        <v>106.96990465889131</v>
      </c>
      <c r="G69" s="89">
        <v>108.18062810318963</v>
      </c>
      <c r="H69" s="89">
        <v>97.003323811680986</v>
      </c>
      <c r="I69" s="89">
        <v>91.006419701916101</v>
      </c>
      <c r="J69" s="89">
        <v>91.516990565987101</v>
      </c>
      <c r="K69" s="89">
        <v>86.060522125351127</v>
      </c>
      <c r="L69" s="89">
        <v>82.574714516281603</v>
      </c>
      <c r="M69" s="89">
        <v>72.912940599891499</v>
      </c>
      <c r="N69" s="89">
        <v>72.246063168523563</v>
      </c>
      <c r="O69" s="89">
        <v>72.063587683685498</v>
      </c>
      <c r="P69" s="89">
        <v>69.717600603715638</v>
      </c>
      <c r="Q69" s="89">
        <v>67.732620189216803</v>
      </c>
      <c r="R69" s="89">
        <v>67.434320111399416</v>
      </c>
      <c r="S69" s="89">
        <v>66.180382571689265</v>
      </c>
      <c r="T69" s="89">
        <v>62.280405376448179</v>
      </c>
      <c r="U69" s="89">
        <v>43.239523141900904</v>
      </c>
      <c r="V69" s="56">
        <v>13.516753423912238</v>
      </c>
    </row>
    <row r="70" spans="1:22" ht="15">
      <c r="A70" s="53" t="s">
        <v>50</v>
      </c>
      <c r="B70" s="89" t="s">
        <v>208</v>
      </c>
      <c r="C70" s="89" t="s">
        <v>208</v>
      </c>
      <c r="D70" s="89" t="s">
        <v>208</v>
      </c>
      <c r="E70" s="89" t="s">
        <v>208</v>
      </c>
      <c r="F70" s="89">
        <v>17.888565090777799</v>
      </c>
      <c r="G70" s="89">
        <v>17.773574094272643</v>
      </c>
      <c r="H70" s="89">
        <v>16.974149242400706</v>
      </c>
      <c r="I70" s="89">
        <v>17.537560384733517</v>
      </c>
      <c r="J70" s="89">
        <v>12.605466140998443</v>
      </c>
      <c r="K70" s="89">
        <v>12.669472438244727</v>
      </c>
      <c r="L70" s="89">
        <v>13.07286598559034</v>
      </c>
      <c r="M70" s="89">
        <v>18.928876682545067</v>
      </c>
      <c r="N70" s="89">
        <v>16.065614435088261</v>
      </c>
      <c r="O70" s="89">
        <v>16.537675852046871</v>
      </c>
      <c r="P70" s="89">
        <v>14.995878813444504</v>
      </c>
      <c r="Q70" s="89">
        <v>14.717962498291421</v>
      </c>
      <c r="R70" s="89">
        <v>13.600344442770743</v>
      </c>
      <c r="S70" s="89">
        <v>12.148835234631337</v>
      </c>
      <c r="T70" s="89">
        <v>11.74757744273189</v>
      </c>
      <c r="U70" s="89">
        <v>10.992509594129162</v>
      </c>
      <c r="V70" s="56">
        <v>10.527222781498507</v>
      </c>
    </row>
    <row r="71" spans="1:22" ht="15">
      <c r="A71" s="110" t="s">
        <v>63</v>
      </c>
      <c r="B71" s="89" t="s">
        <v>208</v>
      </c>
      <c r="C71" s="89" t="s">
        <v>208</v>
      </c>
      <c r="D71" s="89" t="s">
        <v>208</v>
      </c>
      <c r="E71" s="89">
        <v>5090.3230059689222</v>
      </c>
      <c r="F71" s="89">
        <v>5029.8825689575506</v>
      </c>
      <c r="G71" s="89">
        <v>5315.1381759012684</v>
      </c>
      <c r="H71" s="89">
        <v>5424.1242889069563</v>
      </c>
      <c r="I71" s="89">
        <v>5471.6174126430069</v>
      </c>
      <c r="J71" s="89">
        <v>5502.0153648786827</v>
      </c>
      <c r="K71" s="89">
        <v>5571.1834820531567</v>
      </c>
      <c r="L71" s="89">
        <v>5554.3685908242169</v>
      </c>
      <c r="M71" s="89">
        <v>5723.8600978922104</v>
      </c>
      <c r="N71" s="89">
        <v>5875.3508434691976</v>
      </c>
      <c r="O71" s="89">
        <v>6222.3387905492509</v>
      </c>
      <c r="P71" s="89">
        <v>6310.2716848186574</v>
      </c>
      <c r="Q71" s="89">
        <v>6567.7404728373676</v>
      </c>
      <c r="R71" s="89">
        <v>6870.469294055114</v>
      </c>
      <c r="S71" s="89">
        <v>7001.4704130688324</v>
      </c>
      <c r="T71" s="89">
        <v>7128.6325112242885</v>
      </c>
      <c r="U71" s="89">
        <v>7270.1950752851781</v>
      </c>
      <c r="V71" s="56">
        <v>7243.4599431179422</v>
      </c>
    </row>
    <row r="72" spans="1:22" ht="27" customHeight="1">
      <c r="A72" s="110" t="s">
        <v>96</v>
      </c>
      <c r="B72" s="89" t="s">
        <v>208</v>
      </c>
      <c r="C72" s="89" t="s">
        <v>208</v>
      </c>
      <c r="D72" s="89" t="s">
        <v>208</v>
      </c>
      <c r="E72" s="89" t="s">
        <v>208</v>
      </c>
      <c r="F72" s="89" t="s">
        <v>208</v>
      </c>
      <c r="G72" s="89" t="s">
        <v>208</v>
      </c>
      <c r="H72" s="89" t="s">
        <v>208</v>
      </c>
      <c r="I72" s="89" t="s">
        <v>208</v>
      </c>
      <c r="J72" s="89">
        <v>273.04289617152256</v>
      </c>
      <c r="K72" s="89">
        <v>244.09556280616496</v>
      </c>
      <c r="L72" s="89">
        <v>259.62352281150339</v>
      </c>
      <c r="M72" s="89">
        <v>297.09739900625357</v>
      </c>
      <c r="N72" s="89">
        <v>352.05678024367381</v>
      </c>
      <c r="O72" s="89">
        <v>389.2566524631979</v>
      </c>
      <c r="P72" s="89">
        <v>389.595163151299</v>
      </c>
      <c r="Q72" s="89">
        <v>390.70220099648401</v>
      </c>
      <c r="R72" s="89">
        <v>391.24780300830525</v>
      </c>
      <c r="S72" s="89">
        <v>381.3495780309205</v>
      </c>
      <c r="T72" s="89">
        <v>384.06137584900705</v>
      </c>
      <c r="U72" s="89">
        <v>418.88321207448234</v>
      </c>
      <c r="V72" s="56">
        <v>418.3096075889369</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0.14251331099448464</v>
      </c>
      <c r="T73" s="89">
        <v>1.3072557591515905</v>
      </c>
      <c r="U73" s="89">
        <v>31.191700915188282</v>
      </c>
      <c r="V73" s="56">
        <v>230.32774227853946</v>
      </c>
    </row>
    <row r="74" spans="1:22" ht="15">
      <c r="A74" s="110" t="s">
        <v>64</v>
      </c>
      <c r="B74" s="89" t="s">
        <v>208</v>
      </c>
      <c r="C74" s="89" t="s">
        <v>208</v>
      </c>
      <c r="D74" s="89" t="s">
        <v>208</v>
      </c>
      <c r="E74" s="89" t="s">
        <v>208</v>
      </c>
      <c r="F74" s="89">
        <v>250.04827809286792</v>
      </c>
      <c r="G74" s="89">
        <v>234.68182952885604</v>
      </c>
      <c r="H74" s="89">
        <v>230.50904677096966</v>
      </c>
      <c r="I74" s="89">
        <v>250.31260436541066</v>
      </c>
      <c r="J74" s="89">
        <v>312.09056731097849</v>
      </c>
      <c r="K74" s="89">
        <v>374.93306650435585</v>
      </c>
      <c r="L74" s="89">
        <v>236.59791338733822</v>
      </c>
      <c r="M74" s="89">
        <v>234.80761409723496</v>
      </c>
      <c r="N74" s="89">
        <v>295.81209542643569</v>
      </c>
      <c r="O74" s="89">
        <v>294.579155003957</v>
      </c>
      <c r="P74" s="89">
        <v>286.07462342613951</v>
      </c>
      <c r="Q74" s="89">
        <v>223.00583533982788</v>
      </c>
      <c r="R74" s="89">
        <v>215.99655854869451</v>
      </c>
      <c r="S74" s="89">
        <v>211.57042988497818</v>
      </c>
      <c r="T74" s="89">
        <v>205.20722056218563</v>
      </c>
      <c r="U74" s="89">
        <v>200.13524255567003</v>
      </c>
      <c r="V74" s="56">
        <v>192.81869178153536</v>
      </c>
    </row>
    <row r="75" spans="1:22" s="115" customFormat="1" ht="40.5" customHeight="1">
      <c r="A75" s="117" t="s">
        <v>190</v>
      </c>
      <c r="B75" s="118">
        <v>10767.439108437606</v>
      </c>
      <c r="C75" s="118">
        <v>10277.298773078612</v>
      </c>
      <c r="D75" s="118">
        <v>9937.7979691206692</v>
      </c>
      <c r="E75" s="118">
        <v>15164.845329164184</v>
      </c>
      <c r="F75" s="118">
        <v>15378.691373644127</v>
      </c>
      <c r="G75" s="118">
        <v>16086.767220491449</v>
      </c>
      <c r="H75" s="118">
        <v>16657.024884089475</v>
      </c>
      <c r="I75" s="118">
        <v>16570.150735648447</v>
      </c>
      <c r="J75" s="118">
        <v>17880.071872205455</v>
      </c>
      <c r="K75" s="118">
        <v>18062.665029548771</v>
      </c>
      <c r="L75" s="118">
        <v>18008.274467425083</v>
      </c>
      <c r="M75" s="118">
        <v>18425.681868833115</v>
      </c>
      <c r="N75" s="118">
        <v>18851.571124725735</v>
      </c>
      <c r="O75" s="118">
        <v>20529.606253260896</v>
      </c>
      <c r="P75" s="118">
        <v>20897.282364995692</v>
      </c>
      <c r="Q75" s="118">
        <v>21435.868087960396</v>
      </c>
      <c r="R75" s="118">
        <v>21767.562214556416</v>
      </c>
      <c r="S75" s="118">
        <v>20816.879113813044</v>
      </c>
      <c r="T75" s="118">
        <v>20780.837720990548</v>
      </c>
      <c r="U75" s="118">
        <v>20965.125881981698</v>
      </c>
      <c r="V75" s="119">
        <v>20583.624250433775</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201</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AA!C$14</f>
        <v>256.39246886123027</v>
      </c>
      <c r="C3" s="89">
        <f>AA!D$14</f>
        <v>262.11996157744346</v>
      </c>
      <c r="D3" s="89">
        <f>AA!E$14</f>
        <v>271.23220332657803</v>
      </c>
      <c r="E3" s="89">
        <f>AA!F$14</f>
        <v>278.8217611431852</v>
      </c>
      <c r="F3" s="89">
        <f>AA!G$14</f>
        <v>289.88290005557212</v>
      </c>
      <c r="G3" s="89">
        <f>AA!H$14</f>
        <v>312.27126455768854</v>
      </c>
      <c r="H3" s="89">
        <f>AA!I$14</f>
        <v>333.38100248586039</v>
      </c>
      <c r="I3" s="89">
        <f>AA!J$14</f>
        <v>364.86446078056247</v>
      </c>
      <c r="J3" s="89">
        <f>AA!K$14</f>
        <v>400.67767043232089</v>
      </c>
      <c r="K3" s="89">
        <f>AA!L$14</f>
        <v>437.03452301624156</v>
      </c>
      <c r="L3" s="89">
        <f>AA!M$14</f>
        <v>464.91431814614896</v>
      </c>
      <c r="M3" s="89">
        <f>AA!N$14</f>
        <v>507.16106027409785</v>
      </c>
      <c r="N3" s="89">
        <f>AA!O$14</f>
        <v>552.07900884678418</v>
      </c>
      <c r="O3" s="89">
        <f>AA!P$14</f>
        <v>605.72454560138385</v>
      </c>
      <c r="P3" s="89">
        <f>AA!Q$14</f>
        <v>631.58809757934625</v>
      </c>
      <c r="Q3" s="89">
        <f>AA!R$14</f>
        <v>655.022030628827</v>
      </c>
      <c r="R3" s="89">
        <f>AA!S$14</f>
        <v>677.20502752346511</v>
      </c>
      <c r="S3" s="89">
        <f>AA!T$14</f>
        <v>663.67025289634785</v>
      </c>
      <c r="T3" s="89">
        <f>AA!U$14</f>
        <v>675.61224993255109</v>
      </c>
      <c r="U3" s="89">
        <f>AA!V$14</f>
        <v>692.20308266323775</v>
      </c>
      <c r="V3" s="56">
        <f>AA!W$14</f>
        <v>697.73444454484286</v>
      </c>
    </row>
    <row r="4" spans="1:22" ht="15" customHeight="1">
      <c r="A4" s="108" t="s">
        <v>182</v>
      </c>
      <c r="B4" s="89"/>
      <c r="C4" s="89"/>
      <c r="D4" s="89"/>
      <c r="E4" s="89">
        <f>BBWB!F$14</f>
        <v>134.81601464292376</v>
      </c>
      <c r="F4" s="89">
        <f>BBWB!G$14</f>
        <v>131.68430609611738</v>
      </c>
      <c r="G4" s="89">
        <f>BBWB!H$14</f>
        <v>146.08075871332525</v>
      </c>
      <c r="H4" s="89">
        <f>BBWB!I$14</f>
        <v>140.66905576257997</v>
      </c>
      <c r="I4" s="89">
        <f>BBWB!J$14</f>
        <v>130.21063901085978</v>
      </c>
      <c r="J4" s="89">
        <f>BBWB!K$14</f>
        <v>119.3116659557312</v>
      </c>
      <c r="K4" s="89">
        <f>BBWB!L$14</f>
        <v>112.97452731593565</v>
      </c>
      <c r="L4" s="89">
        <f>BBWB!M$14</f>
        <v>102.64641992369734</v>
      </c>
      <c r="M4" s="89">
        <f>BBWB!N$14</f>
        <v>95.920952257344851</v>
      </c>
      <c r="N4" s="89">
        <f>BBWB!O$14</f>
        <v>87.963922766929429</v>
      </c>
      <c r="O4" s="89">
        <f>BBWB!P$14</f>
        <v>85.616920307575839</v>
      </c>
      <c r="P4" s="89">
        <f>BBWB!Q$14</f>
        <v>81.58151319297626</v>
      </c>
      <c r="Q4" s="89">
        <f>BBWB!R$14</f>
        <v>79.225347031677003</v>
      </c>
      <c r="R4" s="89">
        <f>BBWB!S$14</f>
        <v>79.316745092842808</v>
      </c>
      <c r="S4" s="89">
        <f>BBWB!T$14</f>
        <v>78.29739894358265</v>
      </c>
      <c r="T4" s="89">
        <f>BBWB!U$14</f>
        <v>76.490447189800705</v>
      </c>
      <c r="U4" s="89">
        <f>BBWB!V$14</f>
        <v>76.943352578390204</v>
      </c>
      <c r="V4" s="56">
        <f>BBWB!W$14</f>
        <v>74.561038706784132</v>
      </c>
    </row>
    <row r="5" spans="1:22" ht="15" customHeight="1">
      <c r="A5" s="108" t="s">
        <v>45</v>
      </c>
      <c r="B5" s="89"/>
      <c r="C5" s="89"/>
      <c r="D5" s="89"/>
      <c r="E5" s="89"/>
      <c r="F5" s="89"/>
      <c r="G5" s="89">
        <f>CA!H$14</f>
        <v>83.425699233593846</v>
      </c>
      <c r="H5" s="89">
        <f>CA!I$14</f>
        <v>90.256865964020989</v>
      </c>
      <c r="I5" s="89">
        <f>CA!J$14</f>
        <v>97.178947604457406</v>
      </c>
      <c r="J5" s="89">
        <f>CA!K$14</f>
        <v>103.50770252802872</v>
      </c>
      <c r="K5" s="89">
        <f>CA!L$14</f>
        <v>110.7906144218165</v>
      </c>
      <c r="L5" s="89">
        <f>CA!M$14</f>
        <v>114.97475905231911</v>
      </c>
      <c r="M5" s="89">
        <f>CA!N$14</f>
        <v>126.18471260043023</v>
      </c>
      <c r="N5" s="89">
        <f>CA!O$14</f>
        <v>137.13005816787432</v>
      </c>
      <c r="O5" s="89">
        <f>CA!P$14</f>
        <v>152.6455722939514</v>
      </c>
      <c r="P5" s="89">
        <f>CA!Q$14</f>
        <v>163.22359378005913</v>
      </c>
      <c r="Q5" s="89">
        <f>CA!R$14</f>
        <v>182.01958207132748</v>
      </c>
      <c r="R5" s="89">
        <f>CA!S$14</f>
        <v>202.51115800998707</v>
      </c>
      <c r="S5" s="89">
        <f>CA!T$14</f>
        <v>218.68399308868024</v>
      </c>
      <c r="T5" s="89">
        <f>CA!U$14</f>
        <v>242.00290784335388</v>
      </c>
      <c r="U5" s="89">
        <f>CA!V$14</f>
        <v>264.74602728617964</v>
      </c>
      <c r="V5" s="56">
        <f>CA!W$14</f>
        <v>276.20062960961701</v>
      </c>
    </row>
    <row r="6" spans="1:22" ht="15" customHeight="1">
      <c r="A6" s="108" t="s">
        <v>103</v>
      </c>
      <c r="B6" s="89"/>
      <c r="C6" s="89"/>
      <c r="D6" s="89"/>
      <c r="E6" s="89"/>
      <c r="F6" s="89"/>
      <c r="G6" s="89"/>
      <c r="H6" s="89"/>
      <c r="I6" s="89"/>
      <c r="J6" s="89"/>
      <c r="K6" s="89"/>
      <c r="L6" s="89"/>
      <c r="M6" s="89"/>
      <c r="N6" s="89"/>
      <c r="O6" s="89">
        <f>CWP!P$14</f>
        <v>20.06412936610608</v>
      </c>
      <c r="P6" s="89">
        <f>CWP!Q$14</f>
        <v>38.829882128231752</v>
      </c>
      <c r="Q6" s="89">
        <f>CWP!R$14</f>
        <v>17.522268478197756</v>
      </c>
      <c r="R6" s="89">
        <f>CWP!S$14</f>
        <v>11.899118203592815</v>
      </c>
      <c r="S6" s="89">
        <f>CWP!T$14</f>
        <v>0.59120433436532482</v>
      </c>
      <c r="T6" s="89"/>
      <c r="U6" s="89"/>
      <c r="V6" s="56">
        <f>CWP!W$14</f>
        <v>1.5314719588393513</v>
      </c>
    </row>
    <row r="7" spans="1:22" ht="15" customHeight="1">
      <c r="A7" s="108" t="s">
        <v>46</v>
      </c>
      <c r="B7" s="89">
        <f>CTB!C$14</f>
        <v>218.37853100000001</v>
      </c>
      <c r="C7" s="89">
        <f>CTB!D$14</f>
        <v>216.04743300000001</v>
      </c>
      <c r="D7" s="89">
        <f>CTB!E$14</f>
        <v>221.05507399999999</v>
      </c>
      <c r="E7" s="89">
        <f>CTB!F$14</f>
        <v>229.98456899999999</v>
      </c>
      <c r="F7" s="89">
        <f>CTB!G$14</f>
        <v>234.55030699999998</v>
      </c>
      <c r="G7" s="89">
        <f>CTB!H$14</f>
        <v>246.64964800000001</v>
      </c>
      <c r="H7" s="89">
        <f>CTB!I$14</f>
        <v>268.48639800000001</v>
      </c>
      <c r="I7" s="89">
        <f>CTB!J$14</f>
        <v>326.68384891000005</v>
      </c>
      <c r="J7" s="89">
        <f>CTB!K$14</f>
        <v>373.08997199999999</v>
      </c>
      <c r="K7" s="89">
        <f>CTB!L$14</f>
        <v>402.78706699999998</v>
      </c>
      <c r="L7" s="89">
        <f>CTB!M$14</f>
        <v>425.75884799999994</v>
      </c>
      <c r="M7" s="89">
        <f>CTB!N$14</f>
        <v>439.59835299999997</v>
      </c>
      <c r="N7" s="89">
        <f>CTB!O$14</f>
        <v>470.82888700000001</v>
      </c>
      <c r="O7" s="89">
        <f>CTB!P$14</f>
        <v>536.20021200000008</v>
      </c>
      <c r="P7" s="89">
        <f>CTB!Q$14</f>
        <v>569.21123699999998</v>
      </c>
      <c r="Q7" s="89">
        <f>CTB!R$14</f>
        <v>566.29766199999995</v>
      </c>
      <c r="R7" s="89">
        <f>CTB!S$14</f>
        <v>564.60854599999993</v>
      </c>
      <c r="S7" s="89"/>
      <c r="T7" s="89"/>
      <c r="U7" s="89"/>
      <c r="V7" s="56"/>
    </row>
    <row r="8" spans="1:22" ht="30" customHeight="1">
      <c r="A8" s="108" t="s">
        <v>47</v>
      </c>
      <c r="B8" s="89">
        <f>DLA!C$14</f>
        <v>366.31109713589996</v>
      </c>
      <c r="C8" s="89">
        <f>DLA!D$14</f>
        <v>405.32262118961722</v>
      </c>
      <c r="D8" s="89">
        <f>DLA!E$14</f>
        <v>434.63615613355557</v>
      </c>
      <c r="E8" s="89">
        <f>DLA!F$14</f>
        <v>467.06951271938738</v>
      </c>
      <c r="F8" s="89">
        <f>DLA!G$14</f>
        <v>502.97635998127657</v>
      </c>
      <c r="G8" s="89">
        <f>DLA!H$14</f>
        <v>548.00293486467172</v>
      </c>
      <c r="H8" s="89">
        <f>DLA!I$14</f>
        <v>597.8910591847507</v>
      </c>
      <c r="I8" s="89">
        <f>DLA!J$14</f>
        <v>653.81351031546069</v>
      </c>
      <c r="J8" s="89">
        <f>DLA!K$14</f>
        <v>709.05476486512759</v>
      </c>
      <c r="K8" s="89">
        <f>DLA!L$14</f>
        <v>766.34132680249843</v>
      </c>
      <c r="L8" s="89">
        <f>DLA!M$14</f>
        <v>821.74097777729048</v>
      </c>
      <c r="M8" s="89">
        <f>DLA!N$14</f>
        <v>901.70091463566928</v>
      </c>
      <c r="N8" s="89">
        <f>DLA!O$14</f>
        <v>985.46466940095297</v>
      </c>
      <c r="O8" s="89">
        <f>DLA!P$14</f>
        <v>1096.4558582141287</v>
      </c>
      <c r="P8" s="89">
        <f>DLA!Q$14</f>
        <v>1161.3806945014956</v>
      </c>
      <c r="Q8" s="89">
        <f>DLA!R$14</f>
        <v>1249.8923122872336</v>
      </c>
      <c r="R8" s="89">
        <f>DLA!S$14</f>
        <v>1351.675800621292</v>
      </c>
      <c r="S8" s="89">
        <f>DLA!T$14</f>
        <v>1397.8763119098098</v>
      </c>
      <c r="T8" s="89">
        <f>DLA!U$14</f>
        <v>1418.465143205789</v>
      </c>
      <c r="U8" s="89">
        <f>DLA!V$14</f>
        <v>1411.9772124338688</v>
      </c>
      <c r="V8" s="56">
        <f>DLA!W$14</f>
        <v>1246.6525725089134</v>
      </c>
    </row>
    <row r="9" spans="1:22" ht="15" customHeight="1">
      <c r="A9" s="53" t="s">
        <v>48</v>
      </c>
      <c r="B9" s="89"/>
      <c r="C9" s="89"/>
      <c r="D9" s="89"/>
      <c r="E9" s="89"/>
      <c r="F9" s="89"/>
      <c r="G9" s="89"/>
      <c r="H9" s="89">
        <f>'DLA (children)'!I$14</f>
        <v>95.317291628230848</v>
      </c>
      <c r="I9" s="89">
        <f>'DLA (children)'!J$14</f>
        <v>101.10286976352791</v>
      </c>
      <c r="J9" s="89">
        <f>'DLA (children)'!K$14</f>
        <v>108.73948723086818</v>
      </c>
      <c r="K9" s="89">
        <f>'DLA (children)'!L$14</f>
        <v>119.95170830555746</v>
      </c>
      <c r="L9" s="89">
        <f>'DLA (children)'!M$14</f>
        <v>125.73171117583661</v>
      </c>
      <c r="M9" s="89">
        <f>'DLA (children)'!N$14</f>
        <v>134.69823040243048</v>
      </c>
      <c r="N9" s="89">
        <f>'DLA (children)'!O$14</f>
        <v>145.31687626606893</v>
      </c>
      <c r="O9" s="89">
        <f>'DLA (children)'!P$14</f>
        <v>158.4566941058057</v>
      </c>
      <c r="P9" s="89">
        <f>'DLA (children)'!Q$14</f>
        <v>164.02369999693801</v>
      </c>
      <c r="Q9" s="89">
        <f>'DLA (children)'!R$14</f>
        <v>177.36301127731102</v>
      </c>
      <c r="R9" s="89">
        <f>'DLA (children)'!S$14</f>
        <v>186.57412395073536</v>
      </c>
      <c r="S9" s="89">
        <f>'DLA (children)'!T$14</f>
        <v>196.39559937799385</v>
      </c>
      <c r="T9" s="89">
        <f>'DLA (children)'!U$14</f>
        <v>230.36875223578812</v>
      </c>
      <c r="U9" s="89">
        <f>'DLA (children)'!V$14</f>
        <v>245.12836396779113</v>
      </c>
      <c r="V9" s="56">
        <f>'DLA (children)'!W$14</f>
        <v>252.58071571032806</v>
      </c>
    </row>
    <row r="10" spans="1:22" ht="15" customHeight="1">
      <c r="A10" s="53" t="s">
        <v>49</v>
      </c>
      <c r="B10" s="89"/>
      <c r="C10" s="89"/>
      <c r="D10" s="89"/>
      <c r="E10" s="89"/>
      <c r="F10" s="89"/>
      <c r="G10" s="89"/>
      <c r="H10" s="89">
        <f>'DLA (working age)'!I$14</f>
        <v>348.78536117797529</v>
      </c>
      <c r="I10" s="89">
        <f>'DLA (working age)'!J$14</f>
        <v>381.06890326730797</v>
      </c>
      <c r="J10" s="89">
        <f>'DLA (working age)'!K$14</f>
        <v>411.67320919892097</v>
      </c>
      <c r="K10" s="89">
        <f>'DLA (working age)'!L$14</f>
        <v>441.27914263987714</v>
      </c>
      <c r="L10" s="89">
        <f>'DLA (working age)'!M$14</f>
        <v>470.69254468464931</v>
      </c>
      <c r="M10" s="89">
        <f>'DLA (working age)'!N$14</f>
        <v>515.16345145979153</v>
      </c>
      <c r="N10" s="89">
        <f>'DLA (working age)'!O$14</f>
        <v>563.95653209061788</v>
      </c>
      <c r="O10" s="89">
        <f>'DLA (working age)'!P$14</f>
        <v>627.21736216789714</v>
      </c>
      <c r="P10" s="89">
        <f>'DLA (working age)'!Q$14</f>
        <v>662.59986986377089</v>
      </c>
      <c r="Q10" s="89">
        <f>'DLA (working age)'!R$14</f>
        <v>722.38520772862648</v>
      </c>
      <c r="R10" s="89">
        <f>'DLA (working age)'!S$14</f>
        <v>786.97313410010258</v>
      </c>
      <c r="S10" s="89">
        <f>'DLA (working age)'!T$14</f>
        <v>805.11663797367328</v>
      </c>
      <c r="T10" s="89">
        <f>'DLA (working age)'!U$14</f>
        <v>767.58316988341096</v>
      </c>
      <c r="U10" s="89">
        <f>'DLA (working age)'!V$14</f>
        <v>765.88762604410169</v>
      </c>
      <c r="V10" s="56">
        <f>'DLA (working age)'!W$14</f>
        <v>611.52133279293935</v>
      </c>
    </row>
    <row r="11" spans="1:22" ht="15" customHeight="1">
      <c r="A11" s="53" t="s">
        <v>50</v>
      </c>
      <c r="B11" s="89"/>
      <c r="C11" s="89"/>
      <c r="D11" s="89"/>
      <c r="E11" s="89"/>
      <c r="F11" s="89"/>
      <c r="G11" s="89"/>
      <c r="H11" s="89">
        <f>'DLA (pensioners)'!I$14</f>
        <v>153.45434806505676</v>
      </c>
      <c r="I11" s="89">
        <f>'DLA (pensioners)'!J$14</f>
        <v>169.89577828097825</v>
      </c>
      <c r="J11" s="89">
        <f>'DLA (pensioners)'!K$14</f>
        <v>186.98245038403218</v>
      </c>
      <c r="K11" s="89">
        <f>'DLA (pensioners)'!L$14</f>
        <v>204.89973646630474</v>
      </c>
      <c r="L11" s="89">
        <f>'DLA (pensioners)'!M$14</f>
        <v>225.17668677193433</v>
      </c>
      <c r="M11" s="89">
        <f>'DLA (pensioners)'!N$14</f>
        <v>251.94346066164806</v>
      </c>
      <c r="N11" s="89">
        <f>'DLA (pensioners)'!O$14</f>
        <v>276.46499924415633</v>
      </c>
      <c r="O11" s="89">
        <f>'DLA (pensioners)'!P$14</f>
        <v>310.59803486626117</v>
      </c>
      <c r="P11" s="89">
        <f>'DLA (pensioners)'!Q$14</f>
        <v>332.58018859724507</v>
      </c>
      <c r="Q11" s="89">
        <f>'DLA (pensioners)'!R$14</f>
        <v>349.92271524621464</v>
      </c>
      <c r="R11" s="89">
        <f>'DLA (pensioners)'!S$14</f>
        <v>376.73223312165914</v>
      </c>
      <c r="S11" s="89">
        <f>'DLA (pensioners)'!T$14</f>
        <v>392.99824370157199</v>
      </c>
      <c r="T11" s="89">
        <f>'DLA (pensioners)'!U$14</f>
        <v>416.18679694375783</v>
      </c>
      <c r="U11" s="89">
        <f>'DLA (pensioners)'!V$14</f>
        <v>401.40713638988285</v>
      </c>
      <c r="V11" s="56">
        <f>'DLA (pensioners)'!W$14</f>
        <v>382.837304213415</v>
      </c>
    </row>
    <row r="12" spans="1:22" ht="15" customHeight="1">
      <c r="A12" s="108" t="s">
        <v>91</v>
      </c>
      <c r="B12" s="89"/>
      <c r="C12" s="89"/>
      <c r="D12" s="89"/>
      <c r="E12" s="89"/>
      <c r="F12" s="89"/>
      <c r="G12" s="89"/>
      <c r="H12" s="89">
        <f>DHP!I$14</f>
        <v>1.8988105399999999</v>
      </c>
      <c r="I12" s="89">
        <f>DHP!J$14</f>
        <v>2.1604939999999999</v>
      </c>
      <c r="J12" s="89">
        <f>DHP!K$14</f>
        <v>2.2484632799999997</v>
      </c>
      <c r="K12" s="89">
        <f>DHP!L$14</f>
        <v>2.4976560000000001</v>
      </c>
      <c r="L12" s="89">
        <f>DHP!M$14</f>
        <v>2.5884400000000003</v>
      </c>
      <c r="M12" s="89">
        <f>DHP!N$14</f>
        <v>2.8012360000000003</v>
      </c>
      <c r="N12" s="89">
        <f>DHP!O$14</f>
        <v>2.697044</v>
      </c>
      <c r="O12" s="89">
        <f>DHP!P$14</f>
        <v>2.8545599999999998</v>
      </c>
      <c r="P12" s="89">
        <f>DHP!Q$14</f>
        <v>2.7945449999999994</v>
      </c>
      <c r="Q12" s="89">
        <f>DHP!R$14</f>
        <v>2.7801900000000002</v>
      </c>
      <c r="R12" s="89">
        <f>DHP!S$14</f>
        <v>5.9969840000000003</v>
      </c>
      <c r="S12" s="89">
        <f>DHP!T$14</f>
        <v>13.846626999999998</v>
      </c>
      <c r="T12" s="89">
        <f>DHP!U$14</f>
        <v>14.715576</v>
      </c>
      <c r="U12" s="89">
        <f>DHP!V$14</f>
        <v>10.917490000000001</v>
      </c>
      <c r="V12" s="56">
        <f>DHP!W$14</f>
        <v>13.736227000000001</v>
      </c>
    </row>
    <row r="13" spans="1:22" ht="30" customHeight="1">
      <c r="A13" s="108" t="s">
        <v>101</v>
      </c>
      <c r="B13" s="89"/>
      <c r="C13" s="89"/>
      <c r="D13" s="89"/>
      <c r="E13" s="89"/>
      <c r="F13" s="89"/>
      <c r="G13" s="89"/>
      <c r="H13" s="89"/>
      <c r="I13" s="89"/>
      <c r="J13" s="89"/>
      <c r="K13" s="89"/>
      <c r="L13" s="89"/>
      <c r="M13" s="89"/>
      <c r="N13" s="89">
        <f>ESA!O$14</f>
        <v>12.997329475767666</v>
      </c>
      <c r="O13" s="89">
        <f>ESA!P$14</f>
        <v>133.685972026033</v>
      </c>
      <c r="P13" s="89">
        <f>ESA!Q$14</f>
        <v>243.57921323908494</v>
      </c>
      <c r="Q13" s="89">
        <f>ESA!R$14</f>
        <v>372.37960443954427</v>
      </c>
      <c r="R13" s="89">
        <f>ESA!S$14</f>
        <v>678.66512482056305</v>
      </c>
      <c r="S13" s="89">
        <f>ESA!T$14</f>
        <v>1027.1566790770903</v>
      </c>
      <c r="T13" s="89">
        <f>ESA!U$14</f>
        <v>1276.2451314926805</v>
      </c>
      <c r="U13" s="89">
        <f>ESA!V$14</f>
        <v>1415.1052844509788</v>
      </c>
      <c r="V13" s="56">
        <f>ESA!W$14</f>
        <v>1478.6638995642622</v>
      </c>
    </row>
    <row r="14" spans="1:22" ht="15" customHeight="1">
      <c r="A14" s="109" t="s">
        <v>51</v>
      </c>
      <c r="B14" s="89">
        <f>HB!C$14</f>
        <v>1283.271575</v>
      </c>
      <c r="C14" s="89">
        <f>HB!D$14</f>
        <v>1234.279297</v>
      </c>
      <c r="D14" s="89">
        <f>HB!E$14</f>
        <v>1210.815877</v>
      </c>
      <c r="E14" s="89">
        <f>HB!F$14</f>
        <v>1213.7358630000001</v>
      </c>
      <c r="F14" s="89">
        <f>HB!G$14</f>
        <v>1209.5554359999999</v>
      </c>
      <c r="G14" s="89">
        <f>HB!H$14</f>
        <v>1240.7805629999998</v>
      </c>
      <c r="H14" s="89">
        <f>HB!I$14</f>
        <v>1351.948476</v>
      </c>
      <c r="I14" s="89">
        <f>HB!J$14</f>
        <v>1373.38611771</v>
      </c>
      <c r="J14" s="89">
        <f>HB!K$14</f>
        <v>1481.435422</v>
      </c>
      <c r="K14" s="89">
        <f>HB!L$14</f>
        <v>1584.4125989999998</v>
      </c>
      <c r="L14" s="89">
        <f>HB!M$14</f>
        <v>1703.0188120000003</v>
      </c>
      <c r="M14" s="89">
        <f>HB!N$14</f>
        <v>1805.0824689999999</v>
      </c>
      <c r="N14" s="89">
        <f>HB!O$14</f>
        <v>1988.0050720000002</v>
      </c>
      <c r="O14" s="89">
        <f>HB!P$14</f>
        <v>2373.6043109999996</v>
      </c>
      <c r="P14" s="89">
        <f>HB!Q$14</f>
        <v>2536.8464409999997</v>
      </c>
      <c r="Q14" s="89">
        <f>HB!R$14</f>
        <v>2695.815936</v>
      </c>
      <c r="R14" s="89">
        <f>HB!S$14</f>
        <v>2830.6244830000001</v>
      </c>
      <c r="S14" s="89">
        <f>HB!T$14</f>
        <v>2868.4717740000006</v>
      </c>
      <c r="T14" s="89">
        <f>HB!U$14</f>
        <v>2897.1218549999999</v>
      </c>
      <c r="U14" s="89">
        <f>HB!V$14</f>
        <v>2888.4214700000002</v>
      </c>
      <c r="V14" s="56">
        <f>HB!W$14</f>
        <v>2806.2261570000001</v>
      </c>
    </row>
    <row r="15" spans="1:22" ht="15" customHeight="1">
      <c r="A15" s="53" t="s">
        <v>183</v>
      </c>
      <c r="B15" s="89"/>
      <c r="C15" s="89"/>
      <c r="D15" s="89"/>
      <c r="E15" s="89"/>
      <c r="F15" s="89"/>
      <c r="G15" s="89"/>
      <c r="H15" s="89"/>
      <c r="I15" s="89"/>
      <c r="J15" s="89"/>
      <c r="K15" s="89"/>
      <c r="L15" s="89"/>
      <c r="M15" s="89"/>
      <c r="N15" s="89">
        <v>1316.6710420000004</v>
      </c>
      <c r="O15" s="89">
        <v>1665.388207</v>
      </c>
      <c r="P15" s="89">
        <v>1806.4561120000001</v>
      </c>
      <c r="Q15" s="89">
        <v>1926.6777970000001</v>
      </c>
      <c r="R15" s="89">
        <v>2036.1279989999998</v>
      </c>
      <c r="S15" s="89">
        <v>2060.7431390000002</v>
      </c>
      <c r="T15" s="89">
        <v>2080.3015850000002</v>
      </c>
      <c r="U15" s="89">
        <v>2076.7711359999998</v>
      </c>
      <c r="V15" s="56">
        <v>2016.6216039999999</v>
      </c>
    </row>
    <row r="16" spans="1:22" ht="15" customHeight="1">
      <c r="A16" s="53" t="s">
        <v>184</v>
      </c>
      <c r="B16" s="89"/>
      <c r="C16" s="89"/>
      <c r="D16" s="89"/>
      <c r="E16" s="89"/>
      <c r="F16" s="89"/>
      <c r="G16" s="89"/>
      <c r="H16" s="89"/>
      <c r="I16" s="89"/>
      <c r="J16" s="89"/>
      <c r="K16" s="89"/>
      <c r="L16" s="89"/>
      <c r="M16" s="89"/>
      <c r="N16" s="89">
        <v>671.33402900000021</v>
      </c>
      <c r="O16" s="89">
        <v>708.21610299999998</v>
      </c>
      <c r="P16" s="89">
        <v>730.39032899999995</v>
      </c>
      <c r="Q16" s="89">
        <v>769.13813900000002</v>
      </c>
      <c r="R16" s="89">
        <v>794.49648300000001</v>
      </c>
      <c r="S16" s="89">
        <v>807.72863500000005</v>
      </c>
      <c r="T16" s="89">
        <v>816.82027000000005</v>
      </c>
      <c r="U16" s="89">
        <v>811.65033400000004</v>
      </c>
      <c r="V16" s="56">
        <v>789.60455300000001</v>
      </c>
    </row>
    <row r="17" spans="1:22" ht="15" customHeight="1">
      <c r="A17" s="109" t="s">
        <v>52</v>
      </c>
      <c r="B17" s="89">
        <f>IB!C$14</f>
        <v>530.94057458382406</v>
      </c>
      <c r="C17" s="89">
        <f>IB!D$14</f>
        <v>522.12055152296568</v>
      </c>
      <c r="D17" s="89">
        <f>IB!E$14</f>
        <v>521.22771731598357</v>
      </c>
      <c r="E17" s="89">
        <f>IB!F$14</f>
        <v>491.53213603609925</v>
      </c>
      <c r="F17" s="89">
        <f>IB!G$14</f>
        <v>494.62892049070973</v>
      </c>
      <c r="G17" s="89">
        <f>IB!H$14</f>
        <v>497.3408644632741</v>
      </c>
      <c r="H17" s="89">
        <f>IB!I$14</f>
        <v>512.54773312108614</v>
      </c>
      <c r="I17" s="89">
        <f>IB!J$14</f>
        <v>522.39591724299657</v>
      </c>
      <c r="J17" s="89">
        <f>IB!K$14</f>
        <v>532.90219357374633</v>
      </c>
      <c r="K17" s="89">
        <f>IB!L$14</f>
        <v>542.63498936255314</v>
      </c>
      <c r="L17" s="89">
        <f>IB!M$14</f>
        <v>549.99548207868122</v>
      </c>
      <c r="M17" s="89">
        <f>IB!N$14</f>
        <v>566.69374518271115</v>
      </c>
      <c r="N17" s="89">
        <f>IB!O$14</f>
        <v>567.67585906108218</v>
      </c>
      <c r="O17" s="89">
        <f>IB!P$14</f>
        <v>537.54020376993026</v>
      </c>
      <c r="P17" s="89">
        <f>IB!Q$14</f>
        <v>495.98380732134569</v>
      </c>
      <c r="Q17" s="89">
        <f>IB!R$14</f>
        <v>447.01857731822366</v>
      </c>
      <c r="R17" s="89">
        <f>IB!S$14</f>
        <v>304.6193092308057</v>
      </c>
      <c r="S17" s="89">
        <f>IB!T$14</f>
        <v>120.60236084271854</v>
      </c>
      <c r="T17" s="89">
        <f>IB!U$14</f>
        <v>15.343319683420885</v>
      </c>
      <c r="U17" s="89">
        <f>IB!V$14</f>
        <v>2.3253487441845921</v>
      </c>
      <c r="V17" s="56">
        <f>IB!W$14</f>
        <v>0.60192688024277385</v>
      </c>
    </row>
    <row r="18" spans="1:22" ht="30" customHeight="1">
      <c r="A18" s="108" t="s">
        <v>53</v>
      </c>
      <c r="B18" s="89">
        <f>IS!C$14</f>
        <v>1466.5198971536422</v>
      </c>
      <c r="C18" s="89">
        <f>IS!D$14</f>
        <v>1199.406122283084</v>
      </c>
      <c r="D18" s="89">
        <f>IS!E$14</f>
        <v>1169.619355355745</v>
      </c>
      <c r="E18" s="89">
        <f>IS!F$14</f>
        <v>1183.8817194489952</v>
      </c>
      <c r="F18" s="89">
        <f>IS!G$14</f>
        <v>1261.9431736569336</v>
      </c>
      <c r="G18" s="89">
        <f>IS!H$14</f>
        <v>1337.9419219513904</v>
      </c>
      <c r="H18" s="89">
        <f>IS!I$14</f>
        <v>1292.8307152612429</v>
      </c>
      <c r="I18" s="89">
        <f>IS!J$14</f>
        <v>1156.8261477929257</v>
      </c>
      <c r="J18" s="89">
        <f>IS!K$14</f>
        <v>892.33858045547674</v>
      </c>
      <c r="K18" s="89">
        <f>IS!L$14</f>
        <v>813.26944613257092</v>
      </c>
      <c r="L18" s="89">
        <f>IS!M$14</f>
        <v>788.98128963030467</v>
      </c>
      <c r="M18" s="89">
        <f>IS!N$14</f>
        <v>813.08433790684353</v>
      </c>
      <c r="N18" s="89">
        <f>IS!O$14</f>
        <v>792.80842466005527</v>
      </c>
      <c r="O18" s="89">
        <f>IS!P$14</f>
        <v>779.06523514406717</v>
      </c>
      <c r="P18" s="89">
        <f>IS!Q$14</f>
        <v>745.14340470777893</v>
      </c>
      <c r="Q18" s="89">
        <f>IS!R$14</f>
        <v>670.43150349438349</v>
      </c>
      <c r="R18" s="89">
        <f>IS!S$14</f>
        <v>517.79497253288082</v>
      </c>
      <c r="S18" s="89">
        <f>IS!T$14</f>
        <v>349.12284474344415</v>
      </c>
      <c r="T18" s="89">
        <f>IS!U$14</f>
        <v>286.45937014705373</v>
      </c>
      <c r="U18" s="89">
        <f>IS!V$14</f>
        <v>256.01568631548201</v>
      </c>
      <c r="V18" s="56">
        <f>IS!W$14</f>
        <v>230.53459181121133</v>
      </c>
    </row>
    <row r="19" spans="1:22" ht="15" customHeight="1">
      <c r="A19" s="53" t="s">
        <v>54</v>
      </c>
      <c r="B19" s="89">
        <f>'IS MIG'!C$14</f>
        <v>421.84559292055832</v>
      </c>
      <c r="C19" s="89">
        <f>'IS MIG'!D$14</f>
        <v>408.21262307073181</v>
      </c>
      <c r="D19" s="89">
        <f>'IS MIG'!E$14</f>
        <v>386.55822079995949</v>
      </c>
      <c r="E19" s="89">
        <f>'IS MIG'!F$14</f>
        <v>387.10514010300983</v>
      </c>
      <c r="F19" s="89">
        <f>'IS MIG'!G$14</f>
        <v>387.69192602856265</v>
      </c>
      <c r="G19" s="89">
        <f>'IS MIG'!H$14</f>
        <v>422.69487927637499</v>
      </c>
      <c r="H19" s="89">
        <f>'IS MIG'!I$14</f>
        <v>401.8696128183646</v>
      </c>
      <c r="I19" s="89">
        <f>'IS MIG'!J$14</f>
        <v>219.15612161360212</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(incapacity)'!G$14</f>
        <v>381.08131034220884</v>
      </c>
      <c r="G20" s="89">
        <f>'IS (incapacity)'!H$14</f>
        <v>403.16045171988856</v>
      </c>
      <c r="H20" s="89">
        <f>'IS (incapacity)'!I$14</f>
        <v>367.14835230891219</v>
      </c>
      <c r="I20" s="89">
        <f>'IS (incapacity)'!J$14</f>
        <v>389.09553642572411</v>
      </c>
      <c r="J20" s="89">
        <f>'IS (incapacity)'!K$14</f>
        <v>389.84555261433468</v>
      </c>
      <c r="K20" s="89">
        <f>'IS (incapacity)'!L$14</f>
        <v>369.63117163512499</v>
      </c>
      <c r="L20" s="89">
        <f>'IS (incapacity)'!M$14</f>
        <v>379.93903161946599</v>
      </c>
      <c r="M20" s="89">
        <f>'IS (incapacity)'!N$14</f>
        <v>427.30304527300615</v>
      </c>
      <c r="N20" s="89">
        <f>'IS (incapacity)'!O$14</f>
        <v>441.46038882496947</v>
      </c>
      <c r="O20" s="89">
        <f>'IS (incapacity)'!P$14</f>
        <v>436.85713499835259</v>
      </c>
      <c r="P20" s="89">
        <f>'IS (incapacity)'!Q$14</f>
        <v>413.43087755530854</v>
      </c>
      <c r="Q20" s="89">
        <f>'IS (incapacity)'!R$14</f>
        <v>363.85904492222812</v>
      </c>
      <c r="R20" s="89">
        <f>'IS (incapacity)'!S$14</f>
        <v>225.80353915508448</v>
      </c>
      <c r="S20" s="89">
        <f>'IS (incapacity)'!T$14</f>
        <v>81.416066875624651</v>
      </c>
      <c r="T20" s="89">
        <f>'IS (incapacity)'!U$14</f>
        <v>34.774629790864601</v>
      </c>
      <c r="U20" s="89">
        <f>'IS (incapacity)'!V$14</f>
        <v>17.814247121139854</v>
      </c>
      <c r="V20" s="56">
        <f>'IS (incapacity)'!W$14</f>
        <v>7.3395650490929789</v>
      </c>
    </row>
    <row r="21" spans="1:22" ht="15" customHeight="1">
      <c r="A21" s="53" t="s">
        <v>186</v>
      </c>
      <c r="B21" s="89"/>
      <c r="C21" s="89"/>
      <c r="D21" s="89"/>
      <c r="E21" s="89"/>
      <c r="F21" s="89">
        <f>'IS (lone parent)'!G$14</f>
        <v>445.87998489112255</v>
      </c>
      <c r="G21" s="89">
        <f>'IS (lone parent)'!H$14</f>
        <v>462.66635368060224</v>
      </c>
      <c r="H21" s="89">
        <f>'IS (lone parent)'!I$14</f>
        <v>475.80003332444073</v>
      </c>
      <c r="I21" s="89">
        <f>'IS (lone parent)'!J$14</f>
        <v>499.652924359228</v>
      </c>
      <c r="J21" s="89">
        <f>'IS (lone parent)'!K$14</f>
        <v>455.27384391423095</v>
      </c>
      <c r="K21" s="89">
        <f>'IS (lone parent)'!L$14</f>
        <v>389.04421973571436</v>
      </c>
      <c r="L21" s="89">
        <f>'IS (lone parent)'!M$14</f>
        <v>354.686456229187</v>
      </c>
      <c r="M21" s="89">
        <f>'IS (lone parent)'!N$14</f>
        <v>334.69148324772908</v>
      </c>
      <c r="N21" s="89">
        <f>'IS (lone parent)'!O$14</f>
        <v>305.53939063167115</v>
      </c>
      <c r="O21" s="89">
        <f>'IS (lone parent)'!P$14</f>
        <v>294.02530237651735</v>
      </c>
      <c r="P21" s="89">
        <f>'IS (lone parent)'!Q$14</f>
        <v>276.18420833347852</v>
      </c>
      <c r="Q21" s="89">
        <f>'IS (lone parent)'!R$14</f>
        <v>248.14929374613303</v>
      </c>
      <c r="R21" s="89">
        <f>'IS (lone parent)'!S$14</f>
        <v>227.26761616655114</v>
      </c>
      <c r="S21" s="89">
        <f>'IS (lone parent)'!T$14</f>
        <v>202.27999766382516</v>
      </c>
      <c r="T21" s="89">
        <f>'IS (lone parent)'!U$14</f>
        <v>186.54883017739022</v>
      </c>
      <c r="U21" s="89">
        <f>'IS (lone parent)'!V$14</f>
        <v>172.61096892791565</v>
      </c>
      <c r="V21" s="56">
        <f>'IS (lone parent)'!W$14</f>
        <v>157.72639074119442</v>
      </c>
    </row>
    <row r="22" spans="1:22" ht="15" customHeight="1">
      <c r="A22" s="53" t="s">
        <v>187</v>
      </c>
      <c r="B22" s="89"/>
      <c r="C22" s="89"/>
      <c r="D22" s="89"/>
      <c r="E22" s="89"/>
      <c r="F22" s="89">
        <f>'IS (carer)'!G$14</f>
        <v>15.856423109736376</v>
      </c>
      <c r="G22" s="89">
        <f>'IS (carer)'!H$14</f>
        <v>20.067157667888122</v>
      </c>
      <c r="H22" s="89">
        <f>'IS (carer)'!I$14</f>
        <v>21.71708016284888</v>
      </c>
      <c r="I22" s="89">
        <f>'IS (carer)'!J$14</f>
        <v>23.774664060584033</v>
      </c>
      <c r="J22" s="89">
        <f>'IS (carer)'!K$14</f>
        <v>24.111603112881685</v>
      </c>
      <c r="K22" s="89">
        <f>'IS (carer)'!L$14</f>
        <v>23.007164302415106</v>
      </c>
      <c r="L22" s="89">
        <f>'IS (carer)'!M$14</f>
        <v>22.797104366538605</v>
      </c>
      <c r="M22" s="89">
        <f>'IS (carer)'!N$14</f>
        <v>23.074176866382103</v>
      </c>
      <c r="N22" s="89">
        <f>'IS (carer)'!O$14</f>
        <v>23.069233998711432</v>
      </c>
      <c r="O22" s="89">
        <f>'IS (carer)'!P$14</f>
        <v>25.53624044976323</v>
      </c>
      <c r="P22" s="89">
        <f>'IS (carer)'!Q$14</f>
        <v>33.610615784394291</v>
      </c>
      <c r="Q22" s="89">
        <f>'IS (carer)'!R$14</f>
        <v>38.002029222911091</v>
      </c>
      <c r="R22" s="89">
        <f>'IS (carer)'!S$14</f>
        <v>44.852763973992381</v>
      </c>
      <c r="S22" s="89">
        <f>'IS (carer)'!T$14</f>
        <v>48.918404319529522</v>
      </c>
      <c r="T22" s="89">
        <f>'IS (carer)'!U$14</f>
        <v>51.219904029238059</v>
      </c>
      <c r="U22" s="89">
        <f>'IS (carer)'!V$14</f>
        <v>53.748274973381399</v>
      </c>
      <c r="V22" s="56">
        <f>'IS (carer)'!W$14</f>
        <v>55.494495225143204</v>
      </c>
    </row>
    <row r="23" spans="1:22" ht="15" customHeight="1">
      <c r="A23" s="53" t="s">
        <v>188</v>
      </c>
      <c r="B23" s="89"/>
      <c r="C23" s="89"/>
      <c r="D23" s="89"/>
      <c r="E23" s="89"/>
      <c r="F23" s="89">
        <f>'IS (others)'!G$14</f>
        <v>31.433529285303166</v>
      </c>
      <c r="G23" s="89">
        <f>'IS (others)'!H$14</f>
        <v>29.353079606636673</v>
      </c>
      <c r="H23" s="89">
        <f>'IS (others)'!I$14</f>
        <v>26.295636646676485</v>
      </c>
      <c r="I23" s="89">
        <f>'IS (others)'!J$14</f>
        <v>25.146901333787355</v>
      </c>
      <c r="J23" s="89">
        <f>'IS (others)'!K$14</f>
        <v>23.107580814029422</v>
      </c>
      <c r="K23" s="89">
        <f>'IS (others)'!L$14</f>
        <v>32.340297302750763</v>
      </c>
      <c r="L23" s="89">
        <f>'IS (others)'!M$14</f>
        <v>32.399946199750993</v>
      </c>
      <c r="M23" s="89">
        <f>'IS (others)'!N$14</f>
        <v>27.590093456750168</v>
      </c>
      <c r="N23" s="89">
        <f>'IS (others)'!O$14</f>
        <v>21.527534647502144</v>
      </c>
      <c r="O23" s="89">
        <f>'IS (others)'!P$14</f>
        <v>21.966369221351208</v>
      </c>
      <c r="P23" s="89">
        <f>'IS (others)'!Q$14</f>
        <v>21.543681814290188</v>
      </c>
      <c r="Q23" s="89">
        <f>'IS (others)'!R$14</f>
        <v>20.682044500727983</v>
      </c>
      <c r="R23" s="89">
        <f>'IS (others)'!S$14</f>
        <v>19.991726388626386</v>
      </c>
      <c r="S23" s="89">
        <f>'IS (others)'!T$14</f>
        <v>16.501846639105512</v>
      </c>
      <c r="T23" s="89">
        <f>'IS (others)'!U$14</f>
        <v>13.844070390167152</v>
      </c>
      <c r="U23" s="89">
        <f>'IS (others)'!V$14</f>
        <v>12.059701041018714</v>
      </c>
      <c r="V23" s="56">
        <f>'IS (others)'!W$14</f>
        <v>10.276717602854532</v>
      </c>
    </row>
    <row r="24" spans="1:22" ht="30" customHeight="1">
      <c r="A24" s="109" t="s">
        <v>59</v>
      </c>
      <c r="B24" s="89"/>
      <c r="C24" s="89"/>
      <c r="D24" s="89"/>
      <c r="E24" s="89"/>
      <c r="F24" s="89">
        <f>IIDB!G$14</f>
        <v>57.301563024451148</v>
      </c>
      <c r="G24" s="89">
        <f>IIDB!H$14</f>
        <v>58.794841066064222</v>
      </c>
      <c r="H24" s="89">
        <f>IIDB!I$14</f>
        <v>59.083374842168141</v>
      </c>
      <c r="I24" s="89">
        <f>IIDB!J$14</f>
        <v>59.392570567382457</v>
      </c>
      <c r="J24" s="89">
        <f>IIDB!K$14</f>
        <v>60.956039957057399</v>
      </c>
      <c r="K24" s="89">
        <f>IIDB!L$14</f>
        <v>60.352960763567829</v>
      </c>
      <c r="L24" s="89">
        <f>IIDB!M$14</f>
        <v>60.383595572642157</v>
      </c>
      <c r="M24" s="89">
        <f>IIDB!N$14</f>
        <v>61.031264783105527</v>
      </c>
      <c r="N24" s="89">
        <f>IIDB!O$14</f>
        <v>63.083792563066837</v>
      </c>
      <c r="O24" s="89">
        <f>IIDB!P$14</f>
        <v>65.174525241973086</v>
      </c>
      <c r="P24" s="89">
        <f>IIDB!Q$14</f>
        <v>67.856286933902453</v>
      </c>
      <c r="Q24" s="89">
        <f>IIDB!R$14</f>
        <v>67.608384062231579</v>
      </c>
      <c r="R24" s="89">
        <f>IIDB!S$14</f>
        <v>69.36144578897067</v>
      </c>
      <c r="S24" s="89">
        <f>IIDB!T$14</f>
        <v>69.041606535463274</v>
      </c>
      <c r="T24" s="89">
        <f>IIDB!U$14</f>
        <v>69.991468182880439</v>
      </c>
      <c r="U24" s="89">
        <f>IIDB!V$14</f>
        <v>68.845541262744234</v>
      </c>
      <c r="V24" s="56">
        <f>IIDB!W$14</f>
        <v>66.688843208846109</v>
      </c>
    </row>
    <row r="25" spans="1:22" ht="15" customHeight="1">
      <c r="A25" s="108" t="s">
        <v>60</v>
      </c>
      <c r="B25" s="89">
        <f>JSA!C$14</f>
        <v>212.90749392679609</v>
      </c>
      <c r="C25" s="89">
        <f>JSA!D$14</f>
        <v>349.50769133443407</v>
      </c>
      <c r="D25" s="89">
        <f>JSA!E$14</f>
        <v>297.20122508485701</v>
      </c>
      <c r="E25" s="89">
        <f>JSA!F$14</f>
        <v>262.93106188312606</v>
      </c>
      <c r="F25" s="89">
        <f>JSA!G$14</f>
        <v>220.85268160437212</v>
      </c>
      <c r="G25" s="89">
        <f>JSA!H$14</f>
        <v>196.9123237276832</v>
      </c>
      <c r="H25" s="89">
        <f>JSA!I$14</f>
        <v>215.5862492000314</v>
      </c>
      <c r="I25" s="89">
        <f>JSA!J$14</f>
        <v>222.07693476112922</v>
      </c>
      <c r="J25" s="89">
        <f>JSA!K$14</f>
        <v>191.32255005674043</v>
      </c>
      <c r="K25" s="89">
        <f>JSA!L$14</f>
        <v>203.76588899102055</v>
      </c>
      <c r="L25" s="89">
        <f>JSA!M$14</f>
        <v>214.21455817039526</v>
      </c>
      <c r="M25" s="89">
        <f>JSA!N$14</f>
        <v>188.97290136098937</v>
      </c>
      <c r="N25" s="89">
        <f>JSA!O$14</f>
        <v>264.06068679210654</v>
      </c>
      <c r="O25" s="89">
        <f>JSA!P$14</f>
        <v>471.26637460224123</v>
      </c>
      <c r="P25" s="89">
        <f>JSA!Q$14</f>
        <v>426.44334657407859</v>
      </c>
      <c r="Q25" s="89">
        <f>JSA!R$14</f>
        <v>455.3283911445626</v>
      </c>
      <c r="R25" s="89">
        <f>JSA!S$14</f>
        <v>470.654416054725</v>
      </c>
      <c r="S25" s="89">
        <f>JSA!T$14</f>
        <v>375.89486621350261</v>
      </c>
      <c r="T25" s="89">
        <f>JSA!U$14</f>
        <v>254.29873943076723</v>
      </c>
      <c r="U25" s="89">
        <f>JSA!V$14</f>
        <v>194.7312728310782</v>
      </c>
      <c r="V25" s="56">
        <f>JSA!W$14</f>
        <v>164.89381847532934</v>
      </c>
    </row>
    <row r="26" spans="1:22" ht="15" customHeight="1">
      <c r="A26" s="108" t="s">
        <v>61</v>
      </c>
      <c r="B26" s="89"/>
      <c r="C26" s="89"/>
      <c r="D26" s="89"/>
      <c r="E26" s="89"/>
      <c r="F26" s="89">
        <f>MA!G$14</f>
        <v>6.1177394998918038</v>
      </c>
      <c r="G26" s="89">
        <f>MA!H$14</f>
        <v>7.958103184223706</v>
      </c>
      <c r="H26" s="89">
        <f>MA!I$14</f>
        <v>11.262363688611549</v>
      </c>
      <c r="I26" s="89">
        <f>MA!J$14</f>
        <v>20.266835168941345</v>
      </c>
      <c r="J26" s="89">
        <f>MA!K$14</f>
        <v>24.689794473417482</v>
      </c>
      <c r="K26" s="89">
        <f>MA!L$14</f>
        <v>25.196965856868154</v>
      </c>
      <c r="L26" s="89">
        <f>MA!M$14</f>
        <v>28.899992898759614</v>
      </c>
      <c r="M26" s="89">
        <f>MA!N$14</f>
        <v>37.58114697134436</v>
      </c>
      <c r="N26" s="89">
        <f>MA!O$14</f>
        <v>52.392154614621383</v>
      </c>
      <c r="O26" s="89">
        <f>MA!P$14</f>
        <v>49.387132053793685</v>
      </c>
      <c r="P26" s="89">
        <f>MA!Q$14</f>
        <v>51.743280312675793</v>
      </c>
      <c r="Q26" s="89">
        <f>MA!R$14</f>
        <v>55.167170695488252</v>
      </c>
      <c r="R26" s="89">
        <f>MA!S$14</f>
        <v>59.293164666376057</v>
      </c>
      <c r="S26" s="89">
        <f>MA!T$14</f>
        <v>57.641515818841775</v>
      </c>
      <c r="T26" s="89">
        <f>MA!U$14</f>
        <v>56.553338587597999</v>
      </c>
      <c r="U26" s="89">
        <f>MA!V$14</f>
        <v>58.202087609946275</v>
      </c>
      <c r="V26" s="56">
        <f>MA!W$14</f>
        <v>59.513921825734073</v>
      </c>
    </row>
    <row r="27" spans="1:22" ht="15" customHeight="1">
      <c r="A27" s="108" t="s">
        <v>189</v>
      </c>
      <c r="B27" s="89"/>
      <c r="C27" s="89"/>
      <c r="D27" s="89"/>
      <c r="E27" s="89"/>
      <c r="F27" s="89"/>
      <c r="G27" s="89"/>
      <c r="H27" s="89"/>
      <c r="I27" s="89"/>
      <c r="J27" s="89">
        <f>O75TVL!K$14</f>
        <v>63.34554382972032</v>
      </c>
      <c r="K27" s="89">
        <f>O75TVL!L$14</f>
        <v>67.002445219970483</v>
      </c>
      <c r="L27" s="89">
        <f>O75TVL!M$14</f>
        <v>71.116030234335526</v>
      </c>
      <c r="M27" s="89">
        <f>O75TVL!N$14</f>
        <v>74.531227572423916</v>
      </c>
      <c r="N27" s="89">
        <f>O75TVL!O$14</f>
        <v>77.269253053178176</v>
      </c>
      <c r="O27" s="89">
        <f>O75TVL!P$14</f>
        <v>80.520155998417422</v>
      </c>
      <c r="P27" s="89">
        <f>O75TVL!Q$14</f>
        <v>84.916224799973534</v>
      </c>
      <c r="Q27" s="89">
        <f>O75TVL!R$14</f>
        <v>86.208653286742774</v>
      </c>
      <c r="R27" s="89">
        <f>O75TVL!S$14</f>
        <v>87.486748755901559</v>
      </c>
      <c r="S27" s="89">
        <f>O75TVL!T$14</f>
        <v>88.188031053057969</v>
      </c>
      <c r="T27" s="89">
        <f>O75TVL!U$14</f>
        <v>89.054345515516985</v>
      </c>
      <c r="U27" s="89">
        <f>O75TVL!V$14</f>
        <v>90.652246836465338</v>
      </c>
      <c r="V27" s="56">
        <f>O75TVL!W$14</f>
        <v>91.695432114024385</v>
      </c>
    </row>
    <row r="28" spans="1:22" ht="15" customHeight="1">
      <c r="A28" s="108" t="s">
        <v>95</v>
      </c>
      <c r="B28" s="89"/>
      <c r="C28" s="89"/>
      <c r="D28" s="89"/>
      <c r="E28" s="89"/>
      <c r="F28" s="89"/>
      <c r="G28" s="89"/>
      <c r="H28" s="89"/>
      <c r="I28" s="89"/>
      <c r="J28" s="89">
        <f>PC!K$14</f>
        <v>568.09030557298672</v>
      </c>
      <c r="K28" s="89">
        <f>PC!L$14</f>
        <v>620.66848475374695</v>
      </c>
      <c r="L28" s="89">
        <f>PC!M$14</f>
        <v>669.89260735588823</v>
      </c>
      <c r="M28" s="89">
        <f>PC!N$14</f>
        <v>725.79548870013184</v>
      </c>
      <c r="N28" s="89">
        <f>PC!O$14</f>
        <v>765.20743462531664</v>
      </c>
      <c r="O28" s="89">
        <f>PC!P$14</f>
        <v>817.9087523832618</v>
      </c>
      <c r="P28" s="89">
        <f>PC!Q$14</f>
        <v>839.30374505228656</v>
      </c>
      <c r="Q28" s="89">
        <f>PC!R$14</f>
        <v>829.15370835174406</v>
      </c>
      <c r="R28" s="89">
        <f>PC!S$14</f>
        <v>777.39129393248595</v>
      </c>
      <c r="S28" s="89">
        <f>PC!T$14</f>
        <v>732.22500289278366</v>
      </c>
      <c r="T28" s="89">
        <f>PC!U$14</f>
        <v>685.37690798555241</v>
      </c>
      <c r="U28" s="89">
        <f>PC!V$14</f>
        <v>637.28914598468918</v>
      </c>
      <c r="V28" s="56">
        <f>PC!W$14</f>
        <v>599.53173927381624</v>
      </c>
    </row>
    <row r="29" spans="1:22" ht="30" customHeight="1">
      <c r="A29" s="108" t="s">
        <v>108</v>
      </c>
      <c r="B29" s="89"/>
      <c r="C29" s="89"/>
      <c r="D29" s="89"/>
      <c r="E29" s="89"/>
      <c r="F29" s="89"/>
      <c r="G29" s="89"/>
      <c r="H29" s="89"/>
      <c r="I29" s="89"/>
      <c r="J29" s="89"/>
      <c r="K29" s="89"/>
      <c r="L29" s="89"/>
      <c r="M29" s="89"/>
      <c r="N29" s="89"/>
      <c r="O29" s="89"/>
      <c r="P29" s="89"/>
      <c r="Q29" s="89"/>
      <c r="R29" s="89"/>
      <c r="S29" s="89">
        <f>PIP!T$14</f>
        <v>13.852912946653074</v>
      </c>
      <c r="T29" s="89">
        <f>PIP!U$14</f>
        <v>116.12380432826993</v>
      </c>
      <c r="U29" s="89">
        <f>PIP!V$14</f>
        <v>242.82814619274478</v>
      </c>
      <c r="V29" s="56">
        <f>PIP!W$14</f>
        <v>476.54256651687933</v>
      </c>
    </row>
    <row r="30" spans="1:22" ht="15" customHeight="1">
      <c r="A30" s="108" t="s">
        <v>62</v>
      </c>
      <c r="B30" s="89">
        <f>SDA!C$14</f>
        <v>100.33732143899478</v>
      </c>
      <c r="C30" s="89">
        <f>SDA!D$14</f>
        <v>110.34077526535656</v>
      </c>
      <c r="D30" s="89">
        <f>SDA!E$14</f>
        <v>110.04549977670044</v>
      </c>
      <c r="E30" s="89">
        <f>SDA!F$14</f>
        <v>113.54696470655433</v>
      </c>
      <c r="F30" s="89">
        <f>SDA!G$14</f>
        <v>114.44174288656954</v>
      </c>
      <c r="G30" s="89">
        <f>SDA!H$14</f>
        <v>117.40586397907479</v>
      </c>
      <c r="H30" s="89">
        <f>SDA!I$14</f>
        <v>107.75853117488239</v>
      </c>
      <c r="I30" s="89">
        <f>SDA!J$14</f>
        <v>105.33745908015416</v>
      </c>
      <c r="J30" s="89">
        <f>SDA!K$14</f>
        <v>103.79216076057671</v>
      </c>
      <c r="K30" s="89">
        <f>SDA!L$14</f>
        <v>102.06653809784451</v>
      </c>
      <c r="L30" s="89">
        <f>SDA!M$14</f>
        <v>102.55463183868949</v>
      </c>
      <c r="M30" s="89">
        <f>SDA!N$14</f>
        <v>101.8044243112645</v>
      </c>
      <c r="N30" s="89">
        <f>SDA!O$14</f>
        <v>100.75631626443197</v>
      </c>
      <c r="O30" s="89">
        <f>SDA!P$14</f>
        <v>103.16993493216867</v>
      </c>
      <c r="P30" s="89">
        <f>SDA!Q$14</f>
        <v>101.57338718645582</v>
      </c>
      <c r="Q30" s="89">
        <f>SDA!R$14</f>
        <v>100.70721640585158</v>
      </c>
      <c r="R30" s="89">
        <f>SDA!S$14</f>
        <v>101.4230215673998</v>
      </c>
      <c r="S30" s="89">
        <f>SDA!T$14</f>
        <v>97.901020807500203</v>
      </c>
      <c r="T30" s="89">
        <f>SDA!U$14</f>
        <v>79.283640272172406</v>
      </c>
      <c r="U30" s="89">
        <f>SDA!V$14</f>
        <v>49.093742089800003</v>
      </c>
      <c r="V30" s="56">
        <f>SDA!W$14</f>
        <v>26.470675286078034</v>
      </c>
    </row>
    <row r="31" spans="1:22" ht="15" customHeight="1">
      <c r="A31" s="53" t="s">
        <v>49</v>
      </c>
      <c r="B31" s="89"/>
      <c r="C31" s="89"/>
      <c r="D31" s="89"/>
      <c r="E31" s="89"/>
      <c r="F31" s="89">
        <f>'SDA (working age)'!G$14</f>
        <v>96.170347521651763</v>
      </c>
      <c r="G31" s="89">
        <f>'SDA (working age)'!H$14</f>
        <v>98.995999226190747</v>
      </c>
      <c r="H31" s="89">
        <f>'SDA (working age)'!I$14</f>
        <v>89.652337007565862</v>
      </c>
      <c r="I31" s="89">
        <f>'SDA (working age)'!J$14</f>
        <v>86.588714049122586</v>
      </c>
      <c r="J31" s="89">
        <f>'SDA (working age)'!K$14</f>
        <v>90.147213049094717</v>
      </c>
      <c r="K31" s="89">
        <f>'SDA (working age)'!L$14</f>
        <v>87.846707903125903</v>
      </c>
      <c r="L31" s="89">
        <f>'SDA (working age)'!M$14</f>
        <v>87.484124230387053</v>
      </c>
      <c r="M31" s="89">
        <f>'SDA (working age)'!N$14</f>
        <v>79.528639275630724</v>
      </c>
      <c r="N31" s="89">
        <f>'SDA (working age)'!O$14</f>
        <v>81.33030991163578</v>
      </c>
      <c r="O31" s="89">
        <f>'SDA (working age)'!P$14</f>
        <v>82.668046862611817</v>
      </c>
      <c r="P31" s="89">
        <f>'SDA (working age)'!Q$14</f>
        <v>82.109763963901059</v>
      </c>
      <c r="Q31" s="89">
        <f>'SDA (working age)'!R$14</f>
        <v>81.231963877216657</v>
      </c>
      <c r="R31" s="89">
        <f>'SDA (working age)'!S$14</f>
        <v>83.087888759318275</v>
      </c>
      <c r="S31" s="89">
        <f>'SDA (working age)'!T$14</f>
        <v>81.500984865121509</v>
      </c>
      <c r="T31" s="89">
        <f>'SDA (working age)'!U$14</f>
        <v>63.344099171557225</v>
      </c>
      <c r="U31" s="89">
        <f>'SDA (working age)'!V$14</f>
        <v>34.139178711518689</v>
      </c>
      <c r="V31" s="56">
        <f>'SDA (working age)'!W$14</f>
        <v>11.855984562390416</v>
      </c>
    </row>
    <row r="32" spans="1:22" ht="15" customHeight="1">
      <c r="A32" s="53" t="s">
        <v>50</v>
      </c>
      <c r="B32" s="89"/>
      <c r="C32" s="89"/>
      <c r="D32" s="89"/>
      <c r="E32" s="89"/>
      <c r="F32" s="89">
        <f>'SDA (pensioners)'!G$14</f>
        <v>18.271395364917815</v>
      </c>
      <c r="G32" s="89">
        <f>'SDA (pensioners)'!H$14</f>
        <v>18.40986475288403</v>
      </c>
      <c r="H32" s="89">
        <f>'SDA (pensioners)'!I$14</f>
        <v>18.106194167316492</v>
      </c>
      <c r="I32" s="89">
        <f>'SDA (pensioners)'!J$14</f>
        <v>18.748745031031575</v>
      </c>
      <c r="J32" s="89">
        <f>'SDA (pensioners)'!K$14</f>
        <v>13.644947711482011</v>
      </c>
      <c r="K32" s="89">
        <f>'SDA (pensioners)'!L$14</f>
        <v>14.2198301947186</v>
      </c>
      <c r="L32" s="89">
        <f>'SDA (pensioners)'!M$14</f>
        <v>15.070507608302433</v>
      </c>
      <c r="M32" s="89">
        <f>'SDA (pensioners)'!N$14</f>
        <v>22.275785035633774</v>
      </c>
      <c r="N32" s="89">
        <f>'SDA (pensioners)'!O$14</f>
        <v>19.426006352796211</v>
      </c>
      <c r="O32" s="89">
        <f>'SDA (pensioners)'!P$14</f>
        <v>20.501888069556859</v>
      </c>
      <c r="P32" s="89">
        <f>'SDA (pensioners)'!Q$14</f>
        <v>19.463623222554759</v>
      </c>
      <c r="Q32" s="89">
        <f>'SDA (pensioners)'!R$14</f>
        <v>19.475252528634911</v>
      </c>
      <c r="R32" s="89">
        <f>'SDA (pensioners)'!S$14</f>
        <v>18.335132808081511</v>
      </c>
      <c r="S32" s="89">
        <f>'SDA (pensioners)'!T$14</f>
        <v>16.400035942378675</v>
      </c>
      <c r="T32" s="89">
        <f>'SDA (pensioners)'!U$14</f>
        <v>15.939541100615175</v>
      </c>
      <c r="U32" s="89">
        <f>'SDA (pensioners)'!V$14</f>
        <v>14.954563378281307</v>
      </c>
      <c r="V32" s="56">
        <f>'SDA (pensioners)'!W$14</f>
        <v>14.614690723687618</v>
      </c>
    </row>
    <row r="33" spans="1:22" ht="15">
      <c r="A33" s="110" t="s">
        <v>63</v>
      </c>
      <c r="B33" s="89"/>
      <c r="C33" s="89"/>
      <c r="D33" s="89"/>
      <c r="E33" s="89">
        <f>SP!F$14</f>
        <v>5241.0957255110334</v>
      </c>
      <c r="F33" s="89">
        <f>SP!G$14</f>
        <v>5369.9661062965515</v>
      </c>
      <c r="G33" s="89">
        <f>SP!H$14</f>
        <v>5803.0675758008792</v>
      </c>
      <c r="H33" s="89">
        <f>SP!I$14</f>
        <v>6191.8009542717973</v>
      </c>
      <c r="I33" s="89">
        <f>SP!J$14</f>
        <v>6493.3485432331763</v>
      </c>
      <c r="J33" s="89">
        <f>SP!K$14</f>
        <v>6826.3936316914569</v>
      </c>
      <c r="K33" s="89">
        <f>SP!L$14</f>
        <v>7206.0281802838617</v>
      </c>
      <c r="L33" s="89">
        <f>SP!M$14</f>
        <v>7534.8475875942968</v>
      </c>
      <c r="M33" s="89">
        <f>SP!N$14</f>
        <v>8116.0196612258742</v>
      </c>
      <c r="N33" s="89">
        <f>SP!O$14</f>
        <v>8699.1375347254343</v>
      </c>
      <c r="O33" s="89">
        <f>SP!P$14</f>
        <v>9472.3440947977633</v>
      </c>
      <c r="P33" s="89">
        <f>SP!Q$14</f>
        <v>9892.7462825561706</v>
      </c>
      <c r="Q33" s="89">
        <f>SP!R$14</f>
        <v>10539.246620743326</v>
      </c>
      <c r="R33" s="89">
        <f>SP!S$14</f>
        <v>11379.071613379556</v>
      </c>
      <c r="S33" s="89">
        <f>SP!T$14</f>
        <v>11892.288847467114</v>
      </c>
      <c r="T33" s="89">
        <f>SP!U$14</f>
        <v>12392.929136629427</v>
      </c>
      <c r="U33" s="89">
        <f>SP!V$14</f>
        <v>12822.475186725023</v>
      </c>
      <c r="V33" s="56">
        <f>SP!W$14</f>
        <v>13145.345637424136</v>
      </c>
    </row>
    <row r="34" spans="1:22" ht="30" customHeight="1">
      <c r="A34" s="110" t="s">
        <v>96</v>
      </c>
      <c r="B34" s="89"/>
      <c r="C34" s="89"/>
      <c r="D34" s="89"/>
      <c r="E34" s="89"/>
      <c r="F34" s="89"/>
      <c r="G34" s="89"/>
      <c r="H34" s="89"/>
      <c r="I34" s="89"/>
      <c r="J34" s="89">
        <f>SMP!K$14</f>
        <v>183.17211884960997</v>
      </c>
      <c r="K34" s="89">
        <f>SMP!L$14</f>
        <v>171.75615572307757</v>
      </c>
      <c r="L34" s="89">
        <f>SMP!M$14</f>
        <v>196.69708181869657</v>
      </c>
      <c r="M34" s="89">
        <f>SMP!N$14</f>
        <v>234.54102952626064</v>
      </c>
      <c r="N34" s="89">
        <f>SMP!O$14</f>
        <v>281.60677341096419</v>
      </c>
      <c r="O34" s="89">
        <f>SMP!P$14</f>
        <v>305.99429185155702</v>
      </c>
      <c r="P34" s="89">
        <f>SMP!Q$14</f>
        <v>328.57380402410547</v>
      </c>
      <c r="Q34" s="89">
        <f>SMP!R$14</f>
        <v>326.82723431494799</v>
      </c>
      <c r="R34" s="89">
        <f>SMP!S$14</f>
        <v>334.22370911545443</v>
      </c>
      <c r="S34" s="89">
        <f>SMP!T$14</f>
        <v>331.21273643963002</v>
      </c>
      <c r="T34" s="89">
        <f>SMP!U$14</f>
        <v>338.38667454448984</v>
      </c>
      <c r="U34" s="89">
        <f>SMP!V$14</f>
        <v>345.17787759096944</v>
      </c>
      <c r="V34" s="56">
        <f>SMP!W$14</f>
        <v>351.52542936806776</v>
      </c>
    </row>
    <row r="35" spans="1:22" ht="15" customHeight="1">
      <c r="A35" s="110" t="s">
        <v>109</v>
      </c>
      <c r="B35" s="89"/>
      <c r="C35" s="89"/>
      <c r="D35" s="89"/>
      <c r="E35" s="89"/>
      <c r="F35" s="89"/>
      <c r="G35" s="89"/>
      <c r="H35" s="89"/>
      <c r="I35" s="89"/>
      <c r="J35" s="89"/>
      <c r="K35" s="89"/>
      <c r="L35" s="89"/>
      <c r="M35" s="89"/>
      <c r="N35" s="89"/>
      <c r="O35" s="89"/>
      <c r="P35" s="89"/>
      <c r="Q35" s="89"/>
      <c r="R35" s="89"/>
      <c r="S35" s="89">
        <f>UC!T$14</f>
        <v>9.0612790320442043E-3</v>
      </c>
      <c r="T35" s="89">
        <f>UC!U$14</f>
        <v>4.8411235106975641E-2</v>
      </c>
      <c r="U35" s="89">
        <f>UC!V$14</f>
        <v>18.861551724728002</v>
      </c>
      <c r="V35" s="56">
        <f>UC!W$14</f>
        <v>100.02607961868516</v>
      </c>
    </row>
    <row r="36" spans="1:22" ht="15" customHeight="1">
      <c r="A36" s="110" t="s">
        <v>64</v>
      </c>
      <c r="B36" s="89"/>
      <c r="C36" s="89"/>
      <c r="D36" s="89"/>
      <c r="E36" s="89"/>
      <c r="F36" s="89">
        <f>WFP!G$14</f>
        <v>244.41682382855765</v>
      </c>
      <c r="G36" s="89">
        <f>WFP!H$14</f>
        <v>235.1378600838766</v>
      </c>
      <c r="H36" s="89">
        <f>WFP!I$14</f>
        <v>238.9731602057862</v>
      </c>
      <c r="I36" s="89">
        <f>WFP!J$14</f>
        <v>271.08855246615963</v>
      </c>
      <c r="J36" s="89">
        <f>WFP!K$14</f>
        <v>353.74322775837163</v>
      </c>
      <c r="K36" s="89">
        <f>WFP!L$14</f>
        <v>452.9084842571138</v>
      </c>
      <c r="L36" s="89">
        <f>WFP!M$14</f>
        <v>287.19405232155503</v>
      </c>
      <c r="M36" s="89">
        <f>WFP!N$14</f>
        <v>296.03559969169373</v>
      </c>
      <c r="N36" s="89">
        <f>WFP!O$14</f>
        <v>388.17490248962321</v>
      </c>
      <c r="O36" s="89">
        <f>WFP!P$14</f>
        <v>393.22238289420943</v>
      </c>
      <c r="P36" s="89">
        <f>WFP!Q$14</f>
        <v>401.33909012551646</v>
      </c>
      <c r="Q36" s="89">
        <f>WFP!R$14</f>
        <v>309.85275944791931</v>
      </c>
      <c r="R36" s="89">
        <f>WFP!S$14</f>
        <v>308.56993877097551</v>
      </c>
      <c r="S36" s="89">
        <f>WFP!T$14</f>
        <v>308.64103680509328</v>
      </c>
      <c r="T36" s="89">
        <f>WFP!U$14</f>
        <v>305.24839790684814</v>
      </c>
      <c r="U36" s="89">
        <f>WFP!V$14</f>
        <v>301.83442247075038</v>
      </c>
      <c r="V36" s="56">
        <f>WFP!W$14</f>
        <v>298.88134416945479</v>
      </c>
    </row>
    <row r="37" spans="1:22" ht="30" customHeight="1">
      <c r="A37" s="111" t="s">
        <v>190</v>
      </c>
      <c r="B37" s="80">
        <f>SUM(B3:B36)-SUM(B9:B11,B19:B23)</f>
        <v>4435.0589591003873</v>
      </c>
      <c r="C37" s="80">
        <f>SUM(C3:C36)-SUM(C9:C11,C19:C23)</f>
        <v>4299.1444531729012</v>
      </c>
      <c r="D37" s="80">
        <f>SUM(D3:D36)-SUM(D9:D11,D19:D23)</f>
        <v>4235.8331079934187</v>
      </c>
      <c r="E37" s="80">
        <f>SUM(E3:E36)-SUM(E9:E11,E19:E23)</f>
        <v>9617.4153280913051</v>
      </c>
      <c r="F37" s="80">
        <f t="shared" ref="F37:M37" si="0">SUM(F3:F36)-SUM(F9:F11,F19:F23,F31:F32)</f>
        <v>10138.318060421003</v>
      </c>
      <c r="G37" s="80">
        <f t="shared" si="0"/>
        <v>10831.770222625746</v>
      </c>
      <c r="H37" s="80">
        <f t="shared" si="0"/>
        <v>11414.374749702818</v>
      </c>
      <c r="I37" s="80">
        <f t="shared" si="0"/>
        <v>11799.030978644207</v>
      </c>
      <c r="J37" s="80">
        <f t="shared" si="0"/>
        <v>12990.071808040369</v>
      </c>
      <c r="K37" s="80">
        <f t="shared" si="0"/>
        <v>13682.488852998687</v>
      </c>
      <c r="L37" s="80">
        <f t="shared" si="0"/>
        <v>14140.4194844137</v>
      </c>
      <c r="M37" s="80">
        <f t="shared" si="0"/>
        <v>15094.540525000184</v>
      </c>
      <c r="N37" s="80">
        <f t="shared" ref="N37:V37" si="1">SUM(N3:N36)-SUM(N9:N11,N19:N23,N31:N32,N15:N16)</f>
        <v>16289.339123918193</v>
      </c>
      <c r="O37" s="80">
        <f t="shared" si="1"/>
        <v>18082.445164478559</v>
      </c>
      <c r="P37" s="80">
        <f t="shared" si="1"/>
        <v>18864.657877015481</v>
      </c>
      <c r="Q37" s="80">
        <f t="shared" si="1"/>
        <v>19708.50515220223</v>
      </c>
      <c r="R37" s="80">
        <f t="shared" si="1"/>
        <v>20812.39262106728</v>
      </c>
      <c r="S37" s="80">
        <f t="shared" si="1"/>
        <v>20705.216085094708</v>
      </c>
      <c r="T37" s="80">
        <f t="shared" si="1"/>
        <v>21289.750865113281</v>
      </c>
      <c r="U37" s="80">
        <f t="shared" si="1"/>
        <v>21848.646175791266</v>
      </c>
      <c r="V37" s="51">
        <f t="shared" si="1"/>
        <v>22207.558446865758</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215</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376.80223867213198</v>
      </c>
      <c r="C41" s="89">
        <v>379.22001908819414</v>
      </c>
      <c r="D41" s="89">
        <v>387.13415506630093</v>
      </c>
      <c r="E41" s="89">
        <v>395.8505597817076</v>
      </c>
      <c r="F41" s="89">
        <v>403.27937828822672</v>
      </c>
      <c r="G41" s="89">
        <v>428.93268062448959</v>
      </c>
      <c r="H41" s="89">
        <v>447.8010437509958</v>
      </c>
      <c r="I41" s="89">
        <v>479.32775697018627</v>
      </c>
      <c r="J41" s="89">
        <v>512.77415669782977</v>
      </c>
      <c r="K41" s="89">
        <v>544.76222603647943</v>
      </c>
      <c r="L41" s="89">
        <v>562.46162809843179</v>
      </c>
      <c r="M41" s="89">
        <v>599.06397978960649</v>
      </c>
      <c r="N41" s="89">
        <v>634.87093976102165</v>
      </c>
      <c r="O41" s="89">
        <v>687.26396918111857</v>
      </c>
      <c r="P41" s="89">
        <v>703.83267453820565</v>
      </c>
      <c r="Q41" s="89">
        <v>719.94266473956952</v>
      </c>
      <c r="R41" s="89">
        <v>728.86855816681509</v>
      </c>
      <c r="S41" s="89">
        <v>702.55928646018378</v>
      </c>
      <c r="T41" s="89">
        <v>705.01650055066295</v>
      </c>
      <c r="U41" s="89">
        <v>717.39762731290102</v>
      </c>
      <c r="V41" s="56">
        <v>709.10028657513317</v>
      </c>
    </row>
    <row r="42" spans="1:22" ht="15">
      <c r="A42" s="108" t="s">
        <v>182</v>
      </c>
      <c r="B42" s="89" t="s">
        <v>208</v>
      </c>
      <c r="C42" s="89" t="s">
        <v>208</v>
      </c>
      <c r="D42" s="89" t="s">
        <v>208</v>
      </c>
      <c r="E42" s="89">
        <v>191.40182834055892</v>
      </c>
      <c r="F42" s="89">
        <v>183.19661174418405</v>
      </c>
      <c r="G42" s="89">
        <v>200.65506671360845</v>
      </c>
      <c r="H42" s="89">
        <v>188.94822897601071</v>
      </c>
      <c r="I42" s="89">
        <v>171.05961319775389</v>
      </c>
      <c r="J42" s="89">
        <v>152.6911615230558</v>
      </c>
      <c r="K42" s="89">
        <v>140.82241046152086</v>
      </c>
      <c r="L42" s="89">
        <v>124.18346825491581</v>
      </c>
      <c r="M42" s="89">
        <v>113.30283790604464</v>
      </c>
      <c r="N42" s="89">
        <v>101.15533722022931</v>
      </c>
      <c r="O42" s="89">
        <v>97.142215726503736</v>
      </c>
      <c r="P42" s="89">
        <v>90.913262684265135</v>
      </c>
      <c r="Q42" s="89">
        <v>87.07754058614789</v>
      </c>
      <c r="R42" s="89">
        <v>85.3677679353938</v>
      </c>
      <c r="S42" s="89">
        <v>82.885385465789469</v>
      </c>
      <c r="T42" s="89">
        <v>79.819493220693261</v>
      </c>
      <c r="U42" s="89">
        <v>79.743907474176694</v>
      </c>
      <c r="V42" s="56">
        <v>75.775611090563316</v>
      </c>
    </row>
    <row r="43" spans="1:22" ht="15">
      <c r="A43" s="108" t="s">
        <v>45</v>
      </c>
      <c r="B43" s="89" t="s">
        <v>208</v>
      </c>
      <c r="C43" s="89" t="s">
        <v>208</v>
      </c>
      <c r="D43" s="89" t="s">
        <v>208</v>
      </c>
      <c r="E43" s="89" t="s">
        <v>208</v>
      </c>
      <c r="F43" s="89" t="s">
        <v>208</v>
      </c>
      <c r="G43" s="89">
        <v>114.59270469834458</v>
      </c>
      <c r="H43" s="89">
        <v>121.23401898431969</v>
      </c>
      <c r="I43" s="89">
        <v>127.66539903699311</v>
      </c>
      <c r="J43" s="89">
        <v>132.46576685511829</v>
      </c>
      <c r="K43" s="89">
        <v>138.10016956975062</v>
      </c>
      <c r="L43" s="89">
        <v>139.09851265639708</v>
      </c>
      <c r="M43" s="89">
        <v>149.05071000160572</v>
      </c>
      <c r="N43" s="89">
        <v>157.69461889228114</v>
      </c>
      <c r="O43" s="89">
        <v>173.19390910353221</v>
      </c>
      <c r="P43" s="89">
        <v>181.89402079972547</v>
      </c>
      <c r="Q43" s="89">
        <v>200.05993206886674</v>
      </c>
      <c r="R43" s="89">
        <v>217.96060240606656</v>
      </c>
      <c r="S43" s="89">
        <v>231.49820181656122</v>
      </c>
      <c r="T43" s="89">
        <v>252.53544947984466</v>
      </c>
      <c r="U43" s="89">
        <v>274.3821525395075</v>
      </c>
      <c r="V43" s="56">
        <v>280.69983808263066</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22.76505597544007</v>
      </c>
      <c r="P44" s="89">
        <v>43.271461091590943</v>
      </c>
      <c r="Q44" s="89">
        <v>19.258937975514065</v>
      </c>
      <c r="R44" s="89">
        <v>12.806894184211712</v>
      </c>
      <c r="S44" s="89">
        <v>0.62584708820562573</v>
      </c>
      <c r="T44" s="89" t="s">
        <v>208</v>
      </c>
      <c r="U44" s="89" t="s">
        <v>208</v>
      </c>
      <c r="V44" s="56">
        <v>1.5564190837721648</v>
      </c>
    </row>
    <row r="45" spans="1:22" ht="15">
      <c r="A45" s="108" t="s">
        <v>46</v>
      </c>
      <c r="B45" s="89">
        <v>320.93578927728862</v>
      </c>
      <c r="C45" s="89">
        <v>312.56494611536573</v>
      </c>
      <c r="D45" s="89">
        <v>315.51551860922723</v>
      </c>
      <c r="E45" s="89">
        <v>326.51511849913544</v>
      </c>
      <c r="F45" s="89">
        <v>326.30176518221469</v>
      </c>
      <c r="G45" s="89">
        <v>338.79548552627767</v>
      </c>
      <c r="H45" s="89">
        <v>360.63389443567502</v>
      </c>
      <c r="I45" s="89">
        <v>429.16933099327923</v>
      </c>
      <c r="J45" s="89">
        <v>477.46832399793419</v>
      </c>
      <c r="K45" s="89">
        <v>502.07287452545285</v>
      </c>
      <c r="L45" s="89">
        <v>515.09064246137666</v>
      </c>
      <c r="M45" s="89">
        <v>519.25819918983677</v>
      </c>
      <c r="N45" s="89">
        <v>541.43623134797087</v>
      </c>
      <c r="O45" s="89">
        <v>608.38063877534796</v>
      </c>
      <c r="P45" s="89">
        <v>634.32079998084419</v>
      </c>
      <c r="Q45" s="89">
        <v>622.42463421370826</v>
      </c>
      <c r="R45" s="89">
        <v>607.68216437587284</v>
      </c>
      <c r="S45" s="89" t="s">
        <v>208</v>
      </c>
      <c r="T45" s="89" t="s">
        <v>208</v>
      </c>
      <c r="U45" s="89" t="s">
        <v>208</v>
      </c>
      <c r="V45" s="56" t="s">
        <v>208</v>
      </c>
    </row>
    <row r="46" spans="1:22" ht="26.25" customHeight="1">
      <c r="A46" s="108" t="s">
        <v>47</v>
      </c>
      <c r="B46" s="89">
        <v>538.34202722217037</v>
      </c>
      <c r="C46" s="89">
        <v>586.3973549339579</v>
      </c>
      <c r="D46" s="89">
        <v>620.36328652107682</v>
      </c>
      <c r="E46" s="89">
        <v>663.11082502628346</v>
      </c>
      <c r="F46" s="89">
        <v>699.73080063721943</v>
      </c>
      <c r="G46" s="89">
        <v>752.73134136928331</v>
      </c>
      <c r="H46" s="89">
        <v>803.09387264403347</v>
      </c>
      <c r="I46" s="89">
        <v>858.92433235582723</v>
      </c>
      <c r="J46" s="89">
        <v>907.42505993407349</v>
      </c>
      <c r="K46" s="89">
        <v>955.24217220057835</v>
      </c>
      <c r="L46" s="89">
        <v>994.15688051688937</v>
      </c>
      <c r="M46" s="89">
        <v>1065.0986063670407</v>
      </c>
      <c r="N46" s="89">
        <v>1133.248811742993</v>
      </c>
      <c r="O46" s="89">
        <v>1244.054926649831</v>
      </c>
      <c r="P46" s="89">
        <v>1294.2259100526105</v>
      </c>
      <c r="Q46" s="89">
        <v>1373.7718120438001</v>
      </c>
      <c r="R46" s="89">
        <v>1454.7942674180449</v>
      </c>
      <c r="S46" s="89">
        <v>1479.7875601158403</v>
      </c>
      <c r="T46" s="89">
        <v>1480.2001170284852</v>
      </c>
      <c r="U46" s="89">
        <v>1463.3698222241942</v>
      </c>
      <c r="V46" s="56">
        <v>1266.9600925354393</v>
      </c>
    </row>
    <row r="47" spans="1:22" ht="15">
      <c r="A47" s="53" t="s">
        <v>48</v>
      </c>
      <c r="B47" s="89" t="s">
        <v>208</v>
      </c>
      <c r="C47" s="89" t="s">
        <v>208</v>
      </c>
      <c r="D47" s="89" t="s">
        <v>208</v>
      </c>
      <c r="E47" s="89" t="s">
        <v>208</v>
      </c>
      <c r="F47" s="89" t="s">
        <v>208</v>
      </c>
      <c r="G47" s="89" t="s">
        <v>208</v>
      </c>
      <c r="H47" s="89">
        <v>128.03123861399433</v>
      </c>
      <c r="I47" s="89">
        <v>132.82031273565573</v>
      </c>
      <c r="J47" s="89">
        <v>139.16123352818875</v>
      </c>
      <c r="K47" s="89">
        <v>149.51944570059862</v>
      </c>
      <c r="L47" s="89">
        <v>152.11246505282244</v>
      </c>
      <c r="M47" s="89">
        <v>159.10696679253431</v>
      </c>
      <c r="N47" s="89">
        <v>167.10916430401551</v>
      </c>
      <c r="O47" s="89">
        <v>179.78729329245391</v>
      </c>
      <c r="P47" s="89">
        <v>182.78564763800634</v>
      </c>
      <c r="Q47" s="89">
        <v>194.94183858615705</v>
      </c>
      <c r="R47" s="89">
        <v>200.80774239452487</v>
      </c>
      <c r="S47" s="89">
        <v>207.90377685418596</v>
      </c>
      <c r="T47" s="89">
        <v>240.39494777324188</v>
      </c>
      <c r="U47" s="89">
        <v>254.05045296965423</v>
      </c>
      <c r="V47" s="56">
        <v>256.69516431911643</v>
      </c>
    </row>
    <row r="48" spans="1:22" ht="15">
      <c r="A48" s="53" t="s">
        <v>49</v>
      </c>
      <c r="B48" s="89" t="s">
        <v>208</v>
      </c>
      <c r="C48" s="89" t="s">
        <v>208</v>
      </c>
      <c r="D48" s="89" t="s">
        <v>208</v>
      </c>
      <c r="E48" s="89" t="s">
        <v>208</v>
      </c>
      <c r="F48" s="89" t="s">
        <v>208</v>
      </c>
      <c r="G48" s="89" t="s">
        <v>208</v>
      </c>
      <c r="H48" s="89">
        <v>468.49234844204921</v>
      </c>
      <c r="I48" s="89">
        <v>500.61576910901584</v>
      </c>
      <c r="J48" s="89">
        <v>526.84588700513166</v>
      </c>
      <c r="K48" s="89">
        <v>550.05313170427701</v>
      </c>
      <c r="L48" s="89">
        <v>569.45222954801943</v>
      </c>
      <c r="M48" s="89">
        <v>608.51648844424187</v>
      </c>
      <c r="N48" s="89">
        <v>648.52966292022586</v>
      </c>
      <c r="O48" s="89">
        <v>711.65003464544316</v>
      </c>
      <c r="P48" s="89">
        <v>738.39174668154067</v>
      </c>
      <c r="Q48" s="89">
        <v>793.98235036662402</v>
      </c>
      <c r="R48" s="89">
        <v>847.0108021277</v>
      </c>
      <c r="S48" s="89">
        <v>852.29399422901076</v>
      </c>
      <c r="T48" s="89">
        <v>800.99021349422446</v>
      </c>
      <c r="U48" s="89">
        <v>793.76411269127323</v>
      </c>
      <c r="V48" s="56">
        <v>621.48279437910367</v>
      </c>
    </row>
    <row r="49" spans="1:22" ht="15">
      <c r="A49" s="53" t="s">
        <v>50</v>
      </c>
      <c r="B49" s="89" t="s">
        <v>208</v>
      </c>
      <c r="C49" s="89" t="s">
        <v>208</v>
      </c>
      <c r="D49" s="89" t="s">
        <v>208</v>
      </c>
      <c r="E49" s="89" t="s">
        <v>208</v>
      </c>
      <c r="F49" s="89" t="s">
        <v>208</v>
      </c>
      <c r="G49" s="89" t="s">
        <v>208</v>
      </c>
      <c r="H49" s="89">
        <v>206.12157477262221</v>
      </c>
      <c r="I49" s="89">
        <v>223.19455873533997</v>
      </c>
      <c r="J49" s="89">
        <v>239.29401458662292</v>
      </c>
      <c r="K49" s="89">
        <v>255.40690877531424</v>
      </c>
      <c r="L49" s="89">
        <v>272.42276890198616</v>
      </c>
      <c r="M49" s="89">
        <v>297.59826620829688</v>
      </c>
      <c r="N49" s="89">
        <v>317.92477357145594</v>
      </c>
      <c r="O49" s="89">
        <v>352.40909388954833</v>
      </c>
      <c r="P49" s="89">
        <v>370.62256957654643</v>
      </c>
      <c r="Q49" s="89">
        <v>384.60430380550071</v>
      </c>
      <c r="R49" s="89">
        <v>405.47288990826883</v>
      </c>
      <c r="S49" s="89">
        <v>416.02673085033376</v>
      </c>
      <c r="T49" s="89">
        <v>434.30023535832953</v>
      </c>
      <c r="U49" s="89">
        <v>416.0174007382555</v>
      </c>
      <c r="V49" s="56">
        <v>389.07358559096741</v>
      </c>
    </row>
    <row r="50" spans="1:22" ht="17.25" customHeight="1">
      <c r="A50" s="108" t="s">
        <v>91</v>
      </c>
      <c r="B50" s="89" t="s">
        <v>208</v>
      </c>
      <c r="C50" s="89" t="s">
        <v>208</v>
      </c>
      <c r="D50" s="89" t="s">
        <v>208</v>
      </c>
      <c r="E50" s="89" t="s">
        <v>208</v>
      </c>
      <c r="F50" s="89" t="s">
        <v>208</v>
      </c>
      <c r="G50" s="89" t="s">
        <v>208</v>
      </c>
      <c r="H50" s="89">
        <v>2.5505032841019641</v>
      </c>
      <c r="I50" s="89">
        <v>2.8382724388999048</v>
      </c>
      <c r="J50" s="89">
        <v>2.8775096476527593</v>
      </c>
      <c r="K50" s="89">
        <v>3.1133207350367695</v>
      </c>
      <c r="L50" s="89">
        <v>3.1315408448604365</v>
      </c>
      <c r="M50" s="89">
        <v>3.3088494325312947</v>
      </c>
      <c r="N50" s="89">
        <v>3.1015032838026708</v>
      </c>
      <c r="O50" s="89">
        <v>3.2388257172538322</v>
      </c>
      <c r="P50" s="89">
        <v>3.1142006776343174</v>
      </c>
      <c r="Q50" s="89">
        <v>3.0557405758715808</v>
      </c>
      <c r="R50" s="89">
        <v>6.4544900049165745</v>
      </c>
      <c r="S50" s="89">
        <v>14.657996712291467</v>
      </c>
      <c r="T50" s="89">
        <v>15.356032837094162</v>
      </c>
      <c r="U50" s="89">
        <v>11.314860650545155</v>
      </c>
      <c r="V50" s="56">
        <v>13.959985175327084</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14.946459920475403</v>
      </c>
      <c r="O51" s="89">
        <v>151.6820680714338</v>
      </c>
      <c r="P51" s="89">
        <v>271.4411651724314</v>
      </c>
      <c r="Q51" s="89">
        <v>409.28694330708487</v>
      </c>
      <c r="R51" s="89">
        <v>730.4400453360862</v>
      </c>
      <c r="S51" s="89">
        <v>1087.344898141635</v>
      </c>
      <c r="T51" s="89">
        <v>1331.7903524390181</v>
      </c>
      <c r="U51" s="89">
        <v>1466.6117486173916</v>
      </c>
      <c r="V51" s="56">
        <v>1502.7508002895142</v>
      </c>
    </row>
    <row r="52" spans="1:22" ht="15">
      <c r="A52" s="109" t="s">
        <v>51</v>
      </c>
      <c r="B52" s="89">
        <v>1885.9352789571344</v>
      </c>
      <c r="C52" s="89">
        <v>1785.6839889327289</v>
      </c>
      <c r="D52" s="89">
        <v>1728.2172829561075</v>
      </c>
      <c r="E52" s="89">
        <v>1723.1726061329596</v>
      </c>
      <c r="F52" s="89">
        <v>1682.7096877453384</v>
      </c>
      <c r="G52" s="89">
        <v>1704.3237510444494</v>
      </c>
      <c r="H52" s="89">
        <v>1815.9521212551545</v>
      </c>
      <c r="I52" s="89">
        <v>1804.2373484323648</v>
      </c>
      <c r="J52" s="89">
        <v>1895.8925222828354</v>
      </c>
      <c r="K52" s="89">
        <v>1974.9655666433639</v>
      </c>
      <c r="L52" s="89">
        <v>2060.3425110660078</v>
      </c>
      <c r="M52" s="89">
        <v>2132.1824020621034</v>
      </c>
      <c r="N52" s="89">
        <v>2286.1341005279728</v>
      </c>
      <c r="O52" s="89">
        <v>2693.1263259666507</v>
      </c>
      <c r="P52" s="89">
        <v>2827.0251170106071</v>
      </c>
      <c r="Q52" s="89">
        <v>2963.0040179687085</v>
      </c>
      <c r="R52" s="89">
        <v>3046.570981879499</v>
      </c>
      <c r="S52" s="89">
        <v>3036.5553887306191</v>
      </c>
      <c r="T52" s="89">
        <v>3023.2114827474743</v>
      </c>
      <c r="U52" s="89">
        <v>2993.5531365810998</v>
      </c>
      <c r="V52" s="56">
        <v>2851.9385672888989</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1514.124189464794</v>
      </c>
      <c r="O53" s="89">
        <v>1889.573928746584</v>
      </c>
      <c r="P53" s="89">
        <v>2013.0886595517536</v>
      </c>
      <c r="Q53" s="89">
        <v>2117.6349533390767</v>
      </c>
      <c r="R53" s="89">
        <v>2191.4628783862495</v>
      </c>
      <c r="S53" s="89">
        <v>2181.4963424911502</v>
      </c>
      <c r="T53" s="89">
        <v>2170.8412535342845</v>
      </c>
      <c r="U53" s="89">
        <v>2152.3606622872435</v>
      </c>
      <c r="V53" s="56">
        <v>2049.4716413818965</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772.00990991321544</v>
      </c>
      <c r="O54" s="89">
        <v>803.55239608545241</v>
      </c>
      <c r="P54" s="89">
        <v>813.93645745885374</v>
      </c>
      <c r="Q54" s="89">
        <v>845.36906462963168</v>
      </c>
      <c r="R54" s="89">
        <v>855.10810241696015</v>
      </c>
      <c r="S54" s="89">
        <v>855.05904623946878</v>
      </c>
      <c r="T54" s="89">
        <v>852.3702292131901</v>
      </c>
      <c r="U54" s="89">
        <v>841.19247429385621</v>
      </c>
      <c r="V54" s="56">
        <v>802.46692590700252</v>
      </c>
    </row>
    <row r="55" spans="1:22" ht="15">
      <c r="A55" s="109" t="s">
        <v>52</v>
      </c>
      <c r="B55" s="89">
        <v>780.2865583128073</v>
      </c>
      <c r="C55" s="89">
        <v>755.37385372452354</v>
      </c>
      <c r="D55" s="89">
        <v>743.95683648707484</v>
      </c>
      <c r="E55" s="89">
        <v>697.84105230103546</v>
      </c>
      <c r="F55" s="89">
        <v>688.11800730788173</v>
      </c>
      <c r="G55" s="89">
        <v>683.14242900477848</v>
      </c>
      <c r="H55" s="89">
        <v>688.45977470945957</v>
      </c>
      <c r="I55" s="89">
        <v>686.2791260260999</v>
      </c>
      <c r="J55" s="89">
        <v>681.990769830928</v>
      </c>
      <c r="K55" s="89">
        <v>676.39289155067536</v>
      </c>
      <c r="L55" s="89">
        <v>665.3943365958246</v>
      </c>
      <c r="M55" s="89">
        <v>669.3846134944888</v>
      </c>
      <c r="N55" s="89">
        <v>652.80675473349652</v>
      </c>
      <c r="O55" s="89">
        <v>609.90101312563604</v>
      </c>
      <c r="P55" s="89">
        <v>552.71720757968967</v>
      </c>
      <c r="Q55" s="89">
        <v>491.32354439073708</v>
      </c>
      <c r="R55" s="89">
        <v>327.85851800418789</v>
      </c>
      <c r="S55" s="89">
        <v>127.66928788701811</v>
      </c>
      <c r="T55" s="89">
        <v>16.011097417365402</v>
      </c>
      <c r="U55" s="89">
        <v>2.4099859037534115</v>
      </c>
      <c r="V55" s="56">
        <v>0.61173205166309519</v>
      </c>
    </row>
    <row r="56" spans="1:22" ht="27" customHeight="1">
      <c r="A56" s="108" t="s">
        <v>53</v>
      </c>
      <c r="B56" s="89">
        <v>2155.2426354761596</v>
      </c>
      <c r="C56" s="89">
        <v>1735.2314941962393</v>
      </c>
      <c r="D56" s="89">
        <v>1669.4168145647627</v>
      </c>
      <c r="E56" s="89">
        <v>1680.7878963168564</v>
      </c>
      <c r="F56" s="89">
        <v>1755.5904760504259</v>
      </c>
      <c r="G56" s="89">
        <v>1837.7836203256304</v>
      </c>
      <c r="H56" s="89">
        <v>1736.5444922491799</v>
      </c>
      <c r="I56" s="89">
        <v>1519.7393614050345</v>
      </c>
      <c r="J56" s="89">
        <v>1141.9856828764409</v>
      </c>
      <c r="K56" s="89">
        <v>1013.737932612178</v>
      </c>
      <c r="L56" s="89">
        <v>954.52362593220653</v>
      </c>
      <c r="M56" s="89">
        <v>960.42377367817005</v>
      </c>
      <c r="N56" s="89">
        <v>911.70108181756905</v>
      </c>
      <c r="O56" s="89">
        <v>883.93886238264702</v>
      </c>
      <c r="P56" s="89">
        <v>830.37707243064904</v>
      </c>
      <c r="Q56" s="89">
        <v>736.87940341141325</v>
      </c>
      <c r="R56" s="89">
        <v>557.29721386775941</v>
      </c>
      <c r="S56" s="89">
        <v>369.58036859339461</v>
      </c>
      <c r="T56" s="89">
        <v>298.92676266776567</v>
      </c>
      <c r="U56" s="89">
        <v>265.33404793715027</v>
      </c>
      <c r="V56" s="56">
        <v>234.28991702631228</v>
      </c>
    </row>
    <row r="57" spans="1:22" ht="15">
      <c r="A57" s="53" t="s">
        <v>54</v>
      </c>
      <c r="B57" s="89">
        <v>619.95722609337076</v>
      </c>
      <c r="C57" s="89">
        <v>590.5784427150096</v>
      </c>
      <c r="D57" s="89">
        <v>551.74086394578478</v>
      </c>
      <c r="E57" s="89">
        <v>549.58331005398315</v>
      </c>
      <c r="F57" s="89">
        <v>539.34936785229877</v>
      </c>
      <c r="G57" s="89">
        <v>580.60945156471814</v>
      </c>
      <c r="H57" s="89">
        <v>539.79570140474561</v>
      </c>
      <c r="I57" s="89">
        <v>287.90858932821965</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530.15280957451114</v>
      </c>
      <c r="G58" s="89">
        <v>553.77715757142721</v>
      </c>
      <c r="H58" s="89">
        <v>493.15772089431601</v>
      </c>
      <c r="I58" s="89">
        <v>511.16047401016004</v>
      </c>
      <c r="J58" s="89">
        <v>498.91156716700726</v>
      </c>
      <c r="K58" s="89">
        <v>460.74415010216364</v>
      </c>
      <c r="L58" s="89">
        <v>459.65701197365149</v>
      </c>
      <c r="M58" s="89">
        <v>504.73485235463215</v>
      </c>
      <c r="N58" s="89">
        <v>507.66351813668842</v>
      </c>
      <c r="O58" s="89">
        <v>495.66452398915897</v>
      </c>
      <c r="P58" s="89">
        <v>460.72141226485621</v>
      </c>
      <c r="Q58" s="89">
        <v>399.92189291621531</v>
      </c>
      <c r="R58" s="89">
        <v>243.02994414380314</v>
      </c>
      <c r="S58" s="89">
        <v>86.186797737139059</v>
      </c>
      <c r="T58" s="89">
        <v>36.288104316562922</v>
      </c>
      <c r="U58" s="89">
        <v>18.462643315457363</v>
      </c>
      <c r="V58" s="56">
        <v>7.459123912169388</v>
      </c>
    </row>
    <row r="59" spans="1:22" ht="15">
      <c r="A59" s="53" t="s">
        <v>186</v>
      </c>
      <c r="B59" s="89" t="s">
        <v>208</v>
      </c>
      <c r="C59" s="89" t="s">
        <v>208</v>
      </c>
      <c r="D59" s="89" t="s">
        <v>208</v>
      </c>
      <c r="E59" s="89" t="s">
        <v>208</v>
      </c>
      <c r="F59" s="89">
        <v>620.29944872079193</v>
      </c>
      <c r="G59" s="89">
        <v>635.51386836721588</v>
      </c>
      <c r="H59" s="89">
        <v>639.09985857241452</v>
      </c>
      <c r="I59" s="89">
        <v>656.40132498610762</v>
      </c>
      <c r="J59" s="89">
        <v>582.64455098735527</v>
      </c>
      <c r="K59" s="89">
        <v>484.94245650698122</v>
      </c>
      <c r="L59" s="89">
        <v>429.10599619867656</v>
      </c>
      <c r="M59" s="89">
        <v>395.34110100587941</v>
      </c>
      <c r="N59" s="89">
        <v>351.35927458921509</v>
      </c>
      <c r="O59" s="89">
        <v>333.60542810814934</v>
      </c>
      <c r="P59" s="89">
        <v>307.77570185630094</v>
      </c>
      <c r="Q59" s="89">
        <v>272.74390087509647</v>
      </c>
      <c r="R59" s="89">
        <v>244.60571463726112</v>
      </c>
      <c r="S59" s="89">
        <v>214.13298276314336</v>
      </c>
      <c r="T59" s="89">
        <v>194.66787857475006</v>
      </c>
      <c r="U59" s="89">
        <v>178.89359735387393</v>
      </c>
      <c r="V59" s="56">
        <v>160.29569666436939</v>
      </c>
    </row>
    <row r="60" spans="1:22" ht="15">
      <c r="A60" s="53" t="s">
        <v>187</v>
      </c>
      <c r="B60" s="89" t="s">
        <v>208</v>
      </c>
      <c r="C60" s="89" t="s">
        <v>208</v>
      </c>
      <c r="D60" s="89" t="s">
        <v>208</v>
      </c>
      <c r="E60" s="89" t="s">
        <v>208</v>
      </c>
      <c r="F60" s="89">
        <v>22.059143372526226</v>
      </c>
      <c r="G60" s="89">
        <v>27.56404673735647</v>
      </c>
      <c r="H60" s="89">
        <v>29.170621875972781</v>
      </c>
      <c r="I60" s="89">
        <v>31.233122492939003</v>
      </c>
      <c r="J60" s="89">
        <v>30.857239784539136</v>
      </c>
      <c r="K60" s="89">
        <v>28.678361502587514</v>
      </c>
      <c r="L60" s="89">
        <v>27.58034316745292</v>
      </c>
      <c r="M60" s="89">
        <v>27.255460457617687</v>
      </c>
      <c r="N60" s="89">
        <v>26.528786701965458</v>
      </c>
      <c r="O60" s="89">
        <v>28.973793611159241</v>
      </c>
      <c r="P60" s="89">
        <v>37.455185889462292</v>
      </c>
      <c r="Q60" s="89">
        <v>41.768491600180909</v>
      </c>
      <c r="R60" s="89">
        <v>48.274552135376055</v>
      </c>
      <c r="S60" s="89">
        <v>51.784872206509831</v>
      </c>
      <c r="T60" s="89">
        <v>53.449115969758246</v>
      </c>
      <c r="U60" s="89">
        <v>55.704584252515374</v>
      </c>
      <c r="V60" s="56">
        <v>56.398480503799092</v>
      </c>
    </row>
    <row r="61" spans="1:22" ht="15">
      <c r="A61" s="53" t="s">
        <v>188</v>
      </c>
      <c r="B61" s="89" t="s">
        <v>208</v>
      </c>
      <c r="C61" s="89" t="s">
        <v>208</v>
      </c>
      <c r="D61" s="89" t="s">
        <v>208</v>
      </c>
      <c r="E61" s="89" t="s">
        <v>208</v>
      </c>
      <c r="F61" s="89">
        <v>43.72970653029784</v>
      </c>
      <c r="G61" s="89">
        <v>40.319096084912921</v>
      </c>
      <c r="H61" s="89">
        <v>35.320589501731085</v>
      </c>
      <c r="I61" s="89">
        <v>33.035850587608159</v>
      </c>
      <c r="J61" s="89">
        <v>29.572324937539324</v>
      </c>
      <c r="K61" s="89">
        <v>40.312083877806899</v>
      </c>
      <c r="L61" s="89">
        <v>39.198032365363268</v>
      </c>
      <c r="M61" s="89">
        <v>32.589708642132678</v>
      </c>
      <c r="N61" s="89">
        <v>24.755888076502895</v>
      </c>
      <c r="O61" s="89">
        <v>24.923365264280775</v>
      </c>
      <c r="P61" s="89">
        <v>24.00796856189492</v>
      </c>
      <c r="Q61" s="89">
        <v>22.731886156290102</v>
      </c>
      <c r="R61" s="89">
        <v>21.516882178844554</v>
      </c>
      <c r="S61" s="89">
        <v>17.468804047566721</v>
      </c>
      <c r="T61" s="89">
        <v>14.446597232106292</v>
      </c>
      <c r="U61" s="89">
        <v>12.498645454803356</v>
      </c>
      <c r="V61" s="56">
        <v>10.444121619923152</v>
      </c>
    </row>
    <row r="62" spans="1:22" ht="26.25" customHeight="1">
      <c r="A62" s="109" t="s">
        <v>192</v>
      </c>
      <c r="B62" s="89" t="s">
        <v>208</v>
      </c>
      <c r="C62" s="89" t="s">
        <v>208</v>
      </c>
      <c r="D62" s="89" t="s">
        <v>208</v>
      </c>
      <c r="E62" s="89" t="s">
        <v>208</v>
      </c>
      <c r="F62" s="89">
        <v>79.716805327303774</v>
      </c>
      <c r="G62" s="89">
        <v>80.760004674393684</v>
      </c>
      <c r="H62" s="89">
        <v>79.361441489985197</v>
      </c>
      <c r="I62" s="89">
        <v>78.02488510350841</v>
      </c>
      <c r="J62" s="89">
        <v>78.009543059622374</v>
      </c>
      <c r="K62" s="89">
        <v>75.229785112952428</v>
      </c>
      <c r="L62" s="89">
        <v>73.053150119478417</v>
      </c>
      <c r="M62" s="89">
        <v>72.090772017868503</v>
      </c>
      <c r="N62" s="89">
        <v>72.544085224074323</v>
      </c>
      <c r="O62" s="89">
        <v>73.947973930662343</v>
      </c>
      <c r="P62" s="89">
        <v>75.618068326438731</v>
      </c>
      <c r="Q62" s="89">
        <v>74.309195575867292</v>
      </c>
      <c r="R62" s="89">
        <v>74.652985329204483</v>
      </c>
      <c r="S62" s="89">
        <v>73.087232118561573</v>
      </c>
      <c r="T62" s="89">
        <v>73.037663203448048</v>
      </c>
      <c r="U62" s="89">
        <v>71.35135510078851</v>
      </c>
      <c r="V62" s="56">
        <v>67.775180371961227</v>
      </c>
    </row>
    <row r="63" spans="1:22" ht="15">
      <c r="A63" s="108" t="s">
        <v>60</v>
      </c>
      <c r="B63" s="89">
        <v>312.89538533641769</v>
      </c>
      <c r="C63" s="89">
        <v>505.64753856091062</v>
      </c>
      <c r="D63" s="89">
        <v>424.20016409099179</v>
      </c>
      <c r="E63" s="89">
        <v>373.29011768555836</v>
      </c>
      <c r="F63" s="89">
        <v>307.24589864950491</v>
      </c>
      <c r="G63" s="89">
        <v>270.47679518045771</v>
      </c>
      <c r="H63" s="89">
        <v>289.57783044110579</v>
      </c>
      <c r="I63" s="89">
        <v>291.74570410650773</v>
      </c>
      <c r="J63" s="89">
        <v>244.84833196911208</v>
      </c>
      <c r="K63" s="89">
        <v>253.99357128801759</v>
      </c>
      <c r="L63" s="89">
        <v>259.16059034566172</v>
      </c>
      <c r="M63" s="89">
        <v>223.21677910468875</v>
      </c>
      <c r="N63" s="89">
        <v>303.66026183069573</v>
      </c>
      <c r="O63" s="89">
        <v>534.70575280909043</v>
      </c>
      <c r="P63" s="89">
        <v>475.22232022516789</v>
      </c>
      <c r="Q63" s="89">
        <v>500.45696163455227</v>
      </c>
      <c r="R63" s="89">
        <v>506.56033502758544</v>
      </c>
      <c r="S63" s="89">
        <v>397.92114809799983</v>
      </c>
      <c r="T63" s="89">
        <v>265.36642487732138</v>
      </c>
      <c r="U63" s="89">
        <v>201.81902766908323</v>
      </c>
      <c r="V63" s="56">
        <v>167.57987920690832</v>
      </c>
    </row>
    <row r="64" spans="1:22" ht="15">
      <c r="A64" s="108" t="s">
        <v>61</v>
      </c>
      <c r="B64" s="89" t="s">
        <v>208</v>
      </c>
      <c r="C64" s="89" t="s">
        <v>208</v>
      </c>
      <c r="D64" s="89" t="s">
        <v>208</v>
      </c>
      <c r="E64" s="89" t="s">
        <v>208</v>
      </c>
      <c r="F64" s="89">
        <v>8.510878639522117</v>
      </c>
      <c r="G64" s="89">
        <v>10.931170808592789</v>
      </c>
      <c r="H64" s="89">
        <v>15.12773126620335</v>
      </c>
      <c r="I64" s="89">
        <v>26.624836580769728</v>
      </c>
      <c r="J64" s="89">
        <v>31.597190146606525</v>
      </c>
      <c r="K64" s="89">
        <v>31.407942591854582</v>
      </c>
      <c r="L64" s="89">
        <v>34.963726483380832</v>
      </c>
      <c r="M64" s="89">
        <v>44.391246160626224</v>
      </c>
      <c r="N64" s="89">
        <v>60.249087364813285</v>
      </c>
      <c r="O64" s="89">
        <v>56.035365659589594</v>
      </c>
      <c r="P64" s="89">
        <v>57.66196594177493</v>
      </c>
      <c r="Q64" s="89">
        <v>60.634906948890922</v>
      </c>
      <c r="R64" s="89">
        <v>63.816601594901179</v>
      </c>
      <c r="S64" s="89">
        <v>61.019131183650686</v>
      </c>
      <c r="T64" s="89">
        <v>59.014674274283195</v>
      </c>
      <c r="U64" s="89">
        <v>60.320505068231135</v>
      </c>
      <c r="V64" s="56">
        <v>60.483382111610602</v>
      </c>
    </row>
    <row r="65" spans="1:22" ht="15">
      <c r="A65" s="108" t="s">
        <v>189</v>
      </c>
      <c r="B65" s="89" t="s">
        <v>208</v>
      </c>
      <c r="C65" s="89" t="s">
        <v>208</v>
      </c>
      <c r="D65" s="89" t="s">
        <v>208</v>
      </c>
      <c r="E65" s="89" t="s">
        <v>208</v>
      </c>
      <c r="F65" s="89" t="s">
        <v>208</v>
      </c>
      <c r="G65" s="89" t="s">
        <v>208</v>
      </c>
      <c r="H65" s="89" t="s">
        <v>208</v>
      </c>
      <c r="I65" s="89" t="s">
        <v>208</v>
      </c>
      <c r="J65" s="89">
        <v>81.067551837373543</v>
      </c>
      <c r="K65" s="89">
        <v>83.51834760331262</v>
      </c>
      <c r="L65" s="89">
        <v>86.037440853622797</v>
      </c>
      <c r="M65" s="89">
        <v>88.037070085803421</v>
      </c>
      <c r="N65" s="89">
        <v>88.856852940260396</v>
      </c>
      <c r="O65" s="89">
        <v>91.359352055996297</v>
      </c>
      <c r="P65" s="89">
        <v>94.629417244748481</v>
      </c>
      <c r="Q65" s="89">
        <v>94.752977256786323</v>
      </c>
      <c r="R65" s="89">
        <v>94.161055858680655</v>
      </c>
      <c r="S65" s="89">
        <v>93.355578166378123</v>
      </c>
      <c r="T65" s="89">
        <v>92.930202257948181</v>
      </c>
      <c r="U65" s="89">
        <v>93.951772853781236</v>
      </c>
      <c r="V65" s="56">
        <v>93.18911757624501</v>
      </c>
    </row>
    <row r="66" spans="1:22" ht="15">
      <c r="A66" s="108" t="s">
        <v>95</v>
      </c>
      <c r="B66" s="89" t="s">
        <v>208</v>
      </c>
      <c r="C66" s="89" t="s">
        <v>208</v>
      </c>
      <c r="D66" s="89" t="s">
        <v>208</v>
      </c>
      <c r="E66" s="89" t="s">
        <v>208</v>
      </c>
      <c r="F66" s="89" t="s">
        <v>208</v>
      </c>
      <c r="G66" s="89" t="s">
        <v>208</v>
      </c>
      <c r="H66" s="89" t="s">
        <v>208</v>
      </c>
      <c r="I66" s="89" t="s">
        <v>208</v>
      </c>
      <c r="J66" s="89">
        <v>727.02336282951148</v>
      </c>
      <c r="K66" s="89">
        <v>773.66141020528585</v>
      </c>
      <c r="L66" s="89">
        <v>810.44801564070201</v>
      </c>
      <c r="M66" s="89">
        <v>857.31726670626995</v>
      </c>
      <c r="N66" s="89">
        <v>879.96093919143959</v>
      </c>
      <c r="O66" s="89">
        <v>928.01128775920108</v>
      </c>
      <c r="P66" s="89">
        <v>935.30799882730525</v>
      </c>
      <c r="Q66" s="89">
        <v>911.33290539308996</v>
      </c>
      <c r="R66" s="89">
        <v>836.69796961212387</v>
      </c>
      <c r="S66" s="89">
        <v>775.13113374542661</v>
      </c>
      <c r="T66" s="89">
        <v>715.20613972651881</v>
      </c>
      <c r="U66" s="89">
        <v>660.48495404362052</v>
      </c>
      <c r="V66" s="56">
        <v>609.29789471304866</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14.664650996065735</v>
      </c>
      <c r="T67" s="89">
        <v>121.17778824513631</v>
      </c>
      <c r="U67" s="89">
        <v>251.66651274249978</v>
      </c>
      <c r="V67" s="56">
        <v>484.30527276434464</v>
      </c>
    </row>
    <row r="68" spans="1:22" ht="15">
      <c r="A68" s="108" t="s">
        <v>62</v>
      </c>
      <c r="B68" s="89">
        <v>147.45880605815046</v>
      </c>
      <c r="C68" s="89">
        <v>159.63465983483289</v>
      </c>
      <c r="D68" s="89">
        <v>157.06973970051118</v>
      </c>
      <c r="E68" s="89">
        <v>161.20560086958591</v>
      </c>
      <c r="F68" s="89">
        <v>159.20909757929587</v>
      </c>
      <c r="G68" s="89">
        <v>161.26751857526574</v>
      </c>
      <c r="H68" s="89">
        <v>144.74244894993126</v>
      </c>
      <c r="I68" s="89">
        <v>138.38335440457047</v>
      </c>
      <c r="J68" s="89">
        <v>132.82980718247961</v>
      </c>
      <c r="K68" s="89">
        <v>127.22563452030212</v>
      </c>
      <c r="L68" s="89">
        <v>124.07242139376639</v>
      </c>
      <c r="M68" s="89">
        <v>120.25245699095065</v>
      </c>
      <c r="N68" s="89">
        <v>115.86612816031041</v>
      </c>
      <c r="O68" s="89">
        <v>117.05812402111442</v>
      </c>
      <c r="P68" s="89">
        <v>113.19191897273927</v>
      </c>
      <c r="Q68" s="89">
        <v>110.68852396938367</v>
      </c>
      <c r="R68" s="89">
        <v>109.16051784950905</v>
      </c>
      <c r="S68" s="89">
        <v>103.63771921684008</v>
      </c>
      <c r="T68" s="89">
        <v>82.734252703654988</v>
      </c>
      <c r="U68" s="89">
        <v>50.880637450539496</v>
      </c>
      <c r="V68" s="56">
        <v>26.901873023396185</v>
      </c>
    </row>
    <row r="69" spans="1:22" ht="15">
      <c r="A69" s="53" t="s">
        <v>49</v>
      </c>
      <c r="B69" s="89" t="s">
        <v>208</v>
      </c>
      <c r="C69" s="89" t="s">
        <v>208</v>
      </c>
      <c r="D69" s="89" t="s">
        <v>208</v>
      </c>
      <c r="E69" s="89" t="s">
        <v>208</v>
      </c>
      <c r="F69" s="89">
        <v>133.79029239344376</v>
      </c>
      <c r="G69" s="89">
        <v>135.97991278299452</v>
      </c>
      <c r="H69" s="89">
        <v>120.42200901476605</v>
      </c>
      <c r="I69" s="89">
        <v>113.75285495141834</v>
      </c>
      <c r="J69" s="89">
        <v>115.36745010030974</v>
      </c>
      <c r="K69" s="89">
        <v>109.50065870541032</v>
      </c>
      <c r="L69" s="89">
        <v>105.8398526928581</v>
      </c>
      <c r="M69" s="89">
        <v>93.940065362988605</v>
      </c>
      <c r="N69" s="89">
        <v>93.526921794241133</v>
      </c>
      <c r="O69" s="89">
        <v>93.796380588872594</v>
      </c>
      <c r="P69" s="89">
        <v>91.501937731106338</v>
      </c>
      <c r="Q69" s="89">
        <v>89.283037518063679</v>
      </c>
      <c r="R69" s="89">
        <v>89.426609696914312</v>
      </c>
      <c r="S69" s="89">
        <v>86.276691659381598</v>
      </c>
      <c r="T69" s="89">
        <v>66.100984896179526</v>
      </c>
      <c r="U69" s="89">
        <v>35.381763559654431</v>
      </c>
      <c r="V69" s="56">
        <v>12.049114267686241</v>
      </c>
    </row>
    <row r="70" spans="1:22" ht="15">
      <c r="A70" s="53" t="s">
        <v>50</v>
      </c>
      <c r="B70" s="89" t="s">
        <v>208</v>
      </c>
      <c r="C70" s="89" t="s">
        <v>208</v>
      </c>
      <c r="D70" s="89" t="s">
        <v>208</v>
      </c>
      <c r="E70" s="89" t="s">
        <v>208</v>
      </c>
      <c r="F70" s="89">
        <v>25.418805185852172</v>
      </c>
      <c r="G70" s="89">
        <v>25.28760579227119</v>
      </c>
      <c r="H70" s="89">
        <v>24.320439935165169</v>
      </c>
      <c r="I70" s="89">
        <v>24.63049945315213</v>
      </c>
      <c r="J70" s="89">
        <v>17.462357082169884</v>
      </c>
      <c r="K70" s="89">
        <v>17.724975814891788</v>
      </c>
      <c r="L70" s="89">
        <v>18.232568700908281</v>
      </c>
      <c r="M70" s="89">
        <v>26.312391627962054</v>
      </c>
      <c r="N70" s="89">
        <v>22.339206366069295</v>
      </c>
      <c r="O70" s="89">
        <v>23.261743432241847</v>
      </c>
      <c r="P70" s="89">
        <v>21.689981241632925</v>
      </c>
      <c r="Q70" s="89">
        <v>21.40548645131998</v>
      </c>
      <c r="R70" s="89">
        <v>19.733908152594715</v>
      </c>
      <c r="S70" s="89">
        <v>17.361027557458474</v>
      </c>
      <c r="T70" s="89">
        <v>16.63326780747547</v>
      </c>
      <c r="U70" s="89">
        <v>15.498873890885063</v>
      </c>
      <c r="V70" s="56">
        <v>14.852758755709946</v>
      </c>
    </row>
    <row r="71" spans="1:22" ht="15">
      <c r="A71" s="110" t="s">
        <v>63</v>
      </c>
      <c r="B71" s="89" t="s">
        <v>208</v>
      </c>
      <c r="C71" s="89" t="s">
        <v>208</v>
      </c>
      <c r="D71" s="89" t="s">
        <v>208</v>
      </c>
      <c r="E71" s="89">
        <v>7440.920924918868</v>
      </c>
      <c r="F71" s="89">
        <v>7470.5910295535414</v>
      </c>
      <c r="G71" s="89">
        <v>7971.0354862750819</v>
      </c>
      <c r="H71" s="89">
        <v>8316.8954119961309</v>
      </c>
      <c r="I71" s="89">
        <v>8530.4065674005906</v>
      </c>
      <c r="J71" s="89">
        <v>8736.1949419371995</v>
      </c>
      <c r="K71" s="89">
        <v>8982.2925778958452</v>
      </c>
      <c r="L71" s="89">
        <v>9115.7929024237237</v>
      </c>
      <c r="M71" s="89">
        <v>9586.7278053188165</v>
      </c>
      <c r="N71" s="89">
        <v>10003.69427795839</v>
      </c>
      <c r="O71" s="89">
        <v>10747.460784467123</v>
      </c>
      <c r="P71" s="89">
        <v>11024.333899364943</v>
      </c>
      <c r="Q71" s="89">
        <v>11583.813889742363</v>
      </c>
      <c r="R71" s="89">
        <v>12247.173578216694</v>
      </c>
      <c r="S71" s="89">
        <v>12589.140360883086</v>
      </c>
      <c r="T71" s="89">
        <v>12932.298862773872</v>
      </c>
      <c r="U71" s="89">
        <v>13289.182763883146</v>
      </c>
      <c r="V71" s="56">
        <v>13359.478568823264</v>
      </c>
    </row>
    <row r="72" spans="1:22" ht="27" customHeight="1">
      <c r="A72" s="110" t="s">
        <v>96</v>
      </c>
      <c r="B72" s="89" t="s">
        <v>208</v>
      </c>
      <c r="C72" s="89" t="s">
        <v>208</v>
      </c>
      <c r="D72" s="89" t="s">
        <v>208</v>
      </c>
      <c r="E72" s="89" t="s">
        <v>208</v>
      </c>
      <c r="F72" s="89" t="s">
        <v>208</v>
      </c>
      <c r="G72" s="89" t="s">
        <v>208</v>
      </c>
      <c r="H72" s="89" t="s">
        <v>208</v>
      </c>
      <c r="I72" s="89" t="s">
        <v>208</v>
      </c>
      <c r="J72" s="89">
        <v>234.41767711267696</v>
      </c>
      <c r="K72" s="89">
        <v>214.09353449108352</v>
      </c>
      <c r="L72" s="89">
        <v>237.96763524752492</v>
      </c>
      <c r="M72" s="89">
        <v>277.04233147556045</v>
      </c>
      <c r="N72" s="89">
        <v>323.83762833501424</v>
      </c>
      <c r="O72" s="89">
        <v>347.18561942355308</v>
      </c>
      <c r="P72" s="89">
        <v>366.15791234163515</v>
      </c>
      <c r="Q72" s="89">
        <v>359.21978037331087</v>
      </c>
      <c r="R72" s="89">
        <v>359.72141828156373</v>
      </c>
      <c r="S72" s="89">
        <v>350.62078308321281</v>
      </c>
      <c r="T72" s="89">
        <v>353.11406675078712</v>
      </c>
      <c r="U72" s="89">
        <v>357.74153075411584</v>
      </c>
      <c r="V72" s="56">
        <v>357.25165161646743</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9.5922420861672356E-3</v>
      </c>
      <c r="T73" s="89">
        <v>5.0518207101577513E-2</v>
      </c>
      <c r="U73" s="89">
        <v>19.548067313855746</v>
      </c>
      <c r="V73" s="56">
        <v>101.65546831913386</v>
      </c>
    </row>
    <row r="74" spans="1:22" ht="15">
      <c r="A74" s="110" t="s">
        <v>64</v>
      </c>
      <c r="B74" s="89" t="s">
        <v>208</v>
      </c>
      <c r="C74" s="89" t="s">
        <v>208</v>
      </c>
      <c r="D74" s="89" t="s">
        <v>208</v>
      </c>
      <c r="E74" s="89" t="s">
        <v>208</v>
      </c>
      <c r="F74" s="89">
        <v>340.02786897008309</v>
      </c>
      <c r="G74" s="89">
        <v>322.98300897119833</v>
      </c>
      <c r="H74" s="89">
        <v>320.9913875436369</v>
      </c>
      <c r="I74" s="89">
        <v>356.13298021932559</v>
      </c>
      <c r="J74" s="89">
        <v>452.70899450336668</v>
      </c>
      <c r="K74" s="89">
        <v>564.54907125390639</v>
      </c>
      <c r="L74" s="89">
        <v>347.45248305772384</v>
      </c>
      <c r="M74" s="89">
        <v>349.68036468506125</v>
      </c>
      <c r="N74" s="89">
        <v>446.38713152671886</v>
      </c>
      <c r="O74" s="89">
        <v>446.15589313855691</v>
      </c>
      <c r="P74" s="89">
        <v>447.24649859995958</v>
      </c>
      <c r="Q74" s="89">
        <v>340.56292900513392</v>
      </c>
      <c r="R74" s="89">
        <v>332.11053849984938</v>
      </c>
      <c r="S74" s="89">
        <v>326.72645134206965</v>
      </c>
      <c r="T74" s="89">
        <v>318.53353356524713</v>
      </c>
      <c r="U74" s="89">
        <v>312.82047703220388</v>
      </c>
      <c r="V74" s="56">
        <v>303.75001328875976</v>
      </c>
    </row>
    <row r="75" spans="1:22" s="115" customFormat="1" ht="40.5" customHeight="1">
      <c r="A75" s="117" t="s">
        <v>190</v>
      </c>
      <c r="B75" s="118">
        <v>6517.8987193122603</v>
      </c>
      <c r="C75" s="118">
        <v>6219.7538553867535</v>
      </c>
      <c r="D75" s="118">
        <v>6045.8737979960515</v>
      </c>
      <c r="E75" s="118">
        <v>13654.09652987255</v>
      </c>
      <c r="F75" s="118">
        <v>14104.228305674742</v>
      </c>
      <c r="G75" s="118">
        <v>14878.411063791853</v>
      </c>
      <c r="H75" s="118">
        <v>15331.914201975924</v>
      </c>
      <c r="I75" s="118">
        <v>15500.558868671713</v>
      </c>
      <c r="J75" s="118">
        <v>16624.268354223819</v>
      </c>
      <c r="K75" s="118">
        <v>17055.181439297598</v>
      </c>
      <c r="L75" s="118">
        <v>17107.331511992496</v>
      </c>
      <c r="M75" s="118">
        <v>17829.830064467074</v>
      </c>
      <c r="N75" s="118">
        <v>18732.152231779532</v>
      </c>
      <c r="O75" s="118">
        <v>20516.607963940278</v>
      </c>
      <c r="P75" s="118">
        <v>21022.502891862965</v>
      </c>
      <c r="Q75" s="118">
        <v>21661.857241180802</v>
      </c>
      <c r="R75" s="118">
        <v>22400.156503848972</v>
      </c>
      <c r="S75" s="118">
        <v>21918.478002086911</v>
      </c>
      <c r="T75" s="118">
        <v>22216.331414973723</v>
      </c>
      <c r="U75" s="118">
        <v>22643.88489315259</v>
      </c>
      <c r="V75" s="119">
        <v>22569.311551014387</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G1" sqref="AG1:AK1048576"/>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13" width="12.77734375" style="68" customWidth="1"/>
    <col min="14" max="14" width="12.77734375" style="68" hidden="1" customWidth="1"/>
    <col min="15"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88671875" style="68" customWidth="1"/>
    <col min="39" max="39" width="4" style="68" hidden="1" customWidth="1"/>
    <col min="40" max="40" width="12.77734375" style="68" customWidth="1"/>
    <col min="41" max="16384" width="8.88671875" style="68"/>
  </cols>
  <sheetData>
    <row r="1" spans="1:40" s="41" customFormat="1" ht="60" customHeight="1">
      <c r="A1" s="140" t="s">
        <v>93</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110204.43770769882</v>
      </c>
      <c r="D3" s="50">
        <f t="shared" ref="D3:W3" si="0">SUM(D6,D16:D17,D4)</f>
        <v>3673.5860000000011</v>
      </c>
      <c r="E3" s="50">
        <f t="shared" si="0"/>
        <v>922.80799999999988</v>
      </c>
      <c r="F3" s="50">
        <f t="shared" si="0"/>
        <v>1096.0410000000002</v>
      </c>
      <c r="G3" s="50"/>
      <c r="H3" s="50">
        <f t="shared" si="0"/>
        <v>3557.5824190100002</v>
      </c>
      <c r="I3" s="50">
        <f t="shared" si="0"/>
        <v>8079.162999999995</v>
      </c>
      <c r="J3" s="50">
        <f t="shared" si="0"/>
        <v>842.12999999999931</v>
      </c>
      <c r="K3" s="50">
        <f t="shared" si="0"/>
        <v>4628.2519999999977</v>
      </c>
      <c r="L3" s="50">
        <f t="shared" si="0"/>
        <v>2608.7810000000009</v>
      </c>
      <c r="M3" s="50">
        <f t="shared" si="0"/>
        <v>16.622024122071426</v>
      </c>
      <c r="N3" s="50"/>
      <c r="O3" s="50">
        <f t="shared" si="0"/>
        <v>13162.27006144</v>
      </c>
      <c r="P3" s="50">
        <f t="shared" si="0"/>
        <v>6662.027000000001</v>
      </c>
      <c r="Q3" s="50">
        <f t="shared" si="0"/>
        <v>10037.77677407898</v>
      </c>
      <c r="R3" s="50"/>
      <c r="S3" s="50">
        <f t="shared" si="0"/>
        <v>4855.6777992951511</v>
      </c>
      <c r="T3" s="50">
        <f t="shared" si="0"/>
        <v>4587.9632156862672</v>
      </c>
      <c r="U3" s="50">
        <f t="shared" si="0"/>
        <v>312.66128505767614</v>
      </c>
      <c r="V3" s="50">
        <f t="shared" si="0"/>
        <v>281.47447403988542</v>
      </c>
      <c r="W3" s="50">
        <f t="shared" si="0"/>
        <v>749.94100000000003</v>
      </c>
      <c r="X3" s="50">
        <f>SUM(X6,X16:X17,X4)</f>
        <v>2204.4830000000015</v>
      </c>
      <c r="Y3" s="50">
        <f>SUM(Y6,Y16:Y17,Y4)</f>
        <v>149.76499999999999</v>
      </c>
      <c r="Z3" s="50">
        <f>SUM(Z6,Z16:Z18,Z4)</f>
        <v>435.49299999999988</v>
      </c>
      <c r="AA3" s="50">
        <f t="shared" ref="AA3:AF3" si="1">SUM(AA6,AA16:AA17,AA4)</f>
        <v>5970.6159999999963</v>
      </c>
      <c r="AB3" s="50"/>
      <c r="AC3" s="50">
        <f t="shared" si="1"/>
        <v>918.40399999999977</v>
      </c>
      <c r="AD3" s="50">
        <f t="shared" si="1"/>
        <v>794.12099999999964</v>
      </c>
      <c r="AE3" s="50">
        <f t="shared" si="1"/>
        <v>124.28300000000013</v>
      </c>
      <c r="AF3" s="50">
        <f t="shared" si="1"/>
        <v>48801.804999999986</v>
      </c>
      <c r="AG3" s="50"/>
      <c r="AH3" s="50"/>
      <c r="AI3" s="50"/>
      <c r="AJ3" s="50"/>
      <c r="AK3" s="50"/>
      <c r="AL3" s="50">
        <f t="shared" ref="AL3:AN3" si="2">SUM(AL6,AL16:AL17,AL4)</f>
        <v>1291.1700000000003</v>
      </c>
      <c r="AM3" s="50"/>
      <c r="AN3" s="51">
        <f t="shared" si="2"/>
        <v>2474.88442904779</v>
      </c>
    </row>
    <row r="4" spans="1:40" s="42" customFormat="1">
      <c r="A4" s="52"/>
      <c r="B4" s="53" t="s">
        <v>66</v>
      </c>
      <c r="C4" s="54">
        <f t="shared" ref="C4:C18" si="3">SUM(D4:I4,M4:Q4,W4:AC4,AF4,AL4:AN4)</f>
        <v>1987.9687376755758</v>
      </c>
      <c r="D4" s="55">
        <f>AA!$K$4</f>
        <v>1.2778826561921868</v>
      </c>
      <c r="E4" s="55">
        <f>BBWB!$K$4</f>
        <v>26.234479032471963</v>
      </c>
      <c r="F4" s="55">
        <f>CA!$K$4</f>
        <v>0.20472402875367521</v>
      </c>
      <c r="G4" s="55"/>
      <c r="H4" s="132">
        <f>CTB!K4</f>
        <v>0</v>
      </c>
      <c r="I4" s="55">
        <f>DLA!$K$4</f>
        <v>6.5719129570630948</v>
      </c>
      <c r="J4" s="55">
        <f>'DLA (children)'!$K$4</f>
        <v>0.57701643846405293</v>
      </c>
      <c r="K4" s="55">
        <f>'DLA (working age)'!$K$4</f>
        <v>3.2030341763604255</v>
      </c>
      <c r="L4" s="55">
        <f>'DLA (pensioners)'!$K$4</f>
        <v>2.7944510938160754</v>
      </c>
      <c r="M4" s="132">
        <f>DHP!$K$4</f>
        <v>0</v>
      </c>
      <c r="N4" s="55"/>
      <c r="O4" s="132">
        <f>HB!$K$4</f>
        <v>0</v>
      </c>
      <c r="P4" s="55">
        <f>IB!$K$4</f>
        <v>41.344651878000832</v>
      </c>
      <c r="Q4" s="55">
        <f>IS!$K$4</f>
        <v>1.0354705779954478</v>
      </c>
      <c r="R4" s="55"/>
      <c r="S4" s="55">
        <f>'IS (incapacity)'!$K$4</f>
        <v>0.41982480028964086</v>
      </c>
      <c r="T4" s="55">
        <f>'IS (lone parent)'!$K$4</f>
        <v>0.44850044352321378</v>
      </c>
      <c r="U4" s="132">
        <f>'IS (carer)'!$K$4</f>
        <v>0</v>
      </c>
      <c r="V4" s="55">
        <f>'IS (others)'!$K$4</f>
        <v>0.16714533418259334</v>
      </c>
      <c r="W4" s="55">
        <f>IIDB!$K$4</f>
        <v>11.495379362478616</v>
      </c>
      <c r="X4" s="55">
        <f>JSA!$K$4</f>
        <v>0.29138156200034199</v>
      </c>
      <c r="Y4" s="55">
        <f>MA!$K$4</f>
        <v>0.396859609744526</v>
      </c>
      <c r="Z4" s="132">
        <f>O75TVL!$K$4</f>
        <v>0</v>
      </c>
      <c r="AA4" s="55">
        <f>PC!$K$4</f>
        <v>1.0186092878088882</v>
      </c>
      <c r="AB4" s="55"/>
      <c r="AC4" s="55">
        <f>SDA!$K$4</f>
        <v>1.6491410306555232</v>
      </c>
      <c r="AD4" s="55">
        <f>'SDA (working age)'!$K$4</f>
        <v>1.4525147738727817</v>
      </c>
      <c r="AE4" s="55">
        <f>'SDA (pensioners)'!$K$4</f>
        <v>0.19662625678274143</v>
      </c>
      <c r="AF4" s="55">
        <f>SP!$K$4</f>
        <v>1890.9482456924106</v>
      </c>
      <c r="AG4" s="55"/>
      <c r="AH4" s="55"/>
      <c r="AI4" s="55"/>
      <c r="AJ4" s="55"/>
      <c r="AK4" s="55"/>
      <c r="AL4" s="132">
        <f>SMP!$K$4</f>
        <v>0</v>
      </c>
      <c r="AM4" s="55"/>
      <c r="AN4" s="56">
        <f>WFP!$K$4</f>
        <v>5.5</v>
      </c>
    </row>
    <row r="5" spans="1:40" s="42" customFormat="1" ht="25.5" customHeight="1">
      <c r="A5" s="47">
        <v>941</v>
      </c>
      <c r="B5" s="48" t="s">
        <v>67</v>
      </c>
      <c r="C5" s="49">
        <f t="shared" si="3"/>
        <v>97758.185536486577</v>
      </c>
      <c r="D5" s="50">
        <f t="shared" ref="D5:W5" si="4">SUM(D6,D16)</f>
        <v>3312.7386123645606</v>
      </c>
      <c r="E5" s="50">
        <f t="shared" si="4"/>
        <v>801.26867013731498</v>
      </c>
      <c r="F5" s="50">
        <f t="shared" si="4"/>
        <v>989.39436000564888</v>
      </c>
      <c r="G5" s="50"/>
      <c r="H5" s="50">
        <f t="shared" si="4"/>
        <v>3200.0495460100001</v>
      </c>
      <c r="I5" s="50">
        <f t="shared" si="4"/>
        <v>7160.1937443356701</v>
      </c>
      <c r="J5" s="50">
        <f t="shared" si="4"/>
        <v>763.46400069068386</v>
      </c>
      <c r="K5" s="50">
        <f t="shared" si="4"/>
        <v>4096.9331144530697</v>
      </c>
      <c r="L5" s="50">
        <f t="shared" si="4"/>
        <v>2299.0344833961972</v>
      </c>
      <c r="M5" s="50">
        <f t="shared" si="4"/>
        <v>14.382023122071427</v>
      </c>
      <c r="N5" s="50"/>
      <c r="O5" s="50">
        <f t="shared" si="4"/>
        <v>11973.868095440001</v>
      </c>
      <c r="P5" s="50">
        <f t="shared" si="4"/>
        <v>5811.5661015105725</v>
      </c>
      <c r="Q5" s="50">
        <f t="shared" si="4"/>
        <v>9045.7464121366102</v>
      </c>
      <c r="R5" s="50"/>
      <c r="S5" s="50">
        <f t="shared" si="4"/>
        <v>4310.1563411132865</v>
      </c>
      <c r="T5" s="50">
        <f t="shared" si="4"/>
        <v>4202.3707841072164</v>
      </c>
      <c r="U5" s="50">
        <f t="shared" si="4"/>
        <v>280.45061274002973</v>
      </c>
      <c r="V5" s="50">
        <f t="shared" si="4"/>
        <v>252.76867417607772</v>
      </c>
      <c r="W5" s="50">
        <f t="shared" si="4"/>
        <v>663.41863281202006</v>
      </c>
      <c r="X5" s="50">
        <f>SUM(X6,X16)</f>
        <v>1962.2244262698487</v>
      </c>
      <c r="Y5" s="50">
        <f>SUM(Y6,Y16)</f>
        <v>137.79613279935879</v>
      </c>
      <c r="Z5" s="50">
        <f t="shared" ref="Z5:AF5" si="5">SUM(Z6,Z16)</f>
        <v>389.76098884631182</v>
      </c>
      <c r="AA5" s="50">
        <f t="shared" si="5"/>
        <v>5367.7178036465539</v>
      </c>
      <c r="AB5" s="50"/>
      <c r="AC5" s="50">
        <f t="shared" si="5"/>
        <v>815.0590538914164</v>
      </c>
      <c r="AD5" s="50">
        <f t="shared" si="5"/>
        <v>704.88061087443918</v>
      </c>
      <c r="AE5" s="50">
        <f t="shared" si="5"/>
        <v>110.17844301697727</v>
      </c>
      <c r="AF5" s="50">
        <f t="shared" si="5"/>
        <v>42689.525783890407</v>
      </c>
      <c r="AG5" s="50"/>
      <c r="AH5" s="50"/>
      <c r="AI5" s="50"/>
      <c r="AJ5" s="50"/>
      <c r="AK5" s="50"/>
      <c r="AL5" s="50">
        <f t="shared" ref="AL5:AN5" si="6">SUM(AL6,AL16)</f>
        <v>1172.6234577334915</v>
      </c>
      <c r="AM5" s="50"/>
      <c r="AN5" s="51">
        <f t="shared" si="6"/>
        <v>2250.8516915347095</v>
      </c>
    </row>
    <row r="6" spans="1:40" s="42" customFormat="1" ht="25.5" customHeight="1">
      <c r="A6" s="47">
        <v>921</v>
      </c>
      <c r="B6" s="57" t="s">
        <v>68</v>
      </c>
      <c r="C6" s="49">
        <f t="shared" si="3"/>
        <v>91428.492533592478</v>
      </c>
      <c r="D6" s="50">
        <f t="shared" ref="D6:L6" si="7">SUM(D7:D15)</f>
        <v>3027.5923739411573</v>
      </c>
      <c r="E6" s="50">
        <f t="shared" si="7"/>
        <v>751.96311887261038</v>
      </c>
      <c r="F6" s="50">
        <f t="shared" si="7"/>
        <v>912.72980413492826</v>
      </c>
      <c r="G6" s="50"/>
      <c r="H6" s="50">
        <f t="shared" si="7"/>
        <v>3039.5921460100003</v>
      </c>
      <c r="I6" s="50">
        <f t="shared" si="7"/>
        <v>6488.8198469715098</v>
      </c>
      <c r="J6" s="50">
        <f t="shared" si="7"/>
        <v>711.52153652587265</v>
      </c>
      <c r="K6" s="50">
        <f t="shared" si="7"/>
        <v>3730.7450280719113</v>
      </c>
      <c r="L6" s="50">
        <f t="shared" si="7"/>
        <v>2044.8587397166564</v>
      </c>
      <c r="M6" s="50">
        <f t="shared" ref="M6:W6" si="8">SUM(M7:M15)</f>
        <v>13.675157122071427</v>
      </c>
      <c r="N6" s="50"/>
      <c r="O6" s="50">
        <f t="shared" si="8"/>
        <v>11414.81737744</v>
      </c>
      <c r="P6" s="50">
        <f t="shared" si="8"/>
        <v>5213.6304917628077</v>
      </c>
      <c r="Q6" s="50">
        <f t="shared" si="8"/>
        <v>8454.8171442203766</v>
      </c>
      <c r="R6" s="50"/>
      <c r="S6" s="50">
        <f t="shared" si="8"/>
        <v>3995.3616177668996</v>
      </c>
      <c r="T6" s="50">
        <f t="shared" si="8"/>
        <v>3962.0079347249516</v>
      </c>
      <c r="U6" s="50">
        <f t="shared" si="8"/>
        <v>259.04297416663934</v>
      </c>
      <c r="V6" s="50">
        <f t="shared" si="8"/>
        <v>238.40461756188648</v>
      </c>
      <c r="W6" s="50">
        <f t="shared" si="8"/>
        <v>609.71758658451279</v>
      </c>
      <c r="X6" s="50">
        <f>SUM(X7:X15)</f>
        <v>1857.0591059116509</v>
      </c>
      <c r="Y6" s="50">
        <f>SUM(Y7:Y15)</f>
        <v>130.78774157974755</v>
      </c>
      <c r="Z6" s="50">
        <f t="shared" ref="Z6:AF6" si="9">SUM(Z7:Z15)</f>
        <v>366.12824337950042</v>
      </c>
      <c r="AA6" s="50">
        <f t="shared" si="9"/>
        <v>5015.7714208942007</v>
      </c>
      <c r="AB6" s="50"/>
      <c r="AC6" s="50">
        <f t="shared" si="9"/>
        <v>753.95443897406858</v>
      </c>
      <c r="AD6" s="50">
        <f t="shared" si="9"/>
        <v>654.30454965151614</v>
      </c>
      <c r="AE6" s="50">
        <f t="shared" si="9"/>
        <v>99.649889322552568</v>
      </c>
      <c r="AF6" s="50">
        <f t="shared" si="9"/>
        <v>40152.071876140966</v>
      </c>
      <c r="AG6" s="50"/>
      <c r="AH6" s="50"/>
      <c r="AI6" s="50"/>
      <c r="AJ6" s="50"/>
      <c r="AK6" s="50"/>
      <c r="AL6" s="50">
        <f t="shared" ref="AL6:AN6" si="10">SUM(AL7:AL15)</f>
        <v>1111.2513752613359</v>
      </c>
      <c r="AM6" s="50"/>
      <c r="AN6" s="51">
        <f t="shared" si="10"/>
        <v>2114.1132843910395</v>
      </c>
    </row>
    <row r="7" spans="1:40" s="42" customFormat="1">
      <c r="A7" s="52" t="s">
        <v>69</v>
      </c>
      <c r="B7" s="58" t="s">
        <v>70</v>
      </c>
      <c r="C7" s="54">
        <f t="shared" si="3"/>
        <v>5452.1082744697069</v>
      </c>
      <c r="D7" s="55">
        <f>AA!$K7</f>
        <v>174.96794551296017</v>
      </c>
      <c r="E7" s="55">
        <f>BBWB!$K7</f>
        <v>42.758604907048472</v>
      </c>
      <c r="F7" s="55">
        <f>CA!$K7</f>
        <v>66.112202139640175</v>
      </c>
      <c r="G7" s="55"/>
      <c r="H7" s="55">
        <f>CTB!K7</f>
        <v>201.48369000000002</v>
      </c>
      <c r="I7" s="55">
        <f>DLA!$K7</f>
        <v>466.67405867145783</v>
      </c>
      <c r="J7" s="55">
        <f>'DLA (children)'!$K7</f>
        <v>41.839491432233501</v>
      </c>
      <c r="K7" s="55">
        <f>'DLA (working age)'!$K7</f>
        <v>255.25548701158544</v>
      </c>
      <c r="L7" s="55">
        <f>'DLA (pensioners)'!$K7</f>
        <v>169.97148046297963</v>
      </c>
      <c r="M7" s="55">
        <f>DHP!$K7</f>
        <v>0.34965999999999997</v>
      </c>
      <c r="N7" s="55"/>
      <c r="O7" s="55">
        <f>HB!$K7</f>
        <v>601.46406999999999</v>
      </c>
      <c r="P7" s="55">
        <f>IB!$K7</f>
        <v>482.92332308747348</v>
      </c>
      <c r="Q7" s="55">
        <f>IS!$K7</f>
        <v>544.40653433713669</v>
      </c>
      <c r="R7" s="55"/>
      <c r="S7" s="55">
        <f>'IS (incapacity)'!$K7</f>
        <v>283.77993895443672</v>
      </c>
      <c r="T7" s="55">
        <f>'IS (lone parent)'!$K7</f>
        <v>225.68290420614269</v>
      </c>
      <c r="U7" s="55">
        <f>'IS (carer)'!$K7</f>
        <v>21.198530211722638</v>
      </c>
      <c r="V7" s="55">
        <f>'IS (others)'!$K7</f>
        <v>13.745160964834591</v>
      </c>
      <c r="W7" s="55">
        <f>IIDB!$K7</f>
        <v>89.515294317161931</v>
      </c>
      <c r="X7" s="55">
        <f>JSA!$K7</f>
        <v>123.14797576565689</v>
      </c>
      <c r="Y7" s="55">
        <f>MA!$K7</f>
        <v>4.2380906019523552</v>
      </c>
      <c r="Z7" s="55">
        <f>O75TVL!$K7</f>
        <v>18.676874343267677</v>
      </c>
      <c r="AA7" s="55">
        <f>PC!$K7</f>
        <v>312.86278086904633</v>
      </c>
      <c r="AB7" s="55"/>
      <c r="AC7" s="55">
        <f>SDA!$K7</f>
        <v>50.776349962218092</v>
      </c>
      <c r="AD7" s="55">
        <f>'SDA (working age)'!$K7</f>
        <v>43.162143861516753</v>
      </c>
      <c r="AE7" s="55">
        <f>'SDA (pensioners)'!$K7</f>
        <v>7.61420610070134</v>
      </c>
      <c r="AF7" s="55">
        <f>SP!$K7</f>
        <v>2114.97708848823</v>
      </c>
      <c r="AG7" s="55"/>
      <c r="AH7" s="55"/>
      <c r="AI7" s="55"/>
      <c r="AJ7" s="55"/>
      <c r="AK7" s="55"/>
      <c r="AL7" s="55">
        <f>SMP!$K7</f>
        <v>45.685714521549691</v>
      </c>
      <c r="AM7" s="55"/>
      <c r="AN7" s="56">
        <f>WFP!$K7</f>
        <v>111.08801694490683</v>
      </c>
    </row>
    <row r="8" spans="1:40" s="42" customFormat="1">
      <c r="A8" s="52" t="s">
        <v>71</v>
      </c>
      <c r="B8" s="58" t="s">
        <v>72</v>
      </c>
      <c r="C8" s="54">
        <f t="shared" si="3"/>
        <v>13937.600178727052</v>
      </c>
      <c r="D8" s="55">
        <f>AA!$K8</f>
        <v>497.73521053068572</v>
      </c>
      <c r="E8" s="55">
        <f>BBWB!$K8</f>
        <v>113.81204249251655</v>
      </c>
      <c r="F8" s="55">
        <f>CA!$K8</f>
        <v>158.412915083841</v>
      </c>
      <c r="G8" s="55"/>
      <c r="H8" s="55">
        <f>CTB!K8</f>
        <v>468.76739800000001</v>
      </c>
      <c r="I8" s="55">
        <f>DLA!$K8</f>
        <v>1278.9344559088129</v>
      </c>
      <c r="J8" s="55">
        <f>'DLA (children)'!$K8</f>
        <v>106.0256837503417</v>
      </c>
      <c r="K8" s="55">
        <f>'DLA (working age)'!$K8</f>
        <v>722.34226541725786</v>
      </c>
      <c r="L8" s="55">
        <f>'DLA (pensioners)'!$K8</f>
        <v>451.89033276653464</v>
      </c>
      <c r="M8" s="55">
        <f>DHP!$K8</f>
        <v>1.6665194800000003</v>
      </c>
      <c r="N8" s="55"/>
      <c r="O8" s="55">
        <f>HB!$K8</f>
        <v>1509.1894820000002</v>
      </c>
      <c r="P8" s="55">
        <f>IB!$K8</f>
        <v>1073.1526151102034</v>
      </c>
      <c r="Q8" s="55">
        <f>IS!$K8</f>
        <v>1480.0241302088939</v>
      </c>
      <c r="R8" s="55"/>
      <c r="S8" s="55">
        <f>'IS (incapacity)'!$K8</f>
        <v>783.14708825259368</v>
      </c>
      <c r="T8" s="55">
        <f>'IS (lone parent)'!$K8</f>
        <v>614.76252068937345</v>
      </c>
      <c r="U8" s="55">
        <f>'IS (carer)'!$K8</f>
        <v>46.449387114281052</v>
      </c>
      <c r="V8" s="55">
        <f>'IS (others)'!$K8</f>
        <v>35.665134152645734</v>
      </c>
      <c r="W8" s="55">
        <f>IIDB!$K8</f>
        <v>109.78699887339479</v>
      </c>
      <c r="X8" s="55">
        <f>JSA!$K8</f>
        <v>258.12245232718647</v>
      </c>
      <c r="Y8" s="55">
        <f>MA!$K8</f>
        <v>15.710085480253603</v>
      </c>
      <c r="Z8" s="55">
        <f>O75TVL!$K8</f>
        <v>49.146295116462468</v>
      </c>
      <c r="AA8" s="55">
        <f>PC!$K8</f>
        <v>787.84993547047759</v>
      </c>
      <c r="AB8" s="55"/>
      <c r="AC8" s="55">
        <f>SDA!$K8</f>
        <v>127.13556041615846</v>
      </c>
      <c r="AD8" s="55">
        <f>'SDA (working age)'!$K8</f>
        <v>108.99426026118786</v>
      </c>
      <c r="AE8" s="55">
        <f>'SDA (pensioners)'!$K8</f>
        <v>18.141300154970605</v>
      </c>
      <c r="AF8" s="55">
        <f>SP!$K8</f>
        <v>5563.5260361198398</v>
      </c>
      <c r="AG8" s="55"/>
      <c r="AH8" s="55"/>
      <c r="AI8" s="55"/>
      <c r="AJ8" s="55"/>
      <c r="AK8" s="55"/>
      <c r="AL8" s="55">
        <f>SMP!$K8</f>
        <v>152.83011218237499</v>
      </c>
      <c r="AM8" s="55"/>
      <c r="AN8" s="56">
        <f>WFP!$K8</f>
        <v>291.79793392595127</v>
      </c>
    </row>
    <row r="9" spans="1:40" s="42" customFormat="1">
      <c r="A9" s="52" t="s">
        <v>73</v>
      </c>
      <c r="B9" s="58" t="s">
        <v>74</v>
      </c>
      <c r="C9" s="54">
        <f t="shared" si="3"/>
        <v>9275.0081124099452</v>
      </c>
      <c r="D9" s="55">
        <f>AA!$K9</f>
        <v>289.5645456835058</v>
      </c>
      <c r="E9" s="55">
        <f>BBWB!$K9</f>
        <v>77.125191502879559</v>
      </c>
      <c r="F9" s="55">
        <f>CA!$K9</f>
        <v>108.93333620290821</v>
      </c>
      <c r="G9" s="55"/>
      <c r="H9" s="55">
        <f>CTB!K9</f>
        <v>292.62079900000003</v>
      </c>
      <c r="I9" s="55">
        <f>DLA!$K9</f>
        <v>776.74108863277115</v>
      </c>
      <c r="J9" s="55">
        <f>'DLA (children)'!$K9</f>
        <v>74.178175950462929</v>
      </c>
      <c r="K9" s="55">
        <f>'DLA (working age)'!$K9</f>
        <v>439.24388378826927</v>
      </c>
      <c r="L9" s="55">
        <f>'DLA (pensioners)'!$K9</f>
        <v>263.66032539117748</v>
      </c>
      <c r="M9" s="55">
        <f>DHP!$K9</f>
        <v>0.93624025999999994</v>
      </c>
      <c r="N9" s="55"/>
      <c r="O9" s="55">
        <f>HB!$K9</f>
        <v>926.70107099999996</v>
      </c>
      <c r="P9" s="55">
        <f>IB!$K9</f>
        <v>631.63496975168368</v>
      </c>
      <c r="Q9" s="55">
        <f>IS!$K9</f>
        <v>864.26404546520985</v>
      </c>
      <c r="R9" s="55"/>
      <c r="S9" s="55">
        <f>'IS (incapacity)'!$K9</f>
        <v>417.08105400124253</v>
      </c>
      <c r="T9" s="55">
        <f>'IS (lone parent)'!$K9</f>
        <v>389.77785646507471</v>
      </c>
      <c r="U9" s="55">
        <f>'IS (carer)'!$K9</f>
        <v>34.774771770380084</v>
      </c>
      <c r="V9" s="55">
        <f>'IS (others)'!$K9</f>
        <v>22.630363228512529</v>
      </c>
      <c r="W9" s="55">
        <f>IIDB!$K9</f>
        <v>80.233130131988474</v>
      </c>
      <c r="X9" s="55">
        <f>JSA!$K9</f>
        <v>197.90628826640079</v>
      </c>
      <c r="Y9" s="55">
        <f>MA!$K9</f>
        <v>12.679060502537485</v>
      </c>
      <c r="Z9" s="55">
        <f>O75TVL!$K9</f>
        <v>37.024847445733165</v>
      </c>
      <c r="AA9" s="55">
        <f>PC!$K9</f>
        <v>528.41200978327788</v>
      </c>
      <c r="AB9" s="55"/>
      <c r="AC9" s="55">
        <f>SDA!$K9</f>
        <v>83.752637330507639</v>
      </c>
      <c r="AD9" s="55">
        <f>'SDA (working age)'!$K9</f>
        <v>71.867067828198714</v>
      </c>
      <c r="AE9" s="55">
        <f>'SDA (pensioners)'!$K9</f>
        <v>11.88556950230894</v>
      </c>
      <c r="AF9" s="55">
        <f>SP!$K9</f>
        <v>4057.4096429323899</v>
      </c>
      <c r="AG9" s="55"/>
      <c r="AH9" s="55"/>
      <c r="AI9" s="55"/>
      <c r="AJ9" s="55"/>
      <c r="AK9" s="55"/>
      <c r="AL9" s="55">
        <f>SMP!$K9</f>
        <v>95.39428520578933</v>
      </c>
      <c r="AM9" s="55"/>
      <c r="AN9" s="56">
        <f>WFP!$K9</f>
        <v>213.67492331236252</v>
      </c>
    </row>
    <row r="10" spans="1:40" s="42" customFormat="1">
      <c r="A10" s="52" t="s">
        <v>75</v>
      </c>
      <c r="B10" s="58" t="s">
        <v>76</v>
      </c>
      <c r="C10" s="54">
        <f t="shared" si="3"/>
        <v>7460.4661112287904</v>
      </c>
      <c r="D10" s="55">
        <f>AA!$K10</f>
        <v>274.56098872410513</v>
      </c>
      <c r="E10" s="55">
        <f>BBWB!$K10</f>
        <v>65.693551141276686</v>
      </c>
      <c r="F10" s="55">
        <f>CA!$K10</f>
        <v>81.285164242920771</v>
      </c>
      <c r="G10" s="55"/>
      <c r="H10" s="55">
        <f>CTB!K10</f>
        <v>225.783952</v>
      </c>
      <c r="I10" s="55">
        <f>DLA!$K10</f>
        <v>571.52210285124761</v>
      </c>
      <c r="J10" s="55">
        <f>'DLA (children)'!$K10</f>
        <v>59.857870923799879</v>
      </c>
      <c r="K10" s="55">
        <f>'DLA (working age)'!$K10</f>
        <v>327.92462706964528</v>
      </c>
      <c r="L10" s="55">
        <f>'DLA (pensioners)'!$K10</f>
        <v>183.7292281371235</v>
      </c>
      <c r="M10" s="55">
        <f>DHP!$K10</f>
        <v>0.59768449000000001</v>
      </c>
      <c r="N10" s="55"/>
      <c r="O10" s="55">
        <f>HB!$K10</f>
        <v>646.07493299999999</v>
      </c>
      <c r="P10" s="55">
        <f>IB!$K10</f>
        <v>473.14708240976921</v>
      </c>
      <c r="Q10" s="55">
        <f>IS!$K10</f>
        <v>588.48052982925071</v>
      </c>
      <c r="R10" s="55"/>
      <c r="S10" s="55">
        <f>'IS (incapacity)'!$K10</f>
        <v>274.62269805306209</v>
      </c>
      <c r="T10" s="55">
        <f>'IS (lone parent)'!$K10</f>
        <v>276.20607027656206</v>
      </c>
      <c r="U10" s="55">
        <f>'IS (carer)'!$K10</f>
        <v>22.287005081064077</v>
      </c>
      <c r="V10" s="55">
        <f>'IS (others)'!$K10</f>
        <v>15.364756418562475</v>
      </c>
      <c r="W10" s="55">
        <f>IIDB!$K10</f>
        <v>71.490280011880557</v>
      </c>
      <c r="X10" s="55">
        <f>JSA!$K10</f>
        <v>144.16200399984635</v>
      </c>
      <c r="Y10" s="55">
        <f>MA!$K10</f>
        <v>13.076077751879753</v>
      </c>
      <c r="Z10" s="55">
        <f>O75TVL!$K10</f>
        <v>31.733443017532416</v>
      </c>
      <c r="AA10" s="55">
        <f>PC!$K10</f>
        <v>406.1706248093077</v>
      </c>
      <c r="AB10" s="55"/>
      <c r="AC10" s="55">
        <f>SDA!$K10</f>
        <v>73.48900035426351</v>
      </c>
      <c r="AD10" s="55">
        <f>'SDA (working age)'!$K10</f>
        <v>64.533425571500018</v>
      </c>
      <c r="AE10" s="55">
        <f>'SDA (pensioners)'!$K10</f>
        <v>8.9555747827634864</v>
      </c>
      <c r="AF10" s="55">
        <f>SP!$K10</f>
        <v>3527.052288464452</v>
      </c>
      <c r="AG10" s="55"/>
      <c r="AH10" s="55"/>
      <c r="AI10" s="55"/>
      <c r="AJ10" s="55"/>
      <c r="AK10" s="55"/>
      <c r="AL10" s="55">
        <f>SMP!$K10</f>
        <v>83.370727049310105</v>
      </c>
      <c r="AM10" s="55"/>
      <c r="AN10" s="56">
        <f>WFP!$K10</f>
        <v>182.77567708174666</v>
      </c>
    </row>
    <row r="11" spans="1:40" s="42" customFormat="1">
      <c r="A11" s="52" t="s">
        <v>77</v>
      </c>
      <c r="B11" s="58" t="s">
        <v>78</v>
      </c>
      <c r="C11" s="54">
        <f t="shared" si="3"/>
        <v>10094.759834407992</v>
      </c>
      <c r="D11" s="55">
        <f>AA!$K11</f>
        <v>385.75652235613302</v>
      </c>
      <c r="E11" s="55">
        <f>BBWB!$K11</f>
        <v>88.528089103958678</v>
      </c>
      <c r="F11" s="55">
        <f>CA!$K11</f>
        <v>114.80822637563759</v>
      </c>
      <c r="G11" s="55"/>
      <c r="H11" s="55">
        <f>CTB!K11</f>
        <v>335.70128799999998</v>
      </c>
      <c r="I11" s="55">
        <f>DLA!$K11</f>
        <v>772.30266995649981</v>
      </c>
      <c r="J11" s="55">
        <f>'DLA (children)'!$K11</f>
        <v>83.689119172835319</v>
      </c>
      <c r="K11" s="55">
        <f>'DLA (working age)'!$K11</f>
        <v>428.79390246938061</v>
      </c>
      <c r="L11" s="55">
        <f>'DLA (pensioners)'!$K11</f>
        <v>259.78244112052499</v>
      </c>
      <c r="M11" s="55">
        <f>DHP!$K11</f>
        <v>1.2975133100000003</v>
      </c>
      <c r="N11" s="55"/>
      <c r="O11" s="55">
        <f>HB!$K11</f>
        <v>1046.4092539999999</v>
      </c>
      <c r="P11" s="55">
        <f>IB!$K11</f>
        <v>623.50527767251481</v>
      </c>
      <c r="Q11" s="55">
        <f>IS!$K11</f>
        <v>927.8160157161609</v>
      </c>
      <c r="R11" s="55"/>
      <c r="S11" s="55">
        <f>'IS (incapacity)'!$K11</f>
        <v>428.62529839659646</v>
      </c>
      <c r="T11" s="55">
        <f>'IS (lone parent)'!$K11</f>
        <v>439.21864279654329</v>
      </c>
      <c r="U11" s="55">
        <f>'IS (carer)'!$K11</f>
        <v>35.096835866548901</v>
      </c>
      <c r="V11" s="55">
        <f>'IS (others)'!$K11</f>
        <v>24.875238656472188</v>
      </c>
      <c r="W11" s="55">
        <f>IIDB!$K11</f>
        <v>70.06204628178233</v>
      </c>
      <c r="X11" s="55">
        <f>JSA!$K11</f>
        <v>244.59925885995213</v>
      </c>
      <c r="Y11" s="55">
        <f>MA!$K11</f>
        <v>11.974784452858804</v>
      </c>
      <c r="Z11" s="55">
        <f>O75TVL!$K11</f>
        <v>39.12696605572954</v>
      </c>
      <c r="AA11" s="55">
        <f>PC!$K11</f>
        <v>616.75351219765798</v>
      </c>
      <c r="AB11" s="55"/>
      <c r="AC11" s="55">
        <f>SDA!$K11</f>
        <v>83.475684147840667</v>
      </c>
      <c r="AD11" s="55">
        <f>'SDA (working age)'!$K11</f>
        <v>73.275438458247379</v>
      </c>
      <c r="AE11" s="55">
        <f>'SDA (pensioners)'!$K11</f>
        <v>10.20024568959329</v>
      </c>
      <c r="AF11" s="55">
        <f>SP!$K11</f>
        <v>4389.513649395125</v>
      </c>
      <c r="AG11" s="55"/>
      <c r="AH11" s="55"/>
      <c r="AI11" s="55"/>
      <c r="AJ11" s="55"/>
      <c r="AK11" s="55"/>
      <c r="AL11" s="55">
        <f>SMP!$K11</f>
        <v>113.8302195386341</v>
      </c>
      <c r="AM11" s="55"/>
      <c r="AN11" s="56">
        <f>WFP!$K11</f>
        <v>229.2988569875057</v>
      </c>
    </row>
    <row r="12" spans="1:40" s="42" customFormat="1">
      <c r="A12" s="52" t="s">
        <v>79</v>
      </c>
      <c r="B12" s="58" t="s">
        <v>80</v>
      </c>
      <c r="C12" s="54">
        <f t="shared" si="3"/>
        <v>9226.4576855493142</v>
      </c>
      <c r="D12" s="55">
        <f>AA!$K12</f>
        <v>335.05209466142037</v>
      </c>
      <c r="E12" s="55">
        <f>BBWB!$K12</f>
        <v>81.570014720973887</v>
      </c>
      <c r="F12" s="55">
        <f>CA!$K12</f>
        <v>84.631092260253524</v>
      </c>
      <c r="G12" s="55"/>
      <c r="H12" s="55">
        <f>CTB!K12</f>
        <v>282.93917200000004</v>
      </c>
      <c r="I12" s="55">
        <f>DLA!$K12</f>
        <v>570.10688154426043</v>
      </c>
      <c r="J12" s="55">
        <f>'DLA (children)'!$K12</f>
        <v>78.625365722313603</v>
      </c>
      <c r="K12" s="55">
        <f>'DLA (working age)'!$K12</f>
        <v>327.9454722792704</v>
      </c>
      <c r="L12" s="55">
        <f>'DLA (pensioners)'!$K12</f>
        <v>162.67009342771956</v>
      </c>
      <c r="M12" s="55">
        <f>DHP!$K12</f>
        <v>1.3698637120714268</v>
      </c>
      <c r="N12" s="55"/>
      <c r="O12" s="55">
        <f>HB!$K12</f>
        <v>925.334025</v>
      </c>
      <c r="P12" s="55">
        <f>IB!$K12</f>
        <v>420.92751463476509</v>
      </c>
      <c r="Q12" s="55">
        <f>IS!$K12</f>
        <v>662.87870809700348</v>
      </c>
      <c r="R12" s="55"/>
      <c r="S12" s="55">
        <f>'IS (incapacity)'!$K12</f>
        <v>292.54255906810516</v>
      </c>
      <c r="T12" s="55">
        <f>'IS (lone parent)'!$K12</f>
        <v>331.26009302162248</v>
      </c>
      <c r="U12" s="55">
        <f>'IS (carer)'!$K12</f>
        <v>20.861308693424931</v>
      </c>
      <c r="V12" s="55">
        <f>'IS (others)'!$K12</f>
        <v>18.214747313850921</v>
      </c>
      <c r="W12" s="55">
        <f>IIDB!$K12</f>
        <v>46.898642693263305</v>
      </c>
      <c r="X12" s="55">
        <f>JSA!$K12</f>
        <v>150.24827086325445</v>
      </c>
      <c r="Y12" s="55">
        <f>MA!$K12</f>
        <v>15.829484018502813</v>
      </c>
      <c r="Z12" s="55">
        <f>O75TVL!$K12</f>
        <v>42.721544665064329</v>
      </c>
      <c r="AA12" s="55">
        <f>PC!$K12</f>
        <v>457.45459350865093</v>
      </c>
      <c r="AB12" s="55"/>
      <c r="AC12" s="55">
        <f>SDA!$K12</f>
        <v>72.644136973283736</v>
      </c>
      <c r="AD12" s="55">
        <f>'SDA (working age)'!$K12</f>
        <v>63.074083473656302</v>
      </c>
      <c r="AE12" s="55">
        <f>'SDA (pensioners)'!$K12</f>
        <v>9.5700534996274467</v>
      </c>
      <c r="AF12" s="55">
        <f>SP!$K12</f>
        <v>4714.2105425312948</v>
      </c>
      <c r="AG12" s="55"/>
      <c r="AH12" s="55"/>
      <c r="AI12" s="55"/>
      <c r="AJ12" s="55"/>
      <c r="AK12" s="55"/>
      <c r="AL12" s="55">
        <f>SMP!$K12</f>
        <v>120.89765291511314</v>
      </c>
      <c r="AM12" s="55"/>
      <c r="AN12" s="56">
        <f>WFP!$K12</f>
        <v>240.74345075013912</v>
      </c>
    </row>
    <row r="13" spans="1:40" s="42" customFormat="1">
      <c r="A13" s="52" t="s">
        <v>81</v>
      </c>
      <c r="B13" s="58" t="s">
        <v>82</v>
      </c>
      <c r="C13" s="54">
        <f t="shared" si="3"/>
        <v>13971.346744643908</v>
      </c>
      <c r="D13" s="55">
        <f>AA!$K13</f>
        <v>319.34984948733751</v>
      </c>
      <c r="E13" s="55">
        <f>BBWB!$K13</f>
        <v>91.157366282702625</v>
      </c>
      <c r="F13" s="55">
        <f>CA!$K13</f>
        <v>115.99349625223303</v>
      </c>
      <c r="G13" s="55"/>
      <c r="H13" s="55">
        <f>CTB!K13</f>
        <v>598.88055101000009</v>
      </c>
      <c r="I13" s="55">
        <f>DLA!$K13</f>
        <v>797.21165386567384</v>
      </c>
      <c r="J13" s="55">
        <f>'DLA (children)'!$K13</f>
        <v>96.532314095009696</v>
      </c>
      <c r="K13" s="55">
        <f>'DLA (working age)'!$K13</f>
        <v>496.43467829769315</v>
      </c>
      <c r="L13" s="55">
        <f>'DLA (pensioners)'!$K13</f>
        <v>203.31940500717002</v>
      </c>
      <c r="M13" s="55">
        <f>DHP!$K13</f>
        <v>3.9302150000000005</v>
      </c>
      <c r="N13" s="55"/>
      <c r="O13" s="55">
        <f>HB!$K13</f>
        <v>3397.4533624400001</v>
      </c>
      <c r="P13" s="55">
        <f>IB!$K13</f>
        <v>527.12695533715055</v>
      </c>
      <c r="Q13" s="55">
        <f>IS!$K13</f>
        <v>1877.7280449541772</v>
      </c>
      <c r="R13" s="55"/>
      <c r="S13" s="55">
        <f>'IS (incapacity)'!$K13</f>
        <v>813.90003621765254</v>
      </c>
      <c r="T13" s="55">
        <f>'IS (lone parent)'!$K13</f>
        <v>958.13165104405402</v>
      </c>
      <c r="U13" s="55">
        <f>'IS (carer)'!$K13</f>
        <v>35.406657828486303</v>
      </c>
      <c r="V13" s="55">
        <f>'IS (others)'!$K13</f>
        <v>70.289699863984197</v>
      </c>
      <c r="W13" s="55">
        <f>IIDB!$K13</f>
        <v>31.968586490016417</v>
      </c>
      <c r="X13" s="55">
        <f>JSA!$K13</f>
        <v>435.0743575961842</v>
      </c>
      <c r="Y13" s="55">
        <f>MA!$K13</f>
        <v>17.879221724628717</v>
      </c>
      <c r="Z13" s="55">
        <f>O75TVL!$K13</f>
        <v>38.816978478513434</v>
      </c>
      <c r="AA13" s="55">
        <f>PC!$K13</f>
        <v>880.96569131027934</v>
      </c>
      <c r="AB13" s="55"/>
      <c r="AC13" s="55">
        <f>SDA!$K13</f>
        <v>81.360464149970554</v>
      </c>
      <c r="AD13" s="55">
        <f>'SDA (working age)'!$K13</f>
        <v>71.510652606006417</v>
      </c>
      <c r="AE13" s="55">
        <f>'SDA (pensioners)'!$K13</f>
        <v>9.8498115439641278</v>
      </c>
      <c r="AF13" s="55">
        <f>SP!$K13</f>
        <v>4299.2312898123037</v>
      </c>
      <c r="AG13" s="55"/>
      <c r="AH13" s="55"/>
      <c r="AI13" s="55"/>
      <c r="AJ13" s="55"/>
      <c r="AK13" s="55"/>
      <c r="AL13" s="55">
        <f>SMP!$K13</f>
        <v>213.35355952926628</v>
      </c>
      <c r="AM13" s="55"/>
      <c r="AN13" s="56">
        <f>WFP!$K13</f>
        <v>243.86510092347163</v>
      </c>
    </row>
    <row r="14" spans="1:40" s="42" customFormat="1">
      <c r="A14" s="52" t="s">
        <v>83</v>
      </c>
      <c r="B14" s="58" t="s">
        <v>84</v>
      </c>
      <c r="C14" s="54">
        <f t="shared" si="3"/>
        <v>12990.071808040369</v>
      </c>
      <c r="D14" s="55">
        <f>AA!$K14</f>
        <v>400.67767043232089</v>
      </c>
      <c r="E14" s="55">
        <f>BBWB!$K14</f>
        <v>119.3116659557312</v>
      </c>
      <c r="F14" s="55">
        <f>CA!$K14</f>
        <v>103.50770252802872</v>
      </c>
      <c r="G14" s="55"/>
      <c r="H14" s="55">
        <f>CTB!K14</f>
        <v>373.08997199999999</v>
      </c>
      <c r="I14" s="55">
        <f>DLA!$K14</f>
        <v>709.05476486512759</v>
      </c>
      <c r="J14" s="55">
        <f>'DLA (children)'!$K14</f>
        <v>108.73948723086818</v>
      </c>
      <c r="K14" s="55">
        <f>'DLA (working age)'!$K14</f>
        <v>411.67320919892097</v>
      </c>
      <c r="L14" s="55">
        <f>'DLA (pensioners)'!$K14</f>
        <v>186.98245038403218</v>
      </c>
      <c r="M14" s="55">
        <f>DHP!$K14</f>
        <v>2.2484632799999997</v>
      </c>
      <c r="N14" s="55"/>
      <c r="O14" s="55">
        <f>HB!$K14</f>
        <v>1481.435422</v>
      </c>
      <c r="P14" s="55">
        <f>IB!$K14</f>
        <v>532.90219357374633</v>
      </c>
      <c r="Q14" s="55">
        <f>IS!$K14</f>
        <v>892.33858045547674</v>
      </c>
      <c r="R14" s="55"/>
      <c r="S14" s="55">
        <f>'IS (incapacity)'!$K14</f>
        <v>389.84555261433468</v>
      </c>
      <c r="T14" s="55">
        <f>'IS (lone parent)'!$K14</f>
        <v>455.27384391423095</v>
      </c>
      <c r="U14" s="55">
        <f>'IS (carer)'!$K14</f>
        <v>24.111603112881685</v>
      </c>
      <c r="V14" s="55">
        <f>'IS (others)'!$K14</f>
        <v>23.107580814029422</v>
      </c>
      <c r="W14" s="55">
        <f>IIDB!$K14</f>
        <v>60.956039957057399</v>
      </c>
      <c r="X14" s="55">
        <f>JSA!$K14</f>
        <v>191.32255005674043</v>
      </c>
      <c r="Y14" s="55">
        <f>MA!$K14</f>
        <v>24.689794473417482</v>
      </c>
      <c r="Z14" s="55">
        <f>O75TVL!$K14</f>
        <v>63.34554382972032</v>
      </c>
      <c r="AA14" s="55">
        <f>PC!$K14</f>
        <v>568.09030557298672</v>
      </c>
      <c r="AB14" s="55"/>
      <c r="AC14" s="55">
        <f>SDA!$K14</f>
        <v>103.79216076057671</v>
      </c>
      <c r="AD14" s="55">
        <f>'SDA (working age)'!$K14</f>
        <v>90.147213049094717</v>
      </c>
      <c r="AE14" s="55">
        <f>'SDA (pensioners)'!$K14</f>
        <v>13.644947711482011</v>
      </c>
      <c r="AF14" s="55">
        <f>SP!$K14</f>
        <v>6826.3936316914569</v>
      </c>
      <c r="AG14" s="55"/>
      <c r="AH14" s="55"/>
      <c r="AI14" s="55"/>
      <c r="AJ14" s="55"/>
      <c r="AK14" s="55"/>
      <c r="AL14" s="55">
        <f>SMP!$K14</f>
        <v>183.17211884960997</v>
      </c>
      <c r="AM14" s="55"/>
      <c r="AN14" s="56">
        <f>WFP!$K14</f>
        <v>353.74322775837163</v>
      </c>
    </row>
    <row r="15" spans="1:40" s="42" customFormat="1">
      <c r="A15" s="52" t="s">
        <v>85</v>
      </c>
      <c r="B15" s="58" t="s">
        <v>86</v>
      </c>
      <c r="C15" s="54">
        <f t="shared" si="3"/>
        <v>9020.6737841154099</v>
      </c>
      <c r="D15" s="55">
        <f>AA!$K15</f>
        <v>349.92754655268851</v>
      </c>
      <c r="E15" s="55">
        <f>BBWB!$K15</f>
        <v>72.006592765522825</v>
      </c>
      <c r="F15" s="55">
        <f>CA!$K15</f>
        <v>79.04566904946509</v>
      </c>
      <c r="G15" s="55"/>
      <c r="H15" s="55">
        <f>CTB!K15</f>
        <v>260.32532400000002</v>
      </c>
      <c r="I15" s="55">
        <f>DLA!$K15</f>
        <v>546.27217067565925</v>
      </c>
      <c r="J15" s="55">
        <f>'DLA (children)'!$K15</f>
        <v>62.034028248007729</v>
      </c>
      <c r="K15" s="55">
        <f>'DLA (working age)'!$K15</f>
        <v>321.13150253988834</v>
      </c>
      <c r="L15" s="55">
        <f>'DLA (pensioners)'!$K15</f>
        <v>162.85298301939457</v>
      </c>
      <c r="M15" s="55">
        <f>DHP!$K15</f>
        <v>1.2789975899999999</v>
      </c>
      <c r="N15" s="55"/>
      <c r="O15" s="55">
        <f>HB!$K15</f>
        <v>880.75575800000001</v>
      </c>
      <c r="P15" s="55">
        <f>IB!$K15</f>
        <v>448.31056018550157</v>
      </c>
      <c r="Q15" s="55">
        <f>IS!$K15</f>
        <v>616.88055515706776</v>
      </c>
      <c r="R15" s="55"/>
      <c r="S15" s="55">
        <f>'IS (incapacity)'!$K15</f>
        <v>311.8173922088759</v>
      </c>
      <c r="T15" s="55">
        <f>'IS (lone parent)'!$K15</f>
        <v>271.69435231134764</v>
      </c>
      <c r="U15" s="55">
        <f>'IS (carer)'!$K15</f>
        <v>18.856874487849673</v>
      </c>
      <c r="V15" s="55">
        <f>'IS (others)'!$K15</f>
        <v>14.511936148994403</v>
      </c>
      <c r="W15" s="55">
        <f>IIDB!$K15</f>
        <v>48.806567827967584</v>
      </c>
      <c r="X15" s="55">
        <f>JSA!$K15</f>
        <v>112.47594817642906</v>
      </c>
      <c r="Y15" s="55">
        <f>MA!$K15</f>
        <v>14.711142573716522</v>
      </c>
      <c r="Z15" s="55">
        <f>O75TVL!$K15</f>
        <v>45.535750427477097</v>
      </c>
      <c r="AA15" s="55">
        <f>PC!$K15</f>
        <v>457.21196737251631</v>
      </c>
      <c r="AB15" s="55"/>
      <c r="AC15" s="55">
        <f>SDA!$K15</f>
        <v>77.528444879249307</v>
      </c>
      <c r="AD15" s="55">
        <f>'SDA (working age)'!$K15</f>
        <v>67.740264542107965</v>
      </c>
      <c r="AE15" s="55">
        <f>'SDA (pensioners)'!$K15</f>
        <v>9.7881803371413252</v>
      </c>
      <c r="AF15" s="55">
        <f>SP!$K15</f>
        <v>4659.7577067058774</v>
      </c>
      <c r="AG15" s="55"/>
      <c r="AH15" s="55"/>
      <c r="AI15" s="55"/>
      <c r="AJ15" s="55"/>
      <c r="AK15" s="55"/>
      <c r="AL15" s="55">
        <f>SMP!$K15</f>
        <v>102.71698546968817</v>
      </c>
      <c r="AM15" s="55"/>
      <c r="AN15" s="56">
        <f>WFP!$K15</f>
        <v>247.12609670658392</v>
      </c>
    </row>
    <row r="16" spans="1:40" s="42" customFormat="1" ht="15.75">
      <c r="A16" s="40">
        <v>924</v>
      </c>
      <c r="B16" s="59" t="s">
        <v>87</v>
      </c>
      <c r="C16" s="49">
        <f t="shared" si="3"/>
        <v>6329.6930028940851</v>
      </c>
      <c r="D16" s="50">
        <f>AA!$K$16</f>
        <v>285.14623842340319</v>
      </c>
      <c r="E16" s="50">
        <f>BBWB!$K$16</f>
        <v>49.30555126470459</v>
      </c>
      <c r="F16" s="50">
        <f>CA!$K$16</f>
        <v>76.664555870720633</v>
      </c>
      <c r="G16" s="50"/>
      <c r="H16" s="50">
        <f>CTB!K16</f>
        <v>160.45740000000001</v>
      </c>
      <c r="I16" s="50">
        <f>DLA!$K$16</f>
        <v>671.37389736416037</v>
      </c>
      <c r="J16" s="50">
        <f>'DLA (children)'!$K$16</f>
        <v>51.94246416481117</v>
      </c>
      <c r="K16" s="50">
        <f>'DLA (working age)'!$K$16</f>
        <v>366.18808638115826</v>
      </c>
      <c r="L16" s="50">
        <f>'DLA (pensioners)'!$K$16</f>
        <v>254.17574367954072</v>
      </c>
      <c r="M16" s="50">
        <f>DHP!$K$16</f>
        <v>0.70686599999999988</v>
      </c>
      <c r="N16" s="50"/>
      <c r="O16" s="50">
        <f>HB!$K$16</f>
        <v>559.05071800000007</v>
      </c>
      <c r="P16" s="50">
        <f>IB!$K$16</f>
        <v>597.93560974776483</v>
      </c>
      <c r="Q16" s="50">
        <f>IS!$K$16</f>
        <v>590.92926791623347</v>
      </c>
      <c r="R16" s="50"/>
      <c r="S16" s="50">
        <f>'IS (incapacity)'!$K$16</f>
        <v>314.7947233463874</v>
      </c>
      <c r="T16" s="50">
        <f>'IS (lone parent)'!$K$16</f>
        <v>240.36284938226441</v>
      </c>
      <c r="U16" s="50">
        <f>'IS (carer)'!$K$16</f>
        <v>21.407638573390393</v>
      </c>
      <c r="V16" s="50">
        <f>'IS (others)'!$K$16</f>
        <v>14.364056614191238</v>
      </c>
      <c r="W16" s="50">
        <f>IIDB!$K$16</f>
        <v>53.701046227507227</v>
      </c>
      <c r="X16" s="50">
        <f>JSA!$K$16</f>
        <v>105.1653203581977</v>
      </c>
      <c r="Y16" s="50">
        <f>MA!$K$16</f>
        <v>7.0083912196112541</v>
      </c>
      <c r="Z16" s="50">
        <f>O75TVL!$K$16</f>
        <v>23.632745466811379</v>
      </c>
      <c r="AA16" s="50">
        <f>PC!$K$16</f>
        <v>351.9463827523536</v>
      </c>
      <c r="AB16" s="50"/>
      <c r="AC16" s="50">
        <f>SDA!$K$16</f>
        <v>61.10461491734776</v>
      </c>
      <c r="AD16" s="50">
        <f>'SDA (working age)'!$K$16</f>
        <v>50.576061222923073</v>
      </c>
      <c r="AE16" s="50">
        <f>'SDA (pensioners)'!$K$16</f>
        <v>10.5285536944247</v>
      </c>
      <c r="AF16" s="50">
        <f>SP!$K$16</f>
        <v>2537.4539077494433</v>
      </c>
      <c r="AG16" s="50"/>
      <c r="AH16" s="50"/>
      <c r="AI16" s="50"/>
      <c r="AJ16" s="50"/>
      <c r="AK16" s="50"/>
      <c r="AL16" s="50">
        <f>SMP!$K$16</f>
        <v>61.372082472155618</v>
      </c>
      <c r="AM16" s="50"/>
      <c r="AN16" s="51">
        <f>WFP!$K$16</f>
        <v>136.73840714366995</v>
      </c>
    </row>
    <row r="17" spans="1:40" s="42" customFormat="1" ht="15.75">
      <c r="A17" s="40">
        <v>923</v>
      </c>
      <c r="B17" s="59" t="s">
        <v>88</v>
      </c>
      <c r="C17" s="49">
        <f t="shared" si="3"/>
        <v>10448.147428515998</v>
      </c>
      <c r="D17" s="50">
        <f>AA!$K$17</f>
        <v>359.56950497924834</v>
      </c>
      <c r="E17" s="50">
        <f>BBWB!$K$17</f>
        <v>95.304850830212843</v>
      </c>
      <c r="F17" s="50">
        <f>CA!$K$17</f>
        <v>106.44191596559762</v>
      </c>
      <c r="G17" s="50"/>
      <c r="H17" s="50">
        <f>CTB!K17</f>
        <v>357.53287299999994</v>
      </c>
      <c r="I17" s="50">
        <f>DLA!$K$17</f>
        <v>912.39734270726149</v>
      </c>
      <c r="J17" s="50">
        <f>'DLA (children)'!$K$17</f>
        <v>78.088982870851439</v>
      </c>
      <c r="K17" s="50">
        <f>'DLA (working age)'!$K$17</f>
        <v>528.11585137056773</v>
      </c>
      <c r="L17" s="50">
        <f>'DLA (pensioners)'!$K$17</f>
        <v>306.95206550998785</v>
      </c>
      <c r="M17" s="50">
        <f>DHP!$K$17</f>
        <v>2.2400010000000004</v>
      </c>
      <c r="N17" s="50"/>
      <c r="O17" s="50">
        <f>HB!$K$17</f>
        <v>1188.4019659999999</v>
      </c>
      <c r="P17" s="50">
        <f>IB!$K$17</f>
        <v>809.11624661142741</v>
      </c>
      <c r="Q17" s="50">
        <f>IS!$K$17</f>
        <v>990.99489136437478</v>
      </c>
      <c r="R17" s="50"/>
      <c r="S17" s="50">
        <f>'IS (incapacity)'!$K$17</f>
        <v>545.10163338157486</v>
      </c>
      <c r="T17" s="50">
        <f>'IS (lone parent)'!$K$17</f>
        <v>385.14393113552796</v>
      </c>
      <c r="U17" s="50">
        <f>'IS (carer)'!$K$17</f>
        <v>32.210672317646399</v>
      </c>
      <c r="V17" s="50">
        <f>'IS (others)'!$K$17</f>
        <v>28.538654529625127</v>
      </c>
      <c r="W17" s="50">
        <f>IIDB!$K$17</f>
        <v>75.026987825501394</v>
      </c>
      <c r="X17" s="50">
        <f>JSA!$K$17</f>
        <v>241.96719216815242</v>
      </c>
      <c r="Y17" s="50">
        <f>MA!$K$17</f>
        <v>11.572007590896671</v>
      </c>
      <c r="Z17" s="50">
        <f>O75TVL!$K$17</f>
        <v>35.596006133002504</v>
      </c>
      <c r="AA17" s="50">
        <f>PC!$K$17</f>
        <v>601.87958706563325</v>
      </c>
      <c r="AB17" s="50"/>
      <c r="AC17" s="50">
        <f>SDA!$K$17</f>
        <v>101.69580507792783</v>
      </c>
      <c r="AD17" s="50">
        <f>'SDA (working age)'!$K$17</f>
        <v>87.787874351687705</v>
      </c>
      <c r="AE17" s="50">
        <f>'SDA (pensioners)'!$K$17</f>
        <v>13.90793072624013</v>
      </c>
      <c r="AF17" s="50">
        <f>SP!$K$17</f>
        <v>4221.3309704171734</v>
      </c>
      <c r="AG17" s="50"/>
      <c r="AH17" s="50"/>
      <c r="AI17" s="50"/>
      <c r="AJ17" s="50"/>
      <c r="AK17" s="50"/>
      <c r="AL17" s="50">
        <f>SMP!$K$17</f>
        <v>118.54654226650877</v>
      </c>
      <c r="AM17" s="50"/>
      <c r="AN17" s="51">
        <f>WFP!$K$17</f>
        <v>218.53273751308055</v>
      </c>
    </row>
    <row r="18" spans="1:40" s="65" customFormat="1" ht="30" customHeight="1">
      <c r="A18" s="60">
        <v>922</v>
      </c>
      <c r="B18" s="61" t="s">
        <v>89</v>
      </c>
      <c r="C18" s="62">
        <f t="shared" si="3"/>
        <v>10.136005020685571</v>
      </c>
      <c r="D18" s="63"/>
      <c r="E18" s="63"/>
      <c r="F18" s="63"/>
      <c r="G18" s="63"/>
      <c r="H18" s="63"/>
      <c r="I18" s="63"/>
      <c r="J18" s="63"/>
      <c r="K18" s="63"/>
      <c r="L18" s="63"/>
      <c r="M18" s="63"/>
      <c r="N18" s="63"/>
      <c r="O18" s="63"/>
      <c r="P18" s="63"/>
      <c r="Q18" s="63"/>
      <c r="R18" s="63"/>
      <c r="S18" s="63"/>
      <c r="T18" s="63"/>
      <c r="U18" s="63"/>
      <c r="V18" s="63"/>
      <c r="W18" s="63"/>
      <c r="X18" s="63"/>
      <c r="Y18" s="63"/>
      <c r="Z18" s="124">
        <f>O75TVL!$K$18</f>
        <v>10.136005020685571</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202</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AA!C$15</f>
        <v>209.33927754530418</v>
      </c>
      <c r="C3" s="89">
        <f>AA!D$15</f>
        <v>231.66828298008343</v>
      </c>
      <c r="D3" s="89">
        <f>AA!E$15</f>
        <v>248.46505814627946</v>
      </c>
      <c r="E3" s="89">
        <f>AA!F$15</f>
        <v>263.90117746311091</v>
      </c>
      <c r="F3" s="89">
        <f>AA!G$15</f>
        <v>276.02801204657789</v>
      </c>
      <c r="G3" s="89">
        <f>AA!H$15</f>
        <v>290.95072436240963</v>
      </c>
      <c r="H3" s="89">
        <f>AA!I$15</f>
        <v>305.47573713511582</v>
      </c>
      <c r="I3" s="89">
        <f>AA!J$15</f>
        <v>326.65381319264725</v>
      </c>
      <c r="J3" s="89">
        <f>AA!K$15</f>
        <v>349.92754655268851</v>
      </c>
      <c r="K3" s="89">
        <f>AA!L$15</f>
        <v>376.1025796287301</v>
      </c>
      <c r="L3" s="89">
        <f>AA!M$15</f>
        <v>399.95876832150566</v>
      </c>
      <c r="M3" s="89">
        <f>AA!N$15</f>
        <v>428.92568484210273</v>
      </c>
      <c r="N3" s="89">
        <f>AA!O$15</f>
        <v>459.33295596650248</v>
      </c>
      <c r="O3" s="89">
        <f>AA!P$15</f>
        <v>500.28595198522555</v>
      </c>
      <c r="P3" s="89">
        <f>AA!Q$15</f>
        <v>512.15209063334032</v>
      </c>
      <c r="Q3" s="89">
        <f>AA!R$15</f>
        <v>522.54434820482936</v>
      </c>
      <c r="R3" s="89">
        <f>AA!S$15</f>
        <v>532.65830337214584</v>
      </c>
      <c r="S3" s="89">
        <f>AA!T$15</f>
        <v>515.08122057464948</v>
      </c>
      <c r="T3" s="89">
        <f>AA!U$15</f>
        <v>518.68227404634933</v>
      </c>
      <c r="U3" s="89">
        <f>AA!V$15</f>
        <v>522.73629513911783</v>
      </c>
      <c r="V3" s="56">
        <f>AA!W$15</f>
        <v>517.32635812180047</v>
      </c>
    </row>
    <row r="4" spans="1:22" ht="15" customHeight="1">
      <c r="A4" s="108" t="s">
        <v>182</v>
      </c>
      <c r="B4" s="89"/>
      <c r="C4" s="89"/>
      <c r="D4" s="89"/>
      <c r="E4" s="89">
        <f>BBWB!F$15</f>
        <v>72.454285767920794</v>
      </c>
      <c r="F4" s="89">
        <f>BBWB!G$15</f>
        <v>71.017460966129761</v>
      </c>
      <c r="G4" s="89">
        <f>BBWB!H$15</f>
        <v>81.927856943020473</v>
      </c>
      <c r="H4" s="89">
        <f>BBWB!I$15</f>
        <v>84.648129125841052</v>
      </c>
      <c r="I4" s="89">
        <f>BBWB!J$15</f>
        <v>78.626324656970823</v>
      </c>
      <c r="J4" s="89">
        <f>BBWB!K$15</f>
        <v>72.006592765522825</v>
      </c>
      <c r="K4" s="89">
        <f>BBWB!L$15</f>
        <v>68.405442237420615</v>
      </c>
      <c r="L4" s="89">
        <f>BBWB!M$15</f>
        <v>62.334101057273664</v>
      </c>
      <c r="M4" s="89">
        <f>BBWB!N$15</f>
        <v>57.474827087135679</v>
      </c>
      <c r="N4" s="89">
        <f>BBWB!O$15</f>
        <v>52.492764150109707</v>
      </c>
      <c r="O4" s="89">
        <f>BBWB!P$15</f>
        <v>50.699987554980112</v>
      </c>
      <c r="P4" s="89">
        <f>BBWB!Q$15</f>
        <v>48.090189300758269</v>
      </c>
      <c r="Q4" s="89">
        <f>BBWB!R$15</f>
        <v>46.957777345786525</v>
      </c>
      <c r="R4" s="89">
        <f>BBWB!S$15</f>
        <v>47.124466688064146</v>
      </c>
      <c r="S4" s="89">
        <f>BBWB!T$15</f>
        <v>46.616160915369832</v>
      </c>
      <c r="T4" s="89">
        <f>BBWB!U$15</f>
        <v>45.726060105609378</v>
      </c>
      <c r="U4" s="89">
        <f>BBWB!V$15</f>
        <v>45.814221243804589</v>
      </c>
      <c r="V4" s="56">
        <f>BBWB!W$15</f>
        <v>45.291956647812071</v>
      </c>
    </row>
    <row r="5" spans="1:22" ht="15" customHeight="1">
      <c r="A5" s="108" t="s">
        <v>45</v>
      </c>
      <c r="B5" s="89"/>
      <c r="C5" s="89"/>
      <c r="D5" s="89"/>
      <c r="E5" s="89"/>
      <c r="F5" s="89"/>
      <c r="G5" s="89">
        <f>CA!H$15</f>
        <v>67.433408344535579</v>
      </c>
      <c r="H5" s="89">
        <f>CA!I$15</f>
        <v>71.879837640687754</v>
      </c>
      <c r="I5" s="89">
        <f>CA!J$15</f>
        <v>75.838565407020951</v>
      </c>
      <c r="J5" s="89">
        <f>CA!K$15</f>
        <v>79.04566904946509</v>
      </c>
      <c r="K5" s="89">
        <f>CA!L$15</f>
        <v>83.124676280661845</v>
      </c>
      <c r="L5" s="89">
        <f>CA!M$15</f>
        <v>85.563965280414095</v>
      </c>
      <c r="M5" s="89">
        <f>CA!N$15</f>
        <v>92.432309857086324</v>
      </c>
      <c r="N5" s="89">
        <f>CA!O$15</f>
        <v>97.834199167976209</v>
      </c>
      <c r="O5" s="89">
        <f>CA!P$15</f>
        <v>106.8114230798998</v>
      </c>
      <c r="P5" s="89">
        <f>CA!Q$15</f>
        <v>112.23055975068254</v>
      </c>
      <c r="Q5" s="89">
        <f>CA!R$15</f>
        <v>124.56694177661399</v>
      </c>
      <c r="R5" s="89">
        <f>CA!S$15</f>
        <v>139.04858494692746</v>
      </c>
      <c r="S5" s="89">
        <f>CA!T$15</f>
        <v>150.19137875636329</v>
      </c>
      <c r="T5" s="89">
        <f>CA!U$15</f>
        <v>164.64528694816394</v>
      </c>
      <c r="U5" s="89">
        <f>CA!V$15</f>
        <v>178.15234369037097</v>
      </c>
      <c r="V5" s="56">
        <f>CA!W$15</f>
        <v>185.5663444531134</v>
      </c>
    </row>
    <row r="6" spans="1:22" ht="15" customHeight="1">
      <c r="A6" s="108" t="s">
        <v>103</v>
      </c>
      <c r="B6" s="89"/>
      <c r="C6" s="89"/>
      <c r="D6" s="89"/>
      <c r="E6" s="89"/>
      <c r="F6" s="89"/>
      <c r="G6" s="89"/>
      <c r="H6" s="89"/>
      <c r="I6" s="89"/>
      <c r="J6" s="89"/>
      <c r="K6" s="89"/>
      <c r="L6" s="89"/>
      <c r="M6" s="89"/>
      <c r="N6" s="89"/>
      <c r="O6" s="89">
        <f>CWP!P$15</f>
        <v>13.804806957021707</v>
      </c>
      <c r="P6" s="89">
        <f>CWP!Q$15</f>
        <v>21.930464308428395</v>
      </c>
      <c r="Q6" s="89">
        <f>CWP!R$15</f>
        <v>8.0872008360912737</v>
      </c>
      <c r="R6" s="89">
        <f>CWP!S$15</f>
        <v>5.1529704875962361</v>
      </c>
      <c r="S6" s="89"/>
      <c r="T6" s="89"/>
      <c r="U6" s="89"/>
      <c r="V6" s="56">
        <f>CWP!W$15</f>
        <v>0.90194327158880216</v>
      </c>
    </row>
    <row r="7" spans="1:22" ht="15" customHeight="1">
      <c r="A7" s="108" t="s">
        <v>46</v>
      </c>
      <c r="B7" s="89">
        <f>CTB!C$15</f>
        <v>156.23532</v>
      </c>
      <c r="C7" s="89">
        <f>CTB!D$15</f>
        <v>157.56085300000001</v>
      </c>
      <c r="D7" s="89">
        <f>CTB!E$15</f>
        <v>163.465418</v>
      </c>
      <c r="E7" s="89">
        <f>CTB!F$15</f>
        <v>169.09840700000001</v>
      </c>
      <c r="F7" s="89">
        <f>CTB!G$15</f>
        <v>172.70495500000001</v>
      </c>
      <c r="G7" s="89">
        <f>CTB!H$15</f>
        <v>178.55605800000004</v>
      </c>
      <c r="H7" s="89">
        <f>CTB!I$15</f>
        <v>192.93418899999998</v>
      </c>
      <c r="I7" s="89">
        <f>CTB!J$15</f>
        <v>230.59255899999999</v>
      </c>
      <c r="J7" s="89">
        <f>CTB!K$15</f>
        <v>260.32532400000002</v>
      </c>
      <c r="K7" s="89">
        <f>CTB!L$15</f>
        <v>281.47026300000005</v>
      </c>
      <c r="L7" s="89">
        <f>CTB!M$15</f>
        <v>297.84630999999996</v>
      </c>
      <c r="M7" s="89">
        <f>CTB!N$15</f>
        <v>307.14695</v>
      </c>
      <c r="N7" s="89">
        <f>CTB!O$15</f>
        <v>330.52934399999998</v>
      </c>
      <c r="O7" s="89">
        <f>CTB!P$15</f>
        <v>372.97116599999998</v>
      </c>
      <c r="P7" s="89">
        <f>CTB!Q$15</f>
        <v>395.49499500000002</v>
      </c>
      <c r="Q7" s="89">
        <f>CTB!R$15</f>
        <v>396.18909499999995</v>
      </c>
      <c r="R7" s="89">
        <f>CTB!S$15</f>
        <v>397.36288099999996</v>
      </c>
      <c r="S7" s="89"/>
      <c r="T7" s="89"/>
      <c r="U7" s="89"/>
      <c r="V7" s="56"/>
    </row>
    <row r="8" spans="1:22" ht="30" customHeight="1">
      <c r="A8" s="108" t="s">
        <v>47</v>
      </c>
      <c r="B8" s="89">
        <f>DLA!C$15</f>
        <v>283.77679384697865</v>
      </c>
      <c r="C8" s="89">
        <f>DLA!D$15</f>
        <v>314.93159736140029</v>
      </c>
      <c r="D8" s="89">
        <f>DLA!E$15</f>
        <v>342.63217812172081</v>
      </c>
      <c r="E8" s="89">
        <f>DLA!F$15</f>
        <v>367.30849390723637</v>
      </c>
      <c r="F8" s="89">
        <f>DLA!G$15</f>
        <v>389.07840596534544</v>
      </c>
      <c r="G8" s="89">
        <f>DLA!H$15</f>
        <v>424.20171355611313</v>
      </c>
      <c r="H8" s="89">
        <f>DLA!I$15</f>
        <v>465.28932903114435</v>
      </c>
      <c r="I8" s="89">
        <f>DLA!J$15</f>
        <v>505.50765052719163</v>
      </c>
      <c r="J8" s="89">
        <f>DLA!K$15</f>
        <v>546.27217067565925</v>
      </c>
      <c r="K8" s="89">
        <f>DLA!L$15</f>
        <v>592.7898879679492</v>
      </c>
      <c r="L8" s="89">
        <f>DLA!M$15</f>
        <v>638.09656497269293</v>
      </c>
      <c r="M8" s="89">
        <f>DLA!N$15</f>
        <v>696.78178195623832</v>
      </c>
      <c r="N8" s="89">
        <f>DLA!O$15</f>
        <v>750.35476318873827</v>
      </c>
      <c r="O8" s="89">
        <f>DLA!P$15</f>
        <v>826.0514054468124</v>
      </c>
      <c r="P8" s="89">
        <f>DLA!Q$15</f>
        <v>865.37168172527515</v>
      </c>
      <c r="Q8" s="89">
        <f>DLA!R$15</f>
        <v>929.11616943497017</v>
      </c>
      <c r="R8" s="89">
        <f>DLA!S$15</f>
        <v>1003.9432926064939</v>
      </c>
      <c r="S8" s="89">
        <f>DLA!T$15</f>
        <v>1036.6334209562192</v>
      </c>
      <c r="T8" s="89">
        <f>DLA!U$15</f>
        <v>1049.4337039869845</v>
      </c>
      <c r="U8" s="89">
        <f>DLA!V$15</f>
        <v>1035.4267199181313</v>
      </c>
      <c r="V8" s="56">
        <f>DLA!W$15</f>
        <v>902.71251263402587</v>
      </c>
    </row>
    <row r="9" spans="1:22" ht="15" customHeight="1">
      <c r="A9" s="53" t="s">
        <v>48</v>
      </c>
      <c r="B9" s="89"/>
      <c r="C9" s="89"/>
      <c r="D9" s="89"/>
      <c r="E9" s="89"/>
      <c r="F9" s="89"/>
      <c r="G9" s="89"/>
      <c r="H9" s="89">
        <f>'DLA (children)'!I$15</f>
        <v>56.582982342909709</v>
      </c>
      <c r="I9" s="89">
        <f>'DLA (children)'!J$15</f>
        <v>58.327797184047718</v>
      </c>
      <c r="J9" s="89">
        <f>'DLA (children)'!K$15</f>
        <v>62.034028248007729</v>
      </c>
      <c r="K9" s="89">
        <f>'DLA (children)'!L$15</f>
        <v>68.435137157740698</v>
      </c>
      <c r="L9" s="89">
        <f>'DLA (children)'!M$15</f>
        <v>72.559132668634945</v>
      </c>
      <c r="M9" s="89">
        <f>'DLA (children)'!N$15</f>
        <v>77.766993818037562</v>
      </c>
      <c r="N9" s="89">
        <f>'DLA (children)'!O$15</f>
        <v>83.730160240420247</v>
      </c>
      <c r="O9" s="89">
        <f>'DLA (children)'!P$15</f>
        <v>91.712115192716936</v>
      </c>
      <c r="P9" s="89">
        <f>'DLA (children)'!Q$15</f>
        <v>94.505447887645317</v>
      </c>
      <c r="Q9" s="89">
        <f>'DLA (children)'!R$15</f>
        <v>102.59511734303715</v>
      </c>
      <c r="R9" s="89">
        <f>'DLA (children)'!S$15</f>
        <v>109.51823131726609</v>
      </c>
      <c r="S9" s="89">
        <f>'DLA (children)'!T$15</f>
        <v>116.22551933789491</v>
      </c>
      <c r="T9" s="89">
        <f>'DLA (children)'!U$15</f>
        <v>136.51621513713337</v>
      </c>
      <c r="U9" s="89">
        <f>'DLA (children)'!V$15</f>
        <v>145.89101739267977</v>
      </c>
      <c r="V9" s="56">
        <f>'DLA (children)'!W$15</f>
        <v>150.31364301190624</v>
      </c>
    </row>
    <row r="10" spans="1:22" ht="15" customHeight="1">
      <c r="A10" s="53" t="s">
        <v>49</v>
      </c>
      <c r="B10" s="89"/>
      <c r="C10" s="89"/>
      <c r="D10" s="89"/>
      <c r="E10" s="89"/>
      <c r="F10" s="89"/>
      <c r="G10" s="89"/>
      <c r="H10" s="89">
        <f>'DLA (working age)'!I$15</f>
        <v>275.19218233790775</v>
      </c>
      <c r="I10" s="89">
        <f>'DLA (working age)'!J$15</f>
        <v>298.9064597094748</v>
      </c>
      <c r="J10" s="89">
        <f>'DLA (working age)'!K$15</f>
        <v>321.13150253988834</v>
      </c>
      <c r="K10" s="89">
        <f>'DLA (working age)'!L$15</f>
        <v>345.33128937522497</v>
      </c>
      <c r="L10" s="89">
        <f>'DLA (working age)'!M$15</f>
        <v>369.50773732602187</v>
      </c>
      <c r="M10" s="89">
        <f>'DLA (working age)'!N$15</f>
        <v>400.79283473990637</v>
      </c>
      <c r="N10" s="89">
        <f>'DLA (working age)'!O$15</f>
        <v>427.93454969431434</v>
      </c>
      <c r="O10" s="89">
        <f>'DLA (working age)'!P$15</f>
        <v>468.12733192309071</v>
      </c>
      <c r="P10" s="89">
        <f>'DLA (working age)'!Q$15</f>
        <v>486.81382829332642</v>
      </c>
      <c r="Q10" s="89">
        <f>'DLA (working age)'!R$15</f>
        <v>529.77058599833788</v>
      </c>
      <c r="R10" s="89">
        <f>'DLA (working age)'!S$15</f>
        <v>576.77187767268958</v>
      </c>
      <c r="S10" s="89">
        <f>'DLA (working age)'!T$15</f>
        <v>589.56666527656546</v>
      </c>
      <c r="T10" s="89">
        <f>'DLA (working age)'!U$15</f>
        <v>561.36141066378366</v>
      </c>
      <c r="U10" s="89">
        <f>'DLA (working age)'!V$15</f>
        <v>553.58799195413519</v>
      </c>
      <c r="V10" s="56">
        <f>'DLA (working age)'!W$15</f>
        <v>433.00202909394778</v>
      </c>
    </row>
    <row r="11" spans="1:22" ht="15" customHeight="1">
      <c r="A11" s="53" t="s">
        <v>50</v>
      </c>
      <c r="B11" s="89"/>
      <c r="C11" s="89"/>
      <c r="D11" s="89"/>
      <c r="E11" s="89"/>
      <c r="F11" s="89"/>
      <c r="G11" s="89"/>
      <c r="H11" s="89">
        <f>'DLA (pensioners)'!I$15</f>
        <v>133.42638899491141</v>
      </c>
      <c r="I11" s="89">
        <f>'DLA (pensioners)'!J$15</f>
        <v>147.98550714282297</v>
      </c>
      <c r="J11" s="89">
        <f>'DLA (pensioners)'!K$15</f>
        <v>162.85298301939457</v>
      </c>
      <c r="K11" s="89">
        <f>'DLA (pensioners)'!L$15</f>
        <v>178.94977447091134</v>
      </c>
      <c r="L11" s="89">
        <f>'DLA (pensioners)'!M$15</f>
        <v>196.00244597544309</v>
      </c>
      <c r="M11" s="89">
        <f>'DLA (pensioners)'!N$15</f>
        <v>218.31070171710917</v>
      </c>
      <c r="N11" s="89">
        <f>'DLA (pensioners)'!O$15</f>
        <v>238.80835090870403</v>
      </c>
      <c r="O11" s="89">
        <f>'DLA (pensioners)'!P$15</f>
        <v>266.29224526829427</v>
      </c>
      <c r="P11" s="89">
        <f>'DLA (pensioners)'!Q$15</f>
        <v>283.66867555981946</v>
      </c>
      <c r="Q11" s="89">
        <f>'DLA (pensioners)'!R$15</f>
        <v>296.91776146369648</v>
      </c>
      <c r="R11" s="89">
        <f>'DLA (pensioners)'!S$15</f>
        <v>317.76347746807556</v>
      </c>
      <c r="S11" s="89">
        <f>'DLA (pensioners)'!T$15</f>
        <v>330.46416797968629</v>
      </c>
      <c r="T11" s="89">
        <f>'DLA (pensioners)'!U$15</f>
        <v>349.76500816632705</v>
      </c>
      <c r="U11" s="89">
        <f>'DLA (pensioners)'!V$15</f>
        <v>336.01279422970879</v>
      </c>
      <c r="V11" s="56">
        <f>'DLA (pensioners)'!W$15</f>
        <v>320.51528211404019</v>
      </c>
    </row>
    <row r="12" spans="1:22" ht="15" customHeight="1">
      <c r="A12" s="108" t="s">
        <v>91</v>
      </c>
      <c r="B12" s="89"/>
      <c r="C12" s="89"/>
      <c r="D12" s="89"/>
      <c r="E12" s="89"/>
      <c r="F12" s="89"/>
      <c r="G12" s="89"/>
      <c r="H12" s="89">
        <f>DHP!I$15</f>
        <v>1.0089450000000002</v>
      </c>
      <c r="I12" s="89">
        <f>DHP!J$15</f>
        <v>1.1861796499999999</v>
      </c>
      <c r="J12" s="89">
        <f>DHP!K$15</f>
        <v>1.2789975899999999</v>
      </c>
      <c r="K12" s="89">
        <f>DHP!L$15</f>
        <v>1.2936049999999997</v>
      </c>
      <c r="L12" s="89">
        <f>DHP!M$15</f>
        <v>1.5599129999999999</v>
      </c>
      <c r="M12" s="89">
        <f>DHP!N$15</f>
        <v>1.5375809999999999</v>
      </c>
      <c r="N12" s="89">
        <f>DHP!O$15</f>
        <v>1.8503190000000003</v>
      </c>
      <c r="O12" s="89">
        <f>DHP!P$15</f>
        <v>1.6484820000000002</v>
      </c>
      <c r="P12" s="89">
        <f>DHP!Q$15</f>
        <v>1.6454279999999997</v>
      </c>
      <c r="Q12" s="89">
        <f>DHP!R$15</f>
        <v>1.7799039999999999</v>
      </c>
      <c r="R12" s="89">
        <f>DHP!S$15</f>
        <v>3.5112310000000004</v>
      </c>
      <c r="S12" s="89">
        <f>DHP!T$15</f>
        <v>7.6951799999999988</v>
      </c>
      <c r="T12" s="89">
        <f>DHP!U$15</f>
        <v>8.3813359999999992</v>
      </c>
      <c r="U12" s="89">
        <f>DHP!V$15</f>
        <v>6.8250890000000002</v>
      </c>
      <c r="V12" s="56">
        <f>DHP!W$15</f>
        <v>8.0477369999999997</v>
      </c>
    </row>
    <row r="13" spans="1:22" ht="30" customHeight="1">
      <c r="A13" s="108" t="s">
        <v>101</v>
      </c>
      <c r="B13" s="89"/>
      <c r="C13" s="89"/>
      <c r="D13" s="89"/>
      <c r="E13" s="89"/>
      <c r="F13" s="89"/>
      <c r="G13" s="89"/>
      <c r="H13" s="89"/>
      <c r="I13" s="89"/>
      <c r="J13" s="89"/>
      <c r="K13" s="89"/>
      <c r="L13" s="89"/>
      <c r="M13" s="89"/>
      <c r="N13" s="89">
        <f>ESA!O$15</f>
        <v>9.8927820274566507</v>
      </c>
      <c r="O13" s="89">
        <f>ESA!P$15</f>
        <v>97.492173127605795</v>
      </c>
      <c r="P13" s="89">
        <f>ESA!Q$15</f>
        <v>167.55687468621281</v>
      </c>
      <c r="Q13" s="89">
        <f>ESA!R$15</f>
        <v>270.38965553536605</v>
      </c>
      <c r="R13" s="89">
        <f>ESA!S$15</f>
        <v>498.09388432289393</v>
      </c>
      <c r="S13" s="89">
        <f>ESA!T$15</f>
        <v>741.31359625584469</v>
      </c>
      <c r="T13" s="89">
        <f>ESA!U$15</f>
        <v>921.67455358333768</v>
      </c>
      <c r="U13" s="89">
        <f>ESA!V$15</f>
        <v>1059.7357561390293</v>
      </c>
      <c r="V13" s="56">
        <f>ESA!W$15</f>
        <v>1122.4928547169886</v>
      </c>
    </row>
    <row r="14" spans="1:22" ht="15" customHeight="1">
      <c r="A14" s="109" t="s">
        <v>51</v>
      </c>
      <c r="B14" s="89">
        <f>HB!C$15</f>
        <v>788.58516099999997</v>
      </c>
      <c r="C14" s="89">
        <f>HB!D$15</f>
        <v>765.877656</v>
      </c>
      <c r="D14" s="89">
        <f>HB!E$15</f>
        <v>757.22220100000004</v>
      </c>
      <c r="E14" s="89">
        <f>HB!F$15</f>
        <v>757.78247199999998</v>
      </c>
      <c r="F14" s="89">
        <f>HB!G$15</f>
        <v>754.284942</v>
      </c>
      <c r="G14" s="89">
        <f>HB!H$15</f>
        <v>776.976136</v>
      </c>
      <c r="H14" s="89">
        <f>HB!I$15</f>
        <v>851.03519600000004</v>
      </c>
      <c r="I14" s="89">
        <f>HB!J$15</f>
        <v>830.99465299999997</v>
      </c>
      <c r="J14" s="89">
        <f>HB!K$15</f>
        <v>880.75575800000001</v>
      </c>
      <c r="K14" s="89">
        <f>HB!L$15</f>
        <v>940.6925339999998</v>
      </c>
      <c r="L14" s="89">
        <f>HB!M$15</f>
        <v>1013.701966</v>
      </c>
      <c r="M14" s="89">
        <f>HB!N$15</f>
        <v>1078.71201</v>
      </c>
      <c r="N14" s="89">
        <f>HB!O$15</f>
        <v>1195.7198389999999</v>
      </c>
      <c r="O14" s="89">
        <f>HB!P$15</f>
        <v>1423.8055540000003</v>
      </c>
      <c r="P14" s="89">
        <f>HB!Q$15</f>
        <v>1525.7309399999997</v>
      </c>
      <c r="Q14" s="89">
        <f>HB!R$15</f>
        <v>1623.3984490000003</v>
      </c>
      <c r="R14" s="89">
        <f>HB!S$15</f>
        <v>1706.727719</v>
      </c>
      <c r="S14" s="89">
        <f>HB!T$15</f>
        <v>1726.592026</v>
      </c>
      <c r="T14" s="89">
        <f>HB!U$15</f>
        <v>1725.3058859999999</v>
      </c>
      <c r="U14" s="89">
        <f>HB!V$15</f>
        <v>1711.018374</v>
      </c>
      <c r="V14" s="56">
        <f>HB!W$15</f>
        <v>1649.4999399999999</v>
      </c>
    </row>
    <row r="15" spans="1:22" ht="15" customHeight="1">
      <c r="A15" s="53" t="s">
        <v>183</v>
      </c>
      <c r="B15" s="89"/>
      <c r="C15" s="89"/>
      <c r="D15" s="89"/>
      <c r="E15" s="89"/>
      <c r="F15" s="89"/>
      <c r="G15" s="89"/>
      <c r="H15" s="89"/>
      <c r="I15" s="89"/>
      <c r="J15" s="89"/>
      <c r="K15" s="89"/>
      <c r="L15" s="89"/>
      <c r="M15" s="89"/>
      <c r="N15" s="89">
        <v>772.02017199999966</v>
      </c>
      <c r="O15" s="89">
        <v>978.40959300000009</v>
      </c>
      <c r="P15" s="89">
        <v>1065.4360710000001</v>
      </c>
      <c r="Q15" s="89">
        <v>1139.073963</v>
      </c>
      <c r="R15" s="89">
        <v>1208.3753750000001</v>
      </c>
      <c r="S15" s="89">
        <v>1221.385466</v>
      </c>
      <c r="T15" s="89">
        <v>1218.95885</v>
      </c>
      <c r="U15" s="89">
        <v>1208.7417890000002</v>
      </c>
      <c r="V15" s="56">
        <v>1161.6649689999999</v>
      </c>
    </row>
    <row r="16" spans="1:22" ht="15" customHeight="1">
      <c r="A16" s="53" t="s">
        <v>184</v>
      </c>
      <c r="B16" s="89"/>
      <c r="C16" s="89"/>
      <c r="D16" s="89"/>
      <c r="E16" s="89"/>
      <c r="F16" s="89"/>
      <c r="G16" s="89"/>
      <c r="H16" s="89"/>
      <c r="I16" s="89"/>
      <c r="J16" s="89"/>
      <c r="K16" s="89"/>
      <c r="L16" s="89"/>
      <c r="M16" s="89"/>
      <c r="N16" s="89">
        <v>423.69966700000015</v>
      </c>
      <c r="O16" s="89">
        <v>445.395961</v>
      </c>
      <c r="P16" s="89">
        <v>460.29486900000001</v>
      </c>
      <c r="Q16" s="89">
        <v>484.32448599999998</v>
      </c>
      <c r="R16" s="89">
        <v>498.35234500000001</v>
      </c>
      <c r="S16" s="89">
        <v>505.20656100000002</v>
      </c>
      <c r="T16" s="89">
        <v>506.347036</v>
      </c>
      <c r="U16" s="89">
        <v>502.27658500000001</v>
      </c>
      <c r="V16" s="56">
        <v>487.834971</v>
      </c>
    </row>
    <row r="17" spans="1:22" ht="15" customHeight="1">
      <c r="A17" s="109" t="s">
        <v>52</v>
      </c>
      <c r="B17" s="89">
        <f>IB!C$15</f>
        <v>431.44984660594531</v>
      </c>
      <c r="C17" s="89">
        <f>IB!D$15</f>
        <v>425.85075629501836</v>
      </c>
      <c r="D17" s="89">
        <f>IB!E$15</f>
        <v>423.87889112685446</v>
      </c>
      <c r="E17" s="89">
        <f>IB!F$15</f>
        <v>407.0641150381565</v>
      </c>
      <c r="F17" s="89">
        <f>IB!G$15</f>
        <v>418.59427849078685</v>
      </c>
      <c r="G17" s="89">
        <f>IB!H$15</f>
        <v>424.6105750106376</v>
      </c>
      <c r="H17" s="89">
        <f>IB!I$15</f>
        <v>437.39041174139618</v>
      </c>
      <c r="I17" s="89">
        <f>IB!J$15</f>
        <v>444.01455936884315</v>
      </c>
      <c r="J17" s="89">
        <f>IB!K$15</f>
        <v>448.31056018550157</v>
      </c>
      <c r="K17" s="89">
        <f>IB!L$15</f>
        <v>456.12699352548594</v>
      </c>
      <c r="L17" s="89">
        <f>IB!M$15</f>
        <v>463.75504952965593</v>
      </c>
      <c r="M17" s="89">
        <f>IB!N$15</f>
        <v>481.65851878580446</v>
      </c>
      <c r="N17" s="89">
        <f>IB!O$15</f>
        <v>477.91943519843772</v>
      </c>
      <c r="O17" s="89">
        <f>IB!P$15</f>
        <v>451.2146394320842</v>
      </c>
      <c r="P17" s="89">
        <f>IB!Q$15</f>
        <v>414.38645732056995</v>
      </c>
      <c r="Q17" s="89">
        <f>IB!R$15</f>
        <v>367.45792817360785</v>
      </c>
      <c r="R17" s="89">
        <f>IB!S$15</f>
        <v>250.63929828972454</v>
      </c>
      <c r="S17" s="89">
        <f>IB!T$15</f>
        <v>115.50788612765074</v>
      </c>
      <c r="T17" s="89">
        <f>IB!U$15</f>
        <v>42.949558175175795</v>
      </c>
      <c r="U17" s="89">
        <f>IB!V$15</f>
        <v>11.838152288847839</v>
      </c>
      <c r="V17" s="56">
        <f>IB!W$15</f>
        <v>1.6877562754902511</v>
      </c>
    </row>
    <row r="18" spans="1:22" ht="30" customHeight="1">
      <c r="A18" s="108" t="s">
        <v>53</v>
      </c>
      <c r="B18" s="89">
        <f>IS!C$15</f>
        <v>1041.2054529040483</v>
      </c>
      <c r="C18" s="89">
        <f>IS!D$15</f>
        <v>868.62189110523673</v>
      </c>
      <c r="D18" s="89">
        <f>IS!E$15</f>
        <v>849.86420301520661</v>
      </c>
      <c r="E18" s="89">
        <f>IS!F$15</f>
        <v>870.3204624504267</v>
      </c>
      <c r="F18" s="89">
        <f>IS!G$15</f>
        <v>920.00349966892747</v>
      </c>
      <c r="G18" s="89">
        <f>IS!H$15</f>
        <v>977.86435795830585</v>
      </c>
      <c r="H18" s="89">
        <f>IS!I$15</f>
        <v>935.77320900290499</v>
      </c>
      <c r="I18" s="89">
        <f>IS!J$15</f>
        <v>823.32668807656523</v>
      </c>
      <c r="J18" s="89">
        <f>IS!K$15</f>
        <v>616.88055515706776</v>
      </c>
      <c r="K18" s="89">
        <f>IS!L$15</f>
        <v>567.31245100832166</v>
      </c>
      <c r="L18" s="89">
        <f>IS!M$15</f>
        <v>558.61895176410508</v>
      </c>
      <c r="M18" s="89">
        <f>IS!N$15</f>
        <v>580.38997672035862</v>
      </c>
      <c r="N18" s="89">
        <f>IS!O$15</f>
        <v>565.01593975959406</v>
      </c>
      <c r="O18" s="89">
        <f>IS!P$15</f>
        <v>557.52203922674528</v>
      </c>
      <c r="P18" s="89">
        <f>IS!Q$15</f>
        <v>530.91493113837805</v>
      </c>
      <c r="Q18" s="89">
        <f>IS!R$15</f>
        <v>474.40821293127169</v>
      </c>
      <c r="R18" s="89">
        <f>IS!S$15</f>
        <v>364.53762407597924</v>
      </c>
      <c r="S18" s="89">
        <f>IS!T$15</f>
        <v>247.93790207556478</v>
      </c>
      <c r="T18" s="89">
        <f>IS!U$15</f>
        <v>201.49182782838307</v>
      </c>
      <c r="U18" s="89">
        <f>IS!V$15</f>
        <v>172.75619050693652</v>
      </c>
      <c r="V18" s="56">
        <f>IS!W$15</f>
        <v>148.40167009653496</v>
      </c>
    </row>
    <row r="19" spans="1:22" ht="15" customHeight="1">
      <c r="A19" s="53" t="s">
        <v>54</v>
      </c>
      <c r="B19" s="89">
        <f>'IS MIG'!C$15</f>
        <v>333.98058848300059</v>
      </c>
      <c r="C19" s="89">
        <f>'IS MIG'!D$15</f>
        <v>318.54557132973588</v>
      </c>
      <c r="D19" s="89">
        <f>'IS MIG'!E$15</f>
        <v>300.32940986181023</v>
      </c>
      <c r="E19" s="89">
        <f>'IS MIG'!F$15</f>
        <v>306.61433635595591</v>
      </c>
      <c r="F19" s="89">
        <f>'IS MIG'!G$15</f>
        <v>308.50231800594088</v>
      </c>
      <c r="G19" s="89">
        <f>'IS MIG'!H$15</f>
        <v>335.67535225790294</v>
      </c>
      <c r="H19" s="89">
        <f>'IS MIG'!I$15</f>
        <v>314.63316819094678</v>
      </c>
      <c r="I19" s="89">
        <f>'IS MIG'!J$15</f>
        <v>172.87504809488155</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(incapacity)'!G$15</f>
        <v>297.79501293459418</v>
      </c>
      <c r="G20" s="89">
        <f>'IS (incapacity)'!H$15</f>
        <v>318.70591538525878</v>
      </c>
      <c r="H20" s="89">
        <f>'IS (incapacity)'!I$15</f>
        <v>296.08310017783799</v>
      </c>
      <c r="I20" s="89">
        <f>'IS (incapacity)'!J$15</f>
        <v>312.86090529246934</v>
      </c>
      <c r="J20" s="89">
        <f>'IS (incapacity)'!K$15</f>
        <v>311.8173922088759</v>
      </c>
      <c r="K20" s="89">
        <f>'IS (incapacity)'!L$15</f>
        <v>296.34486176506618</v>
      </c>
      <c r="L20" s="89">
        <f>'IS (incapacity)'!M$15</f>
        <v>307.04659590620321</v>
      </c>
      <c r="M20" s="89">
        <f>'IS (incapacity)'!N$15</f>
        <v>345.51444187336273</v>
      </c>
      <c r="N20" s="89">
        <f>'IS (incapacity)'!O$15</f>
        <v>352.080630978606</v>
      </c>
      <c r="O20" s="89">
        <f>'IS (incapacity)'!P$15</f>
        <v>349.07334263812555</v>
      </c>
      <c r="P20" s="89">
        <f>'IS (incapacity)'!Q$15</f>
        <v>329.34683340458724</v>
      </c>
      <c r="Q20" s="89">
        <f>'IS (incapacity)'!R$15</f>
        <v>287.52623932355795</v>
      </c>
      <c r="R20" s="89">
        <f>'IS (incapacity)'!S$15</f>
        <v>181.05095227081279</v>
      </c>
      <c r="S20" s="89">
        <f>'IS (incapacity)'!T$15</f>
        <v>77.015453143438378</v>
      </c>
      <c r="T20" s="89">
        <f>'IS (incapacity)'!U$15</f>
        <v>41.02969657060558</v>
      </c>
      <c r="U20" s="89">
        <f>'IS (incapacity)'!V$15</f>
        <v>20.2333485966805</v>
      </c>
      <c r="V20" s="56">
        <f>'IS (incapacity)'!W$15</f>
        <v>6.8833983754589925</v>
      </c>
    </row>
    <row r="21" spans="1:22" ht="15" customHeight="1">
      <c r="A21" s="53" t="s">
        <v>186</v>
      </c>
      <c r="B21" s="89"/>
      <c r="C21" s="89"/>
      <c r="D21" s="89"/>
      <c r="E21" s="89"/>
      <c r="F21" s="89">
        <f>'IS (lone parent)'!G$15</f>
        <v>282.21073780804022</v>
      </c>
      <c r="G21" s="89">
        <f>'IS (lone parent)'!H$15</f>
        <v>288.57796300591633</v>
      </c>
      <c r="H21" s="89">
        <f>'IS (lone parent)'!I$15</f>
        <v>291.55980508809967</v>
      </c>
      <c r="I21" s="89">
        <f>'IS (lone parent)'!J$15</f>
        <v>302.62901206423811</v>
      </c>
      <c r="J21" s="89">
        <f>'IS (lone parent)'!K$15</f>
        <v>271.69435231134764</v>
      </c>
      <c r="K21" s="89">
        <f>'IS (lone parent)'!L$15</f>
        <v>231.61086315087726</v>
      </c>
      <c r="L21" s="89">
        <f>'IS (lone parent)'!M$15</f>
        <v>212.44199560930653</v>
      </c>
      <c r="M21" s="89">
        <f>'IS (lone parent)'!N$15</f>
        <v>200.70867103606923</v>
      </c>
      <c r="N21" s="89">
        <f>'IS (lone parent)'!O$15</f>
        <v>182.43557312582317</v>
      </c>
      <c r="O21" s="89">
        <f>'IS (lone parent)'!P$15</f>
        <v>175.31384550353661</v>
      </c>
      <c r="P21" s="89">
        <f>'IS (lone parent)'!Q$15</f>
        <v>163.04385011134323</v>
      </c>
      <c r="Q21" s="89">
        <f>'IS (lone parent)'!R$15</f>
        <v>146.69908758351758</v>
      </c>
      <c r="R21" s="89">
        <f>'IS (lone parent)'!S$15</f>
        <v>136.77206540869213</v>
      </c>
      <c r="S21" s="89">
        <f>'IS (lone parent)'!T$15</f>
        <v>122.5101936414452</v>
      </c>
      <c r="T21" s="89">
        <f>'IS (lone parent)'!U$15</f>
        <v>113.18929028739512</v>
      </c>
      <c r="U21" s="89">
        <f>'IS (lone parent)'!V$15</f>
        <v>105.13909919540184</v>
      </c>
      <c r="V21" s="56">
        <f>'IS (lone parent)'!W$15</f>
        <v>95.728609134496537</v>
      </c>
    </row>
    <row r="22" spans="1:22" ht="15" customHeight="1">
      <c r="A22" s="53" t="s">
        <v>187</v>
      </c>
      <c r="B22" s="89"/>
      <c r="C22" s="89"/>
      <c r="D22" s="89"/>
      <c r="E22" s="89"/>
      <c r="F22" s="89">
        <f>'IS (carer)'!G$15</f>
        <v>13.194071034201736</v>
      </c>
      <c r="G22" s="89">
        <f>'IS (carer)'!H$15</f>
        <v>16.796558088630672</v>
      </c>
      <c r="H22" s="89">
        <f>'IS (carer)'!I$15</f>
        <v>17.745959539258241</v>
      </c>
      <c r="I22" s="89">
        <f>'IS (carer)'!J$15</f>
        <v>19.090062929462185</v>
      </c>
      <c r="J22" s="89">
        <f>'IS (carer)'!K$15</f>
        <v>18.856874487849673</v>
      </c>
      <c r="K22" s="89">
        <f>'IS (carer)'!L$15</f>
        <v>17.735340970647144</v>
      </c>
      <c r="L22" s="89">
        <f>'IS (carer)'!M$15</f>
        <v>17.151331061181644</v>
      </c>
      <c r="M22" s="89">
        <f>'IS (carer)'!N$15</f>
        <v>16.802931170228966</v>
      </c>
      <c r="N22" s="89">
        <f>'IS (carer)'!O$15</f>
        <v>16.321276349437209</v>
      </c>
      <c r="O22" s="89">
        <f>'IS (carer)'!P$15</f>
        <v>18.184109787962736</v>
      </c>
      <c r="P22" s="89">
        <f>'IS (carer)'!Q$15</f>
        <v>23.119624222852657</v>
      </c>
      <c r="Q22" s="89">
        <f>'IS (carer)'!R$15</f>
        <v>26.012851822976291</v>
      </c>
      <c r="R22" s="89">
        <f>'IS (carer)'!S$15</f>
        <v>31.610030573046711</v>
      </c>
      <c r="S22" s="89">
        <f>'IS (carer)'!T$15</f>
        <v>35.156874282472458</v>
      </c>
      <c r="T22" s="89">
        <f>'IS (carer)'!U$15</f>
        <v>36.235512647812733</v>
      </c>
      <c r="U22" s="89">
        <f>'IS (carer)'!V$15</f>
        <v>37.405370667933553</v>
      </c>
      <c r="V22" s="56">
        <f>'IS (carer)'!W$15</f>
        <v>38.076140218154293</v>
      </c>
    </row>
    <row r="23" spans="1:22" ht="15" customHeight="1">
      <c r="A23" s="53" t="s">
        <v>188</v>
      </c>
      <c r="B23" s="89"/>
      <c r="C23" s="89"/>
      <c r="D23" s="89"/>
      <c r="E23" s="89"/>
      <c r="F23" s="89">
        <f>'IS (others)'!G$15</f>
        <v>18.301359886150404</v>
      </c>
      <c r="G23" s="89">
        <f>'IS (others)'!H$15</f>
        <v>18.10856922059704</v>
      </c>
      <c r="H23" s="89">
        <f>'IS (others)'!I$15</f>
        <v>15.751176006762265</v>
      </c>
      <c r="I23" s="89">
        <f>'IS (others)'!J$15</f>
        <v>15.871659695514239</v>
      </c>
      <c r="J23" s="89">
        <f>'IS (others)'!K$15</f>
        <v>14.511936148994403</v>
      </c>
      <c r="K23" s="89">
        <f>'IS (others)'!L$15</f>
        <v>19.937418817340252</v>
      </c>
      <c r="L23" s="89">
        <f>'IS (others)'!M$15</f>
        <v>20.441816343489894</v>
      </c>
      <c r="M23" s="89">
        <f>'IS (others)'!N$15</f>
        <v>17.76372152049569</v>
      </c>
      <c r="N23" s="89">
        <f>'IS (others)'!O$15</f>
        <v>15.748448313244241</v>
      </c>
      <c r="O23" s="89">
        <f>'IS (others)'!P$15</f>
        <v>15.953438357220975</v>
      </c>
      <c r="P23" s="89">
        <f>'IS (others)'!Q$15</f>
        <v>15.617095897405896</v>
      </c>
      <c r="Q23" s="89">
        <f>'IS (others)'!R$15</f>
        <v>14.21217130763403</v>
      </c>
      <c r="R23" s="89">
        <f>'IS (others)'!S$15</f>
        <v>15.064263348033666</v>
      </c>
      <c r="S23" s="89">
        <f>'IS (others)'!T$15</f>
        <v>13.248163101701596</v>
      </c>
      <c r="T23" s="89">
        <f>'IS (others)'!U$15</f>
        <v>11.057227843702316</v>
      </c>
      <c r="U23" s="89">
        <f>'IS (others)'!V$15</f>
        <v>9.9520206579209685</v>
      </c>
      <c r="V23" s="56">
        <f>'IS (others)'!W$15</f>
        <v>7.6051908400349104</v>
      </c>
    </row>
    <row r="24" spans="1:22" ht="30" customHeight="1">
      <c r="A24" s="109" t="s">
        <v>59</v>
      </c>
      <c r="B24" s="89"/>
      <c r="C24" s="89"/>
      <c r="D24" s="89"/>
      <c r="E24" s="89"/>
      <c r="F24" s="89">
        <f>IIDB!G$15</f>
        <v>44.808311663224181</v>
      </c>
      <c r="G24" s="89">
        <f>IIDB!H$15</f>
        <v>45.976015724977188</v>
      </c>
      <c r="H24" s="89">
        <f>IIDB!I$15</f>
        <v>46.201641531371244</v>
      </c>
      <c r="I24" s="89">
        <f>IIDB!J$15</f>
        <v>46.443424437265584</v>
      </c>
      <c r="J24" s="89">
        <f>IIDB!K$15</f>
        <v>48.806567827967584</v>
      </c>
      <c r="K24" s="89">
        <f>IIDB!L$15</f>
        <v>49.089965481421984</v>
      </c>
      <c r="L24" s="89">
        <f>IIDB!M$15</f>
        <v>49.822216644486851</v>
      </c>
      <c r="M24" s="89">
        <f>IIDB!N$15</f>
        <v>50.699346802992039</v>
      </c>
      <c r="N24" s="89">
        <f>IIDB!O$15</f>
        <v>52.298048118199809</v>
      </c>
      <c r="O24" s="89">
        <f>IIDB!P$15</f>
        <v>54.490575809102964</v>
      </c>
      <c r="P24" s="89">
        <f>IIDB!Q$15</f>
        <v>56.971984969394647</v>
      </c>
      <c r="Q24" s="89">
        <f>IIDB!R$15</f>
        <v>57.054250825035886</v>
      </c>
      <c r="R24" s="89">
        <f>IIDB!S$15</f>
        <v>58.735862604277294</v>
      </c>
      <c r="S24" s="89">
        <f>IIDB!T$15</f>
        <v>59.020606951707066</v>
      </c>
      <c r="T24" s="89">
        <f>IIDB!U$15</f>
        <v>59.674186587483163</v>
      </c>
      <c r="U24" s="89">
        <f>IIDB!V$15</f>
        <v>58.626713939352193</v>
      </c>
      <c r="V24" s="56">
        <f>IIDB!W$15</f>
        <v>56.928367758003986</v>
      </c>
    </row>
    <row r="25" spans="1:22" ht="15" customHeight="1">
      <c r="A25" s="108" t="s">
        <v>60</v>
      </c>
      <c r="B25" s="89">
        <f>JSA!C$15</f>
        <v>157.29292046730154</v>
      </c>
      <c r="C25" s="89">
        <f>JSA!D$15</f>
        <v>256.67276144306504</v>
      </c>
      <c r="D25" s="89">
        <f>JSA!E$15</f>
        <v>225.22177469130546</v>
      </c>
      <c r="E25" s="89">
        <f>JSA!F$15</f>
        <v>198.00457343499619</v>
      </c>
      <c r="F25" s="89">
        <f>JSA!G$15</f>
        <v>163.88282990112239</v>
      </c>
      <c r="G25" s="89">
        <f>JSA!H$15</f>
        <v>144.59814234106156</v>
      </c>
      <c r="H25" s="89">
        <f>JSA!I$15</f>
        <v>141.57933032228334</v>
      </c>
      <c r="I25" s="89">
        <f>JSA!J$15</f>
        <v>135.27677097324641</v>
      </c>
      <c r="J25" s="89">
        <f>JSA!K$15</f>
        <v>112.47594817642906</v>
      </c>
      <c r="K25" s="89">
        <f>JSA!L$15</f>
        <v>119.27063857225812</v>
      </c>
      <c r="L25" s="89">
        <f>JSA!M$15</f>
        <v>126.18465883235726</v>
      </c>
      <c r="M25" s="89">
        <f>JSA!N$15</f>
        <v>110.61686920927858</v>
      </c>
      <c r="N25" s="89">
        <f>JSA!O$15</f>
        <v>163.49250775823697</v>
      </c>
      <c r="O25" s="89">
        <f>JSA!P$15</f>
        <v>283.01610450740674</v>
      </c>
      <c r="P25" s="89">
        <f>JSA!Q$15</f>
        <v>258.19620027799198</v>
      </c>
      <c r="Q25" s="89">
        <f>JSA!R$15</f>
        <v>284.61051106914891</v>
      </c>
      <c r="R25" s="89">
        <f>JSA!S$15</f>
        <v>295.76734341002373</v>
      </c>
      <c r="S25" s="89">
        <f>JSA!T$15</f>
        <v>241.0231573800354</v>
      </c>
      <c r="T25" s="89">
        <f>JSA!U$15</f>
        <v>158.14471228218892</v>
      </c>
      <c r="U25" s="89">
        <f>JSA!V$15</f>
        <v>118.89093237917294</v>
      </c>
      <c r="V25" s="56">
        <f>JSA!W$15</f>
        <v>100.35003734816604</v>
      </c>
    </row>
    <row r="26" spans="1:22" ht="15" customHeight="1">
      <c r="A26" s="108" t="s">
        <v>61</v>
      </c>
      <c r="B26" s="89"/>
      <c r="C26" s="89"/>
      <c r="D26" s="89"/>
      <c r="E26" s="89"/>
      <c r="F26" s="89">
        <f>MA!G$15</f>
        <v>5.726652602726551</v>
      </c>
      <c r="G26" s="89">
        <f>MA!H$15</f>
        <v>6.362429724375164</v>
      </c>
      <c r="H26" s="89">
        <f>MA!I$15</f>
        <v>7.6765028565846887</v>
      </c>
      <c r="I26" s="89">
        <f>MA!J$15</f>
        <v>14.129899328233964</v>
      </c>
      <c r="J26" s="89">
        <f>MA!K$15</f>
        <v>14.711142573716522</v>
      </c>
      <c r="K26" s="89">
        <f>MA!L$15</f>
        <v>17.988995945190347</v>
      </c>
      <c r="L26" s="89">
        <f>MA!M$15</f>
        <v>19.79142870931863</v>
      </c>
      <c r="M26" s="89">
        <f>MA!N$15</f>
        <v>25.920308369138969</v>
      </c>
      <c r="N26" s="89">
        <f>MA!O$15</f>
        <v>33.565181123694153</v>
      </c>
      <c r="O26" s="89">
        <f>MA!P$15</f>
        <v>35.165757981553426</v>
      </c>
      <c r="P26" s="89">
        <f>MA!Q$15</f>
        <v>30.526992927956574</v>
      </c>
      <c r="Q26" s="89">
        <f>MA!R$15</f>
        <v>30.624683974983807</v>
      </c>
      <c r="R26" s="89">
        <f>MA!S$15</f>
        <v>38.601987997758819</v>
      </c>
      <c r="S26" s="89">
        <f>MA!T$15</f>
        <v>39.957797804148214</v>
      </c>
      <c r="T26" s="89">
        <f>MA!U$15</f>
        <v>42.253006460063069</v>
      </c>
      <c r="U26" s="89">
        <f>MA!V$15</f>
        <v>43.03218048806017</v>
      </c>
      <c r="V26" s="56">
        <f>MA!W$15</f>
        <v>39.271113525647912</v>
      </c>
    </row>
    <row r="27" spans="1:22" ht="15" customHeight="1">
      <c r="A27" s="108" t="s">
        <v>189</v>
      </c>
      <c r="B27" s="89"/>
      <c r="C27" s="89"/>
      <c r="D27" s="89"/>
      <c r="E27" s="89"/>
      <c r="F27" s="89"/>
      <c r="G27" s="89"/>
      <c r="H27" s="89"/>
      <c r="I27" s="89"/>
      <c r="J27" s="89">
        <f>O75TVL!K$15</f>
        <v>45.535750427477097</v>
      </c>
      <c r="K27" s="89">
        <f>O75TVL!L$15</f>
        <v>48.13787801874372</v>
      </c>
      <c r="L27" s="89">
        <f>O75TVL!M$15</f>
        <v>51.023544970730569</v>
      </c>
      <c r="M27" s="89">
        <f>O75TVL!N$15</f>
        <v>53.254305420085771</v>
      </c>
      <c r="N27" s="89">
        <f>O75TVL!O$15</f>
        <v>55.097941812388811</v>
      </c>
      <c r="O27" s="89">
        <f>O75TVL!P$15</f>
        <v>57.210924309914731</v>
      </c>
      <c r="P27" s="89">
        <f>O75TVL!Q$15</f>
        <v>60.108377304254432</v>
      </c>
      <c r="Q27" s="89">
        <f>O75TVL!R$15</f>
        <v>60.865727128667643</v>
      </c>
      <c r="R27" s="89">
        <f>O75TVL!S$15</f>
        <v>61.618306699451729</v>
      </c>
      <c r="S27" s="89">
        <f>O75TVL!T$15</f>
        <v>61.148614570340328</v>
      </c>
      <c r="T27" s="89">
        <f>O75TVL!U$15</f>
        <v>61.716162209965823</v>
      </c>
      <c r="U27" s="89">
        <f>O75TVL!V$15</f>
        <v>62.688899464148186</v>
      </c>
      <c r="V27" s="56">
        <f>O75TVL!W$15</f>
        <v>63.471470223151272</v>
      </c>
    </row>
    <row r="28" spans="1:22" ht="15" customHeight="1">
      <c r="A28" s="108" t="s">
        <v>95</v>
      </c>
      <c r="B28" s="89"/>
      <c r="C28" s="89"/>
      <c r="D28" s="89"/>
      <c r="E28" s="89"/>
      <c r="F28" s="89"/>
      <c r="G28" s="89"/>
      <c r="H28" s="89"/>
      <c r="I28" s="89"/>
      <c r="J28" s="89">
        <f>PC!K$15</f>
        <v>457.21196737251631</v>
      </c>
      <c r="K28" s="89">
        <f>PC!L$15</f>
        <v>496.96071153214797</v>
      </c>
      <c r="L28" s="89">
        <f>PC!M$15</f>
        <v>534.41254505632446</v>
      </c>
      <c r="M28" s="89">
        <f>PC!N$15</f>
        <v>572.26797377991852</v>
      </c>
      <c r="N28" s="89">
        <f>PC!O$15</f>
        <v>599.70890272428346</v>
      </c>
      <c r="O28" s="89">
        <f>PC!P$15</f>
        <v>636.80724804236274</v>
      </c>
      <c r="P28" s="89">
        <f>PC!Q$15</f>
        <v>647.75691219326268</v>
      </c>
      <c r="Q28" s="89">
        <f>PC!R$15</f>
        <v>636.23965597997244</v>
      </c>
      <c r="R28" s="89">
        <f>PC!S$15</f>
        <v>591.09723954995127</v>
      </c>
      <c r="S28" s="89">
        <f>PC!T$15</f>
        <v>549.58549927341403</v>
      </c>
      <c r="T28" s="89">
        <f>PC!U$15</f>
        <v>507.85687861399128</v>
      </c>
      <c r="U28" s="89">
        <f>PC!V$15</f>
        <v>462.93225172945671</v>
      </c>
      <c r="V28" s="56">
        <f>PC!W$15</f>
        <v>428.22558886097744</v>
      </c>
    </row>
    <row r="29" spans="1:22" ht="30" customHeight="1">
      <c r="A29" s="108" t="s">
        <v>108</v>
      </c>
      <c r="B29" s="89"/>
      <c r="C29" s="89"/>
      <c r="D29" s="89"/>
      <c r="E29" s="89"/>
      <c r="F29" s="89"/>
      <c r="G29" s="89"/>
      <c r="H29" s="89"/>
      <c r="I29" s="89"/>
      <c r="J29" s="89"/>
      <c r="K29" s="89"/>
      <c r="L29" s="89"/>
      <c r="M29" s="89"/>
      <c r="N29" s="89"/>
      <c r="O29" s="89"/>
      <c r="P29" s="89"/>
      <c r="Q29" s="89"/>
      <c r="R29" s="89"/>
      <c r="S29" s="89">
        <f>PIP!T$15</f>
        <v>11.752548537488845</v>
      </c>
      <c r="T29" s="89">
        <f>PIP!U$15</f>
        <v>94.521275508454522</v>
      </c>
      <c r="U29" s="89">
        <f>PIP!V$15</f>
        <v>178.95573061451719</v>
      </c>
      <c r="V29" s="56">
        <f>PIP!W$15</f>
        <v>353.34669673673085</v>
      </c>
    </row>
    <row r="30" spans="1:22" ht="15" customHeight="1">
      <c r="A30" s="108" t="s">
        <v>62</v>
      </c>
      <c r="B30" s="89">
        <f>SDA!C$15</f>
        <v>75.461349887552217</v>
      </c>
      <c r="C30" s="89">
        <f>SDA!D$15</f>
        <v>84.667017616412025</v>
      </c>
      <c r="D30" s="89">
        <f>SDA!E$15</f>
        <v>83.932034756098219</v>
      </c>
      <c r="E30" s="89">
        <f>SDA!F$15</f>
        <v>87.098916471503998</v>
      </c>
      <c r="F30" s="89">
        <f>SDA!G$15</f>
        <v>84.128883903339258</v>
      </c>
      <c r="G30" s="89">
        <f>SDA!H$15</f>
        <v>86.937726508039916</v>
      </c>
      <c r="H30" s="89">
        <f>SDA!I$15</f>
        <v>80.198321840672435</v>
      </c>
      <c r="I30" s="89">
        <f>SDA!J$15</f>
        <v>78.580651357371664</v>
      </c>
      <c r="J30" s="89">
        <f>SDA!K$15</f>
        <v>77.528444879249307</v>
      </c>
      <c r="K30" s="89">
        <f>SDA!L$15</f>
        <v>76.067872368786055</v>
      </c>
      <c r="L30" s="89">
        <f>SDA!M$15</f>
        <v>76.655823220852355</v>
      </c>
      <c r="M30" s="89">
        <f>SDA!N$15</f>
        <v>76.37050835407355</v>
      </c>
      <c r="N30" s="89">
        <f>SDA!O$15</f>
        <v>75.801157081463117</v>
      </c>
      <c r="O30" s="89">
        <f>SDA!P$15</f>
        <v>77.48212023568729</v>
      </c>
      <c r="P30" s="89">
        <f>SDA!Q$15</f>
        <v>76.366673490934815</v>
      </c>
      <c r="Q30" s="89">
        <f>SDA!R$15</f>
        <v>75.977885703790733</v>
      </c>
      <c r="R30" s="89">
        <f>SDA!S$15</f>
        <v>76.792549768278064</v>
      </c>
      <c r="S30" s="89">
        <f>SDA!T$15</f>
        <v>75.311608543147258</v>
      </c>
      <c r="T30" s="89">
        <f>SDA!U$15</f>
        <v>63.016409887504693</v>
      </c>
      <c r="U30" s="89">
        <f>SDA!V$15</f>
        <v>38.45537816588218</v>
      </c>
      <c r="V30" s="56">
        <f>SDA!W$15</f>
        <v>18.819387501326801</v>
      </c>
    </row>
    <row r="31" spans="1:22" ht="15" customHeight="1">
      <c r="A31" s="53" t="s">
        <v>49</v>
      </c>
      <c r="B31" s="89"/>
      <c r="C31" s="89"/>
      <c r="D31" s="89"/>
      <c r="E31" s="89"/>
      <c r="F31" s="89">
        <f>'SDA (working age)'!G$15</f>
        <v>71.780330022682847</v>
      </c>
      <c r="G31" s="89">
        <f>'SDA (working age)'!H$15</f>
        <v>74.27011164674542</v>
      </c>
      <c r="H31" s="89">
        <f>'SDA (working age)'!I$15</f>
        <v>67.581340710773688</v>
      </c>
      <c r="I31" s="89">
        <f>'SDA (working age)'!J$15</f>
        <v>65.182370467861077</v>
      </c>
      <c r="J31" s="89">
        <f>'SDA (working age)'!K$15</f>
        <v>67.740264542107965</v>
      </c>
      <c r="K31" s="89">
        <f>'SDA (working age)'!L$15</f>
        <v>65.79065563254656</v>
      </c>
      <c r="L31" s="89">
        <f>'SDA (working age)'!M$15</f>
        <v>65.765450968198863</v>
      </c>
      <c r="M31" s="89">
        <f>'SDA (working age)'!N$15</f>
        <v>59.964253691927389</v>
      </c>
      <c r="N31" s="89">
        <f>'SDA (working age)'!O$15</f>
        <v>61.266697577410937</v>
      </c>
      <c r="O31" s="89">
        <f>'SDA (working age)'!P$15</f>
        <v>62.361695918073835</v>
      </c>
      <c r="P31" s="89">
        <f>'SDA (working age)'!Q$15</f>
        <v>62.293882561233715</v>
      </c>
      <c r="Q31" s="89">
        <f>'SDA (working age)'!R$15</f>
        <v>61.891107692362787</v>
      </c>
      <c r="R31" s="89">
        <f>'SDA (working age)'!S$15</f>
        <v>63.445215797005453</v>
      </c>
      <c r="S31" s="89">
        <f>'SDA (working age)'!T$15</f>
        <v>63.181503396909015</v>
      </c>
      <c r="T31" s="89">
        <f>'SDA (working age)'!U$15</f>
        <v>51.382921115193966</v>
      </c>
      <c r="U31" s="89">
        <f>'SDA (working age)'!V$15</f>
        <v>27.708907817438607</v>
      </c>
      <c r="V31" s="56">
        <f>'SDA (working age)'!W$15</f>
        <v>8.4216223254039395</v>
      </c>
    </row>
    <row r="32" spans="1:22" ht="15" customHeight="1">
      <c r="A32" s="53" t="s">
        <v>50</v>
      </c>
      <c r="B32" s="89"/>
      <c r="C32" s="89"/>
      <c r="D32" s="89"/>
      <c r="E32" s="89"/>
      <c r="F32" s="89">
        <f>'SDA (pensioners)'!G$15</f>
        <v>12.348553880656423</v>
      </c>
      <c r="G32" s="89">
        <f>'SDA (pensioners)'!H$15</f>
        <v>12.667614861294487</v>
      </c>
      <c r="H32" s="89">
        <f>'SDA (pensioners)'!I$15</f>
        <v>12.616981129898747</v>
      </c>
      <c r="I32" s="89">
        <f>'SDA (pensioners)'!J$15</f>
        <v>13.398280889510595</v>
      </c>
      <c r="J32" s="89">
        <f>'SDA (pensioners)'!K$15</f>
        <v>9.7881803371413252</v>
      </c>
      <c r="K32" s="89">
        <f>'SDA (pensioners)'!L$15</f>
        <v>10.277216736239497</v>
      </c>
      <c r="L32" s="89">
        <f>'SDA (pensioners)'!M$15</f>
        <v>10.890372252653494</v>
      </c>
      <c r="M32" s="89">
        <f>'SDA (pensioners)'!N$15</f>
        <v>16.406254662146161</v>
      </c>
      <c r="N32" s="89">
        <f>'SDA (pensioners)'!O$15</f>
        <v>14.534459504052183</v>
      </c>
      <c r="O32" s="89">
        <f>'SDA (pensioners)'!P$15</f>
        <v>15.120424317613463</v>
      </c>
      <c r="P32" s="89">
        <f>'SDA (pensioners)'!Q$15</f>
        <v>14.072790929701108</v>
      </c>
      <c r="Q32" s="89">
        <f>'SDA (pensioners)'!R$15</f>
        <v>14.086778011427946</v>
      </c>
      <c r="R32" s="89">
        <f>'SDA (pensioners)'!S$15</f>
        <v>13.347333971272608</v>
      </c>
      <c r="S32" s="89">
        <f>'SDA (pensioners)'!T$15</f>
        <v>12.130105146238247</v>
      </c>
      <c r="T32" s="89">
        <f>'SDA (pensioners)'!U$15</f>
        <v>11.633488772310734</v>
      </c>
      <c r="U32" s="89">
        <f>'SDA (pensioners)'!V$15</f>
        <v>10.74647034844357</v>
      </c>
      <c r="V32" s="56">
        <f>'SDA (pensioners)'!W$15</f>
        <v>10.397765175922864</v>
      </c>
    </row>
    <row r="33" spans="1:22" ht="15">
      <c r="A33" s="110" t="s">
        <v>63</v>
      </c>
      <c r="B33" s="89"/>
      <c r="C33" s="89"/>
      <c r="D33" s="89"/>
      <c r="E33" s="89">
        <f>SP!F$15</f>
        <v>3579.6421723121757</v>
      </c>
      <c r="F33" s="89">
        <f>SP!G$15</f>
        <v>3671.8606014967204</v>
      </c>
      <c r="G33" s="89">
        <f>SP!H$15</f>
        <v>3975.8153133982541</v>
      </c>
      <c r="H33" s="89">
        <f>SP!I$15</f>
        <v>4229.1169916993895</v>
      </c>
      <c r="I33" s="89">
        <f>SP!J$15</f>
        <v>4434.7565279753071</v>
      </c>
      <c r="J33" s="89">
        <f>SP!K$15</f>
        <v>4659.7577067058774</v>
      </c>
      <c r="K33" s="89">
        <f>SP!L$15</f>
        <v>4915.9497002847811</v>
      </c>
      <c r="L33" s="89">
        <f>SP!M$15</f>
        <v>5140.3288486492984</v>
      </c>
      <c r="M33" s="89">
        <f>SP!N$15</f>
        <v>5535.2685935744248</v>
      </c>
      <c r="N33" s="89">
        <f>SP!O$15</f>
        <v>5937.2248400972921</v>
      </c>
      <c r="O33" s="89">
        <f>SP!P$15</f>
        <v>6460.3923623176488</v>
      </c>
      <c r="P33" s="89">
        <f>SP!Q$15</f>
        <v>6748.8269766286667</v>
      </c>
      <c r="Q33" s="89">
        <f>SP!R$15</f>
        <v>7188.5839454686984</v>
      </c>
      <c r="R33" s="89">
        <f>SP!S$15</f>
        <v>7760.0861872096575</v>
      </c>
      <c r="S33" s="89">
        <f>SP!T$15</f>
        <v>8109.3169036560648</v>
      </c>
      <c r="T33" s="89">
        <f>SP!U$15</f>
        <v>8460.8207568988673</v>
      </c>
      <c r="U33" s="89">
        <f>SP!V$15</f>
        <v>8769.9275937131588</v>
      </c>
      <c r="V33" s="56">
        <f>SP!W$15</f>
        <v>9015.8940540945841</v>
      </c>
    </row>
    <row r="34" spans="1:22" ht="30" customHeight="1">
      <c r="A34" s="110" t="s">
        <v>96</v>
      </c>
      <c r="B34" s="89"/>
      <c r="C34" s="89"/>
      <c r="D34" s="89"/>
      <c r="E34" s="89"/>
      <c r="F34" s="89"/>
      <c r="G34" s="89"/>
      <c r="H34" s="89"/>
      <c r="I34" s="89"/>
      <c r="J34" s="89">
        <f>SMP!K$15</f>
        <v>102.71698546968817</v>
      </c>
      <c r="K34" s="89">
        <f>SMP!L$15</f>
        <v>86.984488136559563</v>
      </c>
      <c r="L34" s="89">
        <f>SMP!M$15</f>
        <v>96.545619925609103</v>
      </c>
      <c r="M34" s="89">
        <f>SMP!N$15</f>
        <v>131.47718862099003</v>
      </c>
      <c r="N34" s="89">
        <f>SMP!O$15</f>
        <v>135.01930240744935</v>
      </c>
      <c r="O34" s="89">
        <f>SMP!P$15</f>
        <v>163.19782314714797</v>
      </c>
      <c r="P34" s="89">
        <f>SMP!Q$15</f>
        <v>172.93597757215002</v>
      </c>
      <c r="Q34" s="89">
        <f>SMP!R$15</f>
        <v>169.38684996397842</v>
      </c>
      <c r="R34" s="89">
        <f>SMP!S$15</f>
        <v>173.2202684669432</v>
      </c>
      <c r="S34" s="89">
        <f>SMP!T$15</f>
        <v>171.65975231854284</v>
      </c>
      <c r="T34" s="89">
        <f>SMP!U$15</f>
        <v>175.37783529888515</v>
      </c>
      <c r="U34" s="89">
        <f>SMP!V$15</f>
        <v>189.28756285103816</v>
      </c>
      <c r="V34" s="56">
        <f>SMP!W$15</f>
        <v>192.76841340363785</v>
      </c>
    </row>
    <row r="35" spans="1:22" ht="15" customHeight="1">
      <c r="A35" s="110" t="s">
        <v>109</v>
      </c>
      <c r="B35" s="89"/>
      <c r="C35" s="89"/>
      <c r="D35" s="89"/>
      <c r="E35" s="89"/>
      <c r="F35" s="89"/>
      <c r="G35" s="89"/>
      <c r="H35" s="89"/>
      <c r="I35" s="89"/>
      <c r="J35" s="89"/>
      <c r="K35" s="89"/>
      <c r="L35" s="89"/>
      <c r="M35" s="89"/>
      <c r="N35" s="89"/>
      <c r="O35" s="89"/>
      <c r="P35" s="89"/>
      <c r="Q35" s="89"/>
      <c r="R35" s="89"/>
      <c r="S35" s="89">
        <f>UC!T$15</f>
        <v>7.119576382320446E-3</v>
      </c>
      <c r="T35" s="89">
        <f>UC!U$15</f>
        <v>1.272843089197252</v>
      </c>
      <c r="U35" s="89">
        <f>UC!V$15</f>
        <v>24.021019033631905</v>
      </c>
      <c r="V35" s="56">
        <f>UC!W$15</f>
        <v>95.288873819455944</v>
      </c>
    </row>
    <row r="36" spans="1:22" ht="15" customHeight="1">
      <c r="A36" s="110" t="s">
        <v>64</v>
      </c>
      <c r="B36" s="89"/>
      <c r="C36" s="89"/>
      <c r="D36" s="89"/>
      <c r="E36" s="89"/>
      <c r="F36" s="89">
        <f>WFP!G$15</f>
        <v>168.65384258670733</v>
      </c>
      <c r="G36" s="89">
        <f>WFP!H$15</f>
        <v>162.94290304266903</v>
      </c>
      <c r="H36" s="89">
        <f>WFP!I$15</f>
        <v>166.17920427657677</v>
      </c>
      <c r="I36" s="89">
        <f>WFP!J$15</f>
        <v>189.24945463067462</v>
      </c>
      <c r="J36" s="89">
        <f>WFP!K$15</f>
        <v>247.12609670658392</v>
      </c>
      <c r="K36" s="89">
        <f>WFP!L$15</f>
        <v>314.31548671268826</v>
      </c>
      <c r="L36" s="89">
        <f>WFP!M$15</f>
        <v>200.69891591385795</v>
      </c>
      <c r="M36" s="89">
        <f>WFP!N$15</f>
        <v>206.55353677926658</v>
      </c>
      <c r="N36" s="89">
        <f>WFP!O$15</f>
        <v>271.11247834644774</v>
      </c>
      <c r="O36" s="89">
        <f>WFP!P$15</f>
        <v>273.79656197966301</v>
      </c>
      <c r="P36" s="89">
        <f>WFP!Q$15</f>
        <v>279.71823212623411</v>
      </c>
      <c r="Q36" s="89">
        <f>WFP!R$15</f>
        <v>215.50056255389256</v>
      </c>
      <c r="R36" s="89">
        <f>WFP!S$15</f>
        <v>214.79229944685312</v>
      </c>
      <c r="S36" s="89">
        <f>WFP!T$15</f>
        <v>214.82642176574137</v>
      </c>
      <c r="T36" s="89">
        <f>WFP!U$15</f>
        <v>212.78147302395587</v>
      </c>
      <c r="U36" s="89">
        <f>WFP!V$15</f>
        <v>210.60286536020124</v>
      </c>
      <c r="V36" s="56">
        <f>WFP!W$15</f>
        <v>208.57894869397441</v>
      </c>
    </row>
    <row r="37" spans="1:22" ht="30" customHeight="1">
      <c r="A37" s="111" t="s">
        <v>190</v>
      </c>
      <c r="B37" s="80">
        <f>SUM(B3:B36)-SUM(B9:B11,B19:B23)</f>
        <v>3143.3461222571304</v>
      </c>
      <c r="C37" s="80">
        <f>SUM(C3:C36)-SUM(C9:C11,C19:C23)</f>
        <v>3105.850815801216</v>
      </c>
      <c r="D37" s="80">
        <f>SUM(D3:D36)-SUM(D9:D11,D19:D23)</f>
        <v>3094.6817588574654</v>
      </c>
      <c r="E37" s="80">
        <f>SUM(E3:E36)-SUM(E9:E11,E19:E23)</f>
        <v>6772.6750758455273</v>
      </c>
      <c r="F37" s="80">
        <f t="shared" ref="F37:M37" si="0">SUM(F3:F36)-SUM(F9:F11,F19:F23,F31:F32)</f>
        <v>7140.7726762916081</v>
      </c>
      <c r="G37" s="80">
        <f t="shared" si="0"/>
        <v>7645.1533609143971</v>
      </c>
      <c r="H37" s="80">
        <f t="shared" si="0"/>
        <v>8016.3869762039676</v>
      </c>
      <c r="I37" s="80">
        <f t="shared" si="0"/>
        <v>8215.1777215813381</v>
      </c>
      <c r="J37" s="80">
        <f t="shared" si="0"/>
        <v>9020.6737841154099</v>
      </c>
      <c r="K37" s="80">
        <f t="shared" si="0"/>
        <v>9492.0841697011456</v>
      </c>
      <c r="L37" s="80">
        <f t="shared" si="0"/>
        <v>9816.8991918484826</v>
      </c>
      <c r="M37" s="80">
        <f t="shared" si="0"/>
        <v>10487.488271158896</v>
      </c>
      <c r="N37" s="80">
        <f t="shared" ref="N37:V37" si="1">SUM(N3:N36)-SUM(N9:N11,N19:N23,N31:N32,N15:N16)</f>
        <v>11264.262700928268</v>
      </c>
      <c r="O37" s="80">
        <f t="shared" si="1"/>
        <v>12443.867107140864</v>
      </c>
      <c r="P37" s="80">
        <f t="shared" si="1"/>
        <v>12926.91293935449</v>
      </c>
      <c r="Q37" s="80">
        <f t="shared" si="1"/>
        <v>13483.73975490671</v>
      </c>
      <c r="R37" s="80">
        <f t="shared" si="1"/>
        <v>14219.512300943019</v>
      </c>
      <c r="S37" s="80">
        <f t="shared" si="1"/>
        <v>14121.17880203867</v>
      </c>
      <c r="T37" s="80">
        <f t="shared" si="1"/>
        <v>14515.726026534561</v>
      </c>
      <c r="U37" s="80">
        <f t="shared" si="1"/>
        <v>14901.724269664859</v>
      </c>
      <c r="V37" s="51">
        <f t="shared" si="1"/>
        <v>15154.872025183013</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216</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307.65142506494641</v>
      </c>
      <c r="C41" s="89">
        <v>335.16428953038786</v>
      </c>
      <c r="D41" s="89">
        <v>354.63823679204557</v>
      </c>
      <c r="E41" s="89">
        <v>374.66741619273176</v>
      </c>
      <c r="F41" s="89">
        <v>384.00473110673005</v>
      </c>
      <c r="G41" s="89">
        <v>399.64700020404956</v>
      </c>
      <c r="H41" s="89">
        <v>410.31838320034876</v>
      </c>
      <c r="I41" s="89">
        <v>429.1298726338739</v>
      </c>
      <c r="J41" s="89">
        <v>447.82581069539248</v>
      </c>
      <c r="K41" s="89">
        <v>468.8107408141646</v>
      </c>
      <c r="L41" s="89">
        <v>483.87724624054152</v>
      </c>
      <c r="M41" s="89">
        <v>506.65153128400766</v>
      </c>
      <c r="N41" s="89">
        <v>528.21632546183707</v>
      </c>
      <c r="O41" s="89">
        <v>567.63179168438023</v>
      </c>
      <c r="P41" s="89">
        <v>570.73490951198892</v>
      </c>
      <c r="Q41" s="89">
        <v>574.33483592915047</v>
      </c>
      <c r="R41" s="89">
        <v>573.29445853971527</v>
      </c>
      <c r="S41" s="89">
        <v>545.26339430868541</v>
      </c>
      <c r="T41" s="89">
        <v>541.25655919105122</v>
      </c>
      <c r="U41" s="89">
        <v>541.76265208224254</v>
      </c>
      <c r="V41" s="56">
        <v>525.75341760050151</v>
      </c>
    </row>
    <row r="42" spans="1:22" ht="15">
      <c r="A42" s="108" t="s">
        <v>182</v>
      </c>
      <c r="B42" s="89" t="s">
        <v>208</v>
      </c>
      <c r="C42" s="89" t="s">
        <v>208</v>
      </c>
      <c r="D42" s="89" t="s">
        <v>208</v>
      </c>
      <c r="E42" s="89">
        <v>102.86524789966617</v>
      </c>
      <c r="F42" s="89">
        <v>98.798092266010855</v>
      </c>
      <c r="G42" s="89">
        <v>112.53528353358135</v>
      </c>
      <c r="H42" s="89">
        <v>113.70030173128526</v>
      </c>
      <c r="I42" s="89">
        <v>103.29254802183033</v>
      </c>
      <c r="J42" s="89">
        <v>92.151678535481935</v>
      </c>
      <c r="K42" s="89">
        <v>85.267179190057249</v>
      </c>
      <c r="L42" s="89">
        <v>75.41290641796239</v>
      </c>
      <c r="M42" s="89">
        <v>67.889870397247208</v>
      </c>
      <c r="N42" s="89">
        <v>60.364784700377292</v>
      </c>
      <c r="O42" s="89">
        <v>57.524950800655382</v>
      </c>
      <c r="P42" s="89">
        <v>53.591013960406443</v>
      </c>
      <c r="Q42" s="89">
        <v>51.611863069884855</v>
      </c>
      <c r="R42" s="89">
        <v>50.719561570471775</v>
      </c>
      <c r="S42" s="89">
        <v>49.347724426832698</v>
      </c>
      <c r="T42" s="89">
        <v>47.716166903196921</v>
      </c>
      <c r="U42" s="89">
        <v>47.481749851558774</v>
      </c>
      <c r="V42" s="56">
        <v>46.029746258926373</v>
      </c>
    </row>
    <row r="43" spans="1:22" ht="15">
      <c r="A43" s="108" t="s">
        <v>45</v>
      </c>
      <c r="B43" s="89" t="s">
        <v>208</v>
      </c>
      <c r="C43" s="89" t="s">
        <v>208</v>
      </c>
      <c r="D43" s="89" t="s">
        <v>208</v>
      </c>
      <c r="E43" s="89" t="s">
        <v>208</v>
      </c>
      <c r="F43" s="89" t="s">
        <v>208</v>
      </c>
      <c r="G43" s="89">
        <v>92.625854145872012</v>
      </c>
      <c r="H43" s="89">
        <v>96.549791620226671</v>
      </c>
      <c r="I43" s="89">
        <v>99.630228086935347</v>
      </c>
      <c r="J43" s="89">
        <v>101.16005776843414</v>
      </c>
      <c r="K43" s="89">
        <v>103.61466040872068</v>
      </c>
      <c r="L43" s="89">
        <v>103.51681017285971</v>
      </c>
      <c r="M43" s="89">
        <v>109.18201680193202</v>
      </c>
      <c r="N43" s="89">
        <v>112.50579893679256</v>
      </c>
      <c r="O43" s="89">
        <v>121.18980997689977</v>
      </c>
      <c r="P43" s="89">
        <v>125.06811850474921</v>
      </c>
      <c r="Q43" s="89">
        <v>136.91303774167667</v>
      </c>
      <c r="R43" s="89">
        <v>149.65651096246657</v>
      </c>
      <c r="S43" s="89">
        <v>158.99213115405624</v>
      </c>
      <c r="T43" s="89">
        <v>171.8110410933827</v>
      </c>
      <c r="U43" s="89">
        <v>184.63666496828253</v>
      </c>
      <c r="V43" s="56">
        <v>188.58915316448264</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15.663136803614751</v>
      </c>
      <c r="P44" s="89">
        <v>24.438993399692233</v>
      </c>
      <c r="Q44" s="89">
        <v>8.8887406040834165</v>
      </c>
      <c r="R44" s="89">
        <v>5.5460872511615822</v>
      </c>
      <c r="S44" s="89" t="s">
        <v>208</v>
      </c>
      <c r="T44" s="89" t="s">
        <v>208</v>
      </c>
      <c r="U44" s="89" t="s">
        <v>208</v>
      </c>
      <c r="V44" s="56">
        <v>0.91663560163687496</v>
      </c>
    </row>
    <row r="45" spans="1:22" ht="15">
      <c r="A45" s="108" t="s">
        <v>46</v>
      </c>
      <c r="B45" s="89">
        <v>229.60821976217869</v>
      </c>
      <c r="C45" s="89">
        <v>227.94994064028552</v>
      </c>
      <c r="D45" s="89">
        <v>233.31686172896491</v>
      </c>
      <c r="E45" s="89">
        <v>240.07343901242365</v>
      </c>
      <c r="F45" s="89">
        <v>240.26373016947261</v>
      </c>
      <c r="G45" s="89">
        <v>245.2628124722408</v>
      </c>
      <c r="H45" s="89">
        <v>259.1513330550867</v>
      </c>
      <c r="I45" s="89">
        <v>302.93280371299352</v>
      </c>
      <c r="J45" s="89">
        <v>333.15582157887434</v>
      </c>
      <c r="K45" s="89">
        <v>350.85184112389896</v>
      </c>
      <c r="L45" s="89">
        <v>360.33977424856795</v>
      </c>
      <c r="M45" s="89">
        <v>362.80520856194119</v>
      </c>
      <c r="N45" s="89">
        <v>380.09681926180758</v>
      </c>
      <c r="O45" s="89">
        <v>423.17856490490584</v>
      </c>
      <c r="P45" s="89">
        <v>440.73392320752799</v>
      </c>
      <c r="Q45" s="89">
        <v>435.45624338960295</v>
      </c>
      <c r="R45" s="89">
        <v>427.67743648129692</v>
      </c>
      <c r="S45" s="89" t="s">
        <v>208</v>
      </c>
      <c r="T45" s="89" t="s">
        <v>208</v>
      </c>
      <c r="U45" s="89" t="s">
        <v>208</v>
      </c>
      <c r="V45" s="56" t="s">
        <v>208</v>
      </c>
    </row>
    <row r="46" spans="1:22" ht="26.25" customHeight="1">
      <c r="A46" s="108" t="s">
        <v>47</v>
      </c>
      <c r="B46" s="89">
        <v>417.04708285567921</v>
      </c>
      <c r="C46" s="89">
        <v>455.62484308384325</v>
      </c>
      <c r="D46" s="89">
        <v>489.04450558906353</v>
      </c>
      <c r="E46" s="89">
        <v>521.47749275239528</v>
      </c>
      <c r="F46" s="89">
        <v>541.27821141915854</v>
      </c>
      <c r="G46" s="89">
        <v>582.67922403571527</v>
      </c>
      <c r="H46" s="89">
        <v>624.98176450586425</v>
      </c>
      <c r="I46" s="89">
        <v>664.09276403654576</v>
      </c>
      <c r="J46" s="89">
        <v>699.1012285348171</v>
      </c>
      <c r="K46" s="89">
        <v>738.91082267964032</v>
      </c>
      <c r="L46" s="89">
        <v>771.98059687577427</v>
      </c>
      <c r="M46" s="89">
        <v>823.04597107278471</v>
      </c>
      <c r="N46" s="89">
        <v>862.88090296148198</v>
      </c>
      <c r="O46" s="89">
        <v>937.25006156283575</v>
      </c>
      <c r="P46" s="89">
        <v>964.35773180764716</v>
      </c>
      <c r="Q46" s="89">
        <v>1021.202859747288</v>
      </c>
      <c r="R46" s="89">
        <v>1080.5334727642512</v>
      </c>
      <c r="S46" s="89">
        <v>1097.3769479186317</v>
      </c>
      <c r="T46" s="89">
        <v>1095.1075526216227</v>
      </c>
      <c r="U46" s="89">
        <v>1073.1137880341271</v>
      </c>
      <c r="V46" s="56">
        <v>917.41737334082075</v>
      </c>
    </row>
    <row r="47" spans="1:22" ht="15">
      <c r="A47" s="53" t="s">
        <v>48</v>
      </c>
      <c r="B47" s="89" t="s">
        <v>208</v>
      </c>
      <c r="C47" s="89" t="s">
        <v>208</v>
      </c>
      <c r="D47" s="89" t="s">
        <v>208</v>
      </c>
      <c r="E47" s="89" t="s">
        <v>208</v>
      </c>
      <c r="F47" s="89" t="s">
        <v>208</v>
      </c>
      <c r="G47" s="89" t="s">
        <v>208</v>
      </c>
      <c r="H47" s="89">
        <v>76.00288667550511</v>
      </c>
      <c r="I47" s="89">
        <v>76.626076799669946</v>
      </c>
      <c r="J47" s="89">
        <v>79.389117160234903</v>
      </c>
      <c r="K47" s="89">
        <v>85.304193819436861</v>
      </c>
      <c r="L47" s="89">
        <v>87.783331898547985</v>
      </c>
      <c r="M47" s="89">
        <v>91.859191215762706</v>
      </c>
      <c r="N47" s="89">
        <v>96.286663079648392</v>
      </c>
      <c r="O47" s="89">
        <v>104.05791339818309</v>
      </c>
      <c r="P47" s="89">
        <v>105.31550926960911</v>
      </c>
      <c r="Q47" s="89">
        <v>112.76353880541427</v>
      </c>
      <c r="R47" s="89">
        <v>117.8733058806619</v>
      </c>
      <c r="S47" s="89">
        <v>123.03597694508794</v>
      </c>
      <c r="T47" s="89">
        <v>142.45772523220506</v>
      </c>
      <c r="U47" s="89">
        <v>151.20110318071562</v>
      </c>
      <c r="V47" s="56">
        <v>152.76219795258322</v>
      </c>
    </row>
    <row r="48" spans="1:22" ht="15">
      <c r="A48" s="53" t="s">
        <v>49</v>
      </c>
      <c r="B48" s="89" t="s">
        <v>208</v>
      </c>
      <c r="C48" s="89" t="s">
        <v>208</v>
      </c>
      <c r="D48" s="89" t="s">
        <v>208</v>
      </c>
      <c r="E48" s="89" t="s">
        <v>208</v>
      </c>
      <c r="F48" s="89" t="s">
        <v>208</v>
      </c>
      <c r="G48" s="89" t="s">
        <v>208</v>
      </c>
      <c r="H48" s="89">
        <v>369.6411780040047</v>
      </c>
      <c r="I48" s="89">
        <v>392.67777017781452</v>
      </c>
      <c r="J48" s="89">
        <v>410.97357690615939</v>
      </c>
      <c r="K48" s="89">
        <v>430.45441953130086</v>
      </c>
      <c r="L48" s="89">
        <v>447.03704622413449</v>
      </c>
      <c r="M48" s="89">
        <v>473.42071278241036</v>
      </c>
      <c r="N48" s="89">
        <v>492.10929118306308</v>
      </c>
      <c r="O48" s="89">
        <v>531.14414886424777</v>
      </c>
      <c r="P48" s="89">
        <v>542.49831509345302</v>
      </c>
      <c r="Q48" s="89">
        <v>582.27728160247523</v>
      </c>
      <c r="R48" s="89">
        <v>620.77342870271787</v>
      </c>
      <c r="S48" s="89">
        <v>624.11345675019209</v>
      </c>
      <c r="T48" s="89">
        <v>585.7931932552666</v>
      </c>
      <c r="U48" s="89">
        <v>573.73727722912054</v>
      </c>
      <c r="V48" s="56">
        <v>440.0554757167348</v>
      </c>
    </row>
    <row r="49" spans="1:22" ht="15">
      <c r="A49" s="53" t="s">
        <v>50</v>
      </c>
      <c r="B49" s="89" t="s">
        <v>208</v>
      </c>
      <c r="C49" s="89" t="s">
        <v>208</v>
      </c>
      <c r="D49" s="89" t="s">
        <v>208</v>
      </c>
      <c r="E49" s="89" t="s">
        <v>208</v>
      </c>
      <c r="F49" s="89" t="s">
        <v>208</v>
      </c>
      <c r="G49" s="89" t="s">
        <v>208</v>
      </c>
      <c r="H49" s="89">
        <v>179.21979899973996</v>
      </c>
      <c r="I49" s="89">
        <v>194.41071638250298</v>
      </c>
      <c r="J49" s="89">
        <v>208.41391271790701</v>
      </c>
      <c r="K49" s="89">
        <v>223.06035874853936</v>
      </c>
      <c r="L49" s="89">
        <v>237.12725242410528</v>
      </c>
      <c r="M49" s="89">
        <v>257.87089752243844</v>
      </c>
      <c r="N49" s="89">
        <v>274.62098673319605</v>
      </c>
      <c r="O49" s="89">
        <v>302.13909403908713</v>
      </c>
      <c r="P49" s="89">
        <v>316.11628427955867</v>
      </c>
      <c r="Q49" s="89">
        <v>326.34591571136377</v>
      </c>
      <c r="R49" s="89">
        <v>342.00544627853378</v>
      </c>
      <c r="S49" s="89">
        <v>349.82835081615025</v>
      </c>
      <c r="T49" s="89">
        <v>364.98761249091615</v>
      </c>
      <c r="U49" s="89">
        <v>348.24286017293883</v>
      </c>
      <c r="V49" s="56">
        <v>325.73636026674416</v>
      </c>
    </row>
    <row r="50" spans="1:22" ht="17.25" customHeight="1">
      <c r="A50" s="108" t="s">
        <v>91</v>
      </c>
      <c r="B50" s="89" t="s">
        <v>208</v>
      </c>
      <c r="C50" s="89" t="s">
        <v>208</v>
      </c>
      <c r="D50" s="89" t="s">
        <v>208</v>
      </c>
      <c r="E50" s="89" t="s">
        <v>208</v>
      </c>
      <c r="F50" s="89" t="s">
        <v>208</v>
      </c>
      <c r="G50" s="89" t="s">
        <v>208</v>
      </c>
      <c r="H50" s="89">
        <v>1.355226064828067</v>
      </c>
      <c r="I50" s="89">
        <v>1.5583014848358454</v>
      </c>
      <c r="J50" s="89">
        <v>1.6368192166116353</v>
      </c>
      <c r="K50" s="89">
        <v>1.6124747641177324</v>
      </c>
      <c r="L50" s="89">
        <v>1.8872105491835922</v>
      </c>
      <c r="M50" s="89">
        <v>1.8162068527324722</v>
      </c>
      <c r="N50" s="89">
        <v>2.1278000857911383</v>
      </c>
      <c r="O50" s="89">
        <v>1.8703918978862006</v>
      </c>
      <c r="P50" s="89">
        <v>1.8336412520100693</v>
      </c>
      <c r="Q50" s="89">
        <v>1.9563140914671764</v>
      </c>
      <c r="R50" s="89">
        <v>3.7791005269404137</v>
      </c>
      <c r="S50" s="89">
        <v>8.1460938566837289</v>
      </c>
      <c r="T50" s="89">
        <v>8.7461116598303335</v>
      </c>
      <c r="U50" s="89">
        <v>7.0735059947449992</v>
      </c>
      <c r="V50" s="56">
        <v>8.1788317283145684</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11.376342374874435</v>
      </c>
      <c r="O51" s="89">
        <v>110.61605205588694</v>
      </c>
      <c r="P51" s="89">
        <v>186.72296659745768</v>
      </c>
      <c r="Q51" s="89">
        <v>297.1885524785564</v>
      </c>
      <c r="R51" s="89">
        <v>536.09314246497763</v>
      </c>
      <c r="S51" s="89">
        <v>784.75229069831505</v>
      </c>
      <c r="T51" s="89">
        <v>961.7880203900844</v>
      </c>
      <c r="U51" s="89">
        <v>1098.3076153138879</v>
      </c>
      <c r="V51" s="56">
        <v>1140.7778577960119</v>
      </c>
    </row>
    <row r="52" spans="1:22" ht="15">
      <c r="A52" s="109" t="s">
        <v>51</v>
      </c>
      <c r="B52" s="89">
        <v>1158.9289473601812</v>
      </c>
      <c r="C52" s="89">
        <v>1108.027551887657</v>
      </c>
      <c r="D52" s="89">
        <v>1080.7956186110232</v>
      </c>
      <c r="E52" s="89">
        <v>1075.8436303682956</v>
      </c>
      <c r="F52" s="89">
        <v>1049.3463477963576</v>
      </c>
      <c r="G52" s="89">
        <v>1067.2466365670675</v>
      </c>
      <c r="H52" s="89">
        <v>1143.1198724462308</v>
      </c>
      <c r="I52" s="89">
        <v>1091.6897804312764</v>
      </c>
      <c r="J52" s="89">
        <v>1127.1623661431195</v>
      </c>
      <c r="K52" s="89">
        <v>1172.5704305943175</v>
      </c>
      <c r="L52" s="89">
        <v>1226.39470532225</v>
      </c>
      <c r="M52" s="89">
        <v>1274.185974388874</v>
      </c>
      <c r="N52" s="89">
        <v>1375.0346702413829</v>
      </c>
      <c r="O52" s="89">
        <v>1615.4707011462506</v>
      </c>
      <c r="P52" s="89">
        <v>1700.2525732223471</v>
      </c>
      <c r="Q52" s="89">
        <v>1784.2969406466073</v>
      </c>
      <c r="R52" s="89">
        <v>1836.9328654869787</v>
      </c>
      <c r="S52" s="89">
        <v>1827.7650030275727</v>
      </c>
      <c r="T52" s="89">
        <v>1800.3952981145851</v>
      </c>
      <c r="U52" s="89">
        <v>1773.2953703032795</v>
      </c>
      <c r="V52" s="56">
        <v>1676.3696981058124</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887.79534135145798</v>
      </c>
      <c r="O53" s="89">
        <v>1110.1178997170337</v>
      </c>
      <c r="P53" s="89">
        <v>1187.306604217948</v>
      </c>
      <c r="Q53" s="89">
        <v>1251.9700191921931</v>
      </c>
      <c r="R53" s="89">
        <v>1300.5615456244036</v>
      </c>
      <c r="S53" s="89">
        <v>1292.954894001881</v>
      </c>
      <c r="T53" s="89">
        <v>1272.0108358426837</v>
      </c>
      <c r="U53" s="89">
        <v>1252.7371131116818</v>
      </c>
      <c r="V53" s="56">
        <v>1180.5880716689373</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487.23932888992488</v>
      </c>
      <c r="O54" s="89">
        <v>505.35280142921675</v>
      </c>
      <c r="P54" s="89">
        <v>512.94596900439956</v>
      </c>
      <c r="Q54" s="89">
        <v>532.32692145441399</v>
      </c>
      <c r="R54" s="89">
        <v>536.37132093886464</v>
      </c>
      <c r="S54" s="89">
        <v>534.81011008428845</v>
      </c>
      <c r="T54" s="89">
        <v>528.3844622719015</v>
      </c>
      <c r="U54" s="89">
        <v>520.55825719159793</v>
      </c>
      <c r="V54" s="56">
        <v>495.78162643687506</v>
      </c>
    </row>
    <row r="55" spans="1:22" ht="15">
      <c r="A55" s="109" t="s">
        <v>52</v>
      </c>
      <c r="B55" s="89">
        <v>634.07193197963284</v>
      </c>
      <c r="C55" s="89">
        <v>616.09627499966712</v>
      </c>
      <c r="D55" s="89">
        <v>605.00926643010985</v>
      </c>
      <c r="E55" s="89">
        <v>577.91958972007978</v>
      </c>
      <c r="F55" s="89">
        <v>582.3401116534003</v>
      </c>
      <c r="G55" s="89">
        <v>583.24083203362568</v>
      </c>
      <c r="H55" s="89">
        <v>587.5076307408433</v>
      </c>
      <c r="I55" s="89">
        <v>583.3083944351954</v>
      </c>
      <c r="J55" s="89">
        <v>573.7331685836532</v>
      </c>
      <c r="K55" s="89">
        <v>568.56093343233727</v>
      </c>
      <c r="L55" s="89">
        <v>561.05912426495968</v>
      </c>
      <c r="M55" s="89">
        <v>568.94010949390656</v>
      </c>
      <c r="N55" s="89">
        <v>549.59010593118705</v>
      </c>
      <c r="O55" s="89">
        <v>511.95475947047862</v>
      </c>
      <c r="P55" s="89">
        <v>461.78629658502666</v>
      </c>
      <c r="Q55" s="89">
        <v>403.87746918224951</v>
      </c>
      <c r="R55" s="89">
        <v>269.7604071730608</v>
      </c>
      <c r="S55" s="89">
        <v>122.27629263811627</v>
      </c>
      <c r="T55" s="89">
        <v>44.818825010769913</v>
      </c>
      <c r="U55" s="89">
        <v>12.269032855376599</v>
      </c>
      <c r="V55" s="56">
        <v>1.7152492154802885</v>
      </c>
    </row>
    <row r="56" spans="1:22" ht="27" customHeight="1">
      <c r="A56" s="108" t="s">
        <v>53</v>
      </c>
      <c r="B56" s="89">
        <v>1530.1874790410486</v>
      </c>
      <c r="C56" s="89">
        <v>1256.6719762318833</v>
      </c>
      <c r="D56" s="89">
        <v>1213.0250616267713</v>
      </c>
      <c r="E56" s="89">
        <v>1235.6167640500412</v>
      </c>
      <c r="F56" s="89">
        <v>1279.8907396688512</v>
      </c>
      <c r="G56" s="89">
        <v>1343.1846857260707</v>
      </c>
      <c r="H56" s="89">
        <v>1256.9409071936914</v>
      </c>
      <c r="I56" s="89">
        <v>1081.6162632150119</v>
      </c>
      <c r="J56" s="89">
        <v>789.46352591261916</v>
      </c>
      <c r="K56" s="89">
        <v>707.15327369691397</v>
      </c>
      <c r="L56" s="89">
        <v>675.82716391433325</v>
      </c>
      <c r="M56" s="89">
        <v>685.56274627272023</v>
      </c>
      <c r="N56" s="89">
        <v>649.74794351342916</v>
      </c>
      <c r="O56" s="89">
        <v>632.57269722247304</v>
      </c>
      <c r="P56" s="89">
        <v>591.64394859174365</v>
      </c>
      <c r="Q56" s="89">
        <v>521.42782535755168</v>
      </c>
      <c r="R56" s="89">
        <v>392.34796207801179</v>
      </c>
      <c r="S56" s="89">
        <v>262.46629980543804</v>
      </c>
      <c r="T56" s="89">
        <v>210.26123099352506</v>
      </c>
      <c r="U56" s="89">
        <v>179.04410465271948</v>
      </c>
      <c r="V56" s="56">
        <v>150.81907968916124</v>
      </c>
    </row>
    <row r="57" spans="1:22" ht="15">
      <c r="A57" s="53" t="s">
        <v>54</v>
      </c>
      <c r="B57" s="89">
        <v>490.82811976643029</v>
      </c>
      <c r="C57" s="89">
        <v>460.85333186054231</v>
      </c>
      <c r="D57" s="89">
        <v>428.66507332988073</v>
      </c>
      <c r="E57" s="89">
        <v>435.30840701229272</v>
      </c>
      <c r="F57" s="89">
        <v>429.18234563702129</v>
      </c>
      <c r="G57" s="89">
        <v>461.08030102447384</v>
      </c>
      <c r="H57" s="89">
        <v>422.61874571141539</v>
      </c>
      <c r="I57" s="89">
        <v>227.1084688877626</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414.2865538138841</v>
      </c>
      <c r="G58" s="89">
        <v>437.77125253811636</v>
      </c>
      <c r="H58" s="89">
        <v>397.7020895253018</v>
      </c>
      <c r="I58" s="89">
        <v>411.0099286093315</v>
      </c>
      <c r="J58" s="89">
        <v>399.05368362829779</v>
      </c>
      <c r="K58" s="89">
        <v>369.39298400371615</v>
      </c>
      <c r="L58" s="89">
        <v>371.4704441113692</v>
      </c>
      <c r="M58" s="89">
        <v>408.12529359327209</v>
      </c>
      <c r="N58" s="89">
        <v>404.88002166203552</v>
      </c>
      <c r="O58" s="89">
        <v>396.06374339447052</v>
      </c>
      <c r="P58" s="89">
        <v>367.01936514362171</v>
      </c>
      <c r="Q58" s="89">
        <v>316.02357972971589</v>
      </c>
      <c r="R58" s="89">
        <v>194.86321154310048</v>
      </c>
      <c r="S58" s="89">
        <v>81.528321588510877</v>
      </c>
      <c r="T58" s="89">
        <v>42.815406466877612</v>
      </c>
      <c r="U58" s="89">
        <v>20.969794326840987</v>
      </c>
      <c r="V58" s="56">
        <v>6.9955264482217752</v>
      </c>
    </row>
    <row r="59" spans="1:22" ht="15">
      <c r="A59" s="53" t="s">
        <v>186</v>
      </c>
      <c r="B59" s="89" t="s">
        <v>208</v>
      </c>
      <c r="C59" s="89" t="s">
        <v>208</v>
      </c>
      <c r="D59" s="89" t="s">
        <v>208</v>
      </c>
      <c r="E59" s="89" t="s">
        <v>208</v>
      </c>
      <c r="F59" s="89">
        <v>392.60601735276646</v>
      </c>
      <c r="G59" s="89">
        <v>396.38779897538558</v>
      </c>
      <c r="H59" s="89">
        <v>391.62634961428364</v>
      </c>
      <c r="I59" s="89">
        <v>397.56814143128088</v>
      </c>
      <c r="J59" s="89">
        <v>347.70553157028684</v>
      </c>
      <c r="K59" s="89">
        <v>288.70224831097232</v>
      </c>
      <c r="L59" s="89">
        <v>257.01611256749425</v>
      </c>
      <c r="M59" s="89">
        <v>237.07919370656666</v>
      </c>
      <c r="N59" s="89">
        <v>209.79432635587807</v>
      </c>
      <c r="O59" s="89">
        <v>198.91366494574277</v>
      </c>
      <c r="P59" s="89">
        <v>181.69371704547726</v>
      </c>
      <c r="Q59" s="89">
        <v>161.23874784539669</v>
      </c>
      <c r="R59" s="89">
        <v>147.20631723082792</v>
      </c>
      <c r="S59" s="89">
        <v>129.68891381406425</v>
      </c>
      <c r="T59" s="89">
        <v>118.1155571797273</v>
      </c>
      <c r="U59" s="89">
        <v>108.9659121574479</v>
      </c>
      <c r="V59" s="56">
        <v>97.287993593310034</v>
      </c>
    </row>
    <row r="60" spans="1:22" ht="15">
      <c r="A60" s="53" t="s">
        <v>187</v>
      </c>
      <c r="B60" s="89" t="s">
        <v>208</v>
      </c>
      <c r="C60" s="89" t="s">
        <v>208</v>
      </c>
      <c r="D60" s="89" t="s">
        <v>208</v>
      </c>
      <c r="E60" s="89" t="s">
        <v>208</v>
      </c>
      <c r="F60" s="89">
        <v>18.355331627852252</v>
      </c>
      <c r="G60" s="89">
        <v>23.071583920557448</v>
      </c>
      <c r="H60" s="89">
        <v>23.836568805026076</v>
      </c>
      <c r="I60" s="89">
        <v>25.078893748169307</v>
      </c>
      <c r="J60" s="89">
        <v>24.132410231473571</v>
      </c>
      <c r="K60" s="89">
        <v>22.10704948434168</v>
      </c>
      <c r="L60" s="89">
        <v>20.749985999989882</v>
      </c>
      <c r="M60" s="89">
        <v>19.847799067081286</v>
      </c>
      <c r="N60" s="89">
        <v>18.768878888750191</v>
      </c>
      <c r="O60" s="89">
        <v>20.63195813947538</v>
      </c>
      <c r="P60" s="89">
        <v>25.764176072118552</v>
      </c>
      <c r="Q60" s="89">
        <v>28.591041191286806</v>
      </c>
      <c r="R60" s="89">
        <v>34.021539225190082</v>
      </c>
      <c r="S60" s="89">
        <v>37.2169588771999</v>
      </c>
      <c r="T60" s="89">
        <v>37.812568267035765</v>
      </c>
      <c r="U60" s="89">
        <v>38.766837129198862</v>
      </c>
      <c r="V60" s="56">
        <v>38.696386786495971</v>
      </c>
    </row>
    <row r="61" spans="1:22" ht="15">
      <c r="A61" s="53" t="s">
        <v>188</v>
      </c>
      <c r="B61" s="89" t="s">
        <v>208</v>
      </c>
      <c r="C61" s="89" t="s">
        <v>208</v>
      </c>
      <c r="D61" s="89" t="s">
        <v>208</v>
      </c>
      <c r="E61" s="89" t="s">
        <v>208</v>
      </c>
      <c r="F61" s="89">
        <v>25.46049123732698</v>
      </c>
      <c r="G61" s="89">
        <v>24.873749267537498</v>
      </c>
      <c r="H61" s="89">
        <v>21.157153537664279</v>
      </c>
      <c r="I61" s="89">
        <v>20.850830538467832</v>
      </c>
      <c r="J61" s="89">
        <v>18.571900482560796</v>
      </c>
      <c r="K61" s="89">
        <v>24.851932935175089</v>
      </c>
      <c r="L61" s="89">
        <v>24.73087373969426</v>
      </c>
      <c r="M61" s="89">
        <v>20.98269473644352</v>
      </c>
      <c r="N61" s="89">
        <v>18.110147316218661</v>
      </c>
      <c r="O61" s="89">
        <v>18.101005559522665</v>
      </c>
      <c r="P61" s="89">
        <v>17.403466620284007</v>
      </c>
      <c r="Q61" s="89">
        <v>15.620769996286283</v>
      </c>
      <c r="R61" s="89">
        <v>16.213506190997741</v>
      </c>
      <c r="S61" s="89">
        <v>14.024464672056462</v>
      </c>
      <c r="T61" s="89">
        <v>11.538464675465278</v>
      </c>
      <c r="U61" s="89">
        <v>10.314250522393193</v>
      </c>
      <c r="V61" s="56">
        <v>7.7290766512828206</v>
      </c>
    </row>
    <row r="62" spans="1:22" ht="26.25" customHeight="1">
      <c r="A62" s="109" t="s">
        <v>192</v>
      </c>
      <c r="B62" s="89" t="s">
        <v>208</v>
      </c>
      <c r="C62" s="89" t="s">
        <v>208</v>
      </c>
      <c r="D62" s="89" t="s">
        <v>208</v>
      </c>
      <c r="E62" s="89" t="s">
        <v>208</v>
      </c>
      <c r="F62" s="89">
        <v>62.336440218536438</v>
      </c>
      <c r="G62" s="89">
        <v>63.152194606446074</v>
      </c>
      <c r="H62" s="89">
        <v>62.058555066091039</v>
      </c>
      <c r="I62" s="89">
        <v>61.013403207054139</v>
      </c>
      <c r="J62" s="89">
        <v>62.461046637059383</v>
      </c>
      <c r="K62" s="89">
        <v>61.190495174495744</v>
      </c>
      <c r="L62" s="89">
        <v>60.27580566043487</v>
      </c>
      <c r="M62" s="89">
        <v>59.886601806769406</v>
      </c>
      <c r="N62" s="89">
        <v>60.14086828952987</v>
      </c>
      <c r="O62" s="89">
        <v>61.825807927839044</v>
      </c>
      <c r="P62" s="89">
        <v>63.48875906376923</v>
      </c>
      <c r="Q62" s="89">
        <v>62.709019625283432</v>
      </c>
      <c r="R62" s="89">
        <v>63.216783321326353</v>
      </c>
      <c r="S62" s="89">
        <v>62.479032811064329</v>
      </c>
      <c r="T62" s="89">
        <v>62.271348995396131</v>
      </c>
      <c r="U62" s="89">
        <v>60.760586785345645</v>
      </c>
      <c r="V62" s="56">
        <v>57.855710302203356</v>
      </c>
    </row>
    <row r="63" spans="1:22" ht="15">
      <c r="A63" s="108" t="s">
        <v>60</v>
      </c>
      <c r="B63" s="89">
        <v>231.16250185739733</v>
      </c>
      <c r="C63" s="89">
        <v>371.3393245905113</v>
      </c>
      <c r="D63" s="89">
        <v>321.46271857943316</v>
      </c>
      <c r="E63" s="89">
        <v>281.11228087871643</v>
      </c>
      <c r="F63" s="89">
        <v>227.99056357574017</v>
      </c>
      <c r="G63" s="89">
        <v>198.61855971770029</v>
      </c>
      <c r="H63" s="89">
        <v>190.17091981590772</v>
      </c>
      <c r="I63" s="89">
        <v>177.7150645531716</v>
      </c>
      <c r="J63" s="89">
        <v>143.94303384245902</v>
      </c>
      <c r="K63" s="89">
        <v>148.67049431470448</v>
      </c>
      <c r="L63" s="89">
        <v>152.66044920040872</v>
      </c>
      <c r="M63" s="89">
        <v>130.66180961243887</v>
      </c>
      <c r="N63" s="89">
        <v>188.01048469706299</v>
      </c>
      <c r="O63" s="89">
        <v>321.114230450783</v>
      </c>
      <c r="P63" s="89">
        <v>287.73012489272088</v>
      </c>
      <c r="Q63" s="89">
        <v>312.81886741321489</v>
      </c>
      <c r="R63" s="89">
        <v>318.33124147416873</v>
      </c>
      <c r="S63" s="89">
        <v>255.14637235932392</v>
      </c>
      <c r="T63" s="89">
        <v>165.02754597020882</v>
      </c>
      <c r="U63" s="89">
        <v>123.2182793374419</v>
      </c>
      <c r="V63" s="56">
        <v>101.9847032029914</v>
      </c>
    </row>
    <row r="64" spans="1:22" ht="15">
      <c r="A64" s="108" t="s">
        <v>61</v>
      </c>
      <c r="B64" s="89" t="s">
        <v>208</v>
      </c>
      <c r="C64" s="89" t="s">
        <v>208</v>
      </c>
      <c r="D64" s="89" t="s">
        <v>208</v>
      </c>
      <c r="E64" s="89" t="s">
        <v>208</v>
      </c>
      <c r="F64" s="89">
        <v>7.9668062547238438</v>
      </c>
      <c r="G64" s="89">
        <v>8.7393697297978896</v>
      </c>
      <c r="H64" s="89">
        <v>10.311163401345643</v>
      </c>
      <c r="I64" s="89">
        <v>18.562654572406469</v>
      </c>
      <c r="J64" s="89">
        <v>18.826838339056415</v>
      </c>
      <c r="K64" s="89">
        <v>22.423229651582716</v>
      </c>
      <c r="L64" s="89">
        <v>23.944023188242632</v>
      </c>
      <c r="M64" s="89">
        <v>30.617340930311347</v>
      </c>
      <c r="N64" s="89">
        <v>38.598747175266269</v>
      </c>
      <c r="O64" s="89">
        <v>39.899585686543446</v>
      </c>
      <c r="P64" s="89">
        <v>34.018841014326263</v>
      </c>
      <c r="Q64" s="89">
        <v>33.659961889511933</v>
      </c>
      <c r="R64" s="89">
        <v>41.546908529594852</v>
      </c>
      <c r="S64" s="89">
        <v>42.299201736539295</v>
      </c>
      <c r="T64" s="89">
        <v>44.091957709754631</v>
      </c>
      <c r="U64" s="89">
        <v>44.59844943402824</v>
      </c>
      <c r="V64" s="56">
        <v>39.910825777459252</v>
      </c>
    </row>
    <row r="65" spans="1:22" ht="15">
      <c r="A65" s="108" t="s">
        <v>189</v>
      </c>
      <c r="B65" s="89" t="s">
        <v>208</v>
      </c>
      <c r="C65" s="89" t="s">
        <v>208</v>
      </c>
      <c r="D65" s="89" t="s">
        <v>208</v>
      </c>
      <c r="E65" s="89" t="s">
        <v>208</v>
      </c>
      <c r="F65" s="89" t="s">
        <v>208</v>
      </c>
      <c r="G65" s="89" t="s">
        <v>208</v>
      </c>
      <c r="H65" s="89" t="s">
        <v>208</v>
      </c>
      <c r="I65" s="89" t="s">
        <v>208</v>
      </c>
      <c r="J65" s="89">
        <v>58.275161677611926</v>
      </c>
      <c r="K65" s="89">
        <v>60.00372099937924</v>
      </c>
      <c r="L65" s="89">
        <v>61.729194080378939</v>
      </c>
      <c r="M65" s="89">
        <v>62.90454580374486</v>
      </c>
      <c r="N65" s="89">
        <v>63.360645010571716</v>
      </c>
      <c r="O65" s="89">
        <v>64.912355306181794</v>
      </c>
      <c r="P65" s="89">
        <v>66.983909485232275</v>
      </c>
      <c r="Q65" s="89">
        <v>66.898259495573086</v>
      </c>
      <c r="R65" s="89">
        <v>66.319127199854989</v>
      </c>
      <c r="S65" s="89">
        <v>64.731735124606658</v>
      </c>
      <c r="T65" s="89">
        <v>64.402196249447854</v>
      </c>
      <c r="U65" s="89">
        <v>64.970626194562257</v>
      </c>
      <c r="V65" s="56">
        <v>64.505397542673549</v>
      </c>
    </row>
    <row r="66" spans="1:22" ht="15">
      <c r="A66" s="108" t="s">
        <v>95</v>
      </c>
      <c r="B66" s="89" t="s">
        <v>208</v>
      </c>
      <c r="C66" s="89" t="s">
        <v>208</v>
      </c>
      <c r="D66" s="89" t="s">
        <v>208</v>
      </c>
      <c r="E66" s="89" t="s">
        <v>208</v>
      </c>
      <c r="F66" s="89" t="s">
        <v>208</v>
      </c>
      <c r="G66" s="89" t="s">
        <v>208</v>
      </c>
      <c r="H66" s="89" t="s">
        <v>208</v>
      </c>
      <c r="I66" s="89" t="s">
        <v>208</v>
      </c>
      <c r="J66" s="89">
        <v>585.12489789769404</v>
      </c>
      <c r="K66" s="89">
        <v>619.46004081893705</v>
      </c>
      <c r="L66" s="89">
        <v>646.54182165694328</v>
      </c>
      <c r="M66" s="89">
        <v>675.96895095504874</v>
      </c>
      <c r="N66" s="89">
        <v>689.64359911260681</v>
      </c>
      <c r="O66" s="89">
        <v>722.53086006012995</v>
      </c>
      <c r="P66" s="89">
        <v>721.85096854571032</v>
      </c>
      <c r="Q66" s="89">
        <v>699.2987287762985</v>
      </c>
      <c r="R66" s="89">
        <v>636.19166311081347</v>
      </c>
      <c r="S66" s="89">
        <v>581.78951751013221</v>
      </c>
      <c r="T66" s="89">
        <v>529.96001682439032</v>
      </c>
      <c r="U66" s="89">
        <v>479.78188383611007</v>
      </c>
      <c r="V66" s="56">
        <v>435.20122899795956</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12.44121169896159</v>
      </c>
      <c r="T67" s="89">
        <v>98.635066035597376</v>
      </c>
      <c r="U67" s="89">
        <v>185.46929326427224</v>
      </c>
      <c r="V67" s="56">
        <v>359.10258677259463</v>
      </c>
    </row>
    <row r="68" spans="1:22" ht="15">
      <c r="A68" s="108" t="s">
        <v>62</v>
      </c>
      <c r="B68" s="89">
        <v>110.90031504100192</v>
      </c>
      <c r="C68" s="89">
        <v>122.49135030927465</v>
      </c>
      <c r="D68" s="89">
        <v>119.79756444766345</v>
      </c>
      <c r="E68" s="89">
        <v>123.65661381759672</v>
      </c>
      <c r="F68" s="89">
        <v>117.03844548994434</v>
      </c>
      <c r="G68" s="89">
        <v>119.41679017860233</v>
      </c>
      <c r="H68" s="89">
        <v>107.72327145082168</v>
      </c>
      <c r="I68" s="89">
        <v>103.23254634284122</v>
      </c>
      <c r="J68" s="89">
        <v>99.218363978599228</v>
      </c>
      <c r="K68" s="89">
        <v>94.818375435156867</v>
      </c>
      <c r="L68" s="89">
        <v>92.7395811425029</v>
      </c>
      <c r="M68" s="89">
        <v>90.20964789453754</v>
      </c>
      <c r="N68" s="89">
        <v>87.168595545419336</v>
      </c>
      <c r="O68" s="89">
        <v>87.912352042590655</v>
      </c>
      <c r="P68" s="89">
        <v>85.101920467964518</v>
      </c>
      <c r="Q68" s="89">
        <v>83.508216421901608</v>
      </c>
      <c r="R68" s="89">
        <v>82.65100339294041</v>
      </c>
      <c r="S68" s="89">
        <v>79.724636940305729</v>
      </c>
      <c r="T68" s="89">
        <v>65.759033795775807</v>
      </c>
      <c r="U68" s="89">
        <v>39.855062400879099</v>
      </c>
      <c r="V68" s="56">
        <v>19.125948524821112</v>
      </c>
    </row>
    <row r="69" spans="1:22" ht="15">
      <c r="A69" s="53" t="s">
        <v>49</v>
      </c>
      <c r="B69" s="89" t="s">
        <v>208</v>
      </c>
      <c r="C69" s="89" t="s">
        <v>208</v>
      </c>
      <c r="D69" s="89" t="s">
        <v>208</v>
      </c>
      <c r="E69" s="89" t="s">
        <v>208</v>
      </c>
      <c r="F69" s="89">
        <v>99.859380664819739</v>
      </c>
      <c r="G69" s="89">
        <v>102.01668131085256</v>
      </c>
      <c r="H69" s="89">
        <v>90.776003079718549</v>
      </c>
      <c r="I69" s="89">
        <v>85.631029570595047</v>
      </c>
      <c r="J69" s="89">
        <v>86.691771437097159</v>
      </c>
      <c r="K69" s="89">
        <v>82.007855506311046</v>
      </c>
      <c r="L69" s="89">
        <v>79.56421469594855</v>
      </c>
      <c r="M69" s="89">
        <v>70.830407291887056</v>
      </c>
      <c r="N69" s="89">
        <v>70.454491555972083</v>
      </c>
      <c r="O69" s="89">
        <v>70.756496451649596</v>
      </c>
      <c r="P69" s="89">
        <v>69.41940504971889</v>
      </c>
      <c r="Q69" s="89">
        <v>68.025267719540992</v>
      </c>
      <c r="R69" s="89">
        <v>68.285410003019322</v>
      </c>
      <c r="S69" s="89">
        <v>66.88374497771369</v>
      </c>
      <c r="T69" s="89">
        <v>53.61922794668299</v>
      </c>
      <c r="U69" s="89">
        <v>28.717446110151609</v>
      </c>
      <c r="V69" s="56">
        <v>8.5588075105953472</v>
      </c>
    </row>
    <row r="70" spans="1:22" ht="15">
      <c r="A70" s="53" t="s">
        <v>50</v>
      </c>
      <c r="B70" s="89" t="s">
        <v>208</v>
      </c>
      <c r="C70" s="89" t="s">
        <v>208</v>
      </c>
      <c r="D70" s="89" t="s">
        <v>208</v>
      </c>
      <c r="E70" s="89" t="s">
        <v>208</v>
      </c>
      <c r="F70" s="89">
        <v>17.179064825124609</v>
      </c>
      <c r="G70" s="89">
        <v>17.400108867749754</v>
      </c>
      <c r="H70" s="89">
        <v>16.947268371103135</v>
      </c>
      <c r="I70" s="89">
        <v>17.601516772246171</v>
      </c>
      <c r="J70" s="89">
        <v>12.526592541502035</v>
      </c>
      <c r="K70" s="89">
        <v>12.810519928845823</v>
      </c>
      <c r="L70" s="89">
        <v>13.175366446554362</v>
      </c>
      <c r="M70" s="89">
        <v>19.379240602650484</v>
      </c>
      <c r="N70" s="89">
        <v>16.714103989447256</v>
      </c>
      <c r="O70" s="89">
        <v>17.155855590941059</v>
      </c>
      <c r="P70" s="89">
        <v>15.682515418245645</v>
      </c>
      <c r="Q70" s="89">
        <v>15.482948702360611</v>
      </c>
      <c r="R70" s="89">
        <v>14.365593389921083</v>
      </c>
      <c r="S70" s="89">
        <v>12.84089196259205</v>
      </c>
      <c r="T70" s="89">
        <v>12.139805849092816</v>
      </c>
      <c r="U70" s="89">
        <v>11.137616290727486</v>
      </c>
      <c r="V70" s="56">
        <v>10.567141014225767</v>
      </c>
    </row>
    <row r="71" spans="1:22" ht="15">
      <c r="A71" s="110" t="s">
        <v>63</v>
      </c>
      <c r="B71" s="89" t="s">
        <v>208</v>
      </c>
      <c r="C71" s="89" t="s">
        <v>208</v>
      </c>
      <c r="D71" s="89" t="s">
        <v>208</v>
      </c>
      <c r="E71" s="89">
        <v>5082.1117832345208</v>
      </c>
      <c r="F71" s="89">
        <v>5108.2201131862448</v>
      </c>
      <c r="G71" s="89">
        <v>5461.1400842768335</v>
      </c>
      <c r="H71" s="89">
        <v>5680.5966414009436</v>
      </c>
      <c r="I71" s="89">
        <v>5826.0042502241376</v>
      </c>
      <c r="J71" s="89">
        <v>5963.4052626247294</v>
      </c>
      <c r="K71" s="89">
        <v>6127.7166008026734</v>
      </c>
      <c r="L71" s="89">
        <v>6218.8614553784118</v>
      </c>
      <c r="M71" s="89">
        <v>6538.3174944049815</v>
      </c>
      <c r="N71" s="89">
        <v>6827.5943359606072</v>
      </c>
      <c r="O71" s="89">
        <v>7330.0560950285299</v>
      </c>
      <c r="P71" s="89">
        <v>7520.7955298103125</v>
      </c>
      <c r="Q71" s="89">
        <v>7901.0598718892297</v>
      </c>
      <c r="R71" s="89">
        <v>8352.0981100893223</v>
      </c>
      <c r="S71" s="89">
        <v>8584.4979078818433</v>
      </c>
      <c r="T71" s="89">
        <v>8829.0557822342053</v>
      </c>
      <c r="U71" s="89">
        <v>9089.1320842277091</v>
      </c>
      <c r="V71" s="56">
        <v>9162.7597110531133</v>
      </c>
    </row>
    <row r="72" spans="1:22" ht="27" customHeight="1">
      <c r="A72" s="110" t="s">
        <v>96</v>
      </c>
      <c r="B72" s="89" t="s">
        <v>208</v>
      </c>
      <c r="C72" s="89" t="s">
        <v>208</v>
      </c>
      <c r="D72" s="89" t="s">
        <v>208</v>
      </c>
      <c r="E72" s="89" t="s">
        <v>208</v>
      </c>
      <c r="F72" s="89" t="s">
        <v>208</v>
      </c>
      <c r="G72" s="89" t="s">
        <v>208</v>
      </c>
      <c r="H72" s="89" t="s">
        <v>208</v>
      </c>
      <c r="I72" s="89" t="s">
        <v>208</v>
      </c>
      <c r="J72" s="89">
        <v>131.45383306719424</v>
      </c>
      <c r="K72" s="89">
        <v>108.42590434475795</v>
      </c>
      <c r="L72" s="89">
        <v>116.80261168480493</v>
      </c>
      <c r="M72" s="89">
        <v>155.30223835455951</v>
      </c>
      <c r="N72" s="89">
        <v>155.26732592922102</v>
      </c>
      <c r="O72" s="89">
        <v>185.16664796284738</v>
      </c>
      <c r="P72" s="89">
        <v>192.71736133880214</v>
      </c>
      <c r="Q72" s="89">
        <v>186.17514286937239</v>
      </c>
      <c r="R72" s="89">
        <v>186.43512997014008</v>
      </c>
      <c r="S72" s="89">
        <v>181.71848531183579</v>
      </c>
      <c r="T72" s="89">
        <v>183.01069545277548</v>
      </c>
      <c r="U72" s="89">
        <v>196.17717960271128</v>
      </c>
      <c r="V72" s="56">
        <v>195.90854121631119</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7.5367616391314E-3</v>
      </c>
      <c r="T73" s="89">
        <v>1.3282402451783997</v>
      </c>
      <c r="U73" s="89">
        <v>24.895326952407359</v>
      </c>
      <c r="V73" s="56">
        <v>96.841095148851124</v>
      </c>
    </row>
    <row r="74" spans="1:22" ht="15">
      <c r="A74" s="110" t="s">
        <v>64</v>
      </c>
      <c r="B74" s="89" t="s">
        <v>208</v>
      </c>
      <c r="C74" s="89" t="s">
        <v>208</v>
      </c>
      <c r="D74" s="89" t="s">
        <v>208</v>
      </c>
      <c r="E74" s="89" t="s">
        <v>208</v>
      </c>
      <c r="F74" s="89">
        <v>234.62790240903831</v>
      </c>
      <c r="G74" s="89">
        <v>223.81673923735841</v>
      </c>
      <c r="H74" s="89">
        <v>223.2137421445218</v>
      </c>
      <c r="I74" s="89">
        <v>248.61976527362805</v>
      </c>
      <c r="J74" s="89">
        <v>316.26388288625469</v>
      </c>
      <c r="K74" s="89">
        <v>391.79331426176645</v>
      </c>
      <c r="L74" s="89">
        <v>242.80912545914001</v>
      </c>
      <c r="M74" s="89">
        <v>243.98321061110454</v>
      </c>
      <c r="N74" s="89">
        <v>311.76956767163909</v>
      </c>
      <c r="O74" s="89">
        <v>310.65360203863833</v>
      </c>
      <c r="P74" s="89">
        <v>311.71396704443538</v>
      </c>
      <c r="Q74" s="89">
        <v>236.85928412053894</v>
      </c>
      <c r="R74" s="89">
        <v>231.17866412729487</v>
      </c>
      <c r="S74" s="89">
        <v>227.41458869048597</v>
      </c>
      <c r="T74" s="89">
        <v>222.04222837632261</v>
      </c>
      <c r="U74" s="89">
        <v>218.26830838921768</v>
      </c>
      <c r="V74" s="56">
        <v>211.97662441463663</v>
      </c>
    </row>
    <row r="75" spans="1:22" s="115" customFormat="1" ht="40.5" customHeight="1">
      <c r="A75" s="117" t="s">
        <v>190</v>
      </c>
      <c r="B75" s="118">
        <v>4619.5579029620667</v>
      </c>
      <c r="C75" s="118">
        <v>4493.3655512735095</v>
      </c>
      <c r="D75" s="118">
        <v>4417.0898338050756</v>
      </c>
      <c r="E75" s="118">
        <v>9615.3442579264683</v>
      </c>
      <c r="F75" s="118">
        <v>9934.1022352142099</v>
      </c>
      <c r="G75" s="118">
        <v>10501.306066464958</v>
      </c>
      <c r="H75" s="118">
        <v>10767.699503838036</v>
      </c>
      <c r="I75" s="118">
        <v>10792.398640231737</v>
      </c>
      <c r="J75" s="118">
        <v>11544.362797919661</v>
      </c>
      <c r="K75" s="118">
        <v>11831.854532507621</v>
      </c>
      <c r="L75" s="118">
        <v>11876.6596054577</v>
      </c>
      <c r="M75" s="118">
        <v>12387.931475499643</v>
      </c>
      <c r="N75" s="118">
        <v>12953.495662860882</v>
      </c>
      <c r="O75" s="118">
        <v>14118.994454030351</v>
      </c>
      <c r="P75" s="118">
        <v>14405.565498303869</v>
      </c>
      <c r="Q75" s="118">
        <v>14820.142034739047</v>
      </c>
      <c r="R75" s="118">
        <v>15304.309636514787</v>
      </c>
      <c r="S75" s="118">
        <v>14948.636404661065</v>
      </c>
      <c r="T75" s="118">
        <v>15147.484917867101</v>
      </c>
      <c r="U75" s="118">
        <v>15444.111564480905</v>
      </c>
      <c r="V75" s="119">
        <v>15401.739415454766</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203</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AA!C$17</f>
        <v>235.52173555240063</v>
      </c>
      <c r="C3" s="89">
        <f>AA!D$17</f>
        <v>255.78880773856079</v>
      </c>
      <c r="D3" s="89">
        <f>AA!E$17</f>
        <v>274.14807539872993</v>
      </c>
      <c r="E3" s="89">
        <f>AA!F$17</f>
        <v>289.73066140997878</v>
      </c>
      <c r="F3" s="89">
        <f>AA!G$17</f>
        <v>305.89976497679004</v>
      </c>
      <c r="G3" s="89">
        <f>AA!H$17</f>
        <v>318.92918253715317</v>
      </c>
      <c r="H3" s="89">
        <f>AA!I$17</f>
        <v>319.39269424933536</v>
      </c>
      <c r="I3" s="89">
        <f>AA!J$17</f>
        <v>338.9537532775725</v>
      </c>
      <c r="J3" s="89">
        <f>AA!K$17</f>
        <v>359.56950497924834</v>
      </c>
      <c r="K3" s="89">
        <f>AA!L$17</f>
        <v>380.83581983981196</v>
      </c>
      <c r="L3" s="89">
        <f>AA!M$17</f>
        <v>397.56874210229205</v>
      </c>
      <c r="M3" s="89">
        <f>AA!N$17</f>
        <v>420.8638475494493</v>
      </c>
      <c r="N3" s="89">
        <f>AA!O$17</f>
        <v>443.76888460049446</v>
      </c>
      <c r="O3" s="89">
        <f>AA!P$17</f>
        <v>475.05056217456848</v>
      </c>
      <c r="P3" s="89">
        <f>AA!Q$17</f>
        <v>480.75853433642618</v>
      </c>
      <c r="Q3" s="89">
        <f>AA!R$17</f>
        <v>481.52742321945755</v>
      </c>
      <c r="R3" s="89">
        <f>AA!S$17</f>
        <v>489.57913257783514</v>
      </c>
      <c r="S3" s="89">
        <f>AA!T$17</f>
        <v>480.71213398377887</v>
      </c>
      <c r="T3" s="89">
        <f>AA!U$17</f>
        <v>484.65565129278275</v>
      </c>
      <c r="U3" s="89">
        <f>AA!V$17</f>
        <v>487.19136436650342</v>
      </c>
      <c r="V3" s="56">
        <f>AA!W$17</f>
        <v>486.54269343157512</v>
      </c>
    </row>
    <row r="4" spans="1:22" ht="15" customHeight="1">
      <c r="A4" s="108" t="s">
        <v>182</v>
      </c>
      <c r="B4" s="89">
        <f>BBWB!C$17</f>
        <v>110.32653354116538</v>
      </c>
      <c r="C4" s="89">
        <f>BBWB!D$17</f>
        <v>110.36040268947319</v>
      </c>
      <c r="D4" s="89">
        <f>BBWB!E$17</f>
        <v>108.70147692476428</v>
      </c>
      <c r="E4" s="89">
        <f>BBWB!F$17</f>
        <v>110.65932155313423</v>
      </c>
      <c r="F4" s="89">
        <f>BBWB!G$17</f>
        <v>106.24210662123465</v>
      </c>
      <c r="G4" s="89">
        <f>BBWB!H$17</f>
        <v>120.52379102236871</v>
      </c>
      <c r="H4" s="89">
        <f>BBWB!I$17</f>
        <v>113.04989283208553</v>
      </c>
      <c r="I4" s="89">
        <f>BBWB!J$17</f>
        <v>104.06399959295175</v>
      </c>
      <c r="J4" s="89">
        <f>BBWB!K$17</f>
        <v>95.304850830212843</v>
      </c>
      <c r="K4" s="89">
        <f>BBWB!L$17</f>
        <v>90.215291813546202</v>
      </c>
      <c r="L4" s="89">
        <f>BBWB!M$17</f>
        <v>81.841771193848274</v>
      </c>
      <c r="M4" s="89">
        <f>BBWB!N$17</f>
        <v>74.246944126917398</v>
      </c>
      <c r="N4" s="89">
        <f>BBWB!O$17</f>
        <v>67.358405747376239</v>
      </c>
      <c r="O4" s="89">
        <f>BBWB!P$17</f>
        <v>64.50981755203712</v>
      </c>
      <c r="P4" s="89">
        <f>BBWB!Q$17</f>
        <v>61.008404424376096</v>
      </c>
      <c r="Q4" s="89">
        <f>BBWB!R$17</f>
        <v>58.847291610674958</v>
      </c>
      <c r="R4" s="89">
        <f>BBWB!S$17</f>
        <v>58.471235093005973</v>
      </c>
      <c r="S4" s="89">
        <f>BBWB!T$17</f>
        <v>57.13011318034404</v>
      </c>
      <c r="T4" s="89">
        <f>BBWB!U$17</f>
        <v>55.609698912529794</v>
      </c>
      <c r="U4" s="89">
        <f>BBWB!V$17</f>
        <v>54.698161931629393</v>
      </c>
      <c r="V4" s="56">
        <f>BBWB!W$17</f>
        <v>53.261367707992946</v>
      </c>
    </row>
    <row r="5" spans="1:22" ht="15" customHeight="1">
      <c r="A5" s="108" t="s">
        <v>45</v>
      </c>
      <c r="B5" s="89"/>
      <c r="C5" s="89"/>
      <c r="D5" s="89"/>
      <c r="E5" s="89"/>
      <c r="F5" s="89"/>
      <c r="G5" s="89">
        <f>CA!H$17</f>
        <v>90.575987571027014</v>
      </c>
      <c r="H5" s="89">
        <f>CA!I$17</f>
        <v>96.27512355453743</v>
      </c>
      <c r="I5" s="89">
        <f>CA!J$17</f>
        <v>102.89679062395339</v>
      </c>
      <c r="J5" s="89">
        <f>CA!K$17</f>
        <v>106.44191596559762</v>
      </c>
      <c r="K5" s="89">
        <f>CA!L$17</f>
        <v>110.53174704055579</v>
      </c>
      <c r="L5" s="89">
        <f>CA!M$17</f>
        <v>112.19432951615933</v>
      </c>
      <c r="M5" s="89">
        <f>CA!N$17</f>
        <v>119.72671205237646</v>
      </c>
      <c r="N5" s="89">
        <f>CA!O$17</f>
        <v>125.31564813197276</v>
      </c>
      <c r="O5" s="89">
        <f>CA!P$17</f>
        <v>135.46716395669057</v>
      </c>
      <c r="P5" s="89">
        <f>CA!Q$17</f>
        <v>140.59413863539078</v>
      </c>
      <c r="Q5" s="89">
        <f>CA!R$17</f>
        <v>153.20936805849277</v>
      </c>
      <c r="R5" s="89">
        <f>CA!S$17</f>
        <v>169.27049815409515</v>
      </c>
      <c r="S5" s="89">
        <f>CA!T$17</f>
        <v>182.49497274855977</v>
      </c>
      <c r="T5" s="89">
        <f>CA!U$17</f>
        <v>202.81125735181311</v>
      </c>
      <c r="U5" s="89">
        <f>CA!V$17</f>
        <v>222.35454479631977</v>
      </c>
      <c r="V5" s="56">
        <f>CA!W$17</f>
        <v>234.47653208311078</v>
      </c>
    </row>
    <row r="6" spans="1:22" ht="15" customHeight="1">
      <c r="A6" s="108" t="s">
        <v>103</v>
      </c>
      <c r="B6" s="89"/>
      <c r="C6" s="89"/>
      <c r="D6" s="89"/>
      <c r="E6" s="89"/>
      <c r="F6" s="89"/>
      <c r="G6" s="89"/>
      <c r="H6" s="89"/>
      <c r="I6" s="89"/>
      <c r="J6" s="89"/>
      <c r="K6" s="89"/>
      <c r="L6" s="89"/>
      <c r="M6" s="89"/>
      <c r="N6" s="89"/>
      <c r="O6" s="89">
        <f>CWP!P$17</f>
        <v>52.924311070525668</v>
      </c>
      <c r="P6" s="89">
        <f>CWP!Q$17</f>
        <v>51.126861882376105</v>
      </c>
      <c r="Q6" s="89">
        <f>CWP!R$17</f>
        <v>2.2223607966091854</v>
      </c>
      <c r="R6" s="89">
        <f>CWP!S$17</f>
        <v>8.4338971086398633</v>
      </c>
      <c r="S6" s="89">
        <f>CWP!T$17</f>
        <v>0.8663560371517024</v>
      </c>
      <c r="T6" s="89">
        <f>CWP!U$17</f>
        <v>7.2837600000000009</v>
      </c>
      <c r="U6" s="89">
        <f>CWP!V$17</f>
        <v>3.4792212000000018</v>
      </c>
      <c r="V6" s="56">
        <f>CWP!W$17</f>
        <v>0.7444641895718469</v>
      </c>
    </row>
    <row r="7" spans="1:22" ht="15" customHeight="1">
      <c r="A7" s="108" t="s">
        <v>46</v>
      </c>
      <c r="B7" s="89">
        <f>CTB!C$17</f>
        <v>245.97230400000001</v>
      </c>
      <c r="C7" s="89">
        <f>CTB!D$17</f>
        <v>286.97336100000001</v>
      </c>
      <c r="D7" s="89">
        <f>CTB!E$17</f>
        <v>302.71302400000002</v>
      </c>
      <c r="E7" s="89">
        <f>CTB!F$17</f>
        <v>306.59022800000002</v>
      </c>
      <c r="F7" s="89">
        <f>CTB!G$17</f>
        <v>310.0038780000001</v>
      </c>
      <c r="G7" s="89">
        <f>CTB!H$17</f>
        <v>315.82490200000001</v>
      </c>
      <c r="H7" s="89">
        <f>CTB!I$17</f>
        <v>321.58770800000008</v>
      </c>
      <c r="I7" s="89">
        <f>CTB!J$17</f>
        <v>337.22303699999998</v>
      </c>
      <c r="J7" s="89">
        <f>CTB!K$17</f>
        <v>357.53287299999994</v>
      </c>
      <c r="K7" s="89">
        <f>CTB!L$17</f>
        <v>367.77686899999998</v>
      </c>
      <c r="L7" s="89">
        <f>CTB!M$17</f>
        <v>372.60758899999996</v>
      </c>
      <c r="M7" s="89">
        <f>CTB!N$17</f>
        <v>366.47791000000001</v>
      </c>
      <c r="N7" s="89">
        <f>CTB!O$17</f>
        <v>363.15031399999998</v>
      </c>
      <c r="O7" s="89">
        <f>CTB!P$17</f>
        <v>379.68044099999997</v>
      </c>
      <c r="P7" s="89">
        <f>CTB!Q$17</f>
        <v>387.43845200000004</v>
      </c>
      <c r="Q7" s="89">
        <f>CTB!R$17</f>
        <v>383.50048700000002</v>
      </c>
      <c r="R7" s="89">
        <f>CTB!S$17</f>
        <v>379.46312099999989</v>
      </c>
      <c r="S7" s="89"/>
      <c r="T7" s="89"/>
      <c r="U7" s="89"/>
      <c r="V7" s="56"/>
    </row>
    <row r="8" spans="1:22" ht="30" customHeight="1">
      <c r="A8" s="108" t="s">
        <v>47</v>
      </c>
      <c r="B8" s="89">
        <f>DLA!C$17</f>
        <v>520.9974468034352</v>
      </c>
      <c r="C8" s="89">
        <f>DLA!D$17</f>
        <v>569.95654471482487</v>
      </c>
      <c r="D8" s="89">
        <f>DLA!E$17</f>
        <v>610.47482417489528</v>
      </c>
      <c r="E8" s="89">
        <f>DLA!F$17</f>
        <v>644.41310563771822</v>
      </c>
      <c r="F8" s="89">
        <f>DLA!G$17</f>
        <v>688.85186719223543</v>
      </c>
      <c r="G8" s="89">
        <f>DLA!H$17</f>
        <v>748.00269915087495</v>
      </c>
      <c r="H8" s="89">
        <f>DLA!I$17</f>
        <v>795.50670391805477</v>
      </c>
      <c r="I8" s="89">
        <f>DLA!J$17</f>
        <v>856.05377933393368</v>
      </c>
      <c r="J8" s="89">
        <f>DLA!K$17</f>
        <v>912.39734270726149</v>
      </c>
      <c r="K8" s="89">
        <f>DLA!L$17</f>
        <v>974.0627745184695</v>
      </c>
      <c r="L8" s="89">
        <f>DLA!M$17</f>
        <v>1033.4122760824168</v>
      </c>
      <c r="M8" s="89">
        <f>DLA!N$17</f>
        <v>1109.5020931147133</v>
      </c>
      <c r="N8" s="89">
        <f>DLA!O$17</f>
        <v>1178.5268469721732</v>
      </c>
      <c r="O8" s="89">
        <f>DLA!P$17</f>
        <v>1275.7561809712158</v>
      </c>
      <c r="P8" s="89">
        <f>DLA!Q$17</f>
        <v>1311.2769436766002</v>
      </c>
      <c r="Q8" s="89">
        <f>DLA!R$17</f>
        <v>1371.3880641369767</v>
      </c>
      <c r="R8" s="89">
        <f>DLA!S$17</f>
        <v>1448.8842477924798</v>
      </c>
      <c r="S8" s="89">
        <f>DLA!T$17</f>
        <v>1471.206483935408</v>
      </c>
      <c r="T8" s="89">
        <f>DLA!U$17</f>
        <v>1466.6097511418827</v>
      </c>
      <c r="U8" s="89">
        <f>DLA!V$17</f>
        <v>1399.6265774206977</v>
      </c>
      <c r="V8" s="56">
        <f>DLA!W$17</f>
        <v>1218.7676628307745</v>
      </c>
    </row>
    <row r="9" spans="1:22" ht="15" customHeight="1">
      <c r="A9" s="53" t="s">
        <v>48</v>
      </c>
      <c r="B9" s="89"/>
      <c r="C9" s="89"/>
      <c r="D9" s="89"/>
      <c r="E9" s="89"/>
      <c r="F9" s="89"/>
      <c r="G9" s="89"/>
      <c r="H9" s="89">
        <f>'DLA (children)'!I$17</f>
        <v>71.787288671053574</v>
      </c>
      <c r="I9" s="89">
        <f>'DLA (children)'!J$17</f>
        <v>74.045572532362314</v>
      </c>
      <c r="J9" s="89">
        <f>'DLA (children)'!K$17</f>
        <v>78.088982870851439</v>
      </c>
      <c r="K9" s="89">
        <f>'DLA (children)'!L$17</f>
        <v>84.818945467231202</v>
      </c>
      <c r="L9" s="89">
        <f>'DLA (children)'!M$17</f>
        <v>88.594113608094816</v>
      </c>
      <c r="M9" s="89">
        <f>'DLA (children)'!N$17</f>
        <v>93.122981930425453</v>
      </c>
      <c r="N9" s="89">
        <f>'DLA (children)'!O$17</f>
        <v>97.11765739464586</v>
      </c>
      <c r="O9" s="89">
        <f>'DLA (children)'!P$17</f>
        <v>102.70921078392762</v>
      </c>
      <c r="P9" s="89">
        <f>'DLA (children)'!Q$17</f>
        <v>103.28255730096836</v>
      </c>
      <c r="Q9" s="89">
        <f>'DLA (children)'!R$17</f>
        <v>109.40931845108697</v>
      </c>
      <c r="R9" s="89">
        <f>'DLA (children)'!S$17</f>
        <v>114.21388792941426</v>
      </c>
      <c r="S9" s="89">
        <f>'DLA (children)'!T$17</f>
        <v>118.37804840905017</v>
      </c>
      <c r="T9" s="89">
        <f>'DLA (children)'!U$17</f>
        <v>137.85508980093923</v>
      </c>
      <c r="U9" s="89">
        <f>'DLA (children)'!V$17</f>
        <v>146.94931560049116</v>
      </c>
      <c r="V9" s="56">
        <f>'DLA (children)'!W$17</f>
        <v>151.57918291272642</v>
      </c>
    </row>
    <row r="10" spans="1:22" ht="15" customHeight="1">
      <c r="A10" s="53" t="s">
        <v>49</v>
      </c>
      <c r="B10" s="89"/>
      <c r="C10" s="89"/>
      <c r="D10" s="89"/>
      <c r="E10" s="89"/>
      <c r="F10" s="89"/>
      <c r="G10" s="89"/>
      <c r="H10" s="89">
        <f>'DLA (working age)'!I$17</f>
        <v>463.70597868384721</v>
      </c>
      <c r="I10" s="89">
        <f>'DLA (working age)'!J$17</f>
        <v>498.51362737330913</v>
      </c>
      <c r="J10" s="89">
        <f>'DLA (working age)'!K$17</f>
        <v>528.11585137056773</v>
      </c>
      <c r="K10" s="89">
        <f>'DLA (working age)'!L$17</f>
        <v>559.13556627708545</v>
      </c>
      <c r="L10" s="89">
        <f>'DLA (working age)'!M$17</f>
        <v>589.58367833395539</v>
      </c>
      <c r="M10" s="89">
        <f>'DLA (working age)'!N$17</f>
        <v>628.76168580698641</v>
      </c>
      <c r="N10" s="89">
        <f>'DLA (working age)'!O$17</f>
        <v>666.68791780170011</v>
      </c>
      <c r="O10" s="89">
        <f>'DLA (working age)'!P$17</f>
        <v>719.85794622464607</v>
      </c>
      <c r="P10" s="89">
        <f>'DLA (working age)'!Q$17</f>
        <v>734.54428654595267</v>
      </c>
      <c r="Q10" s="89">
        <f>'DLA (working age)'!R$17</f>
        <v>774.59908221535852</v>
      </c>
      <c r="R10" s="89">
        <f>'DLA (working age)'!S$17</f>
        <v>822.41559449458714</v>
      </c>
      <c r="S10" s="89">
        <f>'DLA (working age)'!T$17</f>
        <v>827.91485565256562</v>
      </c>
      <c r="T10" s="89">
        <f>'DLA (working age)'!U$17</f>
        <v>776.43000440214018</v>
      </c>
      <c r="U10" s="89">
        <f>'DLA (working age)'!V$17</f>
        <v>728.52233699898659</v>
      </c>
      <c r="V10" s="56">
        <f>'DLA (working age)'!W$17</f>
        <v>573.39382932800095</v>
      </c>
    </row>
    <row r="11" spans="1:22" ht="15" customHeight="1">
      <c r="A11" s="53" t="s">
        <v>50</v>
      </c>
      <c r="B11" s="89"/>
      <c r="C11" s="89"/>
      <c r="D11" s="89"/>
      <c r="E11" s="89"/>
      <c r="F11" s="89"/>
      <c r="G11" s="89"/>
      <c r="H11" s="89">
        <f>'DLA (pensioners)'!I$17</f>
        <v>260.14816334656496</v>
      </c>
      <c r="I11" s="89">
        <f>'DLA (pensioners)'!J$17</f>
        <v>284.29399383668681</v>
      </c>
      <c r="J11" s="89">
        <f>'DLA (pensioners)'!K$17</f>
        <v>306.95206550998785</v>
      </c>
      <c r="K11" s="89">
        <f>'DLA (pensioners)'!L$17</f>
        <v>330.15328018549599</v>
      </c>
      <c r="L11" s="89">
        <f>'DLA (pensioners)'!M$17</f>
        <v>355.23605611349257</v>
      </c>
      <c r="M11" s="89">
        <f>'DLA (pensioners)'!N$17</f>
        <v>387.53660065852358</v>
      </c>
      <c r="N11" s="89">
        <f>'DLA (pensioners)'!O$17</f>
        <v>414.84500177742569</v>
      </c>
      <c r="O11" s="89">
        <f>'DLA (pensioners)'!P$17</f>
        <v>453.29533417868856</v>
      </c>
      <c r="P11" s="89">
        <f>'DLA (pensioners)'!Q$17</f>
        <v>474.46962753662137</v>
      </c>
      <c r="Q11" s="89">
        <f>'DLA (pensioners)'!R$17</f>
        <v>488.01902898876091</v>
      </c>
      <c r="R11" s="89">
        <f>'DLA (pensioners)'!S$17</f>
        <v>514.19849478163974</v>
      </c>
      <c r="S11" s="89">
        <f>'DLA (pensioners)'!T$17</f>
        <v>527.45924385536023</v>
      </c>
      <c r="T11" s="89">
        <f>'DLA (pensioners)'!U$17</f>
        <v>551.62341203790731</v>
      </c>
      <c r="U11" s="89">
        <f>'DLA (pensioners)'!V$17</f>
        <v>523.78059052684068</v>
      </c>
      <c r="V11" s="56">
        <f>'DLA (pensioners)'!W$17</f>
        <v>465.35019627562878</v>
      </c>
    </row>
    <row r="12" spans="1:22" ht="15" customHeight="1">
      <c r="A12" s="108" t="s">
        <v>91</v>
      </c>
      <c r="B12" s="89"/>
      <c r="C12" s="89"/>
      <c r="D12" s="89"/>
      <c r="E12" s="89"/>
      <c r="F12" s="89"/>
      <c r="G12" s="89"/>
      <c r="H12" s="89">
        <f>DHP!I$17</f>
        <v>1.6292337600000002</v>
      </c>
      <c r="I12" s="89">
        <f>DHP!J$17</f>
        <v>1.7023909999999993</v>
      </c>
      <c r="J12" s="89">
        <f>DHP!K$17</f>
        <v>2.2400010000000004</v>
      </c>
      <c r="K12" s="89">
        <f>DHP!L$17</f>
        <v>2.0154389999999998</v>
      </c>
      <c r="L12" s="89">
        <f>DHP!M$17</f>
        <v>2.3118630000000002</v>
      </c>
      <c r="M12" s="89">
        <f>DHP!N$17</f>
        <v>2.3136450000000002</v>
      </c>
      <c r="N12" s="89">
        <f>DHP!O$17</f>
        <v>2.4516200000000001</v>
      </c>
      <c r="O12" s="89">
        <f>DHP!P$17</f>
        <v>2.5981249999999996</v>
      </c>
      <c r="P12" s="89">
        <f>DHP!Q$17</f>
        <v>2.6909939999999999</v>
      </c>
      <c r="Q12" s="89">
        <f>DHP!R$17</f>
        <v>2.563689000000001</v>
      </c>
      <c r="R12" s="89">
        <f>DHP!S$17</f>
        <v>4.0779430000000003</v>
      </c>
      <c r="S12" s="89">
        <f>DHP!T$17</f>
        <v>28.700215000000007</v>
      </c>
      <c r="T12" s="89">
        <f>DHP!U$17</f>
        <v>50.352308999999998</v>
      </c>
      <c r="U12" s="89">
        <f>DHP!V$17</f>
        <v>49.022978999999992</v>
      </c>
      <c r="V12" s="56">
        <f>DHP!W$17</f>
        <v>51.734445999999991</v>
      </c>
    </row>
    <row r="13" spans="1:22" ht="30" customHeight="1">
      <c r="A13" s="108" t="s">
        <v>101</v>
      </c>
      <c r="B13" s="89"/>
      <c r="C13" s="89"/>
      <c r="D13" s="89"/>
      <c r="E13" s="89"/>
      <c r="F13" s="89"/>
      <c r="G13" s="89"/>
      <c r="H13" s="89"/>
      <c r="I13" s="89"/>
      <c r="J13" s="89"/>
      <c r="K13" s="89"/>
      <c r="L13" s="89"/>
      <c r="M13" s="89"/>
      <c r="N13" s="89">
        <f>ESA!O$17</f>
        <v>13.693339017760046</v>
      </c>
      <c r="O13" s="89">
        <f>ESA!P$17</f>
        <v>127.60361348719357</v>
      </c>
      <c r="P13" s="89">
        <f>ESA!Q$17</f>
        <v>224.10338173497468</v>
      </c>
      <c r="Q13" s="89">
        <f>ESA!R$17</f>
        <v>380.65448083307484</v>
      </c>
      <c r="R13" s="89">
        <f>ESA!S$17</f>
        <v>752.51314872699754</v>
      </c>
      <c r="S13" s="89">
        <f>ESA!T$17</f>
        <v>1210.186945793175</v>
      </c>
      <c r="T13" s="89">
        <f>ESA!U$17</f>
        <v>1432.888323816012</v>
      </c>
      <c r="U13" s="89">
        <f>ESA!V$17</f>
        <v>1583.3093977172214</v>
      </c>
      <c r="V13" s="56">
        <f>ESA!W$17</f>
        <v>1663.9163015284953</v>
      </c>
    </row>
    <row r="14" spans="1:22" ht="15" customHeight="1">
      <c r="A14" s="109" t="s">
        <v>51</v>
      </c>
      <c r="B14" s="89">
        <f>HB!C$17</f>
        <v>966.81474000000003</v>
      </c>
      <c r="C14" s="89">
        <f>HB!D$17</f>
        <v>1013.804118</v>
      </c>
      <c r="D14" s="89">
        <f>HB!E$17</f>
        <v>1038.7991669999999</v>
      </c>
      <c r="E14" s="89">
        <f>HB!F$17</f>
        <v>1053.593895</v>
      </c>
      <c r="F14" s="89">
        <f>HB!G$17</f>
        <v>1073.490403</v>
      </c>
      <c r="G14" s="89">
        <f>HB!H$17</f>
        <v>1118.0910160000001</v>
      </c>
      <c r="H14" s="89">
        <f>HB!I$17</f>
        <v>1243.2672259999997</v>
      </c>
      <c r="I14" s="89">
        <f>HB!J$17</f>
        <v>1149.8612230000001</v>
      </c>
      <c r="J14" s="89">
        <f>HB!K$17</f>
        <v>1188.4019659999999</v>
      </c>
      <c r="K14" s="89">
        <f>HB!L$17</f>
        <v>1213.6196590000002</v>
      </c>
      <c r="L14" s="89">
        <f>HB!M$17</f>
        <v>1259.126917</v>
      </c>
      <c r="M14" s="89">
        <f>HB!N$17</f>
        <v>1295.596509</v>
      </c>
      <c r="N14" s="89">
        <f>HB!O$17</f>
        <v>1391.7048940000004</v>
      </c>
      <c r="O14" s="89">
        <f>HB!P$17</f>
        <v>1555.873828</v>
      </c>
      <c r="P14" s="89">
        <f>HB!Q$17</f>
        <v>1660.5917810000001</v>
      </c>
      <c r="Q14" s="89">
        <f>HB!R$17</f>
        <v>1727.74181</v>
      </c>
      <c r="R14" s="89">
        <f>HB!S$17</f>
        <v>1788.8031080000001</v>
      </c>
      <c r="S14" s="89">
        <f>HB!T$17</f>
        <v>1770.1567690000002</v>
      </c>
      <c r="T14" s="89">
        <f>HB!U$17</f>
        <v>1776.1796779999997</v>
      </c>
      <c r="U14" s="89">
        <f>HB!V$17</f>
        <v>1772.0657939999999</v>
      </c>
      <c r="V14" s="56">
        <f>HB!W$17</f>
        <v>1733.1241800000003</v>
      </c>
    </row>
    <row r="15" spans="1:22" ht="15" customHeight="1">
      <c r="A15" s="53" t="s">
        <v>183</v>
      </c>
      <c r="B15" s="89"/>
      <c r="C15" s="89"/>
      <c r="D15" s="89"/>
      <c r="E15" s="89"/>
      <c r="F15" s="89"/>
      <c r="G15" s="89"/>
      <c r="H15" s="89"/>
      <c r="I15" s="89"/>
      <c r="J15" s="89"/>
      <c r="K15" s="89"/>
      <c r="L15" s="89"/>
      <c r="M15" s="89"/>
      <c r="N15" s="89">
        <v>883.91413000000011</v>
      </c>
      <c r="O15" s="89">
        <v>1040.390404</v>
      </c>
      <c r="P15" s="89">
        <v>1133.413403</v>
      </c>
      <c r="Q15" s="89">
        <v>1190.1253919999999</v>
      </c>
      <c r="R15" s="89">
        <v>1249.6695220000001</v>
      </c>
      <c r="S15" s="89">
        <v>1231.38941</v>
      </c>
      <c r="T15" s="89">
        <v>1239.4390480000002</v>
      </c>
      <c r="U15" s="89">
        <v>1241.23936</v>
      </c>
      <c r="V15" s="56">
        <v>1213.4478080000001</v>
      </c>
    </row>
    <row r="16" spans="1:22" ht="15" customHeight="1">
      <c r="A16" s="53" t="s">
        <v>184</v>
      </c>
      <c r="B16" s="89"/>
      <c r="C16" s="89"/>
      <c r="D16" s="89"/>
      <c r="E16" s="89"/>
      <c r="F16" s="89"/>
      <c r="G16" s="89"/>
      <c r="H16" s="89"/>
      <c r="I16" s="89"/>
      <c r="J16" s="89"/>
      <c r="K16" s="89"/>
      <c r="L16" s="89"/>
      <c r="M16" s="89"/>
      <c r="N16" s="89">
        <v>507.79076700000002</v>
      </c>
      <c r="O16" s="89">
        <v>515.48342400000001</v>
      </c>
      <c r="P16" s="89">
        <v>527.17837899999995</v>
      </c>
      <c r="Q16" s="89">
        <v>537.61641799999995</v>
      </c>
      <c r="R16" s="89">
        <v>539.13358700000003</v>
      </c>
      <c r="S16" s="89">
        <v>538.76735900000006</v>
      </c>
      <c r="T16" s="89">
        <v>536.74063000000001</v>
      </c>
      <c r="U16" s="89">
        <v>530.82643399999995</v>
      </c>
      <c r="V16" s="56">
        <v>519.67637200000001</v>
      </c>
    </row>
    <row r="17" spans="1:22" ht="15" customHeight="1">
      <c r="A17" s="109" t="s">
        <v>52</v>
      </c>
      <c r="B17" s="89">
        <f>IB!C$17</f>
        <v>961.50063011366353</v>
      </c>
      <c r="C17" s="89">
        <f>IB!D$17</f>
        <v>927.58950811159718</v>
      </c>
      <c r="D17" s="89">
        <f>IB!E$17</f>
        <v>898.49812628222855</v>
      </c>
      <c r="E17" s="89">
        <f>IB!F$17</f>
        <v>846.46172617274397</v>
      </c>
      <c r="F17" s="89">
        <f>IB!G$17</f>
        <v>853.61145762154092</v>
      </c>
      <c r="G17" s="89">
        <f>IB!H$17</f>
        <v>843.46537124903125</v>
      </c>
      <c r="H17" s="89">
        <f>IB!I$17</f>
        <v>835.4864525630735</v>
      </c>
      <c r="I17" s="89">
        <f>IB!J$17</f>
        <v>822.90610864890766</v>
      </c>
      <c r="J17" s="89">
        <f>IB!K$17</f>
        <v>809.11624661142741</v>
      </c>
      <c r="K17" s="89">
        <f>IB!L$17</f>
        <v>798.94793012489515</v>
      </c>
      <c r="L17" s="89">
        <f>IB!M$17</f>
        <v>779.76772086976234</v>
      </c>
      <c r="M17" s="89">
        <f>IB!N$17</f>
        <v>783.76441525070834</v>
      </c>
      <c r="N17" s="89">
        <f>IB!O$17</f>
        <v>758.526613174148</v>
      </c>
      <c r="O17" s="89">
        <f>IB!P$17</f>
        <v>705.68227503894684</v>
      </c>
      <c r="P17" s="89">
        <f>IB!Q$17</f>
        <v>635.17297066111507</v>
      </c>
      <c r="Q17" s="89">
        <f>IB!R$17</f>
        <v>565.29418237353366</v>
      </c>
      <c r="R17" s="89">
        <f>IB!S$17</f>
        <v>370.83709101362365</v>
      </c>
      <c r="S17" s="89">
        <f>IB!T$17</f>
        <v>99.174183283887658</v>
      </c>
      <c r="T17" s="89">
        <f>IB!U$17</f>
        <v>9.5469746061879466</v>
      </c>
      <c r="U17" s="89">
        <f>IB!V$17</f>
        <v>2.8841267830525914</v>
      </c>
      <c r="V17" s="56">
        <f>IB!W$17</f>
        <v>1.4173143096535115</v>
      </c>
    </row>
    <row r="18" spans="1:22" ht="30" customHeight="1">
      <c r="A18" s="108" t="s">
        <v>53</v>
      </c>
      <c r="B18" s="89">
        <f>IS!C$17</f>
        <v>1355.9845081785279</v>
      </c>
      <c r="C18" s="89">
        <f>IS!D$17</f>
        <v>1142.6990169570074</v>
      </c>
      <c r="D18" s="89">
        <f>IS!E$17</f>
        <v>1137.6417816166213</v>
      </c>
      <c r="E18" s="89">
        <f>IS!F$17</f>
        <v>1182.8922635816684</v>
      </c>
      <c r="F18" s="89">
        <f>IS!G$17</f>
        <v>1274.6695007044068</v>
      </c>
      <c r="G18" s="89">
        <f>IS!H$17</f>
        <v>1373.6755291420416</v>
      </c>
      <c r="H18" s="89">
        <f>IS!I$17</f>
        <v>1403.5892739751671</v>
      </c>
      <c r="I18" s="89">
        <f>IS!J$17</f>
        <v>1266.0448067206455</v>
      </c>
      <c r="J18" s="89">
        <f>IS!K$17</f>
        <v>990.99489136437478</v>
      </c>
      <c r="K18" s="89">
        <f>IS!L$17</f>
        <v>906.79250929568389</v>
      </c>
      <c r="L18" s="89">
        <f>IS!M$17</f>
        <v>875.62368118983591</v>
      </c>
      <c r="M18" s="89">
        <f>IS!N$17</f>
        <v>892.41667965231909</v>
      </c>
      <c r="N18" s="89">
        <f>IS!O$17</f>
        <v>851.9793429863596</v>
      </c>
      <c r="O18" s="89">
        <f>IS!P$17</f>
        <v>815.10185037254837</v>
      </c>
      <c r="P18" s="89">
        <f>IS!Q$17</f>
        <v>760.75138741847331</v>
      </c>
      <c r="Q18" s="89">
        <f>IS!R$17</f>
        <v>674.71607897963975</v>
      </c>
      <c r="R18" s="89">
        <f>IS!S$17</f>
        <v>496.90784454384811</v>
      </c>
      <c r="S18" s="89">
        <f>IS!T$17</f>
        <v>313.4339698479971</v>
      </c>
      <c r="T18" s="89">
        <f>IS!U$17</f>
        <v>250.94770542376179</v>
      </c>
      <c r="U18" s="89">
        <f>IS!V$17</f>
        <v>221.76828674313666</v>
      </c>
      <c r="V18" s="56">
        <f>IS!W$17</f>
        <v>192.84911693136203</v>
      </c>
    </row>
    <row r="19" spans="1:22" ht="15" customHeight="1">
      <c r="A19" s="53" t="s">
        <v>54</v>
      </c>
      <c r="B19" s="89">
        <f>'IS MIG'!C$17</f>
        <v>343.66691445725144</v>
      </c>
      <c r="C19" s="89">
        <f>'IS MIG'!D$17</f>
        <v>345.14838307448491</v>
      </c>
      <c r="D19" s="89">
        <f>'IS MIG'!E$17</f>
        <v>335.40321407339587</v>
      </c>
      <c r="E19" s="89">
        <f>'IS MIG'!F$17</f>
        <v>352.69658725538926</v>
      </c>
      <c r="F19" s="89">
        <f>'IS MIG'!G$17</f>
        <v>371.56109560791134</v>
      </c>
      <c r="G19" s="89">
        <f>'IS MIG'!H$17</f>
        <v>412.22323972392519</v>
      </c>
      <c r="H19" s="89">
        <f>'IS MIG'!I$17</f>
        <v>420.830357205182</v>
      </c>
      <c r="I19" s="89">
        <f>'IS MIG'!J$17</f>
        <v>234.48138561495739</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(incapacity)'!G$17</f>
        <v>463.19457050602659</v>
      </c>
      <c r="G20" s="89">
        <f>'IS (incapacity)'!H$17</f>
        <v>500.21828847215909</v>
      </c>
      <c r="H20" s="89">
        <f>'IS (incapacity)'!I$17</f>
        <v>509.39714809738996</v>
      </c>
      <c r="I20" s="89">
        <f>'IS (incapacity)'!J$17</f>
        <v>542.81021772001657</v>
      </c>
      <c r="J20" s="89">
        <f>'IS (incapacity)'!K$17</f>
        <v>545.10163338157486</v>
      </c>
      <c r="K20" s="89">
        <f>'IS (incapacity)'!L$17</f>
        <v>510.6589429105976</v>
      </c>
      <c r="L20" s="89">
        <f>'IS (incapacity)'!M$17</f>
        <v>513.91750011843567</v>
      </c>
      <c r="M20" s="89">
        <f>'IS (incapacity)'!N$17</f>
        <v>563.2004334148528</v>
      </c>
      <c r="N20" s="89">
        <f>'IS (incapacity)'!O$17</f>
        <v>560.39270552427456</v>
      </c>
      <c r="O20" s="89">
        <f>'IS (incapacity)'!P$17</f>
        <v>539.75354297634294</v>
      </c>
      <c r="P20" s="89">
        <f>'IS (incapacity)'!Q$17</f>
        <v>493.32394243276656</v>
      </c>
      <c r="Q20" s="89">
        <f>'IS (incapacity)'!R$17</f>
        <v>430.35654690977435</v>
      </c>
      <c r="R20" s="89">
        <f>'IS (incapacity)'!S$17</f>
        <v>264.73565116315467</v>
      </c>
      <c r="S20" s="89">
        <f>'IS (incapacity)'!T$17</f>
        <v>98.056230434508294</v>
      </c>
      <c r="T20" s="89">
        <f>'IS (incapacity)'!U$17</f>
        <v>46.88913661560769</v>
      </c>
      <c r="U20" s="89">
        <f>'IS (incapacity)'!V$17</f>
        <v>28.327165843888736</v>
      </c>
      <c r="V20" s="56">
        <f>'IS (incapacity)'!W$17</f>
        <v>10.444854740147255</v>
      </c>
    </row>
    <row r="21" spans="1:22" ht="15" customHeight="1">
      <c r="A21" s="53" t="s">
        <v>186</v>
      </c>
      <c r="B21" s="89"/>
      <c r="C21" s="89"/>
      <c r="D21" s="89"/>
      <c r="E21" s="89"/>
      <c r="F21" s="89">
        <f>'IS (lone parent)'!G$17</f>
        <v>389.13988845678671</v>
      </c>
      <c r="G21" s="89">
        <f>'IS (lone parent)'!H$17</f>
        <v>402.44030692791245</v>
      </c>
      <c r="H21" s="89">
        <f>'IS (lone parent)'!I$17</f>
        <v>412.71808139062722</v>
      </c>
      <c r="I21" s="89">
        <f>'IS (lone parent)'!J$17</f>
        <v>425.96105833939151</v>
      </c>
      <c r="J21" s="89">
        <f>'IS (lone parent)'!K$17</f>
        <v>385.14393113552796</v>
      </c>
      <c r="K21" s="89">
        <f>'IS (lone parent)'!L$17</f>
        <v>327.51264004701409</v>
      </c>
      <c r="L21" s="89">
        <f>'IS (lone parent)'!M$17</f>
        <v>296.34681557132365</v>
      </c>
      <c r="M21" s="89">
        <f>'IS (lone parent)'!N$17</f>
        <v>273.19805354427342</v>
      </c>
      <c r="N21" s="89">
        <f>'IS (lone parent)'!O$17</f>
        <v>244.11034951270261</v>
      </c>
      <c r="O21" s="89">
        <f>'IS (lone parent)'!P$17</f>
        <v>225.57473393420807</v>
      </c>
      <c r="P21" s="89">
        <f>'IS (lone parent)'!Q$17</f>
        <v>205.90246233925416</v>
      </c>
      <c r="Q21" s="89">
        <f>'IS (lone parent)'!R$17</f>
        <v>183.11387856869283</v>
      </c>
      <c r="R21" s="89">
        <f>'IS (lone parent)'!S$17</f>
        <v>166.79602980974994</v>
      </c>
      <c r="S21" s="89">
        <f>'IS (lone parent)'!T$17</f>
        <v>147.2384157151196</v>
      </c>
      <c r="T21" s="89">
        <f>'IS (lone parent)'!U$17</f>
        <v>135.02775280691478</v>
      </c>
      <c r="U21" s="89">
        <f>'IS (lone parent)'!V$17</f>
        <v>122.74601007243129</v>
      </c>
      <c r="V21" s="56">
        <f>'IS (lone parent)'!W$17</f>
        <v>111.62965613498349</v>
      </c>
    </row>
    <row r="22" spans="1:22" ht="15" customHeight="1">
      <c r="A22" s="53" t="s">
        <v>187</v>
      </c>
      <c r="B22" s="89"/>
      <c r="C22" s="89"/>
      <c r="D22" s="89"/>
      <c r="E22" s="89"/>
      <c r="F22" s="89">
        <f>'IS (carer)'!G$17</f>
        <v>20.339425473119267</v>
      </c>
      <c r="G22" s="89">
        <f>'IS (carer)'!H$17</f>
        <v>27.033833995701908</v>
      </c>
      <c r="H22" s="89">
        <f>'IS (carer)'!I$17</f>
        <v>29.465966575232304</v>
      </c>
      <c r="I22" s="89">
        <f>'IS (carer)'!J$17</f>
        <v>32.198873888868029</v>
      </c>
      <c r="J22" s="89">
        <f>'IS (carer)'!K$17</f>
        <v>32.210672317646399</v>
      </c>
      <c r="K22" s="89">
        <f>'IS (carer)'!L$17</f>
        <v>30.702629114157961</v>
      </c>
      <c r="L22" s="89">
        <f>'IS (carer)'!M$17</f>
        <v>29.784401875794522</v>
      </c>
      <c r="M22" s="89">
        <f>'IS (carer)'!N$17</f>
        <v>28.641994221438491</v>
      </c>
      <c r="N22" s="89">
        <f>'IS (carer)'!O$17</f>
        <v>27.381863475277974</v>
      </c>
      <c r="O22" s="89">
        <f>'IS (carer)'!P$17</f>
        <v>29.634124370642063</v>
      </c>
      <c r="P22" s="89">
        <f>'IS (carer)'!Q$17</f>
        <v>37.92507067715772</v>
      </c>
      <c r="Q22" s="89">
        <f>'IS (carer)'!R$17</f>
        <v>41.738783021245112</v>
      </c>
      <c r="R22" s="89">
        <f>'IS (carer)'!S$17</f>
        <v>49.052913260490534</v>
      </c>
      <c r="S22" s="89">
        <f>'IS (carer)'!T$17</f>
        <v>54.453126633088232</v>
      </c>
      <c r="T22" s="89">
        <f>'IS (carer)'!U$17</f>
        <v>57.611891104125156</v>
      </c>
      <c r="U22" s="89">
        <f>'IS (carer)'!V$17</f>
        <v>60.297210183511652</v>
      </c>
      <c r="V22" s="56">
        <f>'IS (carer)'!W$17</f>
        <v>61.75033172197822</v>
      </c>
    </row>
    <row r="23" spans="1:22" ht="15" customHeight="1">
      <c r="A23" s="53" t="s">
        <v>188</v>
      </c>
      <c r="B23" s="89"/>
      <c r="C23" s="89"/>
      <c r="D23" s="89"/>
      <c r="E23" s="89"/>
      <c r="F23" s="89">
        <f>'IS (others)'!G$17</f>
        <v>30.434520660562733</v>
      </c>
      <c r="G23" s="89">
        <f>'IS (others)'!H$17</f>
        <v>31.759860022343432</v>
      </c>
      <c r="H23" s="89">
        <f>'IS (others)'!I$17</f>
        <v>31.177720706735965</v>
      </c>
      <c r="I23" s="89">
        <f>'IS (others)'!J$17</f>
        <v>30.593271157411788</v>
      </c>
      <c r="J23" s="89">
        <f>'IS (others)'!K$17</f>
        <v>28.538654529625127</v>
      </c>
      <c r="K23" s="89">
        <f>'IS (others)'!L$17</f>
        <v>34.924809665601124</v>
      </c>
      <c r="L23" s="89">
        <f>'IS (others)'!M$17</f>
        <v>31.812729534132217</v>
      </c>
      <c r="M23" s="89">
        <f>'IS (others)'!N$17</f>
        <v>28.836545429822948</v>
      </c>
      <c r="N23" s="89">
        <f>'IS (others)'!O$17</f>
        <v>23.92129020005968</v>
      </c>
      <c r="O23" s="89">
        <f>'IS (others)'!P$17</f>
        <v>22.369206729904064</v>
      </c>
      <c r="P23" s="89">
        <f>'IS (others)'!Q$17</f>
        <v>24.242158890943568</v>
      </c>
      <c r="Q23" s="89">
        <f>'IS (others)'!R$17</f>
        <v>18.899021128397003</v>
      </c>
      <c r="R23" s="89">
        <f>'IS (others)'!S$17</f>
        <v>15.933234628134485</v>
      </c>
      <c r="S23" s="89">
        <f>'IS (others)'!T$17</f>
        <v>13.589304776707225</v>
      </c>
      <c r="T23" s="89">
        <f>'IS (others)'!U$17</f>
        <v>11.366675090613402</v>
      </c>
      <c r="U23" s="89">
        <f>'IS (others)'!V$17</f>
        <v>10.124760824883037</v>
      </c>
      <c r="V23" s="56">
        <f>'IS (others)'!W$17</f>
        <v>8.518320957934959</v>
      </c>
    </row>
    <row r="24" spans="1:22" ht="30" customHeight="1">
      <c r="A24" s="109" t="s">
        <v>59</v>
      </c>
      <c r="B24" s="89"/>
      <c r="C24" s="89"/>
      <c r="D24" s="89"/>
      <c r="E24" s="89"/>
      <c r="F24" s="89">
        <f>IIDB!G$17</f>
        <v>68.998675818541116</v>
      </c>
      <c r="G24" s="89">
        <f>IIDB!H$17</f>
        <v>70.796780478552577</v>
      </c>
      <c r="H24" s="89">
        <f>IIDB!I$17</f>
        <v>71.144213383159368</v>
      </c>
      <c r="I24" s="89">
        <f>IIDB!J$17</f>
        <v>71.516526012736989</v>
      </c>
      <c r="J24" s="89">
        <f>IIDB!K$17</f>
        <v>75.026987825501394</v>
      </c>
      <c r="K24" s="89">
        <f>IIDB!L$17</f>
        <v>75.231171566979938</v>
      </c>
      <c r="L24" s="89">
        <f>IIDB!M$17</f>
        <v>75.709506348085569</v>
      </c>
      <c r="M24" s="89">
        <f>IIDB!N$17</f>
        <v>76.372823109484401</v>
      </c>
      <c r="N24" s="89">
        <f>IIDB!O$17</f>
        <v>79.308999919114129</v>
      </c>
      <c r="O24" s="89">
        <f>IIDB!P$17</f>
        <v>82.630249002169208</v>
      </c>
      <c r="P24" s="89">
        <f>IIDB!Q$17</f>
        <v>88.012717609554443</v>
      </c>
      <c r="Q24" s="89">
        <f>IIDB!R$17</f>
        <v>87.564039408844465</v>
      </c>
      <c r="R24" s="89">
        <f>IIDB!S$17</f>
        <v>88.814849346805772</v>
      </c>
      <c r="S24" s="89">
        <f>IIDB!T$17</f>
        <v>88.295335392137758</v>
      </c>
      <c r="T24" s="89">
        <f>IIDB!U$17</f>
        <v>88.778995428025212</v>
      </c>
      <c r="U24" s="89">
        <f>IIDB!V$17</f>
        <v>87.233891785054041</v>
      </c>
      <c r="V24" s="56">
        <f>IIDB!W$17</f>
        <v>83.953090462048294</v>
      </c>
    </row>
    <row r="25" spans="1:22" ht="15" customHeight="1">
      <c r="A25" s="108" t="s">
        <v>60</v>
      </c>
      <c r="B25" s="89">
        <f>JSA!C$17</f>
        <v>202.18998298408343</v>
      </c>
      <c r="C25" s="89">
        <f>JSA!D$17</f>
        <v>382.44069280319292</v>
      </c>
      <c r="D25" s="89">
        <f>JSA!E$17</f>
        <v>361.22812383191547</v>
      </c>
      <c r="E25" s="89">
        <f>JSA!F$17</f>
        <v>336.25359285452873</v>
      </c>
      <c r="F25" s="89">
        <f>JSA!G$17</f>
        <v>306.57317028479923</v>
      </c>
      <c r="G25" s="89">
        <f>JSA!H$17</f>
        <v>283.2311209421481</v>
      </c>
      <c r="H25" s="89">
        <f>JSA!I$17</f>
        <v>282.51719167786848</v>
      </c>
      <c r="I25" s="89">
        <f>JSA!J$17</f>
        <v>275.70718283082351</v>
      </c>
      <c r="J25" s="89">
        <f>JSA!K$17</f>
        <v>241.96719216815242</v>
      </c>
      <c r="K25" s="89">
        <f>JSA!L$17</f>
        <v>229.03625153878303</v>
      </c>
      <c r="L25" s="89">
        <f>JSA!M$17</f>
        <v>228.00360977689624</v>
      </c>
      <c r="M25" s="89">
        <f>JSA!N$17</f>
        <v>203.88192431757452</v>
      </c>
      <c r="N25" s="89">
        <f>JSA!O$17</f>
        <v>251.22492044387664</v>
      </c>
      <c r="O25" s="89">
        <f>JSA!P$17</f>
        <v>407.12786662739722</v>
      </c>
      <c r="P25" s="89">
        <f>JSA!Q$17</f>
        <v>427.7314278060403</v>
      </c>
      <c r="Q25" s="89">
        <f>JSA!R$17</f>
        <v>461.43444522756005</v>
      </c>
      <c r="R25" s="89">
        <f>JSA!S$17</f>
        <v>477.86324134124743</v>
      </c>
      <c r="S25" s="89">
        <f>JSA!T$17</f>
        <v>408.71693474109554</v>
      </c>
      <c r="T25" s="89">
        <f>JSA!U$17</f>
        <v>310.58901090989474</v>
      </c>
      <c r="U25" s="89">
        <f>JSA!V$17</f>
        <v>240.11173335466211</v>
      </c>
      <c r="V25" s="56">
        <f>JSA!W$17</f>
        <v>195.64411584200559</v>
      </c>
    </row>
    <row r="26" spans="1:22" ht="15" customHeight="1">
      <c r="A26" s="108" t="s">
        <v>61</v>
      </c>
      <c r="B26" s="89">
        <f>MA!C$17</f>
        <v>2.6056231306099424</v>
      </c>
      <c r="C26" s="89">
        <f>MA!D$17</f>
        <v>2.9122790433581911</v>
      </c>
      <c r="D26" s="89">
        <f>MA!E$17</f>
        <v>3.2810239246648711</v>
      </c>
      <c r="E26" s="89">
        <f>MA!F$17</f>
        <v>3.4199883387298904</v>
      </c>
      <c r="F26" s="89">
        <f>MA!G$17</f>
        <v>3.8763701577264311</v>
      </c>
      <c r="G26" s="89">
        <f>MA!H$17</f>
        <v>3.8582135530232153</v>
      </c>
      <c r="H26" s="89">
        <f>MA!I$17</f>
        <v>5.374870335440078</v>
      </c>
      <c r="I26" s="89">
        <f>MA!J$17</f>
        <v>9.6274413520920525</v>
      </c>
      <c r="J26" s="89">
        <f>MA!K$17</f>
        <v>11.572007590896671</v>
      </c>
      <c r="K26" s="89">
        <f>MA!L$17</f>
        <v>12.864673037878816</v>
      </c>
      <c r="L26" s="89">
        <f>MA!M$17</f>
        <v>14.189909005871653</v>
      </c>
      <c r="M26" s="89">
        <f>MA!N$17</f>
        <v>20.93018330643628</v>
      </c>
      <c r="N26" s="89">
        <f>MA!O$17</f>
        <v>23.511906890159111</v>
      </c>
      <c r="O26" s="89">
        <f>MA!P$17</f>
        <v>27.532796137393937</v>
      </c>
      <c r="P26" s="89">
        <f>MA!Q$17</f>
        <v>25.532487246335123</v>
      </c>
      <c r="Q26" s="89">
        <f>MA!R$17</f>
        <v>23.96062278927003</v>
      </c>
      <c r="R26" s="89">
        <f>MA!S$17</f>
        <v>26.717651259109463</v>
      </c>
      <c r="S26" s="89">
        <f>MA!T$17</f>
        <v>27.057095784543634</v>
      </c>
      <c r="T26" s="89">
        <f>MA!U$17</f>
        <v>30.066093442421188</v>
      </c>
      <c r="U26" s="89">
        <f>MA!V$17</f>
        <v>29.016743667251006</v>
      </c>
      <c r="V26" s="56">
        <f>MA!W$17</f>
        <v>27.087840354670838</v>
      </c>
    </row>
    <row r="27" spans="1:22" ht="15" customHeight="1">
      <c r="A27" s="108" t="s">
        <v>189</v>
      </c>
      <c r="B27" s="89"/>
      <c r="C27" s="89"/>
      <c r="D27" s="89"/>
      <c r="E27" s="89"/>
      <c r="F27" s="89"/>
      <c r="G27" s="89"/>
      <c r="H27" s="89"/>
      <c r="I27" s="89"/>
      <c r="J27" s="89">
        <f>O75TVL!K$17</f>
        <v>35.596006133002504</v>
      </c>
      <c r="K27" s="89">
        <f>O75TVL!L$17</f>
        <v>37.726829316514866</v>
      </c>
      <c r="L27" s="89">
        <f>O75TVL!M$17</f>
        <v>40.077880571241906</v>
      </c>
      <c r="M27" s="89">
        <f>O75TVL!N$17</f>
        <v>41.95455662025882</v>
      </c>
      <c r="N27" s="89">
        <f>O75TVL!O$17</f>
        <v>43.587689418749193</v>
      </c>
      <c r="O27" s="89">
        <f>O75TVL!P$17</f>
        <v>45.508749290528669</v>
      </c>
      <c r="P27" s="89">
        <f>O75TVL!Q$17</f>
        <v>48.032792714426463</v>
      </c>
      <c r="Q27" s="89">
        <f>O75TVL!R$17</f>
        <v>48.768667621030637</v>
      </c>
      <c r="R27" s="89">
        <f>O75TVL!S$17</f>
        <v>49.422416684716374</v>
      </c>
      <c r="S27" s="89">
        <f>O75TVL!T$17</f>
        <v>48.718726903235861</v>
      </c>
      <c r="T27" s="89">
        <f>O75TVL!U$17</f>
        <v>48.938684880723535</v>
      </c>
      <c r="U27" s="89">
        <f>O75TVL!V$17</f>
        <v>49.779377784060713</v>
      </c>
      <c r="V27" s="56">
        <f>O75TVL!W$17</f>
        <v>50.476658452332664</v>
      </c>
    </row>
    <row r="28" spans="1:22" ht="15" customHeight="1">
      <c r="A28" s="108" t="s">
        <v>95</v>
      </c>
      <c r="B28" s="89"/>
      <c r="C28" s="89"/>
      <c r="D28" s="89"/>
      <c r="E28" s="89"/>
      <c r="F28" s="89"/>
      <c r="G28" s="89"/>
      <c r="H28" s="89"/>
      <c r="I28" s="89"/>
      <c r="J28" s="89">
        <f>PC!K$17</f>
        <v>601.87958706563325</v>
      </c>
      <c r="K28" s="89">
        <f>PC!L$17</f>
        <v>644.32263497448969</v>
      </c>
      <c r="L28" s="89">
        <f>PC!M$17</f>
        <v>685.55196583556574</v>
      </c>
      <c r="M28" s="89">
        <f>PC!N$17</f>
        <v>734.65774001944692</v>
      </c>
      <c r="N28" s="89">
        <f>PC!O$17</f>
        <v>758.8170996799513</v>
      </c>
      <c r="O28" s="89">
        <f>PC!P$17</f>
        <v>787.00419404650609</v>
      </c>
      <c r="P28" s="89">
        <f>PC!Q$17</f>
        <v>784.97197793876671</v>
      </c>
      <c r="Q28" s="89">
        <f>PC!R$17</f>
        <v>751.1840180626607</v>
      </c>
      <c r="R28" s="89">
        <f>PC!S$17</f>
        <v>687.84738915366529</v>
      </c>
      <c r="S28" s="89">
        <f>PC!T$17</f>
        <v>636.96221376158235</v>
      </c>
      <c r="T28" s="89">
        <f>PC!U$17</f>
        <v>587.33262379467828</v>
      </c>
      <c r="U28" s="89">
        <f>PC!V$17</f>
        <v>533.11836418052314</v>
      </c>
      <c r="V28" s="56">
        <f>PC!W$17</f>
        <v>488.34723363544373</v>
      </c>
    </row>
    <row r="29" spans="1:22" ht="30" customHeight="1">
      <c r="A29" s="108" t="s">
        <v>108</v>
      </c>
      <c r="B29" s="89"/>
      <c r="C29" s="89"/>
      <c r="D29" s="89"/>
      <c r="E29" s="89"/>
      <c r="F29" s="89"/>
      <c r="G29" s="89"/>
      <c r="H29" s="89"/>
      <c r="I29" s="89"/>
      <c r="J29" s="89"/>
      <c r="K29" s="89"/>
      <c r="L29" s="89"/>
      <c r="M29" s="89"/>
      <c r="N29" s="89"/>
      <c r="O29" s="89"/>
      <c r="P29" s="89"/>
      <c r="Q29" s="89"/>
      <c r="R29" s="89"/>
      <c r="S29" s="89">
        <f>PIP!T$17</f>
        <v>20.033703569636941</v>
      </c>
      <c r="T29" s="89">
        <f>PIP!U$17</f>
        <v>162.51512893164747</v>
      </c>
      <c r="U29" s="89">
        <f>PIP!V$17</f>
        <v>317.46059202171961</v>
      </c>
      <c r="V29" s="56">
        <f>PIP!W$17</f>
        <v>550.23294719767284</v>
      </c>
    </row>
    <row r="30" spans="1:22" ht="15" customHeight="1">
      <c r="A30" s="108" t="s">
        <v>62</v>
      </c>
      <c r="B30" s="89">
        <f>SDA!C$17</f>
        <v>104.68634335714191</v>
      </c>
      <c r="C30" s="89">
        <f>SDA!D$17</f>
        <v>115.33212866562283</v>
      </c>
      <c r="D30" s="89">
        <f>SDA!E$17</f>
        <v>114.10357322499544</v>
      </c>
      <c r="E30" s="89">
        <f>SDA!F$17</f>
        <v>115.96301998965093</v>
      </c>
      <c r="F30" s="89">
        <f>SDA!G$17</f>
        <v>112.39304163388759</v>
      </c>
      <c r="G30" s="89">
        <f>SDA!H$17</f>
        <v>114.86633249938279</v>
      </c>
      <c r="H30" s="89">
        <f>SDA!I$17</f>
        <v>105.91340624404414</v>
      </c>
      <c r="I30" s="89">
        <f>SDA!J$17</f>
        <v>103.36100182838777</v>
      </c>
      <c r="J30" s="89">
        <f>SDA!K$17</f>
        <v>101.69580507792783</v>
      </c>
      <c r="K30" s="89">
        <f>SDA!L$17</f>
        <v>99.909188573873919</v>
      </c>
      <c r="L30" s="89">
        <f>SDA!M$17</f>
        <v>99.979694949383671</v>
      </c>
      <c r="M30" s="89">
        <f>SDA!N$17</f>
        <v>99.197680451535206</v>
      </c>
      <c r="N30" s="89">
        <f>SDA!O$17</f>
        <v>98.014267529290208</v>
      </c>
      <c r="O30" s="89">
        <f>SDA!P$17</f>
        <v>100.05022410837149</v>
      </c>
      <c r="P30" s="89">
        <f>SDA!Q$17</f>
        <v>97.785044485309342</v>
      </c>
      <c r="Q30" s="89">
        <f>SDA!R$17</f>
        <v>96.715381593465295</v>
      </c>
      <c r="R30" s="89">
        <f>SDA!S$17</f>
        <v>96.763792211091612</v>
      </c>
      <c r="S30" s="89">
        <f>SDA!T$17</f>
        <v>90.980158170608561</v>
      </c>
      <c r="T30" s="89">
        <f>SDA!U$17</f>
        <v>77.146171271908187</v>
      </c>
      <c r="U30" s="89">
        <f>SDA!V$17</f>
        <v>51.033915482722904</v>
      </c>
      <c r="V30" s="56">
        <f>SDA!W$17</f>
        <v>21.666673181960149</v>
      </c>
    </row>
    <row r="31" spans="1:22" ht="15" customHeight="1">
      <c r="A31" s="53" t="s">
        <v>49</v>
      </c>
      <c r="B31" s="89"/>
      <c r="C31" s="89"/>
      <c r="D31" s="89"/>
      <c r="E31" s="89"/>
      <c r="F31" s="89">
        <f>'SDA (working age)'!G$17</f>
        <v>93.994039491909234</v>
      </c>
      <c r="G31" s="89">
        <f>'SDA (working age)'!H$17</f>
        <v>96.092279147227472</v>
      </c>
      <c r="H31" s="89">
        <f>'SDA (working age)'!I$17</f>
        <v>87.486542485172095</v>
      </c>
      <c r="I31" s="89">
        <f>'SDA (working age)'!J$17</f>
        <v>84.426278662402723</v>
      </c>
      <c r="J31" s="89">
        <f>'SDA (working age)'!K$17</f>
        <v>87.787874351687705</v>
      </c>
      <c r="K31" s="89">
        <f>'SDA (working age)'!L$17</f>
        <v>85.508772690562751</v>
      </c>
      <c r="L31" s="89">
        <f>'SDA (working age)'!M$17</f>
        <v>85.091801391002122</v>
      </c>
      <c r="M31" s="89">
        <f>'SDA (working age)'!N$17</f>
        <v>77.400202832612223</v>
      </c>
      <c r="N31" s="89">
        <f>'SDA (working age)'!O$17</f>
        <v>79.084674958167369</v>
      </c>
      <c r="O31" s="89">
        <f>'SDA (working age)'!P$17</f>
        <v>80.325731549448662</v>
      </c>
      <c r="P31" s="89">
        <f>'SDA (working age)'!Q$17</f>
        <v>79.716510527884552</v>
      </c>
      <c r="Q31" s="89">
        <f>'SDA (working age)'!R$17</f>
        <v>78.95351941765108</v>
      </c>
      <c r="R31" s="89">
        <f>'SDA (working age)'!S$17</f>
        <v>80.119129779082883</v>
      </c>
      <c r="S31" s="89">
        <f>'SDA (working age)'!T$17</f>
        <v>75.888892761104884</v>
      </c>
      <c r="T31" s="89">
        <f>'SDA (working age)'!U$17</f>
        <v>62.846140093235903</v>
      </c>
      <c r="U31" s="89">
        <f>'SDA (working age)'!V$17</f>
        <v>37.846730561487931</v>
      </c>
      <c r="V31" s="56">
        <f>'SDA (working age)'!W$17</f>
        <v>9.2634042345931533</v>
      </c>
    </row>
    <row r="32" spans="1:22" ht="15" customHeight="1">
      <c r="A32" s="53" t="s">
        <v>50</v>
      </c>
      <c r="B32" s="89"/>
      <c r="C32" s="89"/>
      <c r="D32" s="89"/>
      <c r="E32" s="89"/>
      <c r="F32" s="89">
        <f>'SDA (pensioners)'!G$17</f>
        <v>18.399002141978329</v>
      </c>
      <c r="G32" s="89">
        <f>'SDA (pensioners)'!H$17</f>
        <v>18.774053352155278</v>
      </c>
      <c r="H32" s="89">
        <f>'SDA (pensioners)'!I$17</f>
        <v>18.426863758872081</v>
      </c>
      <c r="I32" s="89">
        <f>'SDA (pensioners)'!J$17</f>
        <v>18.934723165985044</v>
      </c>
      <c r="J32" s="89">
        <f>'SDA (pensioners)'!K$17</f>
        <v>13.90793072624013</v>
      </c>
      <c r="K32" s="89">
        <f>'SDA (pensioners)'!L$17</f>
        <v>14.40041588331119</v>
      </c>
      <c r="L32" s="89">
        <f>'SDA (pensioners)'!M$17</f>
        <v>14.887893558381521</v>
      </c>
      <c r="M32" s="89">
        <f>'SDA (pensioners)'!N$17</f>
        <v>21.797477618923004</v>
      </c>
      <c r="N32" s="89">
        <f>'SDA (pensioners)'!O$17</f>
        <v>18.929592571122857</v>
      </c>
      <c r="O32" s="89">
        <f>'SDA (pensioners)'!P$17</f>
        <v>19.724492558922837</v>
      </c>
      <c r="P32" s="89">
        <f>'SDA (pensioners)'!Q$17</f>
        <v>18.068533957424808</v>
      </c>
      <c r="Q32" s="89">
        <f>'SDA (pensioners)'!R$17</f>
        <v>17.761862175814219</v>
      </c>
      <c r="R32" s="89">
        <f>'SDA (pensioners)'!S$17</f>
        <v>16.644662432008719</v>
      </c>
      <c r="S32" s="89">
        <f>'SDA (pensioners)'!T$17</f>
        <v>15.091265409503698</v>
      </c>
      <c r="T32" s="89">
        <f>'SDA (pensioners)'!U$17</f>
        <v>14.300031178672301</v>
      </c>
      <c r="U32" s="89">
        <f>'SDA (pensioners)'!V$17</f>
        <v>13.187184921234961</v>
      </c>
      <c r="V32" s="56">
        <f>'SDA (pensioners)'!W$17</f>
        <v>12.403268947366996</v>
      </c>
    </row>
    <row r="33" spans="1:22" ht="15">
      <c r="A33" s="110" t="s">
        <v>63</v>
      </c>
      <c r="B33" s="89">
        <f>SP!C$17</f>
        <v>2699.0445185381941</v>
      </c>
      <c r="C33" s="89">
        <f>SP!D$17</f>
        <v>2839.7739926707027</v>
      </c>
      <c r="D33" s="89">
        <f>SP!E$17</f>
        <v>3012.5088984230101</v>
      </c>
      <c r="E33" s="89">
        <f>SP!F$17</f>
        <v>3257.5508721313058</v>
      </c>
      <c r="F33" s="89">
        <f>SP!G$17</f>
        <v>3319.7972620636078</v>
      </c>
      <c r="G33" s="89">
        <f>SP!H$17</f>
        <v>3601.2569982865266</v>
      </c>
      <c r="H33" s="89">
        <f>SP!I$17</f>
        <v>3846.8365049275671</v>
      </c>
      <c r="I33" s="89">
        <f>SP!J$17</f>
        <v>4029.7146395678124</v>
      </c>
      <c r="J33" s="89">
        <f>SP!K$17</f>
        <v>4221.3309704171734</v>
      </c>
      <c r="K33" s="89">
        <f>SP!L$17</f>
        <v>4440.5665607461233</v>
      </c>
      <c r="L33" s="89">
        <f>SP!M$17</f>
        <v>4631.2083015422295</v>
      </c>
      <c r="M33" s="89">
        <f>SP!N$17</f>
        <v>4965.0884328040183</v>
      </c>
      <c r="N33" s="89">
        <f>SP!O$17</f>
        <v>5302.356699536891</v>
      </c>
      <c r="O33" s="89">
        <f>SP!P$17</f>
        <v>5745.0738385189634</v>
      </c>
      <c r="P33" s="89">
        <f>SP!Q$17</f>
        <v>5965.5498627515271</v>
      </c>
      <c r="Q33" s="89">
        <f>SP!R$17</f>
        <v>6318.2364833575693</v>
      </c>
      <c r="R33" s="89">
        <f>SP!S$17</f>
        <v>6782.7318700248043</v>
      </c>
      <c r="S33" s="89">
        <f>SP!T$17</f>
        <v>7051.232439142861</v>
      </c>
      <c r="T33" s="89">
        <f>SP!U$17</f>
        <v>7323.800788336438</v>
      </c>
      <c r="U33" s="89">
        <f>SP!V$17</f>
        <v>7559.7337476081857</v>
      </c>
      <c r="V33" s="56">
        <f>SP!W$17</f>
        <v>7744.2674417300914</v>
      </c>
    </row>
    <row r="34" spans="1:22" ht="30" customHeight="1">
      <c r="A34" s="110" t="s">
        <v>96</v>
      </c>
      <c r="B34" s="89"/>
      <c r="C34" s="89"/>
      <c r="D34" s="89"/>
      <c r="E34" s="89"/>
      <c r="F34" s="89"/>
      <c r="G34" s="89"/>
      <c r="H34" s="89"/>
      <c r="I34" s="89"/>
      <c r="J34" s="89">
        <f>SMP!K$17</f>
        <v>118.54654226650877</v>
      </c>
      <c r="K34" s="89">
        <f>SMP!L$17</f>
        <v>114.43943268427213</v>
      </c>
      <c r="L34" s="89">
        <f>SMP!M$17</f>
        <v>122.50775577716634</v>
      </c>
      <c r="M34" s="89">
        <f>SMP!N$17</f>
        <v>146.76833728750623</v>
      </c>
      <c r="N34" s="89">
        <f>SMP!O$17</f>
        <v>189.03647265590655</v>
      </c>
      <c r="O34" s="89">
        <f>SMP!P$17</f>
        <v>181.82536933083452</v>
      </c>
      <c r="P34" s="89">
        <f>SMP!Q$17</f>
        <v>187.65808559422692</v>
      </c>
      <c r="Q34" s="89">
        <f>SMP!R$17</f>
        <v>205.01794980315054</v>
      </c>
      <c r="R34" s="89">
        <f>SMP!S$17</f>
        <v>209.65774092260543</v>
      </c>
      <c r="S34" s="89">
        <f>SMP!T$17</f>
        <v>207.76896489632128</v>
      </c>
      <c r="T34" s="89">
        <f>SMP!U$17</f>
        <v>212.26915927380614</v>
      </c>
      <c r="U34" s="89">
        <f>SMP!V$17</f>
        <v>196.43579843665535</v>
      </c>
      <c r="V34" s="56">
        <f>SMP!W$17</f>
        <v>200.04809946288117</v>
      </c>
    </row>
    <row r="35" spans="1:22" ht="15" customHeight="1">
      <c r="A35" s="110" t="s">
        <v>109</v>
      </c>
      <c r="B35" s="89"/>
      <c r="C35" s="89"/>
      <c r="D35" s="89"/>
      <c r="E35" s="89"/>
      <c r="F35" s="89"/>
      <c r="G35" s="89"/>
      <c r="H35" s="89"/>
      <c r="I35" s="89"/>
      <c r="J35" s="89"/>
      <c r="K35" s="89"/>
      <c r="L35" s="89"/>
      <c r="M35" s="89"/>
      <c r="N35" s="89"/>
      <c r="O35" s="89"/>
      <c r="P35" s="89"/>
      <c r="Q35" s="89"/>
      <c r="R35" s="89"/>
      <c r="S35" s="89">
        <f>UC!T$17</f>
        <v>0.16245578836022109</v>
      </c>
      <c r="T35" s="89">
        <f>UC!U$17</f>
        <v>1.4620193002306643</v>
      </c>
      <c r="U35" s="89">
        <f>UC!V$17</f>
        <v>45.824684421622358</v>
      </c>
      <c r="V35" s="56">
        <f>UC!W$17</f>
        <v>162.98154481464218</v>
      </c>
    </row>
    <row r="36" spans="1:22" ht="15" customHeight="1">
      <c r="A36" s="110" t="s">
        <v>64</v>
      </c>
      <c r="B36" s="89"/>
      <c r="C36" s="89"/>
      <c r="D36" s="89"/>
      <c r="E36" s="89"/>
      <c r="F36" s="89">
        <f>WFP!G$17</f>
        <v>157.98436864176125</v>
      </c>
      <c r="G36" s="89">
        <f>WFP!H$17</f>
        <v>151.90190961248729</v>
      </c>
      <c r="H36" s="89">
        <f>WFP!I$17</f>
        <v>153.94990373064516</v>
      </c>
      <c r="I36" s="89">
        <f>WFP!J$17</f>
        <v>170.47133691821432</v>
      </c>
      <c r="J36" s="89">
        <f>WFP!K$17</f>
        <v>218.53273751308055</v>
      </c>
      <c r="K36" s="89">
        <f>WFP!L$17</f>
        <v>272.88221213529124</v>
      </c>
      <c r="L36" s="89">
        <f>WFP!M$17</f>
        <v>177.71955433963836</v>
      </c>
      <c r="M36" s="89">
        <f>WFP!N$17</f>
        <v>182.29203726365685</v>
      </c>
      <c r="N36" s="89">
        <f>WFP!O$17</f>
        <v>236.29089589716423</v>
      </c>
      <c r="O36" s="89">
        <f>WFP!P$17</f>
        <v>240.05403320203655</v>
      </c>
      <c r="P36" s="89">
        <f>WFP!Q$17</f>
        <v>239.76104153938402</v>
      </c>
      <c r="Q36" s="89">
        <f>WFP!R$17</f>
        <v>188.17150322881679</v>
      </c>
      <c r="R36" s="89">
        <f>WFP!S$17</f>
        <v>186.64323600853939</v>
      </c>
      <c r="S36" s="89">
        <f>WFP!T$17</f>
        <v>185.98337723515823</v>
      </c>
      <c r="T36" s="89">
        <f>WFP!U$17</f>
        <v>183.55945944208062</v>
      </c>
      <c r="U36" s="89">
        <f>WFP!V$17</f>
        <v>180.94211404865723</v>
      </c>
      <c r="V36" s="56">
        <f>WFP!W$17</f>
        <v>178.43523816451315</v>
      </c>
    </row>
    <row r="37" spans="1:22" ht="30" customHeight="1">
      <c r="A37" s="111" t="s">
        <v>190</v>
      </c>
      <c r="B37" s="80">
        <f>SUM(B3:B36)-SUM(B9:B11,B19:B23)</f>
        <v>7405.6443661992216</v>
      </c>
      <c r="C37" s="80">
        <f>SUM(C3:C36)-SUM(C9:C11,C19:C23)</f>
        <v>7647.6308523943408</v>
      </c>
      <c r="D37" s="80">
        <f>SUM(D3:D36)-SUM(D9:D11,D19:D23)</f>
        <v>7862.0980948018259</v>
      </c>
      <c r="E37" s="80">
        <f>SUM(E3:E36)-SUM(E9:E11,E19:E23)</f>
        <v>8147.5286746694592</v>
      </c>
      <c r="F37" s="80">
        <f t="shared" ref="F37:M37" si="0">SUM(F3:F36)-SUM(F9:F11,F19:F23,F31:F32)</f>
        <v>8582.3918667165326</v>
      </c>
      <c r="G37" s="80">
        <f t="shared" si="0"/>
        <v>9154.9998340446164</v>
      </c>
      <c r="H37" s="80">
        <f t="shared" si="0"/>
        <v>9595.5203991509788</v>
      </c>
      <c r="I37" s="80">
        <f t="shared" si="0"/>
        <v>9640.1040177080286</v>
      </c>
      <c r="J37" s="80">
        <f t="shared" si="0"/>
        <v>10448.147428515998</v>
      </c>
      <c r="K37" s="80">
        <f t="shared" si="0"/>
        <v>10771.776994207172</v>
      </c>
      <c r="L37" s="80">
        <f t="shared" si="0"/>
        <v>10989.403068100393</v>
      </c>
      <c r="M37" s="80">
        <f t="shared" si="0"/>
        <v>11536.052470926399</v>
      </c>
      <c r="N37" s="80">
        <f t="shared" ref="N37:V37" si="1">SUM(N3:N36)-SUM(N9:N11,N19:N23,N31:N32,N15:N16)</f>
        <v>12178.624860601389</v>
      </c>
      <c r="O37" s="80">
        <f t="shared" si="1"/>
        <v>13207.055488887927</v>
      </c>
      <c r="P37" s="80">
        <f t="shared" si="1"/>
        <v>13580.549287455302</v>
      </c>
      <c r="Q37" s="80">
        <f t="shared" si="1"/>
        <v>13982.718347100823</v>
      </c>
      <c r="R37" s="80">
        <f t="shared" si="1"/>
        <v>14573.703453963104</v>
      </c>
      <c r="S37" s="80">
        <f t="shared" si="1"/>
        <v>14379.973548195843</v>
      </c>
      <c r="T37" s="80">
        <f t="shared" si="1"/>
        <v>14763.343244556821</v>
      </c>
      <c r="U37" s="80">
        <f t="shared" si="1"/>
        <v>15087.091416749674</v>
      </c>
      <c r="V37" s="51">
        <f t="shared" si="1"/>
        <v>15339.974962310805</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217</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346.12996866192191</v>
      </c>
      <c r="C41" s="89">
        <v>370.06047143229375</v>
      </c>
      <c r="D41" s="89">
        <v>391.29602691296651</v>
      </c>
      <c r="E41" s="89">
        <v>411.33821131761283</v>
      </c>
      <c r="F41" s="89">
        <v>425.56172514731014</v>
      </c>
      <c r="G41" s="89">
        <v>438.07793006124069</v>
      </c>
      <c r="H41" s="89">
        <v>429.01179366800034</v>
      </c>
      <c r="I41" s="89">
        <v>445.28848309202078</v>
      </c>
      <c r="J41" s="89">
        <v>460.16527322586029</v>
      </c>
      <c r="K41" s="89">
        <v>474.7107105830483</v>
      </c>
      <c r="L41" s="89">
        <v>480.98574992393583</v>
      </c>
      <c r="M41" s="89">
        <v>497.12880426245147</v>
      </c>
      <c r="N41" s="89">
        <v>510.3182049821516</v>
      </c>
      <c r="O41" s="89">
        <v>538.99934762866542</v>
      </c>
      <c r="P41" s="89">
        <v>535.75038276677594</v>
      </c>
      <c r="Q41" s="89">
        <v>529.25263580064075</v>
      </c>
      <c r="R41" s="89">
        <v>526.92880585296928</v>
      </c>
      <c r="S41" s="89">
        <v>508.8803850564363</v>
      </c>
      <c r="T41" s="89">
        <v>505.74901695558702</v>
      </c>
      <c r="U41" s="89">
        <v>504.9239704323939</v>
      </c>
      <c r="V41" s="56">
        <v>494.46829813372318</v>
      </c>
    </row>
    <row r="42" spans="1:22" ht="15">
      <c r="A42" s="108" t="s">
        <v>182</v>
      </c>
      <c r="B42" s="89">
        <v>162.13925864471156</v>
      </c>
      <c r="C42" s="89">
        <v>159.66305565826949</v>
      </c>
      <c r="D42" s="89">
        <v>155.15139392595867</v>
      </c>
      <c r="E42" s="89">
        <v>157.10593822473174</v>
      </c>
      <c r="F42" s="89">
        <v>147.80192518437389</v>
      </c>
      <c r="G42" s="89">
        <v>165.55027192615751</v>
      </c>
      <c r="H42" s="89">
        <v>151.84986435540284</v>
      </c>
      <c r="I42" s="89">
        <v>136.71039212622938</v>
      </c>
      <c r="J42" s="89">
        <v>121.96802597196275</v>
      </c>
      <c r="K42" s="89">
        <v>112.45309146676176</v>
      </c>
      <c r="L42" s="89">
        <v>99.013633427569545</v>
      </c>
      <c r="M42" s="89">
        <v>87.701271489275939</v>
      </c>
      <c r="N42" s="89">
        <v>77.459736147130002</v>
      </c>
      <c r="O42" s="89">
        <v>73.193786819296307</v>
      </c>
      <c r="P42" s="89">
        <v>67.986886738191927</v>
      </c>
      <c r="Q42" s="89">
        <v>64.679772517305196</v>
      </c>
      <c r="R42" s="89">
        <v>62.931967549510603</v>
      </c>
      <c r="S42" s="89">
        <v>60.477761925003293</v>
      </c>
      <c r="T42" s="89">
        <v>58.029965158124085</v>
      </c>
      <c r="U42" s="89">
        <v>56.689044835153531</v>
      </c>
      <c r="V42" s="56">
        <v>54.128976146159069</v>
      </c>
    </row>
    <row r="43" spans="1:22" ht="15">
      <c r="A43" s="108" t="s">
        <v>45</v>
      </c>
      <c r="B43" s="89" t="s">
        <v>208</v>
      </c>
      <c r="C43" s="89" t="s">
        <v>208</v>
      </c>
      <c r="D43" s="89" t="s">
        <v>208</v>
      </c>
      <c r="E43" s="89" t="s">
        <v>208</v>
      </c>
      <c r="F43" s="89" t="s">
        <v>208</v>
      </c>
      <c r="G43" s="89">
        <v>124.41426912617442</v>
      </c>
      <c r="H43" s="89">
        <v>129.31780903384393</v>
      </c>
      <c r="I43" s="89">
        <v>135.17701270136416</v>
      </c>
      <c r="J43" s="89">
        <v>136.22087708973012</v>
      </c>
      <c r="K43" s="89">
        <v>137.77749215312332</v>
      </c>
      <c r="L43" s="89">
        <v>135.73469944892821</v>
      </c>
      <c r="M43" s="89">
        <v>141.42245181532135</v>
      </c>
      <c r="N43" s="89">
        <v>144.10847364491406</v>
      </c>
      <c r="O43" s="89">
        <v>153.70303460651408</v>
      </c>
      <c r="P43" s="89">
        <v>156.67608208482855</v>
      </c>
      <c r="Q43" s="89">
        <v>168.39427613939321</v>
      </c>
      <c r="R43" s="89">
        <v>182.18403425169328</v>
      </c>
      <c r="S43" s="89">
        <v>193.18861630042542</v>
      </c>
      <c r="T43" s="89">
        <v>211.63808522526043</v>
      </c>
      <c r="U43" s="89">
        <v>230.44772098584551</v>
      </c>
      <c r="V43" s="56">
        <v>238.29607008113155</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60.048700942758337</v>
      </c>
      <c r="P44" s="89">
        <v>56.97503812585299</v>
      </c>
      <c r="Q44" s="89">
        <v>2.442623727308197</v>
      </c>
      <c r="R44" s="89">
        <v>9.0773136280188158</v>
      </c>
      <c r="S44" s="89">
        <v>0.91712183365981625</v>
      </c>
      <c r="T44" s="89">
        <v>7.600766544069562</v>
      </c>
      <c r="U44" s="89">
        <v>3.6058565705507872</v>
      </c>
      <c r="V44" s="56">
        <v>0.75659124226651708</v>
      </c>
    </row>
    <row r="45" spans="1:22" ht="15">
      <c r="A45" s="108" t="s">
        <v>46</v>
      </c>
      <c r="B45" s="89">
        <v>361.4884446887005</v>
      </c>
      <c r="C45" s="89">
        <v>415.17648171968972</v>
      </c>
      <c r="D45" s="89">
        <v>432.06724473163393</v>
      </c>
      <c r="E45" s="89">
        <v>435.27417974767241</v>
      </c>
      <c r="F45" s="89">
        <v>431.27128631186133</v>
      </c>
      <c r="G45" s="89">
        <v>433.81392141447151</v>
      </c>
      <c r="H45" s="89">
        <v>431.96016037535986</v>
      </c>
      <c r="I45" s="89">
        <v>443.01481590748352</v>
      </c>
      <c r="J45" s="89">
        <v>457.55885833746356</v>
      </c>
      <c r="K45" s="89">
        <v>458.43276741256665</v>
      </c>
      <c r="L45" s="89">
        <v>450.78730202688496</v>
      </c>
      <c r="M45" s="89">
        <v>432.88756268259971</v>
      </c>
      <c r="N45" s="89">
        <v>417.60975771436097</v>
      </c>
      <c r="O45" s="89">
        <v>430.79100689741193</v>
      </c>
      <c r="P45" s="89">
        <v>431.75582778591553</v>
      </c>
      <c r="Q45" s="89">
        <v>421.51004031825579</v>
      </c>
      <c r="R45" s="89">
        <v>408.41211544485492</v>
      </c>
      <c r="S45" s="89" t="s">
        <v>208</v>
      </c>
      <c r="T45" s="89" t="s">
        <v>208</v>
      </c>
      <c r="U45" s="89" t="s">
        <v>208</v>
      </c>
      <c r="V45" s="56" t="s">
        <v>208</v>
      </c>
    </row>
    <row r="46" spans="1:22" ht="26.25" customHeight="1">
      <c r="A46" s="108" t="s">
        <v>47</v>
      </c>
      <c r="B46" s="89">
        <v>765.67383265945978</v>
      </c>
      <c r="C46" s="89">
        <v>824.58020543520763</v>
      </c>
      <c r="D46" s="89">
        <v>871.34069018211676</v>
      </c>
      <c r="E46" s="89">
        <v>914.89017052137729</v>
      </c>
      <c r="F46" s="89">
        <v>958.31714351109736</v>
      </c>
      <c r="G46" s="89">
        <v>1027.4490139705647</v>
      </c>
      <c r="H46" s="89">
        <v>1068.5333887329946</v>
      </c>
      <c r="I46" s="89">
        <v>1124.6103197229916</v>
      </c>
      <c r="J46" s="89">
        <v>1167.6562296951925</v>
      </c>
      <c r="K46" s="89">
        <v>1214.1663356105871</v>
      </c>
      <c r="L46" s="89">
        <v>1250.2405897499182</v>
      </c>
      <c r="M46" s="89">
        <v>1310.5555444792592</v>
      </c>
      <c r="N46" s="89">
        <v>1355.2633497762006</v>
      </c>
      <c r="O46" s="89">
        <v>1447.4917072596504</v>
      </c>
      <c r="P46" s="89">
        <v>1461.268130076247</v>
      </c>
      <c r="Q46" s="89">
        <v>1507.3092676577273</v>
      </c>
      <c r="R46" s="89">
        <v>1559.418683734629</v>
      </c>
      <c r="S46" s="89">
        <v>1557.4146544589598</v>
      </c>
      <c r="T46" s="89">
        <v>1530.4400927111008</v>
      </c>
      <c r="U46" s="89">
        <v>1450.5696534931237</v>
      </c>
      <c r="V46" s="56">
        <v>1238.6209477526579</v>
      </c>
    </row>
    <row r="47" spans="1:22" ht="15">
      <c r="A47" s="53" t="s">
        <v>48</v>
      </c>
      <c r="B47" s="89" t="s">
        <v>208</v>
      </c>
      <c r="C47" s="89" t="s">
        <v>208</v>
      </c>
      <c r="D47" s="89" t="s">
        <v>208</v>
      </c>
      <c r="E47" s="89" t="s">
        <v>208</v>
      </c>
      <c r="F47" s="89" t="s">
        <v>208</v>
      </c>
      <c r="G47" s="89" t="s">
        <v>208</v>
      </c>
      <c r="H47" s="89">
        <v>96.425478822283054</v>
      </c>
      <c r="I47" s="89">
        <v>97.274747229646451</v>
      </c>
      <c r="J47" s="89">
        <v>99.935722137417386</v>
      </c>
      <c r="K47" s="89">
        <v>105.7265618832553</v>
      </c>
      <c r="L47" s="89">
        <v>107.18273762496125</v>
      </c>
      <c r="M47" s="89">
        <v>109.99784592091143</v>
      </c>
      <c r="N47" s="89">
        <v>111.68180175210966</v>
      </c>
      <c r="O47" s="89">
        <v>116.53537963322873</v>
      </c>
      <c r="P47" s="89">
        <v>115.09659351861607</v>
      </c>
      <c r="Q47" s="89">
        <v>120.25310995631293</v>
      </c>
      <c r="R47" s="89">
        <v>122.92719107855984</v>
      </c>
      <c r="S47" s="89">
        <v>125.31463759277533</v>
      </c>
      <c r="T47" s="89">
        <v>143.85487090303411</v>
      </c>
      <c r="U47" s="89">
        <v>152.29792092436435</v>
      </c>
      <c r="V47" s="56">
        <v>154.04835304118467</v>
      </c>
    </row>
    <row r="48" spans="1:22" ht="15">
      <c r="A48" s="53" t="s">
        <v>49</v>
      </c>
      <c r="B48" s="89" t="s">
        <v>208</v>
      </c>
      <c r="C48" s="89" t="s">
        <v>208</v>
      </c>
      <c r="D48" s="89" t="s">
        <v>208</v>
      </c>
      <c r="E48" s="89" t="s">
        <v>208</v>
      </c>
      <c r="F48" s="89" t="s">
        <v>208</v>
      </c>
      <c r="G48" s="89" t="s">
        <v>208</v>
      </c>
      <c r="H48" s="89">
        <v>622.85499083593015</v>
      </c>
      <c r="I48" s="89">
        <v>654.90461393999726</v>
      </c>
      <c r="J48" s="89">
        <v>675.86536587653745</v>
      </c>
      <c r="K48" s="89">
        <v>696.96081133149482</v>
      </c>
      <c r="L48" s="89">
        <v>713.28884199202537</v>
      </c>
      <c r="M48" s="89">
        <v>742.69991792189842</v>
      </c>
      <c r="N48" s="89">
        <v>766.66704967866224</v>
      </c>
      <c r="O48" s="89">
        <v>816.76140245849092</v>
      </c>
      <c r="P48" s="89">
        <v>818.56556788808996</v>
      </c>
      <c r="Q48" s="89">
        <v>851.37125360437858</v>
      </c>
      <c r="R48" s="89">
        <v>885.15714475023367</v>
      </c>
      <c r="S48" s="89">
        <v>876.42811727452283</v>
      </c>
      <c r="T48" s="89">
        <v>810.22208327451324</v>
      </c>
      <c r="U48" s="89">
        <v>755.03881606056245</v>
      </c>
      <c r="V48" s="56">
        <v>582.73420765708954</v>
      </c>
    </row>
    <row r="49" spans="1:22" ht="15">
      <c r="A49" s="53" t="s">
        <v>50</v>
      </c>
      <c r="B49" s="89" t="s">
        <v>208</v>
      </c>
      <c r="C49" s="89" t="s">
        <v>208</v>
      </c>
      <c r="D49" s="89" t="s">
        <v>208</v>
      </c>
      <c r="E49" s="89" t="s">
        <v>208</v>
      </c>
      <c r="F49" s="89" t="s">
        <v>208</v>
      </c>
      <c r="G49" s="89" t="s">
        <v>208</v>
      </c>
      <c r="H49" s="89">
        <v>349.4338855779198</v>
      </c>
      <c r="I49" s="89">
        <v>373.48116090646283</v>
      </c>
      <c r="J49" s="89">
        <v>392.82719790377536</v>
      </c>
      <c r="K49" s="89">
        <v>411.53507646445661</v>
      </c>
      <c r="L49" s="89">
        <v>429.77091193403589</v>
      </c>
      <c r="M49" s="89">
        <v>457.76230962834359</v>
      </c>
      <c r="N49" s="89">
        <v>477.05678338277409</v>
      </c>
      <c r="O49" s="89">
        <v>514.31554630104347</v>
      </c>
      <c r="P49" s="89">
        <v>528.74211565440839</v>
      </c>
      <c r="Q49" s="89">
        <v>536.38763849895361</v>
      </c>
      <c r="R49" s="89">
        <v>553.42636317042718</v>
      </c>
      <c r="S49" s="89">
        <v>558.36673164515912</v>
      </c>
      <c r="T49" s="89">
        <v>575.63137378815668</v>
      </c>
      <c r="U49" s="89">
        <v>542.84495733648055</v>
      </c>
      <c r="V49" s="56">
        <v>472.93058285534488</v>
      </c>
    </row>
    <row r="50" spans="1:22" ht="17.25" customHeight="1">
      <c r="A50" s="108" t="s">
        <v>91</v>
      </c>
      <c r="B50" s="89" t="s">
        <v>208</v>
      </c>
      <c r="C50" s="89" t="s">
        <v>208</v>
      </c>
      <c r="D50" s="89" t="s">
        <v>208</v>
      </c>
      <c r="E50" s="89" t="s">
        <v>208</v>
      </c>
      <c r="F50" s="89" t="s">
        <v>208</v>
      </c>
      <c r="G50" s="89" t="s">
        <v>208</v>
      </c>
      <c r="H50" s="89">
        <v>2.1884047765238295</v>
      </c>
      <c r="I50" s="89">
        <v>2.2364558547865654</v>
      </c>
      <c r="J50" s="89">
        <v>2.8666798989271598</v>
      </c>
      <c r="K50" s="89">
        <v>2.5122386865532205</v>
      </c>
      <c r="L50" s="89">
        <v>2.7969330609253387</v>
      </c>
      <c r="M50" s="89">
        <v>2.732901813816782</v>
      </c>
      <c r="N50" s="89">
        <v>2.819274539323906</v>
      </c>
      <c r="O50" s="89">
        <v>2.9478707985259063</v>
      </c>
      <c r="P50" s="89">
        <v>2.9988049354402535</v>
      </c>
      <c r="Q50" s="89">
        <v>2.817781698810383</v>
      </c>
      <c r="R50" s="89">
        <v>4.3890466164524558</v>
      </c>
      <c r="S50" s="89">
        <v>30.381959239030447</v>
      </c>
      <c r="T50" s="89">
        <v>52.543761143125614</v>
      </c>
      <c r="U50" s="89">
        <v>50.807298752698777</v>
      </c>
      <c r="V50" s="56">
        <v>52.57718143517571</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15.746845779974675</v>
      </c>
      <c r="O51" s="89">
        <v>144.78093470686917</v>
      </c>
      <c r="P51" s="89">
        <v>249.73757919775863</v>
      </c>
      <c r="Q51" s="89">
        <v>418.38196039441823</v>
      </c>
      <c r="R51" s="89">
        <v>809.92188690626904</v>
      </c>
      <c r="S51" s="89">
        <v>1281.1001749880613</v>
      </c>
      <c r="T51" s="89">
        <v>1495.2510287336013</v>
      </c>
      <c r="U51" s="89">
        <v>1640.9380912525621</v>
      </c>
      <c r="V51" s="56">
        <v>1691.0208969553912</v>
      </c>
    </row>
    <row r="52" spans="1:22" ht="15">
      <c r="A52" s="109" t="s">
        <v>51</v>
      </c>
      <c r="B52" s="89">
        <v>1420.8606049594525</v>
      </c>
      <c r="C52" s="89">
        <v>1466.7132356726768</v>
      </c>
      <c r="D52" s="89">
        <v>1482.6950224487414</v>
      </c>
      <c r="E52" s="89">
        <v>1495.814858238992</v>
      </c>
      <c r="F52" s="89">
        <v>1493.4186950566091</v>
      </c>
      <c r="G52" s="89">
        <v>1535.7986184042277</v>
      </c>
      <c r="H52" s="89">
        <v>1669.970266190611</v>
      </c>
      <c r="I52" s="89">
        <v>1510.5894382491401</v>
      </c>
      <c r="J52" s="89">
        <v>1520.8779048659876</v>
      </c>
      <c r="K52" s="89">
        <v>1512.7732757485235</v>
      </c>
      <c r="L52" s="89">
        <v>1523.3141851650787</v>
      </c>
      <c r="M52" s="89">
        <v>1530.3722262580432</v>
      </c>
      <c r="N52" s="89">
        <v>1600.4104118528467</v>
      </c>
      <c r="O52" s="89">
        <v>1765.317305268961</v>
      </c>
      <c r="P52" s="89">
        <v>1850.5395510411101</v>
      </c>
      <c r="Q52" s="89">
        <v>1898.9819952761525</v>
      </c>
      <c r="R52" s="89">
        <v>1925.2697324771425</v>
      </c>
      <c r="S52" s="89">
        <v>1873.882505843661</v>
      </c>
      <c r="T52" s="89">
        <v>1853.4832384371043</v>
      </c>
      <c r="U52" s="89">
        <v>1836.5647710881947</v>
      </c>
      <c r="V52" s="56">
        <v>1761.3561467643851</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1016.4693556332716</v>
      </c>
      <c r="O53" s="89">
        <v>1180.4422385444007</v>
      </c>
      <c r="P53" s="89">
        <v>1263.0595634217443</v>
      </c>
      <c r="Q53" s="89">
        <v>1308.0812644853302</v>
      </c>
      <c r="R53" s="89">
        <v>1345.0059962137425</v>
      </c>
      <c r="S53" s="89">
        <v>1303.5450383209234</v>
      </c>
      <c r="T53" s="89">
        <v>1293.3823807280619</v>
      </c>
      <c r="U53" s="89">
        <v>1286.4175183464195</v>
      </c>
      <c r="V53" s="56">
        <v>1233.2144344086003</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583.94105966946665</v>
      </c>
      <c r="O54" s="89">
        <v>584.8750667245605</v>
      </c>
      <c r="P54" s="89">
        <v>587.47998873375138</v>
      </c>
      <c r="Q54" s="89">
        <v>590.90073079082231</v>
      </c>
      <c r="R54" s="89">
        <v>580.26373733968956</v>
      </c>
      <c r="S54" s="89">
        <v>570.33746752273737</v>
      </c>
      <c r="T54" s="89">
        <v>560.100857709043</v>
      </c>
      <c r="U54" s="89">
        <v>550.14725274177522</v>
      </c>
      <c r="V54" s="56">
        <v>528.14171235578465</v>
      </c>
    </row>
    <row r="55" spans="1:22" ht="15">
      <c r="A55" s="109" t="s">
        <v>52</v>
      </c>
      <c r="B55" s="89">
        <v>1413.0508260271195</v>
      </c>
      <c r="C55" s="89">
        <v>1341.9829182607318</v>
      </c>
      <c r="D55" s="89">
        <v>1282.4410548628994</v>
      </c>
      <c r="E55" s="89">
        <v>1201.7438910272117</v>
      </c>
      <c r="F55" s="89">
        <v>1187.5274390566969</v>
      </c>
      <c r="G55" s="89">
        <v>1158.575584007797</v>
      </c>
      <c r="H55" s="89">
        <v>1122.2346285716419</v>
      </c>
      <c r="I55" s="89">
        <v>1081.0637418944766</v>
      </c>
      <c r="J55" s="89">
        <v>1035.4804663285281</v>
      </c>
      <c r="K55" s="89">
        <v>995.88620573551532</v>
      </c>
      <c r="L55" s="89">
        <v>943.37688623549025</v>
      </c>
      <c r="M55" s="89">
        <v>925.7907725877177</v>
      </c>
      <c r="N55" s="89">
        <v>872.27823558360126</v>
      </c>
      <c r="O55" s="89">
        <v>800.67747765201398</v>
      </c>
      <c r="P55" s="89">
        <v>707.82760544126052</v>
      </c>
      <c r="Q55" s="89">
        <v>621.32169757568943</v>
      </c>
      <c r="R55" s="89">
        <v>399.12801124694874</v>
      </c>
      <c r="S55" s="89">
        <v>104.98548509463113</v>
      </c>
      <c r="T55" s="89">
        <v>9.9624816281419228</v>
      </c>
      <c r="U55" s="89">
        <v>2.9891021332508796</v>
      </c>
      <c r="V55" s="56">
        <v>1.4404018477229561</v>
      </c>
    </row>
    <row r="56" spans="1:22" ht="27" customHeight="1">
      <c r="A56" s="108" t="s">
        <v>53</v>
      </c>
      <c r="B56" s="89">
        <v>1992.7964364777774</v>
      </c>
      <c r="C56" s="89">
        <v>1653.1909298882917</v>
      </c>
      <c r="D56" s="89">
        <v>1623.7747011330466</v>
      </c>
      <c r="E56" s="89">
        <v>1679.3831398970033</v>
      </c>
      <c r="F56" s="89">
        <v>1773.2950914610408</v>
      </c>
      <c r="G56" s="89">
        <v>1886.8669451790352</v>
      </c>
      <c r="H56" s="89">
        <v>1885.3166113160269</v>
      </c>
      <c r="I56" s="89">
        <v>1663.2215045853241</v>
      </c>
      <c r="J56" s="89">
        <v>1268.2427976656068</v>
      </c>
      <c r="K56" s="89">
        <v>1130.3141511746514</v>
      </c>
      <c r="L56" s="89">
        <v>1059.3451354379565</v>
      </c>
      <c r="M56" s="89">
        <v>1054.1319703334664</v>
      </c>
      <c r="N56" s="89">
        <v>979.74550285580665</v>
      </c>
      <c r="O56" s="89">
        <v>924.82653549681731</v>
      </c>
      <c r="P56" s="89">
        <v>847.77038344698587</v>
      </c>
      <c r="Q56" s="89">
        <v>741.5886323348617</v>
      </c>
      <c r="R56" s="89">
        <v>534.81662048338069</v>
      </c>
      <c r="S56" s="89">
        <v>331.80023550518155</v>
      </c>
      <c r="T56" s="89">
        <v>261.86954590705238</v>
      </c>
      <c r="U56" s="89">
        <v>229.84012453491889</v>
      </c>
      <c r="V56" s="56">
        <v>195.99055937534615</v>
      </c>
    </row>
    <row r="57" spans="1:22" ht="15">
      <c r="A57" s="53" t="s">
        <v>54</v>
      </c>
      <c r="B57" s="89">
        <v>505.06344160648473</v>
      </c>
      <c r="C57" s="89">
        <v>499.34074318523369</v>
      </c>
      <c r="D57" s="89">
        <v>478.72648709963181</v>
      </c>
      <c r="E57" s="89">
        <v>500.73258602812649</v>
      </c>
      <c r="F57" s="89">
        <v>516.90847443614348</v>
      </c>
      <c r="G57" s="89">
        <v>566.22571238164664</v>
      </c>
      <c r="H57" s="89">
        <v>565.26398263073645</v>
      </c>
      <c r="I57" s="89">
        <v>308.04161188413121</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644.38715903677871</v>
      </c>
      <c r="G58" s="89">
        <v>687.0948297969951</v>
      </c>
      <c r="H58" s="89">
        <v>684.22787411669185</v>
      </c>
      <c r="I58" s="89">
        <v>713.09768993016394</v>
      </c>
      <c r="J58" s="89">
        <v>697.6032132518344</v>
      </c>
      <c r="K58" s="89">
        <v>636.53484526913292</v>
      </c>
      <c r="L58" s="89">
        <v>621.74655101507062</v>
      </c>
      <c r="M58" s="89">
        <v>665.25827688424488</v>
      </c>
      <c r="N58" s="89">
        <v>644.43139096084474</v>
      </c>
      <c r="O58" s="89">
        <v>612.41230030920747</v>
      </c>
      <c r="P58" s="89">
        <v>549.75309247743542</v>
      </c>
      <c r="Q58" s="89">
        <v>473.01010451953954</v>
      </c>
      <c r="R58" s="89">
        <v>284.93216162952291</v>
      </c>
      <c r="S58" s="89">
        <v>103.80202365014362</v>
      </c>
      <c r="T58" s="89">
        <v>48.929863266804226</v>
      </c>
      <c r="U58" s="89">
        <v>29.358207257206864</v>
      </c>
      <c r="V58" s="56">
        <v>10.614997650439271</v>
      </c>
    </row>
    <row r="59" spans="1:22" ht="15">
      <c r="A59" s="53" t="s">
        <v>186</v>
      </c>
      <c r="B59" s="89" t="s">
        <v>208</v>
      </c>
      <c r="C59" s="89" t="s">
        <v>208</v>
      </c>
      <c r="D59" s="89" t="s">
        <v>208</v>
      </c>
      <c r="E59" s="89" t="s">
        <v>208</v>
      </c>
      <c r="F59" s="89">
        <v>541.36374464971232</v>
      </c>
      <c r="G59" s="89">
        <v>552.78797389966792</v>
      </c>
      <c r="H59" s="89">
        <v>554.36748418041566</v>
      </c>
      <c r="I59" s="89">
        <v>559.59124715427549</v>
      </c>
      <c r="J59" s="89">
        <v>492.89458602027594</v>
      </c>
      <c r="K59" s="89">
        <v>408.24352642838039</v>
      </c>
      <c r="L59" s="89">
        <v>358.52565916379081</v>
      </c>
      <c r="M59" s="89">
        <v>322.70441492206413</v>
      </c>
      <c r="N59" s="89">
        <v>280.71809381821907</v>
      </c>
      <c r="O59" s="89">
        <v>255.94040742839661</v>
      </c>
      <c r="P59" s="89">
        <v>229.45473690474833</v>
      </c>
      <c r="Q59" s="89">
        <v>201.2626866320561</v>
      </c>
      <c r="R59" s="89">
        <v>179.52079032840473</v>
      </c>
      <c r="S59" s="89">
        <v>155.86613356994653</v>
      </c>
      <c r="T59" s="89">
        <v>140.90448148424613</v>
      </c>
      <c r="U59" s="89">
        <v>127.21367268300423</v>
      </c>
      <c r="V59" s="56">
        <v>113.44806290484493</v>
      </c>
    </row>
    <row r="60" spans="1:22" ht="15">
      <c r="A60" s="53" t="s">
        <v>187</v>
      </c>
      <c r="B60" s="89" t="s">
        <v>208</v>
      </c>
      <c r="C60" s="89" t="s">
        <v>208</v>
      </c>
      <c r="D60" s="89" t="s">
        <v>208</v>
      </c>
      <c r="E60" s="89" t="s">
        <v>208</v>
      </c>
      <c r="F60" s="89">
        <v>28.295807920946014</v>
      </c>
      <c r="G60" s="89">
        <v>37.133403548220826</v>
      </c>
      <c r="H60" s="89">
        <v>39.579011668730622</v>
      </c>
      <c r="I60" s="89">
        <v>42.30012965663775</v>
      </c>
      <c r="J60" s="89">
        <v>41.222163232929994</v>
      </c>
      <c r="K60" s="89">
        <v>38.270735377991038</v>
      </c>
      <c r="L60" s="89">
        <v>36.033700226309413</v>
      </c>
      <c r="M60" s="89">
        <v>33.832224891501951</v>
      </c>
      <c r="N60" s="89">
        <v>31.488154989392481</v>
      </c>
      <c r="O60" s="89">
        <v>33.623312916853756</v>
      </c>
      <c r="P60" s="89">
        <v>42.263152249161841</v>
      </c>
      <c r="Q60" s="89">
        <v>45.875603057891183</v>
      </c>
      <c r="R60" s="89">
        <v>52.79512807635902</v>
      </c>
      <c r="S60" s="89">
        <v>57.643912207774385</v>
      </c>
      <c r="T60" s="89">
        <v>60.119297511836365</v>
      </c>
      <c r="U60" s="89">
        <v>62.491885116731645</v>
      </c>
      <c r="V60" s="56">
        <v>62.756222317114123</v>
      </c>
    </row>
    <row r="61" spans="1:22" ht="15">
      <c r="A61" s="53" t="s">
        <v>188</v>
      </c>
      <c r="B61" s="89" t="s">
        <v>208</v>
      </c>
      <c r="C61" s="89" t="s">
        <v>208</v>
      </c>
      <c r="D61" s="89" t="s">
        <v>208</v>
      </c>
      <c r="E61" s="89" t="s">
        <v>208</v>
      </c>
      <c r="F61" s="89">
        <v>42.339905417459988</v>
      </c>
      <c r="G61" s="89">
        <v>43.625025552505384</v>
      </c>
      <c r="H61" s="89">
        <v>41.878258719452802</v>
      </c>
      <c r="I61" s="89">
        <v>40.190825960115262</v>
      </c>
      <c r="J61" s="89">
        <v>36.52283516056594</v>
      </c>
      <c r="K61" s="89">
        <v>43.533670809402324</v>
      </c>
      <c r="L61" s="89">
        <v>38.487607177540511</v>
      </c>
      <c r="M61" s="89">
        <v>34.062030825547204</v>
      </c>
      <c r="N61" s="89">
        <v>27.508620589164192</v>
      </c>
      <c r="O61" s="89">
        <v>25.380430620263994</v>
      </c>
      <c r="P61" s="89">
        <v>27.015112530123961</v>
      </c>
      <c r="Q61" s="89">
        <v>20.772143524829964</v>
      </c>
      <c r="R61" s="89">
        <v>17.148770724298195</v>
      </c>
      <c r="S61" s="89">
        <v>14.385596198937206</v>
      </c>
      <c r="T61" s="89">
        <v>11.861379801921423</v>
      </c>
      <c r="U61" s="89">
        <v>10.493278020282149</v>
      </c>
      <c r="V61" s="56">
        <v>8.6570813289158668</v>
      </c>
    </row>
    <row r="62" spans="1:22" ht="26.25" customHeight="1">
      <c r="A62" s="109" t="s">
        <v>192</v>
      </c>
      <c r="B62" s="89" t="s">
        <v>208</v>
      </c>
      <c r="C62" s="89" t="s">
        <v>208</v>
      </c>
      <c r="D62" s="89" t="s">
        <v>208</v>
      </c>
      <c r="E62" s="89" t="s">
        <v>208</v>
      </c>
      <c r="F62" s="89">
        <v>95.98959814972811</v>
      </c>
      <c r="G62" s="89">
        <v>97.245748414481881</v>
      </c>
      <c r="H62" s="89">
        <v>95.561692994709659</v>
      </c>
      <c r="I62" s="89">
        <v>93.952301977149432</v>
      </c>
      <c r="J62" s="89">
        <v>96.017081187203729</v>
      </c>
      <c r="K62" s="89">
        <v>93.775430387766491</v>
      </c>
      <c r="L62" s="89">
        <v>91.594710123955139</v>
      </c>
      <c r="M62" s="89">
        <v>90.212382107980332</v>
      </c>
      <c r="N62" s="89">
        <v>91.202488236839372</v>
      </c>
      <c r="O62" s="89">
        <v>93.753494581060991</v>
      </c>
      <c r="P62" s="89">
        <v>98.080104210206784</v>
      </c>
      <c r="Q62" s="89">
        <v>96.242698595716178</v>
      </c>
      <c r="R62" s="89">
        <v>95.590476378981364</v>
      </c>
      <c r="S62" s="89">
        <v>93.469170209367803</v>
      </c>
      <c r="T62" s="89">
        <v>92.642868280316563</v>
      </c>
      <c r="U62" s="89">
        <v>90.408997814756148</v>
      </c>
      <c r="V62" s="56">
        <v>85.320655975843124</v>
      </c>
    </row>
    <row r="63" spans="1:22" ht="15">
      <c r="A63" s="108" t="s">
        <v>60</v>
      </c>
      <c r="B63" s="89">
        <v>297.14460242869922</v>
      </c>
      <c r="C63" s="89">
        <v>553.29310271579629</v>
      </c>
      <c r="D63" s="89">
        <v>515.58680271263518</v>
      </c>
      <c r="E63" s="89">
        <v>477.38803604974248</v>
      </c>
      <c r="F63" s="89">
        <v>426.49855334206694</v>
      </c>
      <c r="G63" s="89">
        <v>389.04343028191522</v>
      </c>
      <c r="H63" s="89">
        <v>379.48021143260962</v>
      </c>
      <c r="I63" s="89">
        <v>362.20054220722824</v>
      </c>
      <c r="J63" s="89">
        <v>309.66168586009013</v>
      </c>
      <c r="K63" s="89">
        <v>285.49300263558729</v>
      </c>
      <c r="L63" s="89">
        <v>275.84283073664864</v>
      </c>
      <c r="M63" s="89">
        <v>240.8274738656774</v>
      </c>
      <c r="N63" s="89">
        <v>288.89959367728079</v>
      </c>
      <c r="O63" s="89">
        <v>461.93325929162546</v>
      </c>
      <c r="P63" s="89">
        <v>476.65773938836736</v>
      </c>
      <c r="Q63" s="89">
        <v>507.16819979449161</v>
      </c>
      <c r="R63" s="89">
        <v>514.31911690178231</v>
      </c>
      <c r="S63" s="89">
        <v>432.66648879130099</v>
      </c>
      <c r="T63" s="89">
        <v>324.10658273743007</v>
      </c>
      <c r="U63" s="89">
        <v>248.85122894262844</v>
      </c>
      <c r="V63" s="56">
        <v>198.83108780849153</v>
      </c>
    </row>
    <row r="64" spans="1:22" ht="15">
      <c r="A64" s="108" t="s">
        <v>61</v>
      </c>
      <c r="B64" s="89">
        <v>3.8293036964401117</v>
      </c>
      <c r="C64" s="89">
        <v>4.213317092548662</v>
      </c>
      <c r="D64" s="89">
        <v>4.6830590514285992</v>
      </c>
      <c r="E64" s="89">
        <v>4.8554470525631288</v>
      </c>
      <c r="F64" s="89">
        <v>5.3927297778629404</v>
      </c>
      <c r="G64" s="89">
        <v>5.2996034843745852</v>
      </c>
      <c r="H64" s="89">
        <v>7.2195851841870144</v>
      </c>
      <c r="I64" s="89">
        <v>12.647709943544442</v>
      </c>
      <c r="J64" s="89">
        <v>14.809476223919537</v>
      </c>
      <c r="K64" s="89">
        <v>16.03577647133816</v>
      </c>
      <c r="L64" s="89">
        <v>17.167204817086752</v>
      </c>
      <c r="M64" s="89">
        <v>24.72295270954595</v>
      </c>
      <c r="N64" s="89">
        <v>27.037844554368089</v>
      </c>
      <c r="O64" s="89">
        <v>31.239115029180841</v>
      </c>
      <c r="P64" s="89">
        <v>28.453035855291798</v>
      </c>
      <c r="Q64" s="89">
        <v>26.335411349701175</v>
      </c>
      <c r="R64" s="89">
        <v>28.755923478663401</v>
      </c>
      <c r="S64" s="89">
        <v>28.642558296254819</v>
      </c>
      <c r="T64" s="89">
        <v>31.374641277036062</v>
      </c>
      <c r="U64" s="89">
        <v>30.072884072028799</v>
      </c>
      <c r="V64" s="56">
        <v>27.529091487992417</v>
      </c>
    </row>
    <row r="65" spans="1:22" ht="15">
      <c r="A65" s="108" t="s">
        <v>189</v>
      </c>
      <c r="B65" s="89" t="s">
        <v>208</v>
      </c>
      <c r="C65" s="89" t="s">
        <v>208</v>
      </c>
      <c r="D65" s="89" t="s">
        <v>208</v>
      </c>
      <c r="E65" s="89" t="s">
        <v>208</v>
      </c>
      <c r="F65" s="89" t="s">
        <v>208</v>
      </c>
      <c r="G65" s="89" t="s">
        <v>208</v>
      </c>
      <c r="H65" s="89" t="s">
        <v>208</v>
      </c>
      <c r="I65" s="89" t="s">
        <v>208</v>
      </c>
      <c r="J65" s="89">
        <v>45.554602548644468</v>
      </c>
      <c r="K65" s="89">
        <v>47.026379925137334</v>
      </c>
      <c r="L65" s="89">
        <v>48.486934209130801</v>
      </c>
      <c r="M65" s="89">
        <v>49.557163646706478</v>
      </c>
      <c r="N65" s="89">
        <v>50.124270077025642</v>
      </c>
      <c r="O65" s="89">
        <v>51.634895592392994</v>
      </c>
      <c r="P65" s="89">
        <v>53.527052031703057</v>
      </c>
      <c r="Q65" s="89">
        <v>53.602234552594552</v>
      </c>
      <c r="R65" s="89">
        <v>53.192820676247258</v>
      </c>
      <c r="S65" s="89">
        <v>51.573494308372517</v>
      </c>
      <c r="T65" s="89">
        <v>51.068612742891901</v>
      </c>
      <c r="U65" s="89">
        <v>51.591228652143506</v>
      </c>
      <c r="V65" s="56">
        <v>51.298904982759275</v>
      </c>
    </row>
    <row r="66" spans="1:22" ht="15">
      <c r="A66" s="108" t="s">
        <v>95</v>
      </c>
      <c r="B66" s="89" t="s">
        <v>208</v>
      </c>
      <c r="C66" s="89" t="s">
        <v>208</v>
      </c>
      <c r="D66" s="89" t="s">
        <v>208</v>
      </c>
      <c r="E66" s="89" t="s">
        <v>208</v>
      </c>
      <c r="F66" s="89" t="s">
        <v>208</v>
      </c>
      <c r="G66" s="89" t="s">
        <v>208</v>
      </c>
      <c r="H66" s="89" t="s">
        <v>208</v>
      </c>
      <c r="I66" s="89" t="s">
        <v>208</v>
      </c>
      <c r="J66" s="89">
        <v>770.26577837046943</v>
      </c>
      <c r="K66" s="89">
        <v>803.14623772032917</v>
      </c>
      <c r="L66" s="89">
        <v>829.3929866206829</v>
      </c>
      <c r="M66" s="89">
        <v>867.78545119656826</v>
      </c>
      <c r="N66" s="89">
        <v>872.61228458378412</v>
      </c>
      <c r="O66" s="89">
        <v>892.94652179826289</v>
      </c>
      <c r="P66" s="89">
        <v>874.76146049566501</v>
      </c>
      <c r="Q66" s="89">
        <v>825.63547237430623</v>
      </c>
      <c r="R66" s="89">
        <v>740.32281863688377</v>
      </c>
      <c r="S66" s="89">
        <v>674.28623845873585</v>
      </c>
      <c r="T66" s="89">
        <v>612.89473529868974</v>
      </c>
      <c r="U66" s="89">
        <v>552.52260372569174</v>
      </c>
      <c r="V66" s="56">
        <v>496.30223364558447</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21.207616920623352</v>
      </c>
      <c r="T67" s="89">
        <v>169.5881735379553</v>
      </c>
      <c r="U67" s="89">
        <v>329.01540196192752</v>
      </c>
      <c r="V67" s="56">
        <v>559.19604312421757</v>
      </c>
    </row>
    <row r="68" spans="1:22" ht="15">
      <c r="A68" s="108" t="s">
        <v>62</v>
      </c>
      <c r="B68" s="89">
        <v>153.85026210235645</v>
      </c>
      <c r="C68" s="89">
        <v>166.85586160952363</v>
      </c>
      <c r="D68" s="89">
        <v>162.86189423206983</v>
      </c>
      <c r="E68" s="89">
        <v>164.63573785873646</v>
      </c>
      <c r="F68" s="89">
        <v>156.35898476711722</v>
      </c>
      <c r="G68" s="89">
        <v>157.77924357609965</v>
      </c>
      <c r="H68" s="89">
        <v>142.26405676885491</v>
      </c>
      <c r="I68" s="89">
        <v>135.78685372261884</v>
      </c>
      <c r="J68" s="89">
        <v>130.14695985497784</v>
      </c>
      <c r="K68" s="89">
        <v>124.53650478998723</v>
      </c>
      <c r="L68" s="89">
        <v>120.95721685288498</v>
      </c>
      <c r="M68" s="89">
        <v>117.17334372058725</v>
      </c>
      <c r="N68" s="89">
        <v>112.71287105497984</v>
      </c>
      <c r="O68" s="89">
        <v>113.51845428339323</v>
      </c>
      <c r="P68" s="89">
        <v>108.97024445791794</v>
      </c>
      <c r="Q68" s="89">
        <v>106.30104987287031</v>
      </c>
      <c r="R68" s="89">
        <v>104.14583891908251</v>
      </c>
      <c r="S68" s="89">
        <v>96.311315336835335</v>
      </c>
      <c r="T68" s="89">
        <v>80.503755973093575</v>
      </c>
      <c r="U68" s="89">
        <v>52.891428537027146</v>
      </c>
      <c r="V68" s="56">
        <v>22.019615460549723</v>
      </c>
    </row>
    <row r="69" spans="1:22" ht="15">
      <c r="A69" s="53" t="s">
        <v>49</v>
      </c>
      <c r="B69" s="89" t="s">
        <v>208</v>
      </c>
      <c r="C69" s="89" t="s">
        <v>208</v>
      </c>
      <c r="D69" s="89" t="s">
        <v>208</v>
      </c>
      <c r="E69" s="89" t="s">
        <v>208</v>
      </c>
      <c r="F69" s="89">
        <v>130.76265554756569</v>
      </c>
      <c r="G69" s="89">
        <v>131.99139197235561</v>
      </c>
      <c r="H69" s="89">
        <v>117.51288989746045</v>
      </c>
      <c r="I69" s="89">
        <v>110.9120320845051</v>
      </c>
      <c r="J69" s="89">
        <v>112.34804572566095</v>
      </c>
      <c r="K69" s="89">
        <v>106.58642945428629</v>
      </c>
      <c r="L69" s="89">
        <v>102.94557788423731</v>
      </c>
      <c r="M69" s="89">
        <v>91.425933845094107</v>
      </c>
      <c r="N69" s="89">
        <v>90.944522625964922</v>
      </c>
      <c r="O69" s="89">
        <v>91.138755219572147</v>
      </c>
      <c r="P69" s="89">
        <v>88.834930589624179</v>
      </c>
      <c r="Q69" s="89">
        <v>86.778771556037938</v>
      </c>
      <c r="R69" s="89">
        <v>86.231366026940265</v>
      </c>
      <c r="S69" s="89">
        <v>80.335748236138329</v>
      </c>
      <c r="T69" s="89">
        <v>65.581353455437323</v>
      </c>
      <c r="U69" s="89">
        <v>39.224261472368141</v>
      </c>
      <c r="V69" s="56">
        <v>9.4143017429737093</v>
      </c>
    </row>
    <row r="70" spans="1:22" ht="15">
      <c r="A70" s="53" t="s">
        <v>50</v>
      </c>
      <c r="B70" s="89" t="s">
        <v>208</v>
      </c>
      <c r="C70" s="89" t="s">
        <v>208</v>
      </c>
      <c r="D70" s="89" t="s">
        <v>208</v>
      </c>
      <c r="E70" s="89" t="s">
        <v>208</v>
      </c>
      <c r="F70" s="89">
        <v>25.596329219551514</v>
      </c>
      <c r="G70" s="89">
        <v>25.787851603743977</v>
      </c>
      <c r="H70" s="89">
        <v>24.751166871394503</v>
      </c>
      <c r="I70" s="89">
        <v>24.874821638113737</v>
      </c>
      <c r="J70" s="89">
        <v>17.798914129316902</v>
      </c>
      <c r="K70" s="89">
        <v>17.95007533570098</v>
      </c>
      <c r="L70" s="89">
        <v>18.011638968647645</v>
      </c>
      <c r="M70" s="89">
        <v>25.747409875493165</v>
      </c>
      <c r="N70" s="89">
        <v>21.768348429014946</v>
      </c>
      <c r="O70" s="89">
        <v>22.379699063821093</v>
      </c>
      <c r="P70" s="89">
        <v>20.135313868293775</v>
      </c>
      <c r="Q70" s="89">
        <v>19.52227831683237</v>
      </c>
      <c r="R70" s="89">
        <v>17.914472892142228</v>
      </c>
      <c r="S70" s="89">
        <v>15.975567100697029</v>
      </c>
      <c r="T70" s="89">
        <v>14.92240251765627</v>
      </c>
      <c r="U70" s="89">
        <v>13.667167064658988</v>
      </c>
      <c r="V70" s="56">
        <v>12.605313717576013</v>
      </c>
    </row>
    <row r="71" spans="1:22" ht="15">
      <c r="A71" s="110" t="s">
        <v>63</v>
      </c>
      <c r="B71" s="89">
        <v>3966.5986344215985</v>
      </c>
      <c r="C71" s="89">
        <v>4108.4209734578753</v>
      </c>
      <c r="D71" s="89">
        <v>4299.8031676072178</v>
      </c>
      <c r="E71" s="89">
        <v>4624.8303251637517</v>
      </c>
      <c r="F71" s="89">
        <v>4618.4365329286848</v>
      </c>
      <c r="G71" s="89">
        <v>4946.6505350106518</v>
      </c>
      <c r="H71" s="89">
        <v>5167.1132704061574</v>
      </c>
      <c r="I71" s="89">
        <v>5293.8948213310405</v>
      </c>
      <c r="J71" s="89">
        <v>5402.3210880770093</v>
      </c>
      <c r="K71" s="89">
        <v>5535.1529389482857</v>
      </c>
      <c r="L71" s="89">
        <v>5602.9183436109079</v>
      </c>
      <c r="M71" s="89">
        <v>5864.8146901408054</v>
      </c>
      <c r="N71" s="89">
        <v>6097.5188819710611</v>
      </c>
      <c r="O71" s="89">
        <v>6518.4451879510007</v>
      </c>
      <c r="P71" s="89">
        <v>6647.9228014013433</v>
      </c>
      <c r="Q71" s="89">
        <v>6944.4504117157057</v>
      </c>
      <c r="R71" s="89">
        <v>7300.1820683704018</v>
      </c>
      <c r="S71" s="89">
        <v>7464.4129512955769</v>
      </c>
      <c r="T71" s="89">
        <v>7642.5500026659129</v>
      </c>
      <c r="U71" s="89">
        <v>7834.8900625885726</v>
      </c>
      <c r="V71" s="56">
        <v>7870.4187605752486</v>
      </c>
    </row>
    <row r="72" spans="1:22" ht="27" customHeight="1">
      <c r="A72" s="110" t="s">
        <v>96</v>
      </c>
      <c r="B72" s="89" t="s">
        <v>208</v>
      </c>
      <c r="C72" s="89" t="s">
        <v>208</v>
      </c>
      <c r="D72" s="89" t="s">
        <v>208</v>
      </c>
      <c r="E72" s="89" t="s">
        <v>208</v>
      </c>
      <c r="F72" s="89" t="s">
        <v>208</v>
      </c>
      <c r="G72" s="89" t="s">
        <v>208</v>
      </c>
      <c r="H72" s="89" t="s">
        <v>208</v>
      </c>
      <c r="I72" s="89" t="s">
        <v>208</v>
      </c>
      <c r="J72" s="89">
        <v>151.71198129050816</v>
      </c>
      <c r="K72" s="89">
        <v>142.64841062251529</v>
      </c>
      <c r="L72" s="89">
        <v>148.21206635208213</v>
      </c>
      <c r="M72" s="89">
        <v>173.364304024126</v>
      </c>
      <c r="N72" s="89">
        <v>217.3851226382543</v>
      </c>
      <c r="O72" s="89">
        <v>206.30173555219827</v>
      </c>
      <c r="P72" s="89">
        <v>209.12346636790616</v>
      </c>
      <c r="Q72" s="89">
        <v>225.33771720475579</v>
      </c>
      <c r="R72" s="89">
        <v>225.65239347617825</v>
      </c>
      <c r="S72" s="89">
        <v>219.9435865764622</v>
      </c>
      <c r="T72" s="89">
        <v>221.50761751432208</v>
      </c>
      <c r="U72" s="89">
        <v>203.58559394964692</v>
      </c>
      <c r="V72" s="56">
        <v>203.30681073151882</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0.17197519740199832</v>
      </c>
      <c r="T73" s="89">
        <v>1.5256498544676409</v>
      </c>
      <c r="U73" s="89">
        <v>47.492593864144993</v>
      </c>
      <c r="V73" s="56">
        <v>165.63645529913791</v>
      </c>
    </row>
    <row r="74" spans="1:22" ht="15">
      <c r="A74" s="110" t="s">
        <v>64</v>
      </c>
      <c r="B74" s="89" t="s">
        <v>208</v>
      </c>
      <c r="C74" s="89" t="s">
        <v>208</v>
      </c>
      <c r="D74" s="89" t="s">
        <v>208</v>
      </c>
      <c r="E74" s="89" t="s">
        <v>208</v>
      </c>
      <c r="F74" s="89">
        <v>219.78474050347086</v>
      </c>
      <c r="G74" s="89">
        <v>208.65094127169147</v>
      </c>
      <c r="H74" s="89">
        <v>206.78721061459439</v>
      </c>
      <c r="I74" s="89">
        <v>223.95067850102222</v>
      </c>
      <c r="J74" s="89">
        <v>279.67103848894402</v>
      </c>
      <c r="K74" s="89">
        <v>340.14686140265297</v>
      </c>
      <c r="L74" s="89">
        <v>215.0082842735282</v>
      </c>
      <c r="M74" s="89">
        <v>215.32527214944565</v>
      </c>
      <c r="N74" s="89">
        <v>271.72600430609583</v>
      </c>
      <c r="O74" s="89">
        <v>272.3688331179801</v>
      </c>
      <c r="P74" s="89">
        <v>267.18624965146728</v>
      </c>
      <c r="Q74" s="89">
        <v>206.82158328712987</v>
      </c>
      <c r="R74" s="89">
        <v>200.88212696622213</v>
      </c>
      <c r="S74" s="89">
        <v>196.88143055011258</v>
      </c>
      <c r="T74" s="89">
        <v>191.54840332120497</v>
      </c>
      <c r="U74" s="89">
        <v>187.52797632748968</v>
      </c>
      <c r="V74" s="56">
        <v>181.34188373070427</v>
      </c>
    </row>
    <row r="75" spans="1:22" s="115" customFormat="1" ht="40.5" customHeight="1">
      <c r="A75" s="117" t="s">
        <v>190</v>
      </c>
      <c r="B75" s="118">
        <v>10883.562174768236</v>
      </c>
      <c r="C75" s="118">
        <v>11064.150552942907</v>
      </c>
      <c r="D75" s="118">
        <v>11221.701057800716</v>
      </c>
      <c r="E75" s="118">
        <v>11567.259935099395</v>
      </c>
      <c r="F75" s="118">
        <v>11939.654445197923</v>
      </c>
      <c r="G75" s="118">
        <v>12575.216056128882</v>
      </c>
      <c r="H75" s="118">
        <v>12888.80895442152</v>
      </c>
      <c r="I75" s="118">
        <v>12664.345071816417</v>
      </c>
      <c r="J75" s="118">
        <v>13371.196804981026</v>
      </c>
      <c r="K75" s="118">
        <v>13426.987811474934</v>
      </c>
      <c r="L75" s="118">
        <v>13295.175692073595</v>
      </c>
      <c r="M75" s="118">
        <v>13626.506539283391</v>
      </c>
      <c r="N75" s="118">
        <v>14004.979153976001</v>
      </c>
      <c r="O75" s="118">
        <v>14984.919205274578</v>
      </c>
      <c r="P75" s="118">
        <v>15133.968425500236</v>
      </c>
      <c r="Q75" s="118">
        <v>15368.57546218783</v>
      </c>
      <c r="R75" s="118">
        <v>15685.521801996305</v>
      </c>
      <c r="S75" s="118">
        <v>15222.595726186095</v>
      </c>
      <c r="T75" s="118">
        <v>15405.879025646485</v>
      </c>
      <c r="U75" s="118">
        <v>15636.225634514749</v>
      </c>
      <c r="V75" s="119">
        <v>15589.857612556014</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204</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AA!C$16</f>
        <v>178.58457802963343</v>
      </c>
      <c r="C3" s="89">
        <f>AA!D$16</f>
        <v>192.99356641206387</v>
      </c>
      <c r="D3" s="89">
        <f>AA!E$16</f>
        <v>206.82748965458018</v>
      </c>
      <c r="E3" s="89">
        <f>AA!F$16</f>
        <v>218.48789282476676</v>
      </c>
      <c r="F3" s="89">
        <f>AA!G$16</f>
        <v>225.21540549155083</v>
      </c>
      <c r="G3" s="89">
        <f>AA!H$16</f>
        <v>239.01986462863761</v>
      </c>
      <c r="H3" s="89">
        <f>AA!I$16</f>
        <v>254.48944427372328</v>
      </c>
      <c r="I3" s="89">
        <f>AA!J$16</f>
        <v>269.06215455920045</v>
      </c>
      <c r="J3" s="89">
        <f>AA!K$16</f>
        <v>285.14623842340319</v>
      </c>
      <c r="K3" s="89">
        <f>AA!L$16</f>
        <v>305.03756656652126</v>
      </c>
      <c r="L3" s="89">
        <f>AA!M$16</f>
        <v>322.86916292612358</v>
      </c>
      <c r="M3" s="89">
        <f>AA!N$16</f>
        <v>344.95799554401236</v>
      </c>
      <c r="N3" s="89">
        <f>AA!O$16</f>
        <v>365.26342545173719</v>
      </c>
      <c r="O3" s="89">
        <f>AA!P$16</f>
        <v>386.92126391894743</v>
      </c>
      <c r="P3" s="89">
        <f>AA!Q$16</f>
        <v>387.90696989115065</v>
      </c>
      <c r="Q3" s="89">
        <f>AA!R$16</f>
        <v>391.56381689039006</v>
      </c>
      <c r="R3" s="89">
        <f>AA!S$16</f>
        <v>397.65905479563605</v>
      </c>
      <c r="S3" s="89">
        <f>AA!T$16</f>
        <v>384.60256342470217</v>
      </c>
      <c r="T3" s="89">
        <f>AA!U$16</f>
        <v>384.65121650718913</v>
      </c>
      <c r="U3" s="89">
        <f>AA!V$16</f>
        <v>384.483616187846</v>
      </c>
      <c r="V3" s="56">
        <f>AA!W$16</f>
        <v>379.91311391133661</v>
      </c>
    </row>
    <row r="4" spans="1:22" ht="15" customHeight="1">
      <c r="A4" s="108" t="s">
        <v>182</v>
      </c>
      <c r="B4" s="89">
        <f>BBWB!C$16</f>
        <v>54.795325054705643</v>
      </c>
      <c r="C4" s="89">
        <f>BBWB!D$16</f>
        <v>51.659593923132284</v>
      </c>
      <c r="D4" s="89">
        <f>BBWB!E$16</f>
        <v>50.637897812778327</v>
      </c>
      <c r="E4" s="89">
        <f>BBWB!F$16</f>
        <v>52.582483093284125</v>
      </c>
      <c r="F4" s="89">
        <f>BBWB!G$16</f>
        <v>50.660999708406344</v>
      </c>
      <c r="G4" s="89">
        <f>BBWB!H$16</f>
        <v>56.422405298155482</v>
      </c>
      <c r="H4" s="89">
        <f>BBWB!I$16</f>
        <v>57.909113608344349</v>
      </c>
      <c r="I4" s="89">
        <f>BBWB!J$16</f>
        <v>53.489591478076889</v>
      </c>
      <c r="J4" s="89">
        <f>BBWB!K$16</f>
        <v>49.30555126470459</v>
      </c>
      <c r="K4" s="89">
        <f>BBWB!L$16</f>
        <v>46.715848702352531</v>
      </c>
      <c r="L4" s="89">
        <f>BBWB!M$16</f>
        <v>42.639218287298547</v>
      </c>
      <c r="M4" s="89">
        <f>BBWB!N$16</f>
        <v>39.145617136939364</v>
      </c>
      <c r="N4" s="89">
        <f>BBWB!O$16</f>
        <v>35.790605331073834</v>
      </c>
      <c r="O4" s="89">
        <f>BBWB!P$16</f>
        <v>34.114353851002512</v>
      </c>
      <c r="P4" s="89">
        <f>BBWB!Q$16</f>
        <v>31.923145868959359</v>
      </c>
      <c r="Q4" s="89">
        <f>BBWB!R$16</f>
        <v>30.78576172971556</v>
      </c>
      <c r="R4" s="89">
        <f>BBWB!S$16</f>
        <v>30.396971772570915</v>
      </c>
      <c r="S4" s="89">
        <f>BBWB!T$16</f>
        <v>30.26393644928736</v>
      </c>
      <c r="T4" s="89">
        <f>BBWB!U$16</f>
        <v>29.52253750565594</v>
      </c>
      <c r="U4" s="89">
        <f>BBWB!V$16</f>
        <v>29.600064368782878</v>
      </c>
      <c r="V4" s="56">
        <f>BBWB!W$16</f>
        <v>29.487177118024217</v>
      </c>
    </row>
    <row r="5" spans="1:22" ht="15" customHeight="1">
      <c r="A5" s="108" t="s">
        <v>45</v>
      </c>
      <c r="B5" s="89"/>
      <c r="C5" s="89"/>
      <c r="D5" s="89"/>
      <c r="E5" s="89"/>
      <c r="F5" s="89"/>
      <c r="G5" s="89">
        <f>CA!H$16</f>
        <v>67.251605319466293</v>
      </c>
      <c r="H5" s="89">
        <f>CA!I$16</f>
        <v>70.983086430572513</v>
      </c>
      <c r="I5" s="89">
        <f>CA!J$16</f>
        <v>74.640202411904269</v>
      </c>
      <c r="J5" s="89">
        <f>CA!K$16</f>
        <v>76.664555870720633</v>
      </c>
      <c r="K5" s="89">
        <f>CA!L$16</f>
        <v>79.747285664973788</v>
      </c>
      <c r="L5" s="89">
        <f>CA!M$16</f>
        <v>80.459159838585137</v>
      </c>
      <c r="M5" s="89">
        <f>CA!N$16</f>
        <v>85.809511948974361</v>
      </c>
      <c r="N5" s="89">
        <f>CA!O$16</f>
        <v>90.104827592458435</v>
      </c>
      <c r="O5" s="89">
        <f>CA!P$16</f>
        <v>97.271877661346778</v>
      </c>
      <c r="P5" s="89">
        <f>CA!Q$16</f>
        <v>100.34196300626989</v>
      </c>
      <c r="Q5" s="89">
        <f>CA!R$16</f>
        <v>109.22087559868059</v>
      </c>
      <c r="R5" s="89">
        <f>CA!S$16</f>
        <v>120.27961098362348</v>
      </c>
      <c r="S5" s="89">
        <f>CA!T$16</f>
        <v>129.53678147623719</v>
      </c>
      <c r="T5" s="89">
        <f>CA!U$16</f>
        <v>144.58642678053843</v>
      </c>
      <c r="U5" s="89">
        <f>CA!V$16</f>
        <v>159.64505007753388</v>
      </c>
      <c r="V5" s="56">
        <f>CA!W$16</f>
        <v>166.52559676978927</v>
      </c>
    </row>
    <row r="6" spans="1:22" ht="15" customHeight="1">
      <c r="A6" s="108" t="s">
        <v>103</v>
      </c>
      <c r="B6" s="89"/>
      <c r="C6" s="89"/>
      <c r="D6" s="89"/>
      <c r="E6" s="89"/>
      <c r="F6" s="89"/>
      <c r="G6" s="89"/>
      <c r="H6" s="89"/>
      <c r="I6" s="89"/>
      <c r="J6" s="89"/>
      <c r="K6" s="89"/>
      <c r="L6" s="89"/>
      <c r="M6" s="89"/>
      <c r="N6" s="89"/>
      <c r="O6" s="89">
        <f>CWP!P$16</f>
        <v>16.972296459765452</v>
      </c>
      <c r="P6" s="89">
        <f>CWP!Q$16</f>
        <v>27.642692040695863</v>
      </c>
      <c r="Q6" s="89">
        <f>CWP!R$16</f>
        <v>4.3002183127213609</v>
      </c>
      <c r="R6" s="89">
        <f>CWP!S$16</f>
        <v>7.999835124037638</v>
      </c>
      <c r="S6" s="89">
        <f>CWP!T$16</f>
        <v>0.22309597523219807</v>
      </c>
      <c r="T6" s="89">
        <f>CWP!U$16</f>
        <v>0.22072000000000003</v>
      </c>
      <c r="U6" s="89"/>
      <c r="V6" s="56"/>
    </row>
    <row r="7" spans="1:22" ht="15" customHeight="1">
      <c r="A7" s="108" t="s">
        <v>46</v>
      </c>
      <c r="B7" s="89">
        <f>CTB!C$16</f>
        <v>87.356729999999999</v>
      </c>
      <c r="C7" s="89">
        <f>CTB!D$16</f>
        <v>94.058711000000002</v>
      </c>
      <c r="D7" s="89">
        <f>CTB!E$16</f>
        <v>103.313711</v>
      </c>
      <c r="E7" s="89">
        <f>CTB!F$16</f>
        <v>108.169843</v>
      </c>
      <c r="F7" s="89">
        <f>CTB!G$16</f>
        <v>118.98254900000002</v>
      </c>
      <c r="G7" s="89">
        <f>CTB!H$16</f>
        <v>123.72467600000002</v>
      </c>
      <c r="H7" s="89">
        <f>CTB!I$16</f>
        <v>130.99570599999998</v>
      </c>
      <c r="I7" s="89">
        <f>CTB!J$16</f>
        <v>145.12074900000002</v>
      </c>
      <c r="J7" s="89">
        <f>CTB!K$16</f>
        <v>160.45740000000001</v>
      </c>
      <c r="K7" s="89">
        <f>CTB!L$16</f>
        <v>176.47248999999999</v>
      </c>
      <c r="L7" s="89">
        <f>CTB!M$16</f>
        <v>183.76244300000002</v>
      </c>
      <c r="M7" s="89">
        <f>CTB!N$16</f>
        <v>188.90478100000004</v>
      </c>
      <c r="N7" s="89">
        <f>CTB!O$16</f>
        <v>199.600787</v>
      </c>
      <c r="O7" s="89">
        <f>CTB!P$16</f>
        <v>222.66889699999999</v>
      </c>
      <c r="P7" s="89">
        <f>CTB!Q$16</f>
        <v>237.858463</v>
      </c>
      <c r="Q7" s="89">
        <f>CTB!R$16</f>
        <v>246.06113200000004</v>
      </c>
      <c r="R7" s="89">
        <f>CTB!S$16</f>
        <v>251.21643900000007</v>
      </c>
      <c r="S7" s="89"/>
      <c r="T7" s="89"/>
      <c r="U7" s="89"/>
      <c r="V7" s="56"/>
    </row>
    <row r="8" spans="1:22" ht="30" customHeight="1">
      <c r="A8" s="108" t="s">
        <v>47</v>
      </c>
      <c r="B8" s="89">
        <f>DLA!C$16</f>
        <v>374.64389356509542</v>
      </c>
      <c r="C8" s="89">
        <f>DLA!D$16</f>
        <v>420.59101797011152</v>
      </c>
      <c r="D8" s="89">
        <f>DLA!E$16</f>
        <v>451.4405139064142</v>
      </c>
      <c r="E8" s="89">
        <f>DLA!F$16</f>
        <v>474.94506140898136</v>
      </c>
      <c r="F8" s="89">
        <f>DLA!G$16</f>
        <v>501.87208518492758</v>
      </c>
      <c r="G8" s="89">
        <f>DLA!H$16</f>
        <v>541.46206771261791</v>
      </c>
      <c r="H8" s="89">
        <f>DLA!I$16</f>
        <v>586.79408335570633</v>
      </c>
      <c r="I8" s="89">
        <f>DLA!J$16</f>
        <v>630.70925412321662</v>
      </c>
      <c r="J8" s="89">
        <f>DLA!K$16</f>
        <v>671.37389736416037</v>
      </c>
      <c r="K8" s="89">
        <f>DLA!L$16</f>
        <v>711.97885920784711</v>
      </c>
      <c r="L8" s="89">
        <f>DLA!M$16</f>
        <v>749.97101489302861</v>
      </c>
      <c r="M8" s="89">
        <f>DLA!N$16</f>
        <v>799.49765136282178</v>
      </c>
      <c r="N8" s="89">
        <f>DLA!O$16</f>
        <v>842.01851419064133</v>
      </c>
      <c r="O8" s="89">
        <f>DLA!P$16</f>
        <v>903.38796121391158</v>
      </c>
      <c r="P8" s="89">
        <f>DLA!Q$16</f>
        <v>923.28500178292893</v>
      </c>
      <c r="Q8" s="89">
        <f>DLA!R$16</f>
        <v>964.25762161531225</v>
      </c>
      <c r="R8" s="89">
        <f>DLA!S$16</f>
        <v>1018.3071454674268</v>
      </c>
      <c r="S8" s="89">
        <f>DLA!T$16</f>
        <v>1036.537643128489</v>
      </c>
      <c r="T8" s="89">
        <f>DLA!U$16</f>
        <v>1019.8619514425935</v>
      </c>
      <c r="U8" s="89">
        <f>DLA!V$16</f>
        <v>928.74784785245129</v>
      </c>
      <c r="V8" s="56">
        <f>DLA!W$16</f>
        <v>766.93059711279489</v>
      </c>
    </row>
    <row r="9" spans="1:22" ht="15" customHeight="1">
      <c r="A9" s="53" t="s">
        <v>48</v>
      </c>
      <c r="B9" s="89"/>
      <c r="C9" s="89"/>
      <c r="D9" s="89"/>
      <c r="E9" s="89"/>
      <c r="F9" s="89"/>
      <c r="G9" s="89"/>
      <c r="H9" s="89">
        <f>'DLA (children)'!I$16</f>
        <v>47.305376162983578</v>
      </c>
      <c r="I9" s="89">
        <f>'DLA (children)'!J$16</f>
        <v>49.346361235669072</v>
      </c>
      <c r="J9" s="89">
        <f>'DLA (children)'!K$16</f>
        <v>51.94246416481117</v>
      </c>
      <c r="K9" s="89">
        <f>'DLA (children)'!L$16</f>
        <v>57.027973705596985</v>
      </c>
      <c r="L9" s="89">
        <f>'DLA (children)'!M$16</f>
        <v>59.731243369774049</v>
      </c>
      <c r="M9" s="89">
        <f>'DLA (children)'!N$16</f>
        <v>63.367563109461436</v>
      </c>
      <c r="N9" s="89">
        <f>'DLA (children)'!O$16</f>
        <v>67.11245669639483</v>
      </c>
      <c r="O9" s="89">
        <f>'DLA (children)'!P$16</f>
        <v>71.529723206617774</v>
      </c>
      <c r="P9" s="89">
        <f>'DLA (children)'!Q$16</f>
        <v>71.791182587646617</v>
      </c>
      <c r="Q9" s="89">
        <f>'DLA (children)'!R$16</f>
        <v>76.238475718435069</v>
      </c>
      <c r="R9" s="89">
        <f>'DLA (children)'!S$16</f>
        <v>79.377511134784569</v>
      </c>
      <c r="S9" s="89">
        <f>'DLA (children)'!T$16</f>
        <v>82.047999739670175</v>
      </c>
      <c r="T9" s="89">
        <f>'DLA (children)'!U$16</f>
        <v>95.01491002729523</v>
      </c>
      <c r="U9" s="89">
        <f>'DLA (children)'!V$16</f>
        <v>99.83166768926624</v>
      </c>
      <c r="V9" s="56">
        <f>'DLA (children)'!W$16</f>
        <v>101.836788587535</v>
      </c>
    </row>
    <row r="10" spans="1:22" ht="15" customHeight="1">
      <c r="A10" s="53" t="s">
        <v>49</v>
      </c>
      <c r="B10" s="89"/>
      <c r="C10" s="89"/>
      <c r="D10" s="89"/>
      <c r="E10" s="89"/>
      <c r="F10" s="89"/>
      <c r="G10" s="89"/>
      <c r="H10" s="89">
        <f>'DLA (working age)'!I$16</f>
        <v>328.1802718928983</v>
      </c>
      <c r="I10" s="89">
        <f>'DLA (working age)'!J$16</f>
        <v>349.32204410526504</v>
      </c>
      <c r="J10" s="89">
        <f>'DLA (working age)'!K$16</f>
        <v>366.18808638115826</v>
      </c>
      <c r="K10" s="89">
        <f>'DLA (working age)'!L$16</f>
        <v>379.4437553133061</v>
      </c>
      <c r="L10" s="89">
        <f>'DLA (working age)'!M$16</f>
        <v>391.24253228603237</v>
      </c>
      <c r="M10" s="89">
        <f>'DLA (working age)'!N$16</f>
        <v>408.78682753658921</v>
      </c>
      <c r="N10" s="89">
        <f>'DLA (working age)'!O$16</f>
        <v>424.12335935166988</v>
      </c>
      <c r="O10" s="89">
        <f>'DLA (working age)'!P$16</f>
        <v>448.28920549971821</v>
      </c>
      <c r="P10" s="89">
        <f>'DLA (working age)'!Q$16</f>
        <v>451.61825421284368</v>
      </c>
      <c r="Q10" s="89">
        <f>'DLA (working age)'!R$16</f>
        <v>474.55130609876659</v>
      </c>
      <c r="R10" s="89">
        <f>'DLA (working age)'!S$16</f>
        <v>502.19268083269583</v>
      </c>
      <c r="S10" s="89">
        <f>'DLA (working age)'!T$16</f>
        <v>506.36460506213365</v>
      </c>
      <c r="T10" s="89">
        <f>'DLA (working age)'!U$16</f>
        <v>459.68059666250264</v>
      </c>
      <c r="U10" s="89">
        <f>'DLA (working age)'!V$16</f>
        <v>386.50988161041408</v>
      </c>
      <c r="V10" s="56">
        <f>'DLA (working age)'!W$16</f>
        <v>262.32137270391655</v>
      </c>
    </row>
    <row r="11" spans="1:22" ht="15" customHeight="1">
      <c r="A11" s="53" t="s">
        <v>50</v>
      </c>
      <c r="B11" s="89"/>
      <c r="C11" s="89"/>
      <c r="D11" s="89"/>
      <c r="E11" s="89"/>
      <c r="F11" s="89"/>
      <c r="G11" s="89"/>
      <c r="H11" s="89">
        <f>'DLA (pensioners)'!I$16</f>
        <v>211.48208233028208</v>
      </c>
      <c r="I11" s="89">
        <f>'DLA (pensioners)'!J$16</f>
        <v>232.94724033978503</v>
      </c>
      <c r="J11" s="89">
        <f>'DLA (pensioners)'!K$16</f>
        <v>254.17574367954072</v>
      </c>
      <c r="K11" s="89">
        <f>'DLA (pensioners)'!L$16</f>
        <v>275.66932440869004</v>
      </c>
      <c r="L11" s="89">
        <f>'DLA (pensioners)'!M$16</f>
        <v>299.11658744039073</v>
      </c>
      <c r="M11" s="89">
        <f>'DLA (pensioners)'!N$16</f>
        <v>327.26946424009219</v>
      </c>
      <c r="N11" s="89">
        <f>'DLA (pensioners)'!O$16</f>
        <v>350.29718855618353</v>
      </c>
      <c r="O11" s="89">
        <f>'DLA (pensioners)'!P$16</f>
        <v>383.44431230960339</v>
      </c>
      <c r="P11" s="89">
        <f>'DLA (pensioners)'!Q$16</f>
        <v>401.36764058269949</v>
      </c>
      <c r="Q11" s="89">
        <f>'DLA (pensioners)'!R$16</f>
        <v>413.20735752154155</v>
      </c>
      <c r="R11" s="89">
        <f>'DLA (pensioners)'!S$16</f>
        <v>436.87765492771234</v>
      </c>
      <c r="S11" s="89">
        <f>'DLA (pensioners)'!T$16</f>
        <v>450.08281261922116</v>
      </c>
      <c r="T11" s="89">
        <f>'DLA (pensioners)'!U$16</f>
        <v>470.56662799474208</v>
      </c>
      <c r="U11" s="89">
        <f>'DLA (pensioners)'!V$16</f>
        <v>442.1258554807988</v>
      </c>
      <c r="V11" s="56">
        <f>'DLA (pensioners)'!W$16</f>
        <v>408.57141715227027</v>
      </c>
    </row>
    <row r="12" spans="1:22" ht="15" customHeight="1">
      <c r="A12" s="108" t="s">
        <v>91</v>
      </c>
      <c r="B12" s="89"/>
      <c r="C12" s="89"/>
      <c r="D12" s="89"/>
      <c r="E12" s="89"/>
      <c r="F12" s="89"/>
      <c r="G12" s="89"/>
      <c r="H12" s="89">
        <f>DHP!I$16</f>
        <v>0.565855</v>
      </c>
      <c r="I12" s="89">
        <f>DHP!J$16</f>
        <v>0.66974400000000012</v>
      </c>
      <c r="J12" s="89">
        <f>DHP!K$16</f>
        <v>0.70686599999999988</v>
      </c>
      <c r="K12" s="89">
        <f>DHP!L$16</f>
        <v>0.89972900000000022</v>
      </c>
      <c r="L12" s="89">
        <f>DHP!M$16</f>
        <v>0.90104099999999987</v>
      </c>
      <c r="M12" s="89">
        <f>DHP!N$16</f>
        <v>1.0088810000000001</v>
      </c>
      <c r="N12" s="89">
        <f>DHP!O$16</f>
        <v>1.0473090000000003</v>
      </c>
      <c r="O12" s="89">
        <f>DHP!P$16</f>
        <v>1.1789940000000001</v>
      </c>
      <c r="P12" s="89">
        <f>DHP!Q$16</f>
        <v>1.0657660000000002</v>
      </c>
      <c r="Q12" s="89">
        <f>DHP!R$16</f>
        <v>1.2054960000000001</v>
      </c>
      <c r="R12" s="89">
        <f>DHP!S$16</f>
        <v>2.5543660000000004</v>
      </c>
      <c r="S12" s="89">
        <f>DHP!T$16</f>
        <v>7.7241759999999999</v>
      </c>
      <c r="T12" s="89">
        <f>DHP!U$16</f>
        <v>8.2224470000000007</v>
      </c>
      <c r="U12" s="89">
        <f>DHP!V$16</f>
        <v>6.634253000000002</v>
      </c>
      <c r="V12" s="56">
        <f>DHP!W$16</f>
        <v>7.891589999999999</v>
      </c>
    </row>
    <row r="13" spans="1:22" ht="30" customHeight="1">
      <c r="A13" s="108" t="s">
        <v>101</v>
      </c>
      <c r="B13" s="89"/>
      <c r="C13" s="89"/>
      <c r="D13" s="89"/>
      <c r="E13" s="89"/>
      <c r="F13" s="89"/>
      <c r="G13" s="89"/>
      <c r="H13" s="89"/>
      <c r="I13" s="89"/>
      <c r="J13" s="89"/>
      <c r="K13" s="89"/>
      <c r="L13" s="89"/>
      <c r="M13" s="89"/>
      <c r="N13" s="89">
        <f>ESA!O$16</f>
        <v>8.8607536855198479</v>
      </c>
      <c r="O13" s="89">
        <f>ESA!P$16</f>
        <v>84.857509709607797</v>
      </c>
      <c r="P13" s="89">
        <f>ESA!Q$16</f>
        <v>146.17378212114082</v>
      </c>
      <c r="Q13" s="89">
        <f>ESA!R$16</f>
        <v>217.5336981126633</v>
      </c>
      <c r="R13" s="89">
        <f>ESA!S$16</f>
        <v>415.26623580602359</v>
      </c>
      <c r="S13" s="89">
        <f>ESA!T$16</f>
        <v>646.57774403697488</v>
      </c>
      <c r="T13" s="89">
        <f>ESA!U$16</f>
        <v>804.41651451458222</v>
      </c>
      <c r="U13" s="89">
        <f>ESA!V$16</f>
        <v>900.44738130277165</v>
      </c>
      <c r="V13" s="56">
        <f>ESA!W$16</f>
        <v>952.56298761057883</v>
      </c>
    </row>
    <row r="14" spans="1:22" ht="15" customHeight="1">
      <c r="A14" s="109" t="s">
        <v>51</v>
      </c>
      <c r="B14" s="89">
        <f>HB!C$16</f>
        <v>506.35766899999999</v>
      </c>
      <c r="C14" s="89">
        <f>HB!D$16</f>
        <v>501.30169100000001</v>
      </c>
      <c r="D14" s="89">
        <f>HB!E$16</f>
        <v>500.110184</v>
      </c>
      <c r="E14" s="89">
        <f>HB!F$16</f>
        <v>507.55523399999998</v>
      </c>
      <c r="F14" s="89">
        <f>HB!G$16</f>
        <v>515.44808</v>
      </c>
      <c r="G14" s="89">
        <f>HB!H$16</f>
        <v>530.29586900000015</v>
      </c>
      <c r="H14" s="89">
        <f>HB!I$16</f>
        <v>573.33158800000001</v>
      </c>
      <c r="I14" s="89">
        <f>HB!J$16</f>
        <v>545.38730199999998</v>
      </c>
      <c r="J14" s="89">
        <f>HB!K$16</f>
        <v>559.05071800000007</v>
      </c>
      <c r="K14" s="89">
        <f>HB!L$16</f>
        <v>583.10007999999993</v>
      </c>
      <c r="L14" s="89">
        <f>HB!M$16</f>
        <v>613.72234400000002</v>
      </c>
      <c r="M14" s="89">
        <f>HB!N$16</f>
        <v>656.2032559999999</v>
      </c>
      <c r="N14" s="89">
        <f>HB!O$16</f>
        <v>712.19316100000003</v>
      </c>
      <c r="O14" s="89">
        <f>HB!P$16</f>
        <v>833.85396399999991</v>
      </c>
      <c r="P14" s="89">
        <f>HB!Q$16</f>
        <v>892.8476730000001</v>
      </c>
      <c r="Q14" s="89">
        <f>HB!R$16</f>
        <v>955.82454000000018</v>
      </c>
      <c r="R14" s="89">
        <f>HB!S$16</f>
        <v>991.56646499999988</v>
      </c>
      <c r="S14" s="89">
        <f>HB!T$16</f>
        <v>1003.9478170000001</v>
      </c>
      <c r="T14" s="89">
        <f>HB!U$16</f>
        <v>1011.282523</v>
      </c>
      <c r="U14" s="89">
        <f>HB!V$16</f>
        <v>1024.1701209999999</v>
      </c>
      <c r="V14" s="56">
        <f>HB!W$16</f>
        <v>1008.719562</v>
      </c>
    </row>
    <row r="15" spans="1:22" ht="15" customHeight="1">
      <c r="A15" s="53" t="s">
        <v>183</v>
      </c>
      <c r="B15" s="89"/>
      <c r="C15" s="89"/>
      <c r="D15" s="89"/>
      <c r="E15" s="89"/>
      <c r="F15" s="89"/>
      <c r="G15" s="89"/>
      <c r="H15" s="89"/>
      <c r="I15" s="89"/>
      <c r="J15" s="89"/>
      <c r="K15" s="89"/>
      <c r="L15" s="89"/>
      <c r="M15" s="89"/>
      <c r="N15" s="89">
        <v>474.40384499999999</v>
      </c>
      <c r="O15" s="89">
        <v>580.88423499999999</v>
      </c>
      <c r="P15" s="89">
        <v>627.759816</v>
      </c>
      <c r="Q15" s="89">
        <v>677.80034599999999</v>
      </c>
      <c r="R15" s="89">
        <v>710.00972100000001</v>
      </c>
      <c r="S15" s="89">
        <v>715.05014399999993</v>
      </c>
      <c r="T15" s="89">
        <v>722.22576200000003</v>
      </c>
      <c r="U15" s="89">
        <v>733.02452300000004</v>
      </c>
      <c r="V15" s="56">
        <v>720.71489000000008</v>
      </c>
    </row>
    <row r="16" spans="1:22" ht="15" customHeight="1">
      <c r="A16" s="53" t="s">
        <v>184</v>
      </c>
      <c r="B16" s="89"/>
      <c r="C16" s="89"/>
      <c r="D16" s="89"/>
      <c r="E16" s="89"/>
      <c r="F16" s="89"/>
      <c r="G16" s="89"/>
      <c r="H16" s="89"/>
      <c r="I16" s="89"/>
      <c r="J16" s="89"/>
      <c r="K16" s="89"/>
      <c r="L16" s="89"/>
      <c r="M16" s="89"/>
      <c r="N16" s="89">
        <v>237.78931699999998</v>
      </c>
      <c r="O16" s="89">
        <v>252.96973</v>
      </c>
      <c r="P16" s="89">
        <v>265.08785599999999</v>
      </c>
      <c r="Q16" s="89">
        <v>278.02419400000002</v>
      </c>
      <c r="R16" s="89">
        <v>281.55674299999998</v>
      </c>
      <c r="S16" s="89">
        <v>288.897673</v>
      </c>
      <c r="T16" s="89">
        <v>289.05676099999999</v>
      </c>
      <c r="U16" s="89">
        <v>291.14559800000001</v>
      </c>
      <c r="V16" s="56">
        <v>288.00467200000003</v>
      </c>
    </row>
    <row r="17" spans="1:22" ht="15" customHeight="1">
      <c r="A17" s="109" t="s">
        <v>52</v>
      </c>
      <c r="B17" s="89">
        <f>IB!C$16</f>
        <v>754.17080012627844</v>
      </c>
      <c r="C17" s="89">
        <f>IB!D$16</f>
        <v>719.21410879676546</v>
      </c>
      <c r="D17" s="89">
        <f>IB!E$16</f>
        <v>694.68411771453407</v>
      </c>
      <c r="E17" s="89">
        <f>IB!F$16</f>
        <v>647.3782371784107</v>
      </c>
      <c r="F17" s="89">
        <f>IB!G$16</f>
        <v>643.70114625248425</v>
      </c>
      <c r="G17" s="89">
        <f>IB!H$16</f>
        <v>635.78941135165655</v>
      </c>
      <c r="H17" s="89">
        <f>IB!I$16</f>
        <v>626.65710098665045</v>
      </c>
      <c r="I17" s="89">
        <f>IB!J$16</f>
        <v>614.27346954720849</v>
      </c>
      <c r="J17" s="89">
        <f>IB!K$16</f>
        <v>597.93560974776483</v>
      </c>
      <c r="K17" s="89">
        <f>IB!L$16</f>
        <v>593.15456125508763</v>
      </c>
      <c r="L17" s="89">
        <f>IB!M$16</f>
        <v>576.98178892243527</v>
      </c>
      <c r="M17" s="89">
        <f>IB!N$16</f>
        <v>575.28654637333364</v>
      </c>
      <c r="N17" s="89">
        <f>IB!O$16</f>
        <v>551.8758918970791</v>
      </c>
      <c r="O17" s="89">
        <f>IB!P$16</f>
        <v>512.88188855926626</v>
      </c>
      <c r="P17" s="89">
        <f>IB!Q$16</f>
        <v>463.78917077001734</v>
      </c>
      <c r="Q17" s="89">
        <f>IB!R$16</f>
        <v>411.81202167130101</v>
      </c>
      <c r="R17" s="89">
        <f>IB!S$16</f>
        <v>273.00947288510542</v>
      </c>
      <c r="S17" s="89">
        <f>IB!T$16</f>
        <v>108.78930702047701</v>
      </c>
      <c r="T17" s="89">
        <f>IB!U$16</f>
        <v>25.092062251152942</v>
      </c>
      <c r="U17" s="89">
        <f>IB!V$16</f>
        <v>6.1676287153907881</v>
      </c>
      <c r="V17" s="56">
        <f>IB!W$16</f>
        <v>1.9016912517196345</v>
      </c>
    </row>
    <row r="18" spans="1:22" ht="30" customHeight="1">
      <c r="A18" s="108" t="s">
        <v>53</v>
      </c>
      <c r="B18" s="89">
        <f>IS!C$16</f>
        <v>807.93509592135092</v>
      </c>
      <c r="C18" s="89">
        <f>IS!D$16</f>
        <v>679.55540897603453</v>
      </c>
      <c r="D18" s="89">
        <f>IS!E$16</f>
        <v>672.75957226575395</v>
      </c>
      <c r="E18" s="89">
        <f>IS!F$16</f>
        <v>705.70948571535439</v>
      </c>
      <c r="F18" s="89">
        <f>IS!G$16</f>
        <v>768.29676708782927</v>
      </c>
      <c r="G18" s="89">
        <f>IS!H$16</f>
        <v>822.37174119237477</v>
      </c>
      <c r="H18" s="89">
        <f>IS!I$16</f>
        <v>829.03433670451432</v>
      </c>
      <c r="I18" s="89">
        <f>IS!J$16</f>
        <v>751.78204558047264</v>
      </c>
      <c r="J18" s="89">
        <f>IS!K$16</f>
        <v>590.92926791623347</v>
      </c>
      <c r="K18" s="89">
        <f>IS!L$16</f>
        <v>539.7240858556703</v>
      </c>
      <c r="L18" s="89">
        <f>IS!M$16</f>
        <v>521.26729769371548</v>
      </c>
      <c r="M18" s="89">
        <f>IS!N$16</f>
        <v>526.06471103557817</v>
      </c>
      <c r="N18" s="89">
        <f>IS!O$16</f>
        <v>503.62049744491014</v>
      </c>
      <c r="O18" s="89">
        <f>IS!P$16</f>
        <v>486.4586204195183</v>
      </c>
      <c r="P18" s="89">
        <f>IS!Q$16</f>
        <v>457.2101994730034</v>
      </c>
      <c r="Q18" s="89">
        <f>IS!R$16</f>
        <v>409.90540315830617</v>
      </c>
      <c r="R18" s="89">
        <f>IS!S$16</f>
        <v>310.3208151429003</v>
      </c>
      <c r="S18" s="89">
        <f>IS!T$16</f>
        <v>217.44171221008179</v>
      </c>
      <c r="T18" s="89">
        <f>IS!U$16</f>
        <v>174.84534844845314</v>
      </c>
      <c r="U18" s="89">
        <f>IS!V$16</f>
        <v>156.04174005752222</v>
      </c>
      <c r="V18" s="56">
        <f>IS!W$16</f>
        <v>137.76396238315832</v>
      </c>
    </row>
    <row r="19" spans="1:22" ht="15" customHeight="1">
      <c r="A19" s="53" t="s">
        <v>54</v>
      </c>
      <c r="B19" s="89">
        <f>'IS MIG'!C$16</f>
        <v>213.01745262629291</v>
      </c>
      <c r="C19" s="89">
        <f>'IS MIG'!D$16</f>
        <v>211.09525946103432</v>
      </c>
      <c r="D19" s="89">
        <f>'IS MIG'!E$16</f>
        <v>199.18261678185951</v>
      </c>
      <c r="E19" s="89">
        <f>'IS MIG'!F$16</f>
        <v>211.00166016419792</v>
      </c>
      <c r="F19" s="89">
        <f>'IS MIG'!G$16</f>
        <v>220.97854774676145</v>
      </c>
      <c r="G19" s="89">
        <f>'IS MIG'!H$16</f>
        <v>240.6919903700595</v>
      </c>
      <c r="H19" s="89">
        <f>'IS MIG'!I$16</f>
        <v>241.17534783870008</v>
      </c>
      <c r="I19" s="89">
        <f>'IS MIG'!J$16</f>
        <v>134.43764947369095</v>
      </c>
      <c r="J19" s="89"/>
      <c r="K19" s="89"/>
      <c r="L19" s="89"/>
      <c r="M19" s="89"/>
      <c r="N19" s="89"/>
      <c r="O19" s="89"/>
      <c r="P19" s="89"/>
      <c r="Q19" s="89"/>
      <c r="R19" s="89"/>
      <c r="S19" s="89"/>
      <c r="T19" s="89"/>
      <c r="U19" s="89"/>
      <c r="V19" s="56"/>
    </row>
    <row r="20" spans="1:22" ht="15" customHeight="1">
      <c r="A20" s="53" t="s">
        <v>185</v>
      </c>
      <c r="B20" s="89"/>
      <c r="C20" s="89"/>
      <c r="D20" s="89"/>
      <c r="E20" s="89"/>
      <c r="F20" s="89">
        <f>'IS (incapacity)'!G$16</f>
        <v>275.16272367652726</v>
      </c>
      <c r="G20" s="89">
        <f>'IS (incapacity)'!H$16</f>
        <v>296.67041468469603</v>
      </c>
      <c r="H20" s="89">
        <f>'IS (incapacity)'!I$16</f>
        <v>300.19671026712945</v>
      </c>
      <c r="I20" s="89">
        <f>'IS (incapacity)'!J$16</f>
        <v>317.82703936036609</v>
      </c>
      <c r="J20" s="89">
        <f>'IS (incapacity)'!K$16</f>
        <v>314.7947233463874</v>
      </c>
      <c r="K20" s="89">
        <f>'IS (incapacity)'!L$16</f>
        <v>292.17456439678926</v>
      </c>
      <c r="L20" s="89">
        <f>'IS (incapacity)'!M$16</f>
        <v>293.04010494847398</v>
      </c>
      <c r="M20" s="89">
        <f>'IS (incapacity)'!N$16</f>
        <v>319.59264843862417</v>
      </c>
      <c r="N20" s="89">
        <f>'IS (incapacity)'!O$16</f>
        <v>317.97678924705178</v>
      </c>
      <c r="O20" s="89">
        <f>'IS (incapacity)'!P$16</f>
        <v>308.04888255453318</v>
      </c>
      <c r="P20" s="89">
        <f>'IS (incapacity)'!Q$16</f>
        <v>284.96443563578651</v>
      </c>
      <c r="Q20" s="89">
        <f>'IS (incapacity)'!R$16</f>
        <v>247.8473798896899</v>
      </c>
      <c r="R20" s="89">
        <f>'IS (incapacity)'!S$16</f>
        <v>153.22826080220025</v>
      </c>
      <c r="S20" s="89">
        <f>'IS (incapacity)'!T$16</f>
        <v>71.094549206448775</v>
      </c>
      <c r="T20" s="89">
        <f>'IS (incapacity)'!U$16</f>
        <v>33.901485803555289</v>
      </c>
      <c r="U20" s="89">
        <f>'IS (incapacity)'!V$16</f>
        <v>18.066687635158953</v>
      </c>
      <c r="V20" s="56">
        <f>'IS (incapacity)'!W$16</f>
        <v>8.8370065413898136</v>
      </c>
    </row>
    <row r="21" spans="1:22" ht="15" customHeight="1">
      <c r="A21" s="53" t="s">
        <v>186</v>
      </c>
      <c r="B21" s="89"/>
      <c r="C21" s="89"/>
      <c r="D21" s="89"/>
      <c r="E21" s="89"/>
      <c r="F21" s="89">
        <f>'IS (lone parent)'!G$16</f>
        <v>243.03044430322484</v>
      </c>
      <c r="G21" s="89">
        <f>'IS (lone parent)'!H$16</f>
        <v>251.37750555224929</v>
      </c>
      <c r="H21" s="89">
        <f>'IS (lone parent)'!I$16</f>
        <v>253.67991311008947</v>
      </c>
      <c r="I21" s="89">
        <f>'IS (lone parent)'!J$16</f>
        <v>263.47033959141686</v>
      </c>
      <c r="J21" s="89">
        <f>'IS (lone parent)'!K$16</f>
        <v>240.36284938226441</v>
      </c>
      <c r="K21" s="89">
        <f>'IS (lone parent)'!L$16</f>
        <v>206.67089379062378</v>
      </c>
      <c r="L21" s="89">
        <f>'IS (lone parent)'!M$16</f>
        <v>187.30319988700023</v>
      </c>
      <c r="M21" s="89">
        <f>'IS (lone parent)'!N$16</f>
        <v>172.05514855719753</v>
      </c>
      <c r="N21" s="89">
        <f>'IS (lone parent)'!O$16</f>
        <v>155.79884943759333</v>
      </c>
      <c r="O21" s="89">
        <f>'IS (lone parent)'!P$16</f>
        <v>146.38870475220401</v>
      </c>
      <c r="P21" s="89">
        <f>'IS (lone parent)'!Q$16</f>
        <v>133.57067790886043</v>
      </c>
      <c r="Q21" s="89">
        <f>'IS (lone parent)'!R$16</f>
        <v>121.32686969128019</v>
      </c>
      <c r="R21" s="89">
        <f>'IS (lone parent)'!S$16</f>
        <v>112.50291994508996</v>
      </c>
      <c r="S21" s="89">
        <f>'IS (lone parent)'!T$16</f>
        <v>100.0793792464103</v>
      </c>
      <c r="T21" s="89">
        <f>'IS (lone parent)'!U$16</f>
        <v>93.853011324117489</v>
      </c>
      <c r="U21" s="89">
        <f>'IS (lone parent)'!V$16</f>
        <v>88.744100655188575</v>
      </c>
      <c r="V21" s="56">
        <f>'IS (lone parent)'!W$16</f>
        <v>80.541349729237282</v>
      </c>
    </row>
    <row r="22" spans="1:22" ht="15" customHeight="1">
      <c r="A22" s="53" t="s">
        <v>187</v>
      </c>
      <c r="B22" s="89"/>
      <c r="C22" s="89"/>
      <c r="D22" s="89"/>
      <c r="E22" s="89"/>
      <c r="F22" s="89">
        <f>'IS (carer)'!G$16</f>
        <v>14.483824856936291</v>
      </c>
      <c r="G22" s="89">
        <f>'IS (carer)'!H$16</f>
        <v>18.505869412818733</v>
      </c>
      <c r="H22" s="89">
        <f>'IS (carer)'!I$16</f>
        <v>19.94789664701716</v>
      </c>
      <c r="I22" s="89">
        <f>'IS (carer)'!J$16</f>
        <v>21.724667508519772</v>
      </c>
      <c r="J22" s="89">
        <f>'IS (carer)'!K$16</f>
        <v>21.407638573390393</v>
      </c>
      <c r="K22" s="89">
        <f>'IS (carer)'!L$16</f>
        <v>20.357000085209719</v>
      </c>
      <c r="L22" s="89">
        <f>'IS (carer)'!M$16</f>
        <v>19.818227897271278</v>
      </c>
      <c r="M22" s="89">
        <f>'IS (carer)'!N$16</f>
        <v>19.317478863408937</v>
      </c>
      <c r="N22" s="89">
        <f>'IS (carer)'!O$16</f>
        <v>18.7159371975916</v>
      </c>
      <c r="O22" s="89">
        <f>'IS (carer)'!P$16</f>
        <v>20.50013595985958</v>
      </c>
      <c r="P22" s="89">
        <f>'IS (carer)'!Q$16</f>
        <v>26.073028597472902</v>
      </c>
      <c r="Q22" s="89">
        <f>'IS (carer)'!R$16</f>
        <v>28.642023177528433</v>
      </c>
      <c r="R22" s="89">
        <f>'IS (carer)'!S$16</f>
        <v>33.796318602619415</v>
      </c>
      <c r="S22" s="89">
        <f>'IS (carer)'!T$16</f>
        <v>36.482376442498946</v>
      </c>
      <c r="T22" s="89">
        <f>'IS (carer)'!U$16</f>
        <v>38.781682057227421</v>
      </c>
      <c r="U22" s="89">
        <f>'IS (carer)'!V$16</f>
        <v>41.594909636714775</v>
      </c>
      <c r="V22" s="56">
        <f>'IS (carer)'!W$16</f>
        <v>41.757825251247425</v>
      </c>
    </row>
    <row r="23" spans="1:22" ht="15" customHeight="1">
      <c r="A23" s="53" t="s">
        <v>188</v>
      </c>
      <c r="B23" s="89"/>
      <c r="C23" s="89"/>
      <c r="D23" s="89"/>
      <c r="E23" s="89"/>
      <c r="F23" s="89">
        <f>'IS (others)'!G$16</f>
        <v>14.641226504379347</v>
      </c>
      <c r="G23" s="89">
        <f>'IS (others)'!H$16</f>
        <v>15.125961172551172</v>
      </c>
      <c r="H23" s="89">
        <f>'IS (others)'!I$16</f>
        <v>14.034468841578102</v>
      </c>
      <c r="I23" s="89">
        <f>'IS (others)'!J$16</f>
        <v>14.322349646478953</v>
      </c>
      <c r="J23" s="89">
        <f>'IS (others)'!K$16</f>
        <v>14.364056614191238</v>
      </c>
      <c r="K23" s="89">
        <f>'IS (others)'!L$16</f>
        <v>18.487590392244005</v>
      </c>
      <c r="L23" s="89">
        <f>'IS (others)'!M$16</f>
        <v>19.554581639340284</v>
      </c>
      <c r="M23" s="89">
        <f>'IS (others)'!N$16</f>
        <v>15.130128695933873</v>
      </c>
      <c r="N23" s="89">
        <f>'IS (others)'!O$16</f>
        <v>12.401712801927204</v>
      </c>
      <c r="O23" s="89">
        <f>'IS (others)'!P$16</f>
        <v>12.012298936682066</v>
      </c>
      <c r="P23" s="89">
        <f>'IS (others)'!Q$16</f>
        <v>12.888191249564684</v>
      </c>
      <c r="Q23" s="89">
        <f>'IS (others)'!R$16</f>
        <v>11.948810011626319</v>
      </c>
      <c r="R23" s="89">
        <f>'IS (others)'!S$16</f>
        <v>10.664338662828978</v>
      </c>
      <c r="S23" s="89">
        <f>'IS (others)'!T$16</f>
        <v>9.7639312248119534</v>
      </c>
      <c r="T23" s="89">
        <f>'IS (others)'!U$16</f>
        <v>8.3734387979704348</v>
      </c>
      <c r="U23" s="89">
        <f>'IS (others)'!V$16</f>
        <v>7.5656570875792442</v>
      </c>
      <c r="V23" s="56">
        <f>'IS (others)'!W$16</f>
        <v>6.1967300253948929</v>
      </c>
    </row>
    <row r="24" spans="1:22" ht="30" customHeight="1">
      <c r="A24" s="109" t="s">
        <v>59</v>
      </c>
      <c r="B24" s="89"/>
      <c r="C24" s="89"/>
      <c r="D24" s="89"/>
      <c r="E24" s="89"/>
      <c r="F24" s="89">
        <f>IIDB!G$16</f>
        <v>50.432316156717697</v>
      </c>
      <c r="G24" s="89">
        <f>IIDB!H$16</f>
        <v>51.746581707770453</v>
      </c>
      <c r="H24" s="89">
        <f>IIDB!I$16</f>
        <v>52.000526379613966</v>
      </c>
      <c r="I24" s="89">
        <f>IIDB!J$16</f>
        <v>52.27265606936885</v>
      </c>
      <c r="J24" s="89">
        <f>IIDB!K$16</f>
        <v>53.701046227507227</v>
      </c>
      <c r="K24" s="89">
        <f>IIDB!L$16</f>
        <v>53.57781923195941</v>
      </c>
      <c r="L24" s="89">
        <f>IIDB!M$16</f>
        <v>53.365494926320643</v>
      </c>
      <c r="M24" s="89">
        <f>IIDB!N$16</f>
        <v>53.550301115948422</v>
      </c>
      <c r="N24" s="89">
        <f>IIDB!O$16</f>
        <v>54.458691308829223</v>
      </c>
      <c r="O24" s="89">
        <f>IIDB!P$16</f>
        <v>56.236756610488918</v>
      </c>
      <c r="P24" s="89">
        <f>IIDB!Q$16</f>
        <v>59.85513078757932</v>
      </c>
      <c r="Q24" s="89">
        <f>IIDB!R$16</f>
        <v>59.643325074747281</v>
      </c>
      <c r="R24" s="89">
        <f>IIDB!S$16</f>
        <v>60.748283661984374</v>
      </c>
      <c r="S24" s="89">
        <f>IIDB!T$16</f>
        <v>60.415936007673132</v>
      </c>
      <c r="T24" s="89">
        <f>IIDB!U$16</f>
        <v>60.644346882167902</v>
      </c>
      <c r="U24" s="89">
        <f>IIDB!V$16</f>
        <v>59.614441602950158</v>
      </c>
      <c r="V24" s="56">
        <f>IIDB!W$16</f>
        <v>56.965515143164183</v>
      </c>
    </row>
    <row r="25" spans="1:22" ht="15" customHeight="1">
      <c r="A25" s="108" t="s">
        <v>60</v>
      </c>
      <c r="B25" s="89">
        <f>JSA!C$16</f>
        <v>107.78363650286869</v>
      </c>
      <c r="C25" s="89">
        <f>JSA!D$16</f>
        <v>198.81209304540039</v>
      </c>
      <c r="D25" s="89">
        <f>JSA!E$16</f>
        <v>184.72758101682356</v>
      </c>
      <c r="E25" s="89">
        <f>JSA!F$16</f>
        <v>164.54753241899238</v>
      </c>
      <c r="F25" s="89">
        <f>JSA!G$16</f>
        <v>153.88684913317039</v>
      </c>
      <c r="G25" s="89">
        <f>JSA!H$16</f>
        <v>135.15634843895415</v>
      </c>
      <c r="H25" s="89">
        <f>JSA!I$16</f>
        <v>131.03091771061094</v>
      </c>
      <c r="I25" s="89">
        <f>JSA!J$16</f>
        <v>122.6051817825774</v>
      </c>
      <c r="J25" s="89">
        <f>JSA!K$16</f>
        <v>105.1653203581977</v>
      </c>
      <c r="K25" s="89">
        <f>JSA!L$16</f>
        <v>111.26559913302277</v>
      </c>
      <c r="L25" s="89">
        <f>JSA!M$16</f>
        <v>113.83669046906338</v>
      </c>
      <c r="M25" s="89">
        <f>JSA!N$16</f>
        <v>109.64765789127556</v>
      </c>
      <c r="N25" s="89">
        <f>JSA!O$16</f>
        <v>148.64192164265006</v>
      </c>
      <c r="O25" s="89">
        <f>JSA!P$16</f>
        <v>239.35075304869594</v>
      </c>
      <c r="P25" s="89">
        <f>JSA!Q$16</f>
        <v>224.06662473870642</v>
      </c>
      <c r="Q25" s="89">
        <f>JSA!R$16</f>
        <v>250.62263668096736</v>
      </c>
      <c r="R25" s="89">
        <f>JSA!S$16</f>
        <v>270.99968515189948</v>
      </c>
      <c r="S25" s="89">
        <f>JSA!T$16</f>
        <v>236.39111939580414</v>
      </c>
      <c r="T25" s="89">
        <f>JSA!U$16</f>
        <v>183.09310392325821</v>
      </c>
      <c r="U25" s="89">
        <f>JSA!V$16</f>
        <v>144.32865249269409</v>
      </c>
      <c r="V25" s="56">
        <f>JSA!W$16</f>
        <v>111.0528772795389</v>
      </c>
    </row>
    <row r="26" spans="1:22" ht="15" customHeight="1">
      <c r="A26" s="108" t="s">
        <v>61</v>
      </c>
      <c r="B26" s="89">
        <f>MA!C$16</f>
        <v>1.5423868918200792</v>
      </c>
      <c r="C26" s="89">
        <f>MA!D$16</f>
        <v>1.7474989125835798</v>
      </c>
      <c r="D26" s="89">
        <f>MA!E$16</f>
        <v>2.0342563718811104</v>
      </c>
      <c r="E26" s="89">
        <f>MA!F$16</f>
        <v>1.197564430184372</v>
      </c>
      <c r="F26" s="89">
        <f>MA!G$16</f>
        <v>2.1838856531461133</v>
      </c>
      <c r="G26" s="89">
        <f>MA!H$16</f>
        <v>2.5764421712789938</v>
      </c>
      <c r="H26" s="89">
        <f>MA!I$16</f>
        <v>2.7289551697474024</v>
      </c>
      <c r="I26" s="89">
        <f>MA!J$16</f>
        <v>5.7711275494262502</v>
      </c>
      <c r="J26" s="89">
        <f>MA!K$16</f>
        <v>7.0083912196112541</v>
      </c>
      <c r="K26" s="89">
        <f>MA!L$16</f>
        <v>6.0209053536666977</v>
      </c>
      <c r="L26" s="89">
        <f>MA!M$16</f>
        <v>6.8482280972570422</v>
      </c>
      <c r="M26" s="89">
        <f>MA!N$16</f>
        <v>10.462692503366416</v>
      </c>
      <c r="N26" s="89">
        <f>MA!O$16</f>
        <v>12.615519247890285</v>
      </c>
      <c r="O26" s="89">
        <f>MA!P$16</f>
        <v>14.65706617169632</v>
      </c>
      <c r="P26" s="89">
        <f>MA!Q$16</f>
        <v>14.636923929099357</v>
      </c>
      <c r="Q26" s="89">
        <f>MA!R$16</f>
        <v>17.676705645982377</v>
      </c>
      <c r="R26" s="89">
        <f>MA!S$16</f>
        <v>16.618282002373746</v>
      </c>
      <c r="S26" s="89">
        <f>MA!T$16</f>
        <v>17.256686264631266</v>
      </c>
      <c r="T26" s="89">
        <f>MA!U$16</f>
        <v>16.759418563872714</v>
      </c>
      <c r="U26" s="89">
        <f>MA!V$16</f>
        <v>17.891856671842941</v>
      </c>
      <c r="V26" s="56">
        <f>MA!W$16</f>
        <v>17.246999409001138</v>
      </c>
    </row>
    <row r="27" spans="1:22" ht="15" customHeight="1">
      <c r="A27" s="108" t="s">
        <v>189</v>
      </c>
      <c r="B27" s="89"/>
      <c r="C27" s="89"/>
      <c r="D27" s="89"/>
      <c r="E27" s="89"/>
      <c r="F27" s="89"/>
      <c r="G27" s="89"/>
      <c r="H27" s="89"/>
      <c r="I27" s="89"/>
      <c r="J27" s="89">
        <f>O75TVL!K$16</f>
        <v>23.632745466811379</v>
      </c>
      <c r="K27" s="89">
        <f>O75TVL!L$16</f>
        <v>24.911063738957544</v>
      </c>
      <c r="L27" s="89">
        <f>O75TVL!M$16</f>
        <v>26.319766203143804</v>
      </c>
      <c r="M27" s="89">
        <f>O75TVL!N$16</f>
        <v>27.407607546984693</v>
      </c>
      <c r="N27" s="89">
        <f>O75TVL!O$16</f>
        <v>28.306168485147904</v>
      </c>
      <c r="O27" s="89">
        <f>O75TVL!P$16</f>
        <v>29.433457213189588</v>
      </c>
      <c r="P27" s="89">
        <f>O75TVL!Q$16</f>
        <v>30.969407673435619</v>
      </c>
      <c r="Q27" s="89">
        <f>O75TVL!R$16</f>
        <v>31.36123205905292</v>
      </c>
      <c r="R27" s="89">
        <f>O75TVL!S$16</f>
        <v>31.740581704073193</v>
      </c>
      <c r="S27" s="89">
        <f>O75TVL!T$16</f>
        <v>32.135654812755199</v>
      </c>
      <c r="T27" s="89">
        <f>O75TVL!U$16</f>
        <v>32.392992446974972</v>
      </c>
      <c r="U27" s="89">
        <f>O75TVL!V$16</f>
        <v>32.865282526712058</v>
      </c>
      <c r="V27" s="56">
        <f>O75TVL!W$16</f>
        <v>33.268031530225883</v>
      </c>
    </row>
    <row r="28" spans="1:22" ht="15" customHeight="1">
      <c r="A28" s="108" t="s">
        <v>95</v>
      </c>
      <c r="B28" s="89"/>
      <c r="C28" s="89"/>
      <c r="D28" s="89"/>
      <c r="E28" s="89"/>
      <c r="F28" s="89"/>
      <c r="G28" s="89"/>
      <c r="H28" s="89"/>
      <c r="I28" s="89"/>
      <c r="J28" s="89">
        <f>PC!K$16</f>
        <v>351.9463827523536</v>
      </c>
      <c r="K28" s="89">
        <f>PC!L$16</f>
        <v>380.91414097128597</v>
      </c>
      <c r="L28" s="89">
        <f>PC!M$16</f>
        <v>409.83504423389223</v>
      </c>
      <c r="M28" s="89">
        <f>PC!N$16</f>
        <v>441.86206835144168</v>
      </c>
      <c r="N28" s="89">
        <f>PC!O$16</f>
        <v>463.71296275504318</v>
      </c>
      <c r="O28" s="89">
        <f>PC!P$16</f>
        <v>489.78636089066924</v>
      </c>
      <c r="P28" s="89">
        <f>PC!Q$16</f>
        <v>492.98187561880735</v>
      </c>
      <c r="Q28" s="89">
        <f>PC!R$16</f>
        <v>479.05013581276989</v>
      </c>
      <c r="R28" s="89">
        <f>PC!S$16</f>
        <v>446.15930512622441</v>
      </c>
      <c r="S28" s="89">
        <f>PC!T$16</f>
        <v>416.85941093963316</v>
      </c>
      <c r="T28" s="89">
        <f>PC!U$16</f>
        <v>386.43797223217581</v>
      </c>
      <c r="U28" s="89">
        <f>PC!V$16</f>
        <v>353.45368958687817</v>
      </c>
      <c r="V28" s="56">
        <f>PC!W$16</f>
        <v>325.50478509992769</v>
      </c>
    </row>
    <row r="29" spans="1:22" ht="30" customHeight="1">
      <c r="A29" s="108" t="s">
        <v>108</v>
      </c>
      <c r="B29" s="89"/>
      <c r="C29" s="89"/>
      <c r="D29" s="89"/>
      <c r="E29" s="89"/>
      <c r="F29" s="89"/>
      <c r="G29" s="89"/>
      <c r="H29" s="89"/>
      <c r="I29" s="89"/>
      <c r="J29" s="89"/>
      <c r="K29" s="89"/>
      <c r="L29" s="89"/>
      <c r="M29" s="89"/>
      <c r="N29" s="89"/>
      <c r="O29" s="89"/>
      <c r="P29" s="89"/>
      <c r="Q29" s="89"/>
      <c r="R29" s="89"/>
      <c r="S29" s="89">
        <f>PIP!T$16</f>
        <v>8.4197504362885169</v>
      </c>
      <c r="T29" s="89">
        <f>PIP!U$16</f>
        <v>153.85340943812648</v>
      </c>
      <c r="U29" s="89">
        <f>PIP!V$16</f>
        <v>272.98651224912089</v>
      </c>
      <c r="V29" s="56">
        <f>PIP!W$16</f>
        <v>444.62172119569823</v>
      </c>
    </row>
    <row r="30" spans="1:22" ht="15" customHeight="1">
      <c r="A30" s="108" t="s">
        <v>62</v>
      </c>
      <c r="B30" s="89">
        <f>SDA!C$16</f>
        <v>63.812387121702315</v>
      </c>
      <c r="C30" s="89">
        <f>SDA!D$16</f>
        <v>69.030399194837571</v>
      </c>
      <c r="D30" s="89">
        <f>SDA!E$16</f>
        <v>67.53493176789317</v>
      </c>
      <c r="E30" s="89">
        <f>SDA!F$16</f>
        <v>69.110716842916631</v>
      </c>
      <c r="F30" s="89">
        <f>SDA!G$16</f>
        <v>68.065144670508829</v>
      </c>
      <c r="G30" s="89">
        <f>SDA!H$16</f>
        <v>69.68586746447302</v>
      </c>
      <c r="H30" s="89">
        <f>SDA!I$16</f>
        <v>64.567618477012346</v>
      </c>
      <c r="I30" s="89">
        <f>SDA!J$16</f>
        <v>63.425322329629076</v>
      </c>
      <c r="J30" s="89">
        <f>SDA!K$16</f>
        <v>61.10461491734776</v>
      </c>
      <c r="K30" s="89">
        <f>SDA!L$16</f>
        <v>59.731565021593042</v>
      </c>
      <c r="L30" s="89">
        <f>SDA!M$16</f>
        <v>59.856648702935317</v>
      </c>
      <c r="M30" s="89">
        <f>SDA!N$16</f>
        <v>60.499000528497064</v>
      </c>
      <c r="N30" s="89">
        <f>SDA!O$16</f>
        <v>59.278319807284525</v>
      </c>
      <c r="O30" s="89">
        <f>SDA!P$16</f>
        <v>60.348837636916876</v>
      </c>
      <c r="P30" s="89">
        <f>SDA!Q$16</f>
        <v>58.995418206419529</v>
      </c>
      <c r="Q30" s="89">
        <f>SDA!R$16</f>
        <v>58.451889066281687</v>
      </c>
      <c r="R30" s="89">
        <f>SDA!S$16</f>
        <v>58.758184314213658</v>
      </c>
      <c r="S30" s="89">
        <f>SDA!T$16</f>
        <v>56.91842780594002</v>
      </c>
      <c r="T30" s="89">
        <f>SDA!U$16</f>
        <v>49.661281108330236</v>
      </c>
      <c r="U30" s="89">
        <f>SDA!V$16</f>
        <v>34.093563008221935</v>
      </c>
      <c r="V30" s="56">
        <f>SDA!W$16</f>
        <v>20.477223760990586</v>
      </c>
    </row>
    <row r="31" spans="1:22" ht="15" customHeight="1">
      <c r="A31" s="53" t="s">
        <v>49</v>
      </c>
      <c r="B31" s="89"/>
      <c r="C31" s="89"/>
      <c r="D31" s="89"/>
      <c r="E31" s="89"/>
      <c r="F31" s="89">
        <f>'SDA (working age)'!G$16</f>
        <v>54.107814006802833</v>
      </c>
      <c r="G31" s="89">
        <f>'SDA (working age)'!H$16</f>
        <v>55.649243280622379</v>
      </c>
      <c r="H31" s="89">
        <f>'SDA (working age)'!I$16</f>
        <v>50.698094919379265</v>
      </c>
      <c r="I31" s="89">
        <f>'SDA (working age)'!J$16</f>
        <v>48.881857924632953</v>
      </c>
      <c r="J31" s="89">
        <f>'SDA (working age)'!K$16</f>
        <v>50.576061222923073</v>
      </c>
      <c r="K31" s="89">
        <f>'SDA (working age)'!L$16</f>
        <v>49.09495086611399</v>
      </c>
      <c r="L31" s="89">
        <f>'SDA (working age)'!M$16</f>
        <v>48.719141249434806</v>
      </c>
      <c r="M31" s="89">
        <f>'SDA (working age)'!N$16</f>
        <v>43.957123547854764</v>
      </c>
      <c r="N31" s="89">
        <f>'SDA (working age)'!O$16</f>
        <v>44.817841992778092</v>
      </c>
      <c r="O31" s="89">
        <f>'SDA (working age)'!P$16</f>
        <v>45.485946558634737</v>
      </c>
      <c r="P31" s="89">
        <f>'SDA (working age)'!Q$16</f>
        <v>45.197348548484037</v>
      </c>
      <c r="Q31" s="89">
        <f>'SDA (working age)'!R$16</f>
        <v>44.715347894276022</v>
      </c>
      <c r="R31" s="89">
        <f>'SDA (working age)'!S$16</f>
        <v>45.889670871029381</v>
      </c>
      <c r="S31" s="89">
        <f>'SDA (working age)'!T$16</f>
        <v>45.18623933867552</v>
      </c>
      <c r="T31" s="89">
        <f>'SDA (working age)'!U$16</f>
        <v>38.509087346088677</v>
      </c>
      <c r="U31" s="89">
        <f>'SDA (working age)'!V$16</f>
        <v>23.768705107718294</v>
      </c>
      <c r="V31" s="56">
        <f>'SDA (working age)'!W$16</f>
        <v>10.613985159598563</v>
      </c>
    </row>
    <row r="32" spans="1:22" ht="15" customHeight="1">
      <c r="A32" s="53" t="s">
        <v>50</v>
      </c>
      <c r="B32" s="89"/>
      <c r="C32" s="89"/>
      <c r="D32" s="89"/>
      <c r="E32" s="89"/>
      <c r="F32" s="89">
        <f>'SDA (pensioners)'!G$16</f>
        <v>13.957330663705985</v>
      </c>
      <c r="G32" s="89">
        <f>'SDA (pensioners)'!H$16</f>
        <v>14.036624183850625</v>
      </c>
      <c r="H32" s="89">
        <f>'SDA (pensioners)'!I$16</f>
        <v>13.869523557633078</v>
      </c>
      <c r="I32" s="89">
        <f>'SDA (pensioners)'!J$16</f>
        <v>14.543464404996124</v>
      </c>
      <c r="J32" s="89">
        <f>'SDA (pensioners)'!K$16</f>
        <v>10.5285536944247</v>
      </c>
      <c r="K32" s="89">
        <f>'SDA (pensioners)'!L$16</f>
        <v>10.636614155479037</v>
      </c>
      <c r="L32" s="89">
        <f>'SDA (pensioners)'!M$16</f>
        <v>11.137507453500518</v>
      </c>
      <c r="M32" s="89">
        <f>'SDA (pensioners)'!N$16</f>
        <v>16.541876980642311</v>
      </c>
      <c r="N32" s="89">
        <f>'SDA (pensioners)'!O$16</f>
        <v>14.460477814506431</v>
      </c>
      <c r="O32" s="89">
        <f>'SDA (pensioners)'!P$16</f>
        <v>14.862891078282122</v>
      </c>
      <c r="P32" s="89">
        <f>'SDA (pensioners)'!Q$16</f>
        <v>13.798069657935491</v>
      </c>
      <c r="Q32" s="89">
        <f>'SDA (pensioners)'!R$16</f>
        <v>13.736541172005666</v>
      </c>
      <c r="R32" s="89">
        <f>'SDA (pensioners)'!S$16</f>
        <v>12.86851344318427</v>
      </c>
      <c r="S32" s="89">
        <f>'SDA (pensioners)'!T$16</f>
        <v>11.732188467264496</v>
      </c>
      <c r="T32" s="89">
        <f>'SDA (pensioners)'!U$16</f>
        <v>11.152193762241547</v>
      </c>
      <c r="U32" s="89">
        <f>'SDA (pensioners)'!V$16</f>
        <v>10.324857900503654</v>
      </c>
      <c r="V32" s="56">
        <f>'SDA (pensioners)'!W$16</f>
        <v>9.8632386013920232</v>
      </c>
    </row>
    <row r="33" spans="1:22" ht="15">
      <c r="A33" s="110" t="s">
        <v>63</v>
      </c>
      <c r="B33" s="89">
        <f>SP!C$16</f>
        <v>1681.051051886559</v>
      </c>
      <c r="C33" s="89">
        <f>SP!D$16</f>
        <v>1773.9719998530206</v>
      </c>
      <c r="D33" s="89">
        <f>SP!E$16</f>
        <v>1879.1133409632978</v>
      </c>
      <c r="E33" s="89">
        <f>SP!F$16</f>
        <v>1950.1949841775538</v>
      </c>
      <c r="F33" s="89">
        <f>SP!G$16</f>
        <v>2001.6601170667325</v>
      </c>
      <c r="G33" s="89">
        <f>SP!H$16</f>
        <v>2172.7019296841172</v>
      </c>
      <c r="H33" s="89">
        <f>SP!I$16</f>
        <v>2306.7765035243019</v>
      </c>
      <c r="I33" s="89">
        <f>SP!J$16</f>
        <v>2417.8650363088905</v>
      </c>
      <c r="J33" s="89">
        <f>SP!K$16</f>
        <v>2537.4539077494433</v>
      </c>
      <c r="K33" s="89">
        <f>SP!L$16</f>
        <v>2675.4406727808314</v>
      </c>
      <c r="L33" s="89">
        <f>SP!M$16</f>
        <v>2793.5182040302307</v>
      </c>
      <c r="M33" s="89">
        <f>SP!N$16</f>
        <v>2999.5155168681986</v>
      </c>
      <c r="N33" s="89">
        <f>SP!O$16</f>
        <v>3209.3328772080072</v>
      </c>
      <c r="O33" s="89">
        <f>SP!P$16</f>
        <v>3483.784516781137</v>
      </c>
      <c r="P33" s="89">
        <f>SP!Q$16</f>
        <v>3631.0801811459596</v>
      </c>
      <c r="Q33" s="89">
        <f>SP!R$16</f>
        <v>3855.30487892253</v>
      </c>
      <c r="R33" s="89">
        <f>SP!S$16</f>
        <v>4149.6134010425822</v>
      </c>
      <c r="S33" s="89">
        <f>SP!T$16</f>
        <v>4321.6187424067602</v>
      </c>
      <c r="T33" s="89">
        <f>SP!U$16</f>
        <v>4496.4703566609169</v>
      </c>
      <c r="U33" s="89">
        <f>SP!V$16</f>
        <v>4650.695455771719</v>
      </c>
      <c r="V33" s="56">
        <f>SP!W$16</f>
        <v>4764.8743376823813</v>
      </c>
    </row>
    <row r="34" spans="1:22" ht="30" customHeight="1">
      <c r="A34" s="110" t="s">
        <v>96</v>
      </c>
      <c r="B34" s="89"/>
      <c r="C34" s="89"/>
      <c r="D34" s="89"/>
      <c r="E34" s="89"/>
      <c r="F34" s="89"/>
      <c r="G34" s="89"/>
      <c r="H34" s="89"/>
      <c r="I34" s="89"/>
      <c r="J34" s="89">
        <f>SMP!K$16</f>
        <v>61.372082472155618</v>
      </c>
      <c r="K34" s="89">
        <f>SMP!L$16</f>
        <v>45.847388097725528</v>
      </c>
      <c r="L34" s="89">
        <f>SMP!M$16</f>
        <v>57.96625239661698</v>
      </c>
      <c r="M34" s="89">
        <f>SMP!N$16</f>
        <v>71.290761237385894</v>
      </c>
      <c r="N34" s="89">
        <f>SMP!O$16</f>
        <v>91.646706923515964</v>
      </c>
      <c r="O34" s="89">
        <f>SMP!P$16</f>
        <v>91.346473049638647</v>
      </c>
      <c r="P34" s="89">
        <f>SMP!Q$16</f>
        <v>92.81845092395433</v>
      </c>
      <c r="Q34" s="89">
        <f>SMP!R$16</f>
        <v>92.594474767389286</v>
      </c>
      <c r="R34" s="89">
        <f>SMP!S$16</f>
        <v>94.689993828763292</v>
      </c>
      <c r="S34" s="89">
        <f>SMP!T$16</f>
        <v>93.836945477265587</v>
      </c>
      <c r="T34" s="89">
        <f>SMP!U$16</f>
        <v>95.869416951760684</v>
      </c>
      <c r="U34" s="89">
        <f>SMP!V$16</f>
        <v>92.31953896190258</v>
      </c>
      <c r="V34" s="56">
        <f>SMP!W$16</f>
        <v>94.017223233236223</v>
      </c>
    </row>
    <row r="35" spans="1:22" ht="15" customHeight="1">
      <c r="A35" s="110" t="s">
        <v>109</v>
      </c>
      <c r="B35" s="89"/>
      <c r="C35" s="89"/>
      <c r="D35" s="89"/>
      <c r="E35" s="89"/>
      <c r="F35" s="89"/>
      <c r="G35" s="89"/>
      <c r="H35" s="89"/>
      <c r="I35" s="89"/>
      <c r="J35" s="89"/>
      <c r="K35" s="89"/>
      <c r="L35" s="89"/>
      <c r="M35" s="89"/>
      <c r="N35" s="89"/>
      <c r="O35" s="89"/>
      <c r="P35" s="89"/>
      <c r="Q35" s="89"/>
      <c r="R35" s="89"/>
      <c r="S35" s="89">
        <f>UC!T$16</f>
        <v>3.2361710828729302E-3</v>
      </c>
      <c r="T35" s="89">
        <f>UC!U$16</f>
        <v>0.57423172719197257</v>
      </c>
      <c r="U35" s="89">
        <f>UC!V$16</f>
        <v>20.572322463996141</v>
      </c>
      <c r="V35" s="56">
        <f>UC!W$16</f>
        <v>76.682737673538767</v>
      </c>
    </row>
    <row r="36" spans="1:22" ht="15" customHeight="1">
      <c r="A36" s="110" t="s">
        <v>64</v>
      </c>
      <c r="B36" s="89"/>
      <c r="C36" s="89"/>
      <c r="D36" s="89"/>
      <c r="E36" s="89"/>
      <c r="F36" s="89">
        <f>WFP!G$16</f>
        <v>96.304672845824228</v>
      </c>
      <c r="G36" s="89">
        <f>WFP!H$16</f>
        <v>92.773444796211251</v>
      </c>
      <c r="H36" s="89">
        <f>WFP!I$16</f>
        <v>94.244261153674188</v>
      </c>
      <c r="I36" s="89">
        <f>WFP!J$16</f>
        <v>106.01405367667009</v>
      </c>
      <c r="J36" s="89">
        <f>WFP!K$16</f>
        <v>136.73840714366995</v>
      </c>
      <c r="K36" s="89">
        <f>WFP!L$16</f>
        <v>170.74552224842296</v>
      </c>
      <c r="L36" s="89">
        <f>WFP!M$16</f>
        <v>111.21081634396087</v>
      </c>
      <c r="M36" s="89">
        <f>WFP!N$16</f>
        <v>114.00809513293942</v>
      </c>
      <c r="N36" s="89">
        <f>WFP!O$16</f>
        <v>148.67935493296343</v>
      </c>
      <c r="O36" s="89">
        <f>WFP!P$16</f>
        <v>150.15875485763382</v>
      </c>
      <c r="P36" s="89">
        <f>WFP!Q$16</f>
        <v>151.08988255374015</v>
      </c>
      <c r="Q36" s="89">
        <f>WFP!R$16</f>
        <v>117.68510147424723</v>
      </c>
      <c r="R36" s="89">
        <f>WFP!S$16</f>
        <v>116.85524506197424</v>
      </c>
      <c r="S36" s="89">
        <f>WFP!T$16</f>
        <v>116.36309988310219</v>
      </c>
      <c r="T36" s="89">
        <f>WFP!U$16</f>
        <v>115.00512960297856</v>
      </c>
      <c r="U36" s="89">
        <f>WFP!V$16</f>
        <v>113.53939324649203</v>
      </c>
      <c r="V36" s="56">
        <f>WFP!W$16</f>
        <v>111.8557148431466</v>
      </c>
    </row>
    <row r="37" spans="1:22" ht="30" customHeight="1">
      <c r="A37" s="111" t="s">
        <v>190</v>
      </c>
      <c r="B37" s="80">
        <f>SUM(B3:B36)-SUM(B9:B11,B19:B23)</f>
        <v>4618.033554100015</v>
      </c>
      <c r="C37" s="80">
        <f>SUM(C3:C36)-SUM(C9:C11,C19:C23)</f>
        <v>4702.9360890839498</v>
      </c>
      <c r="D37" s="80">
        <f>SUM(D3:D36)-SUM(D9:D11,D19:D23)</f>
        <v>4813.1835964739557</v>
      </c>
      <c r="E37" s="80">
        <f>SUM(E3:E36)-SUM(E9:E11,E19:E23)</f>
        <v>4899.8790350904437</v>
      </c>
      <c r="F37" s="80">
        <f t="shared" ref="F37:M37" si="0">SUM(F3:F36)-SUM(F9:F11,F19:F23,F31:F32)</f>
        <v>5196.7100182512986</v>
      </c>
      <c r="G37" s="80">
        <f t="shared" si="0"/>
        <v>5540.9782547657142</v>
      </c>
      <c r="H37" s="80">
        <f t="shared" si="0"/>
        <v>5782.1090967744731</v>
      </c>
      <c r="I37" s="80">
        <f t="shared" si="0"/>
        <v>5853.0878904166429</v>
      </c>
      <c r="J37" s="80">
        <f t="shared" si="0"/>
        <v>6329.693002894086</v>
      </c>
      <c r="K37" s="80">
        <f t="shared" si="0"/>
        <v>6565.2851828299181</v>
      </c>
      <c r="L37" s="80">
        <f t="shared" si="0"/>
        <v>6725.3306159646072</v>
      </c>
      <c r="M37" s="80">
        <f t="shared" si="0"/>
        <v>7105.1226525776983</v>
      </c>
      <c r="N37" s="80">
        <f t="shared" ref="N37:V37" si="1">SUM(N3:N36)-SUM(N9:N11,N19:N23,N31:N32,N15:N16)</f>
        <v>7527.0482949047528</v>
      </c>
      <c r="O37" s="80">
        <f t="shared" si="1"/>
        <v>8195.6706030534297</v>
      </c>
      <c r="P37" s="80">
        <f t="shared" si="1"/>
        <v>8426.53872253187</v>
      </c>
      <c r="Q37" s="80">
        <f t="shared" si="1"/>
        <v>8704.8609645930592</v>
      </c>
      <c r="R37" s="80">
        <f t="shared" si="1"/>
        <v>9064.7593738714131</v>
      </c>
      <c r="S37" s="80">
        <f t="shared" si="1"/>
        <v>8925.8637863224176</v>
      </c>
      <c r="T37" s="80">
        <f t="shared" si="1"/>
        <v>9193.4634069879212</v>
      </c>
      <c r="U37" s="80">
        <f t="shared" si="1"/>
        <v>9388.2984111448313</v>
      </c>
      <c r="V37" s="51">
        <f t="shared" si="1"/>
        <v>9508.2634450082551</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218</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262.45337506502386</v>
      </c>
      <c r="C41" s="89">
        <v>279.21194363924241</v>
      </c>
      <c r="D41" s="89">
        <v>295.20825502973724</v>
      </c>
      <c r="E41" s="89">
        <v>310.1929861055379</v>
      </c>
      <c r="F41" s="89">
        <v>313.31523415196932</v>
      </c>
      <c r="G41" s="89">
        <v>328.31529152348287</v>
      </c>
      <c r="H41" s="89">
        <v>341.83303163538108</v>
      </c>
      <c r="I41" s="89">
        <v>353.47087177118055</v>
      </c>
      <c r="J41" s="89">
        <v>364.92081474207424</v>
      </c>
      <c r="K41" s="89">
        <v>380.22841454416039</v>
      </c>
      <c r="L41" s="89">
        <v>390.61286769214462</v>
      </c>
      <c r="M41" s="89">
        <v>407.46801333516282</v>
      </c>
      <c r="N41" s="89">
        <v>420.03975963743079</v>
      </c>
      <c r="O41" s="89">
        <v>439.00655096864114</v>
      </c>
      <c r="P41" s="89">
        <v>432.27793737230797</v>
      </c>
      <c r="Q41" s="89">
        <v>430.37254407616552</v>
      </c>
      <c r="R41" s="89">
        <v>427.99620518297286</v>
      </c>
      <c r="S41" s="89">
        <v>407.13908955720092</v>
      </c>
      <c r="T41" s="89">
        <v>401.39215152112376</v>
      </c>
      <c r="U41" s="89">
        <v>398.47790468167722</v>
      </c>
      <c r="V41" s="56">
        <v>386.10176128529383</v>
      </c>
    </row>
    <row r="42" spans="1:22" ht="15">
      <c r="A42" s="108" t="s">
        <v>182</v>
      </c>
      <c r="B42" s="89">
        <v>80.528890887802248</v>
      </c>
      <c r="C42" s="89">
        <v>74.738116378941271</v>
      </c>
      <c r="D42" s="89">
        <v>72.276298845236212</v>
      </c>
      <c r="E42" s="89">
        <v>74.652728975840347</v>
      </c>
      <c r="F42" s="89">
        <v>70.478584497221121</v>
      </c>
      <c r="G42" s="89">
        <v>77.50125067094767</v>
      </c>
      <c r="H42" s="89">
        <v>77.784160834453758</v>
      </c>
      <c r="I42" s="89">
        <v>70.270055487421331</v>
      </c>
      <c r="J42" s="89">
        <v>63.099629293045503</v>
      </c>
      <c r="K42" s="89">
        <v>58.23116570891856</v>
      </c>
      <c r="L42" s="89">
        <v>51.585686227842039</v>
      </c>
      <c r="M42" s="89">
        <v>46.239214778636693</v>
      </c>
      <c r="N42" s="89">
        <v>41.157904714795485</v>
      </c>
      <c r="O42" s="89">
        <v>38.706647112032762</v>
      </c>
      <c r="P42" s="89">
        <v>35.574693732730161</v>
      </c>
      <c r="Q42" s="89">
        <v>33.837004404952999</v>
      </c>
      <c r="R42" s="89">
        <v>32.715936958609561</v>
      </c>
      <c r="S42" s="89">
        <v>32.037309950983165</v>
      </c>
      <c r="T42" s="89">
        <v>30.807428494215692</v>
      </c>
      <c r="U42" s="89">
        <v>30.677436258695458</v>
      </c>
      <c r="V42" s="56">
        <v>29.967512580409601</v>
      </c>
    </row>
    <row r="43" spans="1:22" ht="15">
      <c r="A43" s="108" t="s">
        <v>45</v>
      </c>
      <c r="B43" s="89" t="s">
        <v>208</v>
      </c>
      <c r="C43" s="89" t="s">
        <v>208</v>
      </c>
      <c r="D43" s="89" t="s">
        <v>208</v>
      </c>
      <c r="E43" s="89" t="s">
        <v>208</v>
      </c>
      <c r="F43" s="89" t="s">
        <v>208</v>
      </c>
      <c r="G43" s="89">
        <v>92.376131331961915</v>
      </c>
      <c r="H43" s="89">
        <v>95.345265492822023</v>
      </c>
      <c r="I43" s="89">
        <v>98.055921164149538</v>
      </c>
      <c r="J43" s="89">
        <v>98.112787125886541</v>
      </c>
      <c r="K43" s="89">
        <v>99.404753105977534</v>
      </c>
      <c r="L43" s="89">
        <v>97.340925568173787</v>
      </c>
      <c r="M43" s="89">
        <v>101.35909824025936</v>
      </c>
      <c r="N43" s="89">
        <v>103.61730052030421</v>
      </c>
      <c r="O43" s="89">
        <v>110.36610158312962</v>
      </c>
      <c r="P43" s="89">
        <v>111.81963761159092</v>
      </c>
      <c r="Q43" s="89">
        <v>120.04599012985101</v>
      </c>
      <c r="R43" s="89">
        <v>129.45566419537747</v>
      </c>
      <c r="S43" s="89">
        <v>137.12723806306789</v>
      </c>
      <c r="T43" s="89">
        <v>150.87917166409653</v>
      </c>
      <c r="U43" s="89">
        <v>165.45574991839689</v>
      </c>
      <c r="V43" s="56">
        <v>169.23823858027052</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19.257016932467533</v>
      </c>
      <c r="P44" s="89">
        <v>30.804617669342175</v>
      </c>
      <c r="Q44" s="89">
        <v>4.7264221449932151</v>
      </c>
      <c r="R44" s="89">
        <v>8.610137337215086</v>
      </c>
      <c r="S44" s="89">
        <v>0.23616871253042482</v>
      </c>
      <c r="T44" s="89">
        <v>0.23032625891119884</v>
      </c>
      <c r="U44" s="89" t="s">
        <v>208</v>
      </c>
      <c r="V44" s="56" t="s">
        <v>208</v>
      </c>
    </row>
    <row r="45" spans="1:22" ht="15">
      <c r="A45" s="108" t="s">
        <v>46</v>
      </c>
      <c r="B45" s="89">
        <v>128.3821306190259</v>
      </c>
      <c r="C45" s="89">
        <v>136.0787097868261</v>
      </c>
      <c r="D45" s="89">
        <v>147.46134759887403</v>
      </c>
      <c r="E45" s="89">
        <v>153.57156029532518</v>
      </c>
      <c r="F45" s="89">
        <v>165.52617756573375</v>
      </c>
      <c r="G45" s="89">
        <v>169.94697546457232</v>
      </c>
      <c r="H45" s="89">
        <v>175.95487876123508</v>
      </c>
      <c r="I45" s="89">
        <v>190.64724188042686</v>
      </c>
      <c r="J45" s="89">
        <v>205.3481240473173</v>
      </c>
      <c r="K45" s="89">
        <v>219.97243106359281</v>
      </c>
      <c r="L45" s="89">
        <v>222.31907867512393</v>
      </c>
      <c r="M45" s="89">
        <v>223.13631461765399</v>
      </c>
      <c r="N45" s="89">
        <v>229.53370294666956</v>
      </c>
      <c r="O45" s="89">
        <v>252.64340214819259</v>
      </c>
      <c r="P45" s="89">
        <v>265.06604354399639</v>
      </c>
      <c r="Q45" s="89">
        <v>270.44877695311942</v>
      </c>
      <c r="R45" s="89">
        <v>270.38157757236547</v>
      </c>
      <c r="S45" s="89" t="s">
        <v>208</v>
      </c>
      <c r="T45" s="89" t="s">
        <v>208</v>
      </c>
      <c r="U45" s="89" t="s">
        <v>208</v>
      </c>
      <c r="V45" s="56" t="s">
        <v>208</v>
      </c>
    </row>
    <row r="46" spans="1:22" ht="26.25" customHeight="1">
      <c r="A46" s="108" t="s">
        <v>47</v>
      </c>
      <c r="B46" s="89">
        <v>550.58816051487406</v>
      </c>
      <c r="C46" s="89">
        <v>608.4867894192231</v>
      </c>
      <c r="D46" s="89">
        <v>644.34842091160658</v>
      </c>
      <c r="E46" s="89">
        <v>674.29194785034781</v>
      </c>
      <c r="F46" s="89">
        <v>698.19455530075561</v>
      </c>
      <c r="G46" s="89">
        <v>743.74687177643409</v>
      </c>
      <c r="H46" s="89">
        <v>788.18829217702296</v>
      </c>
      <c r="I46" s="89">
        <v>828.5719344451046</v>
      </c>
      <c r="J46" s="89">
        <v>859.20232010531436</v>
      </c>
      <c r="K46" s="89">
        <v>887.47951890877493</v>
      </c>
      <c r="L46" s="89">
        <v>907.3283002885729</v>
      </c>
      <c r="M46" s="89">
        <v>944.37503659883544</v>
      </c>
      <c r="N46" s="89">
        <v>968.29090915273161</v>
      </c>
      <c r="O46" s="89">
        <v>1024.9972540206281</v>
      </c>
      <c r="P46" s="89">
        <v>1028.8955011288062</v>
      </c>
      <c r="Q46" s="89">
        <v>1059.8272563973451</v>
      </c>
      <c r="R46" s="89">
        <v>1095.9931346081021</v>
      </c>
      <c r="S46" s="89">
        <v>1097.2755578050699</v>
      </c>
      <c r="T46" s="89">
        <v>1064.2487671332333</v>
      </c>
      <c r="U46" s="89">
        <v>962.55205893884022</v>
      </c>
      <c r="V46" s="56">
        <v>779.42361946984158</v>
      </c>
    </row>
    <row r="47" spans="1:22" ht="15">
      <c r="A47" s="53" t="s">
        <v>48</v>
      </c>
      <c r="B47" s="89" t="s">
        <v>208</v>
      </c>
      <c r="C47" s="89" t="s">
        <v>208</v>
      </c>
      <c r="D47" s="89" t="s">
        <v>208</v>
      </c>
      <c r="E47" s="89" t="s">
        <v>208</v>
      </c>
      <c r="F47" s="89" t="s">
        <v>208</v>
      </c>
      <c r="G47" s="89" t="s">
        <v>208</v>
      </c>
      <c r="H47" s="89">
        <v>63.541103610773291</v>
      </c>
      <c r="I47" s="89">
        <v>64.827033565100464</v>
      </c>
      <c r="J47" s="89">
        <v>66.474264039171629</v>
      </c>
      <c r="K47" s="89">
        <v>71.085198688196755</v>
      </c>
      <c r="L47" s="89">
        <v>72.263922797803517</v>
      </c>
      <c r="M47" s="89">
        <v>74.850432179092536</v>
      </c>
      <c r="N47" s="89">
        <v>77.176903612967791</v>
      </c>
      <c r="O47" s="89">
        <v>81.15867491649918</v>
      </c>
      <c r="P47" s="89">
        <v>80.003059339755893</v>
      </c>
      <c r="Q47" s="89">
        <v>83.794634070125525</v>
      </c>
      <c r="R47" s="89">
        <v>85.433169779112475</v>
      </c>
      <c r="S47" s="89">
        <v>86.855759921472341</v>
      </c>
      <c r="T47" s="89">
        <v>99.150184701753631</v>
      </c>
      <c r="U47" s="89">
        <v>103.46530277706493</v>
      </c>
      <c r="V47" s="56">
        <v>103.4956730829293</v>
      </c>
    </row>
    <row r="48" spans="1:22" ht="15">
      <c r="A48" s="53" t="s">
        <v>49</v>
      </c>
      <c r="B48" s="89" t="s">
        <v>208</v>
      </c>
      <c r="C48" s="89" t="s">
        <v>208</v>
      </c>
      <c r="D48" s="89" t="s">
        <v>208</v>
      </c>
      <c r="E48" s="89" t="s">
        <v>208</v>
      </c>
      <c r="F48" s="89" t="s">
        <v>208</v>
      </c>
      <c r="G48" s="89" t="s">
        <v>208</v>
      </c>
      <c r="H48" s="89">
        <v>440.81536499176616</v>
      </c>
      <c r="I48" s="89">
        <v>458.90945778333599</v>
      </c>
      <c r="J48" s="89">
        <v>468.63551688390703</v>
      </c>
      <c r="K48" s="89">
        <v>472.97550631357331</v>
      </c>
      <c r="L48" s="89">
        <v>473.33218853840083</v>
      </c>
      <c r="M48" s="89">
        <v>482.863301171594</v>
      </c>
      <c r="N48" s="89">
        <v>487.72655980644896</v>
      </c>
      <c r="O48" s="89">
        <v>508.63551914823142</v>
      </c>
      <c r="P48" s="89">
        <v>503.27687451863022</v>
      </c>
      <c r="Q48" s="89">
        <v>521.58510079485779</v>
      </c>
      <c r="R48" s="89">
        <v>540.50463349191773</v>
      </c>
      <c r="S48" s="89">
        <v>536.03601196316788</v>
      </c>
      <c r="T48" s="89">
        <v>479.68698859796092</v>
      </c>
      <c r="U48" s="89">
        <v>400.57792134277571</v>
      </c>
      <c r="V48" s="56">
        <v>266.59449309611188</v>
      </c>
    </row>
    <row r="49" spans="1:22" ht="15">
      <c r="A49" s="53" t="s">
        <v>50</v>
      </c>
      <c r="B49" s="89" t="s">
        <v>208</v>
      </c>
      <c r="C49" s="89" t="s">
        <v>208</v>
      </c>
      <c r="D49" s="89" t="s">
        <v>208</v>
      </c>
      <c r="E49" s="89" t="s">
        <v>208</v>
      </c>
      <c r="F49" s="89" t="s">
        <v>208</v>
      </c>
      <c r="G49" s="89" t="s">
        <v>208</v>
      </c>
      <c r="H49" s="89">
        <v>284.06506818321452</v>
      </c>
      <c r="I49" s="89">
        <v>306.02618288882263</v>
      </c>
      <c r="J49" s="89">
        <v>325.28579014071926</v>
      </c>
      <c r="K49" s="89">
        <v>343.62098851689444</v>
      </c>
      <c r="L49" s="89">
        <v>361.87657853566304</v>
      </c>
      <c r="M49" s="89">
        <v>386.57413407354818</v>
      </c>
      <c r="N49" s="89">
        <v>402.82912722738172</v>
      </c>
      <c r="O49" s="89">
        <v>435.06155058679923</v>
      </c>
      <c r="P49" s="89">
        <v>447.2783148180223</v>
      </c>
      <c r="Q49" s="89">
        <v>454.16122230036416</v>
      </c>
      <c r="R49" s="89">
        <v>470.20676678515593</v>
      </c>
      <c r="S49" s="89">
        <v>476.45627975906632</v>
      </c>
      <c r="T49" s="89">
        <v>491.04680588295912</v>
      </c>
      <c r="U49" s="89">
        <v>458.21818428670912</v>
      </c>
      <c r="V49" s="56">
        <v>415.22689793260332</v>
      </c>
    </row>
    <row r="50" spans="1:22" ht="17.25" customHeight="1">
      <c r="A50" s="108" t="s">
        <v>91</v>
      </c>
      <c r="B50" s="89" t="s">
        <v>208</v>
      </c>
      <c r="C50" s="89" t="s">
        <v>208</v>
      </c>
      <c r="D50" s="89" t="s">
        <v>208</v>
      </c>
      <c r="E50" s="89" t="s">
        <v>208</v>
      </c>
      <c r="F50" s="89" t="s">
        <v>208</v>
      </c>
      <c r="G50" s="89" t="s">
        <v>208</v>
      </c>
      <c r="H50" s="89">
        <v>0.76006268420308898</v>
      </c>
      <c r="I50" s="89">
        <v>0.87985244870783175</v>
      </c>
      <c r="J50" s="89">
        <v>0.90462395036209586</v>
      </c>
      <c r="K50" s="89">
        <v>1.1215095079602229</v>
      </c>
      <c r="L50" s="89">
        <v>1.0900954607384725</v>
      </c>
      <c r="M50" s="89">
        <v>1.1917008507464582</v>
      </c>
      <c r="N50" s="89">
        <v>1.2043675604313806</v>
      </c>
      <c r="O50" s="89">
        <v>1.3377039150299748</v>
      </c>
      <c r="P50" s="89">
        <v>1.1876742723411564</v>
      </c>
      <c r="Q50" s="89">
        <v>1.3249752863116864</v>
      </c>
      <c r="R50" s="89">
        <v>2.7492369190744435</v>
      </c>
      <c r="S50" s="89">
        <v>8.1767889330131212</v>
      </c>
      <c r="T50" s="89">
        <v>8.5803074329721376</v>
      </c>
      <c r="U50" s="89">
        <v>6.8757240185666451</v>
      </c>
      <c r="V50" s="56">
        <v>8.0201411500959789</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10.18954701985078</v>
      </c>
      <c r="O51" s="89">
        <v>96.280577304241106</v>
      </c>
      <c r="P51" s="89">
        <v>162.89395638074458</v>
      </c>
      <c r="Q51" s="89">
        <v>239.09392809206</v>
      </c>
      <c r="R51" s="89">
        <v>446.94662656917353</v>
      </c>
      <c r="S51" s="89">
        <v>684.46520920472642</v>
      </c>
      <c r="T51" s="89">
        <v>839.42663281320119</v>
      </c>
      <c r="U51" s="89">
        <v>933.2215227666029</v>
      </c>
      <c r="V51" s="56">
        <v>968.07989454520191</v>
      </c>
    </row>
    <row r="52" spans="1:22" ht="15">
      <c r="A52" s="109" t="s">
        <v>51</v>
      </c>
      <c r="B52" s="89">
        <v>744.15876603329218</v>
      </c>
      <c r="C52" s="89">
        <v>725.25432891839409</v>
      </c>
      <c r="D52" s="89">
        <v>713.81543617730324</v>
      </c>
      <c r="E52" s="89">
        <v>720.58946430604396</v>
      </c>
      <c r="F52" s="89">
        <v>717.08121176658028</v>
      </c>
      <c r="G52" s="89">
        <v>728.40909308913501</v>
      </c>
      <c r="H52" s="89">
        <v>770.10531976159893</v>
      </c>
      <c r="I52" s="89">
        <v>716.48324308819133</v>
      </c>
      <c r="J52" s="89">
        <v>715.45479478419702</v>
      </c>
      <c r="K52" s="89">
        <v>726.8325060238875</v>
      </c>
      <c r="L52" s="89">
        <v>742.49222992979833</v>
      </c>
      <c r="M52" s="89">
        <v>775.11418932242316</v>
      </c>
      <c r="N52" s="89">
        <v>818.99643741196076</v>
      </c>
      <c r="O52" s="89">
        <v>946.10295913809864</v>
      </c>
      <c r="P52" s="89">
        <v>994.97658054560736</v>
      </c>
      <c r="Q52" s="89">
        <v>1050.558354030404</v>
      </c>
      <c r="R52" s="89">
        <v>1067.2124250378122</v>
      </c>
      <c r="S52" s="89">
        <v>1062.7760682004505</v>
      </c>
      <c r="T52" s="89">
        <v>1055.2959415769678</v>
      </c>
      <c r="U52" s="89">
        <v>1061.4474757079665</v>
      </c>
      <c r="V52" s="56">
        <v>1025.151239243675</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545.54730405440671</v>
      </c>
      <c r="O53" s="89">
        <v>659.0797878010336</v>
      </c>
      <c r="P53" s="89">
        <v>699.56649271305162</v>
      </c>
      <c r="Q53" s="89">
        <v>744.9785876547993</v>
      </c>
      <c r="R53" s="89">
        <v>764.17590035059379</v>
      </c>
      <c r="S53" s="89">
        <v>756.94988099813338</v>
      </c>
      <c r="T53" s="89">
        <v>753.65874343398809</v>
      </c>
      <c r="U53" s="89">
        <v>759.70487091605594</v>
      </c>
      <c r="V53" s="56">
        <v>732.45507518458237</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273.44913450751795</v>
      </c>
      <c r="O54" s="89">
        <v>287.0231724716798</v>
      </c>
      <c r="P54" s="89">
        <v>295.41008671817002</v>
      </c>
      <c r="Q54" s="89">
        <v>305.57976637560455</v>
      </c>
      <c r="R54" s="89">
        <v>303.03652361092918</v>
      </c>
      <c r="S54" s="89">
        <v>305.82618720231693</v>
      </c>
      <c r="T54" s="89">
        <v>301.63719814297986</v>
      </c>
      <c r="U54" s="89">
        <v>301.74260479191076</v>
      </c>
      <c r="V54" s="56">
        <v>292.69616405909272</v>
      </c>
    </row>
    <row r="55" spans="1:22" ht="15">
      <c r="A55" s="109" t="s">
        <v>52</v>
      </c>
      <c r="B55" s="89">
        <v>1108.3525467455929</v>
      </c>
      <c r="C55" s="89">
        <v>1040.5174273071402</v>
      </c>
      <c r="D55" s="89">
        <v>991.53399062124527</v>
      </c>
      <c r="E55" s="89">
        <v>919.09984545993689</v>
      </c>
      <c r="F55" s="89">
        <v>895.50435025438082</v>
      </c>
      <c r="G55" s="89">
        <v>873.31396601608265</v>
      </c>
      <c r="H55" s="89">
        <v>841.7327376286147</v>
      </c>
      <c r="I55" s="89">
        <v>806.98000483373789</v>
      </c>
      <c r="J55" s="89">
        <v>765.21840540101175</v>
      </c>
      <c r="K55" s="89">
        <v>739.36538684154345</v>
      </c>
      <c r="L55" s="89">
        <v>698.0428515829027</v>
      </c>
      <c r="M55" s="89">
        <v>679.53452065812849</v>
      </c>
      <c r="N55" s="89">
        <v>634.63736259783627</v>
      </c>
      <c r="O55" s="89">
        <v>581.92332638986943</v>
      </c>
      <c r="P55" s="89">
        <v>516.83996854280258</v>
      </c>
      <c r="Q55" s="89">
        <v>452.62759173031378</v>
      </c>
      <c r="R55" s="89">
        <v>293.83718782382203</v>
      </c>
      <c r="S55" s="89">
        <v>115.16402547989625</v>
      </c>
      <c r="T55" s="89">
        <v>26.18412842821208</v>
      </c>
      <c r="U55" s="89">
        <v>6.3921157206416117</v>
      </c>
      <c r="V55" s="56">
        <v>1.9326691151839075</v>
      </c>
    </row>
    <row r="56" spans="1:22" ht="27" customHeight="1">
      <c r="A56" s="108" t="s">
        <v>53</v>
      </c>
      <c r="B56" s="89">
        <v>1187.3662054002032</v>
      </c>
      <c r="C56" s="89">
        <v>983.14151128562378</v>
      </c>
      <c r="D56" s="89">
        <v>960.2407287097659</v>
      </c>
      <c r="E56" s="89">
        <v>1001.9142473611474</v>
      </c>
      <c r="F56" s="89">
        <v>1068.8393227494157</v>
      </c>
      <c r="G56" s="89">
        <v>1129.601585080555</v>
      </c>
      <c r="H56" s="89">
        <v>1113.568075305795</v>
      </c>
      <c r="I56" s="89">
        <v>987.62702420411597</v>
      </c>
      <c r="J56" s="89">
        <v>756.25191864789724</v>
      </c>
      <c r="K56" s="89">
        <v>672.76445903407989</v>
      </c>
      <c r="L56" s="89">
        <v>630.63846711451458</v>
      </c>
      <c r="M56" s="89">
        <v>621.39317093769046</v>
      </c>
      <c r="N56" s="89">
        <v>579.1454001550303</v>
      </c>
      <c r="O56" s="89">
        <v>551.94309812880306</v>
      </c>
      <c r="P56" s="89">
        <v>509.50845773467552</v>
      </c>
      <c r="Q56" s="89">
        <v>450.53200417951103</v>
      </c>
      <c r="R56" s="89">
        <v>333.99498809024902</v>
      </c>
      <c r="S56" s="89">
        <v>230.18312710311378</v>
      </c>
      <c r="T56" s="89">
        <v>182.45503350922976</v>
      </c>
      <c r="U56" s="89">
        <v>161.72128799013819</v>
      </c>
      <c r="V56" s="56">
        <v>140.0080875602309</v>
      </c>
    </row>
    <row r="57" spans="1:22" ht="15">
      <c r="A57" s="53" t="s">
        <v>54</v>
      </c>
      <c r="B57" s="89">
        <v>313.05698401486524</v>
      </c>
      <c r="C57" s="89">
        <v>305.40042750078561</v>
      </c>
      <c r="D57" s="89">
        <v>284.29660308033175</v>
      </c>
      <c r="E57" s="89">
        <v>299.56458544845844</v>
      </c>
      <c r="F57" s="89">
        <v>307.42100114654966</v>
      </c>
      <c r="G57" s="89">
        <v>330.61210669033858</v>
      </c>
      <c r="H57" s="89">
        <v>323.94939028884789</v>
      </c>
      <c r="I57" s="89">
        <v>176.61269841603973</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382.80095897720071</v>
      </c>
      <c r="G58" s="89">
        <v>407.50350953018074</v>
      </c>
      <c r="H58" s="89">
        <v>403.22753601995458</v>
      </c>
      <c r="I58" s="89">
        <v>417.53401127412633</v>
      </c>
      <c r="J58" s="89">
        <v>402.86397448279035</v>
      </c>
      <c r="K58" s="89">
        <v>364.1947208049707</v>
      </c>
      <c r="L58" s="89">
        <v>354.52514171792086</v>
      </c>
      <c r="M58" s="89">
        <v>377.50619848785146</v>
      </c>
      <c r="N58" s="89">
        <v>365.66183422397296</v>
      </c>
      <c r="O58" s="89">
        <v>349.51678822267792</v>
      </c>
      <c r="P58" s="89">
        <v>317.56026063586285</v>
      </c>
      <c r="Q58" s="89">
        <v>272.41206369074899</v>
      </c>
      <c r="R58" s="89">
        <v>164.91794505680716</v>
      </c>
      <c r="S58" s="89">
        <v>75.260470909628054</v>
      </c>
      <c r="T58" s="89">
        <v>35.376959028017424</v>
      </c>
      <c r="U58" s="89">
        <v>18.724272063336052</v>
      </c>
      <c r="V58" s="56">
        <v>8.9809581853932858</v>
      </c>
    </row>
    <row r="59" spans="1:22" ht="15">
      <c r="A59" s="53" t="s">
        <v>186</v>
      </c>
      <c r="B59" s="89" t="s">
        <v>208</v>
      </c>
      <c r="C59" s="89" t="s">
        <v>208</v>
      </c>
      <c r="D59" s="89" t="s">
        <v>208</v>
      </c>
      <c r="E59" s="89" t="s">
        <v>208</v>
      </c>
      <c r="F59" s="89">
        <v>338.09916509365377</v>
      </c>
      <c r="G59" s="89">
        <v>345.2896232957886</v>
      </c>
      <c r="H59" s="89">
        <v>340.745660437499</v>
      </c>
      <c r="I59" s="89">
        <v>346.12482299414711</v>
      </c>
      <c r="J59" s="89">
        <v>307.60850051986307</v>
      </c>
      <c r="K59" s="89">
        <v>257.61465108362842</v>
      </c>
      <c r="L59" s="89">
        <v>226.60274946268788</v>
      </c>
      <c r="M59" s="89">
        <v>203.23335151610596</v>
      </c>
      <c r="N59" s="89">
        <v>179.16305523505497</v>
      </c>
      <c r="O59" s="89">
        <v>166.09477526025609</v>
      </c>
      <c r="P59" s="89">
        <v>148.84923866169569</v>
      </c>
      <c r="Q59" s="89">
        <v>133.35183518361291</v>
      </c>
      <c r="R59" s="89">
        <v>121.08569446066767</v>
      </c>
      <c r="S59" s="89">
        <v>105.94372275371131</v>
      </c>
      <c r="T59" s="89">
        <v>97.937717405918619</v>
      </c>
      <c r="U59" s="89">
        <v>91.974174693213513</v>
      </c>
      <c r="V59" s="56">
        <v>81.853339219058213</v>
      </c>
    </row>
    <row r="60" spans="1:22" ht="15">
      <c r="A60" s="53" t="s">
        <v>187</v>
      </c>
      <c r="B60" s="89" t="s">
        <v>208</v>
      </c>
      <c r="C60" s="89" t="s">
        <v>208</v>
      </c>
      <c r="D60" s="89" t="s">
        <v>208</v>
      </c>
      <c r="E60" s="89" t="s">
        <v>208</v>
      </c>
      <c r="F60" s="89">
        <v>20.149611730878487</v>
      </c>
      <c r="G60" s="89">
        <v>25.419476831371004</v>
      </c>
      <c r="H60" s="89">
        <v>26.794235042082622</v>
      </c>
      <c r="I60" s="89">
        <v>28.540012160966857</v>
      </c>
      <c r="J60" s="89">
        <v>27.396794546893474</v>
      </c>
      <c r="K60" s="89">
        <v>25.37493973086314</v>
      </c>
      <c r="L60" s="89">
        <v>23.976445323460293</v>
      </c>
      <c r="M60" s="89">
        <v>22.818009255602146</v>
      </c>
      <c r="N60" s="89">
        <v>21.522652458682508</v>
      </c>
      <c r="O60" s="89">
        <v>23.259755462836054</v>
      </c>
      <c r="P60" s="89">
        <v>29.055407347610814</v>
      </c>
      <c r="Q60" s="89">
        <v>31.48079534083206</v>
      </c>
      <c r="R60" s="89">
        <v>36.374617745117064</v>
      </c>
      <c r="S60" s="89">
        <v>38.620131382951918</v>
      </c>
      <c r="T60" s="89">
        <v>40.469553019775084</v>
      </c>
      <c r="U60" s="89">
        <v>43.108865344639241</v>
      </c>
      <c r="V60" s="56">
        <v>42.4380451386915</v>
      </c>
    </row>
    <row r="61" spans="1:22" ht="15">
      <c r="A61" s="53" t="s">
        <v>188</v>
      </c>
      <c r="B61" s="89" t="s">
        <v>208</v>
      </c>
      <c r="C61" s="89" t="s">
        <v>208</v>
      </c>
      <c r="D61" s="89" t="s">
        <v>208</v>
      </c>
      <c r="E61" s="89" t="s">
        <v>208</v>
      </c>
      <c r="F61" s="89">
        <v>20.368585801133094</v>
      </c>
      <c r="G61" s="89">
        <v>20.776868732876107</v>
      </c>
      <c r="H61" s="89">
        <v>18.851253517410765</v>
      </c>
      <c r="I61" s="89">
        <v>18.81547935883599</v>
      </c>
      <c r="J61" s="89">
        <v>18.382649098350281</v>
      </c>
      <c r="K61" s="89">
        <v>23.044726138843711</v>
      </c>
      <c r="L61" s="89">
        <v>23.657481381740372</v>
      </c>
      <c r="M61" s="89">
        <v>17.87186718636568</v>
      </c>
      <c r="N61" s="89">
        <v>14.261522236921179</v>
      </c>
      <c r="O61" s="89">
        <v>13.629330866917053</v>
      </c>
      <c r="P61" s="89">
        <v>14.362414605195131</v>
      </c>
      <c r="Q61" s="89">
        <v>13.133082122411459</v>
      </c>
      <c r="R61" s="89">
        <v>11.477914116208252</v>
      </c>
      <c r="S61" s="89">
        <v>10.336067534160748</v>
      </c>
      <c r="T61" s="89">
        <v>8.7378707528018111</v>
      </c>
      <c r="U61" s="89">
        <v>7.8410289980360357</v>
      </c>
      <c r="V61" s="56">
        <v>6.297672518808616</v>
      </c>
    </row>
    <row r="62" spans="1:22" ht="26.25" customHeight="1">
      <c r="A62" s="109" t="s">
        <v>192</v>
      </c>
      <c r="B62" s="89" t="s">
        <v>208</v>
      </c>
      <c r="C62" s="89" t="s">
        <v>208</v>
      </c>
      <c r="D62" s="89" t="s">
        <v>208</v>
      </c>
      <c r="E62" s="89" t="s">
        <v>208</v>
      </c>
      <c r="F62" s="89">
        <v>70.160444446421081</v>
      </c>
      <c r="G62" s="89">
        <v>71.078586230170856</v>
      </c>
      <c r="H62" s="89">
        <v>69.847681225866921</v>
      </c>
      <c r="I62" s="89">
        <v>68.671349714363217</v>
      </c>
      <c r="J62" s="89">
        <v>68.724839753086329</v>
      </c>
      <c r="K62" s="89">
        <v>66.784591454111791</v>
      </c>
      <c r="L62" s="89">
        <v>64.562526876406437</v>
      </c>
      <c r="M62" s="89">
        <v>63.254179033607265</v>
      </c>
      <c r="N62" s="89">
        <v>62.625529997259889</v>
      </c>
      <c r="O62" s="89">
        <v>63.807050321238989</v>
      </c>
      <c r="P62" s="89">
        <v>66.701695216419935</v>
      </c>
      <c r="Q62" s="89">
        <v>65.554702560186215</v>
      </c>
      <c r="R62" s="89">
        <v>65.382730671303264</v>
      </c>
      <c r="S62" s="89">
        <v>63.956123853880413</v>
      </c>
      <c r="T62" s="89">
        <v>63.283732971560148</v>
      </c>
      <c r="U62" s="89">
        <v>61.784265384941293</v>
      </c>
      <c r="V62" s="56">
        <v>57.89346280484753</v>
      </c>
    </row>
    <row r="63" spans="1:22" ht="15">
      <c r="A63" s="108" t="s">
        <v>60</v>
      </c>
      <c r="B63" s="89">
        <v>158.40213913804803</v>
      </c>
      <c r="C63" s="89">
        <v>287.62985186599576</v>
      </c>
      <c r="D63" s="89">
        <v>263.66469437363435</v>
      </c>
      <c r="E63" s="89">
        <v>233.61244313103296</v>
      </c>
      <c r="F63" s="89">
        <v>214.08435210652982</v>
      </c>
      <c r="G63" s="89">
        <v>185.64940620281862</v>
      </c>
      <c r="H63" s="89">
        <v>176.00217551973742</v>
      </c>
      <c r="I63" s="89">
        <v>161.06821325113708</v>
      </c>
      <c r="J63" s="89">
        <v>134.58713185176279</v>
      </c>
      <c r="K63" s="89">
        <v>138.69223659188015</v>
      </c>
      <c r="L63" s="89">
        <v>137.72165700097617</v>
      </c>
      <c r="M63" s="89">
        <v>129.51696700739697</v>
      </c>
      <c r="N63" s="89">
        <v>170.93284651100183</v>
      </c>
      <c r="O63" s="89">
        <v>271.57088112290074</v>
      </c>
      <c r="P63" s="89">
        <v>249.69661773079838</v>
      </c>
      <c r="Q63" s="89">
        <v>275.46238211703269</v>
      </c>
      <c r="R63" s="89">
        <v>291.67407469295796</v>
      </c>
      <c r="S63" s="89">
        <v>250.24291120997174</v>
      </c>
      <c r="T63" s="89">
        <v>191.06175090197263</v>
      </c>
      <c r="U63" s="89">
        <v>149.58187191706062</v>
      </c>
      <c r="V63" s="56">
        <v>112.86188853021874</v>
      </c>
    </row>
    <row r="64" spans="1:22" ht="15">
      <c r="A64" s="108" t="s">
        <v>61</v>
      </c>
      <c r="B64" s="89">
        <v>2.2667390985298872</v>
      </c>
      <c r="C64" s="89">
        <v>2.5281804827014391</v>
      </c>
      <c r="D64" s="89">
        <v>2.9035273542655418</v>
      </c>
      <c r="E64" s="89">
        <v>1.7002135992523908</v>
      </c>
      <c r="F64" s="89">
        <v>3.0381786862367681</v>
      </c>
      <c r="G64" s="89">
        <v>3.5389751553541391</v>
      </c>
      <c r="H64" s="89">
        <v>3.6655627172828851</v>
      </c>
      <c r="I64" s="89">
        <v>7.5816143275160561</v>
      </c>
      <c r="J64" s="89">
        <v>8.9691094928427173</v>
      </c>
      <c r="K64" s="89">
        <v>7.5050405184959113</v>
      </c>
      <c r="L64" s="89">
        <v>8.2851084056347819</v>
      </c>
      <c r="M64" s="89">
        <v>12.35864245372878</v>
      </c>
      <c r="N64" s="89">
        <v>14.507391935099138</v>
      </c>
      <c r="O64" s="89">
        <v>16.63012263059148</v>
      </c>
      <c r="P64" s="89">
        <v>16.311177103422267</v>
      </c>
      <c r="Q64" s="89">
        <v>19.428681741235888</v>
      </c>
      <c r="R64" s="89">
        <v>17.886079916705853</v>
      </c>
      <c r="S64" s="89">
        <v>18.267874951207286</v>
      </c>
      <c r="T64" s="89">
        <v>17.488828286261771</v>
      </c>
      <c r="U64" s="89">
        <v>18.543077669082315</v>
      </c>
      <c r="V64" s="56">
        <v>17.527946798529964</v>
      </c>
    </row>
    <row r="65" spans="1:22" ht="15">
      <c r="A65" s="108" t="s">
        <v>189</v>
      </c>
      <c r="B65" s="89" t="s">
        <v>208</v>
      </c>
      <c r="C65" s="89" t="s">
        <v>208</v>
      </c>
      <c r="D65" s="89" t="s">
        <v>208</v>
      </c>
      <c r="E65" s="89" t="s">
        <v>208</v>
      </c>
      <c r="F65" s="89" t="s">
        <v>208</v>
      </c>
      <c r="G65" s="89" t="s">
        <v>208</v>
      </c>
      <c r="H65" s="89" t="s">
        <v>208</v>
      </c>
      <c r="I65" s="89" t="s">
        <v>208</v>
      </c>
      <c r="J65" s="89">
        <v>30.24441345614137</v>
      </c>
      <c r="K65" s="89">
        <v>31.051566456837577</v>
      </c>
      <c r="L65" s="89">
        <v>31.842122240547241</v>
      </c>
      <c r="M65" s="89">
        <v>32.374154365744523</v>
      </c>
      <c r="N65" s="89">
        <v>32.551072399470641</v>
      </c>
      <c r="O65" s="89">
        <v>33.395633011661602</v>
      </c>
      <c r="P65" s="89">
        <v>34.511861631337716</v>
      </c>
      <c r="Q65" s="89">
        <v>34.469510829178091</v>
      </c>
      <c r="R65" s="89">
        <v>34.162050017004937</v>
      </c>
      <c r="S65" s="89">
        <v>34.018705248050608</v>
      </c>
      <c r="T65" s="89">
        <v>33.802812455828494</v>
      </c>
      <c r="U65" s="89">
        <v>34.061500585807131</v>
      </c>
      <c r="V65" s="56">
        <v>33.809955745072301</v>
      </c>
    </row>
    <row r="66" spans="1:22" ht="15">
      <c r="A66" s="108" t="s">
        <v>95</v>
      </c>
      <c r="B66" s="89" t="s">
        <v>208</v>
      </c>
      <c r="C66" s="89" t="s">
        <v>208</v>
      </c>
      <c r="D66" s="89" t="s">
        <v>208</v>
      </c>
      <c r="E66" s="89" t="s">
        <v>208</v>
      </c>
      <c r="F66" s="89" t="s">
        <v>208</v>
      </c>
      <c r="G66" s="89" t="s">
        <v>208</v>
      </c>
      <c r="H66" s="89" t="s">
        <v>208</v>
      </c>
      <c r="I66" s="89" t="s">
        <v>208</v>
      </c>
      <c r="J66" s="89">
        <v>450.40945112805588</v>
      </c>
      <c r="K66" s="89">
        <v>474.80833763921999</v>
      </c>
      <c r="L66" s="89">
        <v>495.8257408607567</v>
      </c>
      <c r="M66" s="89">
        <v>521.93212357751077</v>
      </c>
      <c r="N66" s="89">
        <v>533.25317522688988</v>
      </c>
      <c r="O66" s="89">
        <v>555.71880136093341</v>
      </c>
      <c r="P66" s="89">
        <v>549.37189814926114</v>
      </c>
      <c r="Q66" s="89">
        <v>526.52981914181123</v>
      </c>
      <c r="R66" s="89">
        <v>480.19650803432853</v>
      </c>
      <c r="S66" s="89">
        <v>441.28608902665621</v>
      </c>
      <c r="T66" s="89">
        <v>403.25667110124493</v>
      </c>
      <c r="U66" s="89">
        <v>366.31856260885689</v>
      </c>
      <c r="V66" s="56">
        <v>330.80714045370814</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8.9131218897881599</v>
      </c>
      <c r="T67" s="89">
        <v>160.54947542867251</v>
      </c>
      <c r="U67" s="89">
        <v>282.92257154136536</v>
      </c>
      <c r="V67" s="56">
        <v>451.8644484049629</v>
      </c>
    </row>
    <row r="68" spans="1:22" ht="15">
      <c r="A68" s="108" t="s">
        <v>62</v>
      </c>
      <c r="B68" s="89">
        <v>93.780641955922945</v>
      </c>
      <c r="C68" s="89">
        <v>99.869194023965051</v>
      </c>
      <c r="D68" s="89">
        <v>96.393711464798074</v>
      </c>
      <c r="E68" s="89">
        <v>98.118295491055832</v>
      </c>
      <c r="F68" s="89">
        <v>94.690888012224363</v>
      </c>
      <c r="G68" s="89">
        <v>95.719809427605469</v>
      </c>
      <c r="H68" s="89">
        <v>86.727938097638031</v>
      </c>
      <c r="I68" s="89">
        <v>83.322769837143227</v>
      </c>
      <c r="J68" s="89">
        <v>78.199684426589741</v>
      </c>
      <c r="K68" s="89">
        <v>74.455217178795891</v>
      </c>
      <c r="L68" s="89">
        <v>72.415640404917397</v>
      </c>
      <c r="M68" s="89">
        <v>71.462055880842598</v>
      </c>
      <c r="N68" s="89">
        <v>68.167928866046623</v>
      </c>
      <c r="O68" s="89">
        <v>68.472677871483654</v>
      </c>
      <c r="P68" s="89">
        <v>65.743643904732849</v>
      </c>
      <c r="Q68" s="89">
        <v>64.245180781234851</v>
      </c>
      <c r="R68" s="89">
        <v>63.240807939980812</v>
      </c>
      <c r="S68" s="89">
        <v>60.253672439379514</v>
      </c>
      <c r="T68" s="89">
        <v>51.822658075476149</v>
      </c>
      <c r="U68" s="89">
        <v>35.334487553330689</v>
      </c>
      <c r="V68" s="56">
        <v>20.810790338226361</v>
      </c>
    </row>
    <row r="69" spans="1:22" ht="15">
      <c r="A69" s="53" t="s">
        <v>49</v>
      </c>
      <c r="B69" s="89" t="s">
        <v>208</v>
      </c>
      <c r="C69" s="89" t="s">
        <v>208</v>
      </c>
      <c r="D69" s="89" t="s">
        <v>208</v>
      </c>
      <c r="E69" s="89" t="s">
        <v>208</v>
      </c>
      <c r="F69" s="89">
        <v>75.273724628169958</v>
      </c>
      <c r="G69" s="89">
        <v>76.439243069296424</v>
      </c>
      <c r="H69" s="89">
        <v>68.098240906957429</v>
      </c>
      <c r="I69" s="89">
        <v>64.216808799148069</v>
      </c>
      <c r="J69" s="89">
        <v>64.725586316552054</v>
      </c>
      <c r="K69" s="89">
        <v>61.196709441606089</v>
      </c>
      <c r="L69" s="89">
        <v>58.941285387774101</v>
      </c>
      <c r="M69" s="89">
        <v>51.922616768821776</v>
      </c>
      <c r="N69" s="89">
        <v>51.538901150129732</v>
      </c>
      <c r="O69" s="89">
        <v>51.609023277751959</v>
      </c>
      <c r="P69" s="89">
        <v>50.36727391291371</v>
      </c>
      <c r="Q69" s="89">
        <v>49.147181640374605</v>
      </c>
      <c r="R69" s="89">
        <v>49.390563984491273</v>
      </c>
      <c r="S69" s="89">
        <v>47.834013848074427</v>
      </c>
      <c r="T69" s="89">
        <v>40.185094339023152</v>
      </c>
      <c r="U69" s="89">
        <v>24.633829400139899</v>
      </c>
      <c r="V69" s="56">
        <v>10.786883143321496</v>
      </c>
    </row>
    <row r="70" spans="1:22" ht="15">
      <c r="A70" s="53" t="s">
        <v>50</v>
      </c>
      <c r="B70" s="89" t="s">
        <v>208</v>
      </c>
      <c r="C70" s="89" t="s">
        <v>208</v>
      </c>
      <c r="D70" s="89" t="s">
        <v>208</v>
      </c>
      <c r="E70" s="89" t="s">
        <v>208</v>
      </c>
      <c r="F70" s="89">
        <v>19.417163384054387</v>
      </c>
      <c r="G70" s="89">
        <v>19.280566358309027</v>
      </c>
      <c r="H70" s="89">
        <v>18.629697190680606</v>
      </c>
      <c r="I70" s="89">
        <v>19.105961037995154</v>
      </c>
      <c r="J70" s="89">
        <v>13.474098110037703</v>
      </c>
      <c r="K70" s="89">
        <v>13.258507737189792</v>
      </c>
      <c r="L70" s="89">
        <v>13.474355017143306</v>
      </c>
      <c r="M70" s="89">
        <v>19.539439112020833</v>
      </c>
      <c r="N70" s="89">
        <v>16.629027715916894</v>
      </c>
      <c r="O70" s="89">
        <v>16.86365459373167</v>
      </c>
      <c r="P70" s="89">
        <v>15.376369991819143</v>
      </c>
      <c r="Q70" s="89">
        <v>15.097999140860253</v>
      </c>
      <c r="R70" s="89">
        <v>13.850243955489534</v>
      </c>
      <c r="S70" s="89">
        <v>12.41965859130508</v>
      </c>
      <c r="T70" s="89">
        <v>11.637563736452986</v>
      </c>
      <c r="U70" s="89">
        <v>10.700658153190801</v>
      </c>
      <c r="V70" s="56">
        <v>10.023907194904865</v>
      </c>
    </row>
    <row r="71" spans="1:22" ht="15">
      <c r="A71" s="110" t="s">
        <v>63</v>
      </c>
      <c r="B71" s="89">
        <v>2470.5242025491461</v>
      </c>
      <c r="C71" s="89">
        <v>2566.4802161487701</v>
      </c>
      <c r="D71" s="89">
        <v>2682.089171586048</v>
      </c>
      <c r="E71" s="89">
        <v>2768.7429166395659</v>
      </c>
      <c r="F71" s="89">
        <v>2784.6701112768669</v>
      </c>
      <c r="G71" s="89">
        <v>2984.4016042188346</v>
      </c>
      <c r="H71" s="89">
        <v>3098.4876710911758</v>
      </c>
      <c r="I71" s="89">
        <v>3176.3845183255503</v>
      </c>
      <c r="J71" s="89">
        <v>3247.3503859147827</v>
      </c>
      <c r="K71" s="89">
        <v>3334.9287980127315</v>
      </c>
      <c r="L71" s="89">
        <v>3379.6481111332837</v>
      </c>
      <c r="M71" s="89">
        <v>3543.0592837797853</v>
      </c>
      <c r="N71" s="89">
        <v>3690.6170079081053</v>
      </c>
      <c r="O71" s="89">
        <v>3952.7530990140203</v>
      </c>
      <c r="P71" s="89">
        <v>4046.4234287403815</v>
      </c>
      <c r="Q71" s="89">
        <v>4237.4123893975757</v>
      </c>
      <c r="R71" s="89">
        <v>4466.1847057282821</v>
      </c>
      <c r="S71" s="89">
        <v>4574.8522956511715</v>
      </c>
      <c r="T71" s="89">
        <v>4692.1674318358682</v>
      </c>
      <c r="U71" s="89">
        <v>4819.9697009276479</v>
      </c>
      <c r="V71" s="56">
        <v>4842.4924192314593</v>
      </c>
    </row>
    <row r="72" spans="1:22" ht="27" customHeight="1">
      <c r="A72" s="110" t="s">
        <v>96</v>
      </c>
      <c r="B72" s="89" t="s">
        <v>208</v>
      </c>
      <c r="C72" s="89" t="s">
        <v>208</v>
      </c>
      <c r="D72" s="89" t="s">
        <v>208</v>
      </c>
      <c r="E72" s="89" t="s">
        <v>208</v>
      </c>
      <c r="F72" s="89" t="s">
        <v>208</v>
      </c>
      <c r="G72" s="89" t="s">
        <v>208</v>
      </c>
      <c r="H72" s="89" t="s">
        <v>208</v>
      </c>
      <c r="I72" s="89" t="s">
        <v>208</v>
      </c>
      <c r="J72" s="89">
        <v>78.541980641182008</v>
      </c>
      <c r="K72" s="89">
        <v>57.148632162286113</v>
      </c>
      <c r="L72" s="89">
        <v>70.128605261661548</v>
      </c>
      <c r="M72" s="89">
        <v>84.209397160770578</v>
      </c>
      <c r="N72" s="89">
        <v>105.39040611609812</v>
      </c>
      <c r="O72" s="89">
        <v>103.64305045036845</v>
      </c>
      <c r="P72" s="89">
        <v>103.43554416348502</v>
      </c>
      <c r="Q72" s="89">
        <v>101.7717111593915</v>
      </c>
      <c r="R72" s="89">
        <v>101.9138318083498</v>
      </c>
      <c r="S72" s="89">
        <v>99.335501584409897</v>
      </c>
      <c r="T72" s="89">
        <v>100.04188179819184</v>
      </c>
      <c r="U72" s="89">
        <v>95.67975044414986</v>
      </c>
      <c r="V72" s="56">
        <v>95.548729833992596</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3.4258007450597276E-3</v>
      </c>
      <c r="T73" s="89">
        <v>0.5992236565433271</v>
      </c>
      <c r="U73" s="89">
        <v>21.321106036112337</v>
      </c>
      <c r="V73" s="56">
        <v>77.931871766977693</v>
      </c>
    </row>
    <row r="74" spans="1:22" ht="15">
      <c r="A74" s="110" t="s">
        <v>64</v>
      </c>
      <c r="B74" s="89" t="s">
        <v>208</v>
      </c>
      <c r="C74" s="89" t="s">
        <v>208</v>
      </c>
      <c r="D74" s="89" t="s">
        <v>208</v>
      </c>
      <c r="E74" s="89" t="s">
        <v>208</v>
      </c>
      <c r="F74" s="89">
        <v>133.97716313749333</v>
      </c>
      <c r="G74" s="89">
        <v>127.43267435629062</v>
      </c>
      <c r="H74" s="89">
        <v>126.58993223210631</v>
      </c>
      <c r="I74" s="89">
        <v>139.27220658171132</v>
      </c>
      <c r="J74" s="89">
        <v>174.99333400747432</v>
      </c>
      <c r="K74" s="89">
        <v>212.83378288711387</v>
      </c>
      <c r="L74" s="89">
        <v>134.54482768439138</v>
      </c>
      <c r="M74" s="89">
        <v>134.66756134956157</v>
      </c>
      <c r="N74" s="89">
        <v>170.97589344417403</v>
      </c>
      <c r="O74" s="89">
        <v>170.37232950217134</v>
      </c>
      <c r="P74" s="89">
        <v>168.37238786011574</v>
      </c>
      <c r="Q74" s="89">
        <v>129.34912353127723</v>
      </c>
      <c r="R74" s="89">
        <v>125.77005562706015</v>
      </c>
      <c r="S74" s="89">
        <v>123.18161928667219</v>
      </c>
      <c r="T74" s="89">
        <v>120.01042613742123</v>
      </c>
      <c r="U74" s="89">
        <v>117.67195691789091</v>
      </c>
      <c r="V74" s="56">
        <v>113.67780402769553</v>
      </c>
    </row>
    <row r="75" spans="1:22" s="115" customFormat="1" ht="40.5" customHeight="1">
      <c r="A75" s="117" t="s">
        <v>190</v>
      </c>
      <c r="B75" s="118">
        <v>6786.8037980074632</v>
      </c>
      <c r="C75" s="118">
        <v>6803.9362692568238</v>
      </c>
      <c r="D75" s="118">
        <v>6869.9355826725132</v>
      </c>
      <c r="E75" s="118">
        <v>6956.4866492150859</v>
      </c>
      <c r="F75" s="118">
        <v>7229.5605739518296</v>
      </c>
      <c r="G75" s="118">
        <v>7611.0322205442462</v>
      </c>
      <c r="H75" s="118">
        <v>7766.5927851649358</v>
      </c>
      <c r="I75" s="118">
        <v>7689.2868213604588</v>
      </c>
      <c r="J75" s="118">
        <v>8100.5337487690249</v>
      </c>
      <c r="K75" s="118">
        <v>8183.6083476403683</v>
      </c>
      <c r="L75" s="118">
        <v>8136.4248424083862</v>
      </c>
      <c r="M75" s="118">
        <v>8392.6456239484869</v>
      </c>
      <c r="N75" s="118">
        <v>8655.8339441211883</v>
      </c>
      <c r="O75" s="118">
        <v>9298.9282829265012</v>
      </c>
      <c r="P75" s="118">
        <v>9390.4133230349016</v>
      </c>
      <c r="Q75" s="118">
        <v>9567.6183486839509</v>
      </c>
      <c r="R75" s="118">
        <v>9756.3039647307487</v>
      </c>
      <c r="S75" s="118">
        <v>9448.8919239519837</v>
      </c>
      <c r="T75" s="118">
        <v>9593.5847814812059</v>
      </c>
      <c r="U75" s="118">
        <v>9730.0101275877732</v>
      </c>
      <c r="V75" s="119">
        <v>9663.1496214658982</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5"/>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5" t="s">
        <v>205</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AA!C$3</f>
        <v>2392.893</v>
      </c>
      <c r="C3" s="89">
        <f>AA!D$3</f>
        <v>2521.2500000000005</v>
      </c>
      <c r="D3" s="89">
        <f>AA!E$3</f>
        <v>2679.9750000000004</v>
      </c>
      <c r="E3" s="89">
        <f>AA!F$3</f>
        <v>2822.8040000000005</v>
      </c>
      <c r="F3" s="89">
        <f>AA!G$3</f>
        <v>2955.1210000000037</v>
      </c>
      <c r="G3" s="89">
        <f>AA!H$3</f>
        <v>3124.4597597447409</v>
      </c>
      <c r="H3" s="89">
        <f>AA!I$3</f>
        <v>3250.6787885787198</v>
      </c>
      <c r="I3" s="89">
        <f>AA!J$3</f>
        <v>3457.0445494205628</v>
      </c>
      <c r="J3" s="89">
        <f>AA!K$3</f>
        <v>3673.5860000000011</v>
      </c>
      <c r="K3" s="89">
        <f>AA!L$3</f>
        <v>3924.14037813</v>
      </c>
      <c r="L3" s="89">
        <f>AA!M$3</f>
        <v>4149.4057829300054</v>
      </c>
      <c r="M3" s="89">
        <f>AA!N$3</f>
        <v>4444.4350972342945</v>
      </c>
      <c r="N3" s="89">
        <f>AA!O$3</f>
        <v>4734.8039219600032</v>
      </c>
      <c r="O3" s="89">
        <f>AA!P$3</f>
        <v>5106.253762899998</v>
      </c>
      <c r="P3" s="89">
        <f>AA!Q$3</f>
        <v>5227.7472379531828</v>
      </c>
      <c r="Q3" s="89">
        <f>AA!R$3</f>
        <v>5339.4256940699997</v>
      </c>
      <c r="R3" s="89">
        <f>AA!S$3</f>
        <v>5475.6249157699995</v>
      </c>
      <c r="S3" s="89">
        <f>AA!T$3</f>
        <v>5360.0751764300776</v>
      </c>
      <c r="T3" s="89">
        <f>AA!U$3</f>
        <v>5421.7736768000032</v>
      </c>
      <c r="U3" s="89">
        <f>AA!V$3</f>
        <v>5489.5433917499968</v>
      </c>
      <c r="V3" s="56">
        <f>AA!W$3</f>
        <v>5482.7675999399908</v>
      </c>
    </row>
    <row r="4" spans="1:22" ht="15" customHeight="1">
      <c r="A4" s="108" t="s">
        <v>182</v>
      </c>
      <c r="B4" s="89">
        <f>BBWB!C$3</f>
        <v>981.24099999999999</v>
      </c>
      <c r="C4" s="89">
        <f>BBWB!D$3</f>
        <v>987.07300000000021</v>
      </c>
      <c r="D4" s="89">
        <f>BBWB!E$3</f>
        <v>974.40600000000006</v>
      </c>
      <c r="E4" s="89">
        <f>BBWB!F$3</f>
        <v>1001.6900000000002</v>
      </c>
      <c r="F4" s="89">
        <f>BBWB!G$3</f>
        <v>985.8499999999998</v>
      </c>
      <c r="G4" s="89">
        <f>BBWB!H$3</f>
        <v>1099.2956646600001</v>
      </c>
      <c r="H4" s="89">
        <f>BBWB!I$3</f>
        <v>1087.4146320899997</v>
      </c>
      <c r="I4" s="89">
        <f>BBWB!J$3</f>
        <v>1006.6780681472781</v>
      </c>
      <c r="J4" s="89">
        <f>BBWB!K$3</f>
        <v>922.80799999999988</v>
      </c>
      <c r="K4" s="89">
        <f>BBWB!L$3</f>
        <v>874.53990900999997</v>
      </c>
      <c r="L4" s="89">
        <f>BBWB!M$3</f>
        <v>796.54773575000047</v>
      </c>
      <c r="M4" s="89">
        <f>BBWB!N$3</f>
        <v>736.17217767890236</v>
      </c>
      <c r="N4" s="89">
        <f>BBWB!O$3</f>
        <v>674.75018944999908</v>
      </c>
      <c r="O4" s="89">
        <f>BBWB!P$3</f>
        <v>649.64050968999913</v>
      </c>
      <c r="P4" s="89">
        <f>BBWB!Q$3</f>
        <v>613.52423453000017</v>
      </c>
      <c r="Q4" s="89">
        <f>BBWB!R$3</f>
        <v>593.95801392000033</v>
      </c>
      <c r="R4" s="89">
        <f>BBWB!S$3</f>
        <v>592.53994551999949</v>
      </c>
      <c r="S4" s="89">
        <f>BBWB!T$3</f>
        <v>582.23100191999993</v>
      </c>
      <c r="T4" s="89">
        <f>BBWB!U$3</f>
        <v>570.66566029000046</v>
      </c>
      <c r="U4" s="89">
        <f>BBWB!V$3</f>
        <v>568.9204653500002</v>
      </c>
      <c r="V4" s="56">
        <f>BBWB!W$3</f>
        <v>557.33749350000005</v>
      </c>
    </row>
    <row r="5" spans="1:22" ht="15" customHeight="1">
      <c r="A5" s="108" t="s">
        <v>45</v>
      </c>
      <c r="B5" s="89"/>
      <c r="C5" s="89"/>
      <c r="D5" s="89"/>
      <c r="E5" s="89"/>
      <c r="F5" s="89"/>
      <c r="G5" s="89">
        <f>CA!H$3</f>
        <v>931.78101868999988</v>
      </c>
      <c r="H5" s="89">
        <f>CA!I$3</f>
        <v>993.10800000000006</v>
      </c>
      <c r="I5" s="89">
        <f>CA!J$3</f>
        <v>1053.6691153298652</v>
      </c>
      <c r="J5" s="89">
        <f>CA!K$3</f>
        <v>1096.0410000000002</v>
      </c>
      <c r="K5" s="89">
        <f>CA!L$3</f>
        <v>1149.1385722999999</v>
      </c>
      <c r="L5" s="89">
        <f>CA!M$3</f>
        <v>1181.2635561100001</v>
      </c>
      <c r="M5" s="89">
        <f>CA!N$3</f>
        <v>1279.8853888127119</v>
      </c>
      <c r="N5" s="89">
        <f>CA!O$3</f>
        <v>1362.9964772500011</v>
      </c>
      <c r="O5" s="89">
        <f>CA!P$3</f>
        <v>1494.8980367000011</v>
      </c>
      <c r="P5" s="89">
        <f>CA!Q$3</f>
        <v>1572.0826307400002</v>
      </c>
      <c r="Q5" s="89">
        <f>CA!R$3</f>
        <v>1732.9771967699978</v>
      </c>
      <c r="R5" s="89">
        <f>CA!S$3</f>
        <v>1927.2231981999996</v>
      </c>
      <c r="S5" s="89">
        <f>CA!T$3</f>
        <v>2088.2668163797007</v>
      </c>
      <c r="T5" s="89">
        <f>CA!U$3</f>
        <v>2319.2115774999984</v>
      </c>
      <c r="U5" s="89">
        <f>CA!V$3</f>
        <v>2545.4439678199997</v>
      </c>
      <c r="V5" s="56">
        <f>CA!W$3</f>
        <v>2666.9735735700015</v>
      </c>
    </row>
    <row r="6" spans="1:22" ht="15" customHeight="1">
      <c r="A6" s="108" t="s">
        <v>103</v>
      </c>
      <c r="B6" s="89"/>
      <c r="C6" s="89"/>
      <c r="D6" s="89"/>
      <c r="E6" s="89"/>
      <c r="F6" s="89"/>
      <c r="G6" s="89"/>
      <c r="H6" s="89"/>
      <c r="I6" s="89"/>
      <c r="J6" s="89"/>
      <c r="K6" s="89"/>
      <c r="L6" s="89"/>
      <c r="M6" s="89"/>
      <c r="N6" s="89"/>
      <c r="O6" s="89">
        <f>CWP!P$3</f>
        <v>298.26100000000002</v>
      </c>
      <c r="P6" s="89">
        <f>CWP!Q$3</f>
        <v>435.41003043999996</v>
      </c>
      <c r="Q6" s="89">
        <f>CWP!R$3</f>
        <v>128.72999999999999</v>
      </c>
      <c r="R6" s="89">
        <f>CWP!S$3</f>
        <v>141.73699999999999</v>
      </c>
      <c r="S6" s="89">
        <f>CWP!T$3</f>
        <v>8.4069999999999965</v>
      </c>
      <c r="T6" s="89">
        <f>CWP!U$3</f>
        <v>11.036000000000001</v>
      </c>
      <c r="U6" s="89">
        <f>CWP!V$3</f>
        <v>3.9260000000000019</v>
      </c>
      <c r="V6" s="56">
        <f>CWP!W$3</f>
        <v>3.1778794200000005</v>
      </c>
    </row>
    <row r="7" spans="1:22" ht="15" customHeight="1">
      <c r="A7" s="108" t="s">
        <v>46</v>
      </c>
      <c r="B7" s="89">
        <f>CTB!C3</f>
        <v>2310.6117920000002</v>
      </c>
      <c r="C7" s="89">
        <f>CTB!D3</f>
        <v>2394.6855339999997</v>
      </c>
      <c r="D7" s="89">
        <f>CTB!E3</f>
        <v>2452.4046149999999</v>
      </c>
      <c r="E7" s="89">
        <f>CTB!F3</f>
        <v>2517.7942849999999</v>
      </c>
      <c r="F7" s="89">
        <f>CTB!G3</f>
        <v>2579.9474510599998</v>
      </c>
      <c r="G7" s="89">
        <f>CTB!H3</f>
        <v>2689.6139499999999</v>
      </c>
      <c r="H7" s="89">
        <f>CTB!I3</f>
        <v>2836.9688480000004</v>
      </c>
      <c r="I7" s="89">
        <f>CTB!J3</f>
        <v>3228.3309952600002</v>
      </c>
      <c r="J7" s="89">
        <f>CTB!K3</f>
        <v>3557.5824190100002</v>
      </c>
      <c r="K7" s="89">
        <f>CTB!L3</f>
        <v>3774.0895750000004</v>
      </c>
      <c r="L7" s="89">
        <f>CTB!M3</f>
        <v>3941.0267050000002</v>
      </c>
      <c r="M7" s="89">
        <f>CTB!N3</f>
        <v>4026.6875789999999</v>
      </c>
      <c r="N7" s="89">
        <f>CTB!O3</f>
        <v>4234.4436620000006</v>
      </c>
      <c r="O7" s="89">
        <f>CTB!P3</f>
        <v>4697.6782249999997</v>
      </c>
      <c r="P7" s="89">
        <f>CTB!Q3</f>
        <v>4924.7733250000001</v>
      </c>
      <c r="Q7" s="89">
        <f>CTB!R3</f>
        <v>4918.3788949999998</v>
      </c>
      <c r="R7" s="89">
        <f>CTB!S3</f>
        <v>4911.948089999999</v>
      </c>
      <c r="S7" s="89"/>
      <c r="T7" s="89"/>
      <c r="U7" s="89"/>
      <c r="V7" s="56"/>
    </row>
    <row r="8" spans="1:22" ht="30" customHeight="1">
      <c r="A8" s="108" t="s">
        <v>47</v>
      </c>
      <c r="B8" s="89">
        <f>DLA!C$3</f>
        <v>4497.8189999999995</v>
      </c>
      <c r="C8" s="89">
        <f>DLA!D$3</f>
        <v>4953.4069999999992</v>
      </c>
      <c r="D8" s="89">
        <f>DLA!E$3</f>
        <v>5316.132999999998</v>
      </c>
      <c r="E8" s="89">
        <f>DLA!F$3</f>
        <v>5659.9930000000013</v>
      </c>
      <c r="F8" s="89">
        <f>DLA!G$3</f>
        <v>6043.639000000001</v>
      </c>
      <c r="G8" s="89">
        <f>DLA!H$3</f>
        <v>6580.0587643462231</v>
      </c>
      <c r="H8" s="89">
        <f>DLA!I$3</f>
        <v>7051.9688886240438</v>
      </c>
      <c r="I8" s="89">
        <f>DLA!J$3</f>
        <v>7582.0869577400681</v>
      </c>
      <c r="J8" s="89">
        <f>DLA!K$3</f>
        <v>8079.162999999995</v>
      </c>
      <c r="K8" s="89">
        <f>DLA!L$3</f>
        <v>8618.3022953999971</v>
      </c>
      <c r="L8" s="89">
        <f>DLA!M$3</f>
        <v>9155.4464638599984</v>
      </c>
      <c r="M8" s="89">
        <f>DLA!N$3</f>
        <v>9867.0298297974641</v>
      </c>
      <c r="N8" s="89">
        <f>DLA!O$3</f>
        <v>10525.20336705</v>
      </c>
      <c r="O8" s="89">
        <f>DLA!P$3</f>
        <v>11458.592503260006</v>
      </c>
      <c r="P8" s="89">
        <f>DLA!Q$3</f>
        <v>11876.615118279997</v>
      </c>
      <c r="Q8" s="89">
        <f>DLA!R$3</f>
        <v>12565.735437840012</v>
      </c>
      <c r="R8" s="89">
        <f>DLA!S$3</f>
        <v>13430.149580209996</v>
      </c>
      <c r="S8" s="89">
        <f>DLA!T$3</f>
        <v>13762.514588680791</v>
      </c>
      <c r="T8" s="89">
        <f>DLA!U$3</f>
        <v>13798.261242919996</v>
      </c>
      <c r="U8" s="89">
        <f>DLA!V$3</f>
        <v>13233.124968690014</v>
      </c>
      <c r="V8" s="56">
        <f>DLA!W$3</f>
        <v>11513.61239498</v>
      </c>
    </row>
    <row r="9" spans="1:22" ht="15" customHeight="1">
      <c r="A9" s="53" t="s">
        <v>48</v>
      </c>
      <c r="B9" s="89"/>
      <c r="C9" s="89"/>
      <c r="D9" s="89"/>
      <c r="E9" s="89"/>
      <c r="F9" s="89"/>
      <c r="G9" s="89"/>
      <c r="H9" s="89">
        <f>'DLA (children)'!I$3</f>
        <v>762.22999999999956</v>
      </c>
      <c r="I9" s="89">
        <f>'DLA (children)'!J$3</f>
        <v>793.5472182356566</v>
      </c>
      <c r="J9" s="89">
        <f>'DLA (children)'!K$3</f>
        <v>842.12999999999931</v>
      </c>
      <c r="K9" s="89">
        <f>'DLA (children)'!L$3</f>
        <v>923.76479697783793</v>
      </c>
      <c r="L9" s="89">
        <f>'DLA (children)'!M$3</f>
        <v>972.69087379439577</v>
      </c>
      <c r="M9" s="89">
        <f>'DLA (children)'!N$3</f>
        <v>1039.82471587072</v>
      </c>
      <c r="N9" s="89">
        <f>'DLA (children)'!O$3</f>
        <v>1105.9393085337217</v>
      </c>
      <c r="O9" s="89">
        <f>'DLA (children)'!P$3</f>
        <v>1192.1009182195171</v>
      </c>
      <c r="P9" s="89">
        <f>'DLA (children)'!Q$3</f>
        <v>1220.2044423261623</v>
      </c>
      <c r="Q9" s="89">
        <f>'DLA (children)'!R$3</f>
        <v>1314.716573925921</v>
      </c>
      <c r="R9" s="89">
        <f>'DLA (children)'!S$3</f>
        <v>1390.6353122046244</v>
      </c>
      <c r="S9" s="89">
        <f>'DLA (children)'!T$3</f>
        <v>1463.3914453663692</v>
      </c>
      <c r="T9" s="89">
        <f>'DLA (children)'!U$3</f>
        <v>1717.3043496814244</v>
      </c>
      <c r="U9" s="89">
        <f>'DLA (children)'!V$3</f>
        <v>1834.7090892979163</v>
      </c>
      <c r="V9" s="56">
        <f>'DLA (children)'!W$3</f>
        <v>1896.9574241247201</v>
      </c>
    </row>
    <row r="10" spans="1:22" ht="15" customHeight="1">
      <c r="A10" s="53" t="s">
        <v>49</v>
      </c>
      <c r="B10" s="89"/>
      <c r="C10" s="89"/>
      <c r="D10" s="89"/>
      <c r="E10" s="89"/>
      <c r="F10" s="89"/>
      <c r="G10" s="89"/>
      <c r="H10" s="89">
        <f>'DLA (working age)'!I$3</f>
        <v>4105.243888624047</v>
      </c>
      <c r="I10" s="89">
        <f>'DLA (working age)'!J$3</f>
        <v>4388.6272675576192</v>
      </c>
      <c r="J10" s="89">
        <f>'DLA (working age)'!K$3</f>
        <v>4628.2519999999977</v>
      </c>
      <c r="K10" s="89">
        <f>'DLA (working age)'!L$3</f>
        <v>4869.6964021188805</v>
      </c>
      <c r="L10" s="89">
        <f>'DLA (working age)'!M$3</f>
        <v>5122.9964421995746</v>
      </c>
      <c r="M10" s="89">
        <f>'DLA (working age)'!N$3</f>
        <v>5468.0760196496658</v>
      </c>
      <c r="N10" s="89">
        <f>'DLA (working age)'!O$3</f>
        <v>5799.6705914329405</v>
      </c>
      <c r="O10" s="89">
        <f>'DLA (working age)'!P$3</f>
        <v>6277.2924692415199</v>
      </c>
      <c r="P10" s="89">
        <f>'DLA (working age)'!Q$3</f>
        <v>6456.1189997175679</v>
      </c>
      <c r="Q10" s="89">
        <f>'DLA (working age)'!R$3</f>
        <v>6899.7753096582819</v>
      </c>
      <c r="R10" s="89">
        <f>'DLA (working age)'!S$3</f>
        <v>7419.4275888724942</v>
      </c>
      <c r="S10" s="89">
        <f>'DLA (working age)'!T$3</f>
        <v>7528.3277963936844</v>
      </c>
      <c r="T10" s="89">
        <f>'DLA (working age)'!U$3</f>
        <v>7070.9663343357543</v>
      </c>
      <c r="U10" s="89">
        <f>'DLA (working age)'!V$3</f>
        <v>6632.0880013466385</v>
      </c>
      <c r="V10" s="56">
        <f>'DLA (working age)'!W$3</f>
        <v>5138.3080970965129</v>
      </c>
    </row>
    <row r="11" spans="1:22" ht="15" customHeight="1">
      <c r="A11" s="53" t="s">
        <v>50</v>
      </c>
      <c r="B11" s="89"/>
      <c r="C11" s="89"/>
      <c r="D11" s="89"/>
      <c r="E11" s="89"/>
      <c r="F11" s="89"/>
      <c r="G11" s="89"/>
      <c r="H11" s="89">
        <f>'DLA (pensioners)'!I$3</f>
        <v>2184.4950000000008</v>
      </c>
      <c r="I11" s="89">
        <f>'DLA (pensioners)'!J$3</f>
        <v>2399.912471946795</v>
      </c>
      <c r="J11" s="89">
        <f>'DLA (pensioners)'!K$3</f>
        <v>2608.7810000000009</v>
      </c>
      <c r="K11" s="89">
        <f>'DLA (pensioners)'!L$3</f>
        <v>2824.8410963032825</v>
      </c>
      <c r="L11" s="89">
        <f>'DLA (pensioners)'!M$3</f>
        <v>3059.7591478660297</v>
      </c>
      <c r="M11" s="89">
        <f>'DLA (pensioners)'!N$3</f>
        <v>3359.129094277072</v>
      </c>
      <c r="N11" s="89">
        <f>'DLA (pensioners)'!O$3</f>
        <v>3619.5934670833417</v>
      </c>
      <c r="O11" s="89">
        <f>'DLA (pensioners)'!P$3</f>
        <v>3989.1991157989628</v>
      </c>
      <c r="P11" s="89">
        <f>'DLA (pensioners)'!Q$3</f>
        <v>4200.2916762362756</v>
      </c>
      <c r="Q11" s="89">
        <f>'DLA (pensioners)'!R$3</f>
        <v>4351.2435542558051</v>
      </c>
      <c r="R11" s="89">
        <f>'DLA (pensioners)'!S$3</f>
        <v>4620.0866791328808</v>
      </c>
      <c r="S11" s="89">
        <f>'DLA (pensioners)'!T$3</f>
        <v>4770.7953469207478</v>
      </c>
      <c r="T11" s="89">
        <f>'DLA (pensioners)'!U$3</f>
        <v>5009.9905589028212</v>
      </c>
      <c r="U11" s="89">
        <f>'DLA (pensioners)'!V$3</f>
        <v>4766.327878045442</v>
      </c>
      <c r="V11" s="56">
        <f>'DLA (pensioners)'!W$3</f>
        <v>4478.3468737587664</v>
      </c>
    </row>
    <row r="12" spans="1:22" ht="15" customHeight="1">
      <c r="A12" s="108" t="s">
        <v>91</v>
      </c>
      <c r="B12" s="89"/>
      <c r="C12" s="89"/>
      <c r="D12" s="89"/>
      <c r="E12" s="89"/>
      <c r="F12" s="89"/>
      <c r="G12" s="89"/>
      <c r="H12" s="89">
        <f>DHP!I$3</f>
        <v>13.107519600000002</v>
      </c>
      <c r="I12" s="89">
        <f>DHP!J$3</f>
        <v>14.986460219999998</v>
      </c>
      <c r="J12" s="89">
        <f>DHP!K$3</f>
        <v>16.622024122071426</v>
      </c>
      <c r="K12" s="89">
        <f>DHP!L$3</f>
        <v>17.693564299999998</v>
      </c>
      <c r="L12" s="89">
        <f>DHP!M$3</f>
        <v>19.498030839999998</v>
      </c>
      <c r="M12" s="89">
        <f>DHP!N$3</f>
        <v>20.507303</v>
      </c>
      <c r="N12" s="89">
        <f>DHP!O$3</f>
        <v>21.180479929999997</v>
      </c>
      <c r="O12" s="89">
        <f>DHP!P$3</f>
        <v>21.798681950000002</v>
      </c>
      <c r="P12" s="89">
        <f>DHP!Q$3</f>
        <v>21.36265912</v>
      </c>
      <c r="Q12" s="89">
        <f>DHP!R$3</f>
        <v>22.33975126</v>
      </c>
      <c r="R12" s="89">
        <f>DHP!S$3</f>
        <v>56.572571999999994</v>
      </c>
      <c r="S12" s="89">
        <f>DHP!T$3</f>
        <v>176.393889</v>
      </c>
      <c r="T12" s="89">
        <f>DHP!U$3</f>
        <v>199.78361199999998</v>
      </c>
      <c r="U12" s="89">
        <f>DHP!V$3</f>
        <v>163.36812400000002</v>
      </c>
      <c r="V12" s="56">
        <f>DHP!W$3</f>
        <v>183.73239999999998</v>
      </c>
    </row>
    <row r="13" spans="1:22" ht="30" customHeight="1">
      <c r="A13" s="108" t="s">
        <v>101</v>
      </c>
      <c r="B13" s="89"/>
      <c r="C13" s="89"/>
      <c r="D13" s="89"/>
      <c r="E13" s="89"/>
      <c r="F13" s="89"/>
      <c r="G13" s="89"/>
      <c r="H13" s="89"/>
      <c r="I13" s="89"/>
      <c r="J13" s="89"/>
      <c r="K13" s="89"/>
      <c r="L13" s="89"/>
      <c r="M13" s="89"/>
      <c r="N13" s="89">
        <f>ESA!O$3</f>
        <v>127.1879289499999</v>
      </c>
      <c r="O13" s="89">
        <f>ESA!P$3</f>
        <v>1267.3993002300001</v>
      </c>
      <c r="P13" s="89">
        <f>ESA!Q$3</f>
        <v>2231.7483619000013</v>
      </c>
      <c r="Q13" s="89">
        <f>ESA!R$3</f>
        <v>3554.1022156100012</v>
      </c>
      <c r="R13" s="89">
        <f>ESA!S$3</f>
        <v>6779.6544881600021</v>
      </c>
      <c r="S13" s="89">
        <f>ESA!T$3</f>
        <v>10436.707839980012</v>
      </c>
      <c r="T13" s="89">
        <f>ESA!U$3</f>
        <v>12827.382151170004</v>
      </c>
      <c r="U13" s="89">
        <f>ESA!V$3</f>
        <v>14271.548569179993</v>
      </c>
      <c r="V13" s="56">
        <f>ESA!W$3</f>
        <v>14830.44481665001</v>
      </c>
    </row>
    <row r="14" spans="1:22" ht="15" customHeight="1">
      <c r="A14" s="109" t="s">
        <v>51</v>
      </c>
      <c r="B14" s="89">
        <f>HB!C$3</f>
        <v>11379.761965</v>
      </c>
      <c r="C14" s="89">
        <f>HB!D$3</f>
        <v>11176.396123000002</v>
      </c>
      <c r="D14" s="89">
        <f>HB!E$3</f>
        <v>11064.804219999998</v>
      </c>
      <c r="E14" s="89">
        <f>HB!F$3</f>
        <v>11167.522956999999</v>
      </c>
      <c r="F14" s="89">
        <f>HB!G$3</f>
        <v>11242.0689748</v>
      </c>
      <c r="G14" s="89">
        <f>HB!H$3</f>
        <v>11625.595130999998</v>
      </c>
      <c r="H14" s="89">
        <f>HB!I$3</f>
        <v>12672.020415999999</v>
      </c>
      <c r="I14" s="89">
        <f>HB!J$3</f>
        <v>12362.273120709999</v>
      </c>
      <c r="J14" s="89">
        <f>HB!K$3</f>
        <v>13162.27006144</v>
      </c>
      <c r="K14" s="89">
        <f>HB!L$3</f>
        <v>13928.205135</v>
      </c>
      <c r="L14" s="89">
        <f>HB!M$3</f>
        <v>14840.547586000001</v>
      </c>
      <c r="M14" s="89">
        <f>HB!N$3</f>
        <v>15731.800595000001</v>
      </c>
      <c r="N14" s="89">
        <f>HB!O$3</f>
        <v>17103.441161999999</v>
      </c>
      <c r="O14" s="89">
        <f>HB!P$3</f>
        <v>19989.231177999998</v>
      </c>
      <c r="P14" s="89">
        <f>HB!Q$3</f>
        <v>21426.990301000002</v>
      </c>
      <c r="Q14" s="89">
        <f>HB!R$3</f>
        <v>22820.290123000002</v>
      </c>
      <c r="R14" s="89">
        <f>HB!S$3</f>
        <v>23899.631611999997</v>
      </c>
      <c r="S14" s="89">
        <f>HB!T$3</f>
        <v>24169.807672999999</v>
      </c>
      <c r="T14" s="89">
        <f>HB!U$3</f>
        <v>24316.565555000001</v>
      </c>
      <c r="U14" s="89">
        <f>HB!V$3</f>
        <v>24243.713646999997</v>
      </c>
      <c r="V14" s="56">
        <f>HB!W$3</f>
        <v>23440.599919</v>
      </c>
    </row>
    <row r="15" spans="1:22" ht="15" customHeight="1">
      <c r="A15" s="53" t="s">
        <v>183</v>
      </c>
      <c r="B15" s="89"/>
      <c r="C15" s="89"/>
      <c r="D15" s="89"/>
      <c r="E15" s="89"/>
      <c r="F15" s="89"/>
      <c r="G15" s="89"/>
      <c r="H15" s="89"/>
      <c r="I15" s="89"/>
      <c r="J15" s="89"/>
      <c r="K15" s="89"/>
      <c r="L15" s="89"/>
      <c r="M15" s="89"/>
      <c r="N15" s="89">
        <v>11599.496934000001</v>
      </c>
      <c r="O15" s="89">
        <v>14226.791441000001</v>
      </c>
      <c r="P15" s="89">
        <v>15478.010538999999</v>
      </c>
      <c r="Q15" s="89">
        <v>16578.667176999999</v>
      </c>
      <c r="R15" s="89">
        <v>17472.49165</v>
      </c>
      <c r="S15" s="89">
        <v>17625.749532000002</v>
      </c>
      <c r="T15" s="89">
        <v>17738.510613999999</v>
      </c>
      <c r="U15" s="89">
        <v>17716.225637</v>
      </c>
      <c r="V15" s="56">
        <v>17111.311003999999</v>
      </c>
    </row>
    <row r="16" spans="1:22" ht="15" customHeight="1">
      <c r="A16" s="53" t="s">
        <v>184</v>
      </c>
      <c r="B16" s="89"/>
      <c r="C16" s="89"/>
      <c r="D16" s="89"/>
      <c r="E16" s="89"/>
      <c r="F16" s="89"/>
      <c r="G16" s="89"/>
      <c r="H16" s="89"/>
      <c r="I16" s="89"/>
      <c r="J16" s="89"/>
      <c r="K16" s="89"/>
      <c r="L16" s="89"/>
      <c r="M16" s="89"/>
      <c r="N16" s="89">
        <v>5503.9442200000003</v>
      </c>
      <c r="O16" s="89">
        <v>5762.439738</v>
      </c>
      <c r="P16" s="89">
        <v>5948.9797619999999</v>
      </c>
      <c r="Q16" s="89">
        <v>6241.6229469999998</v>
      </c>
      <c r="R16" s="89">
        <v>6427.1399630000005</v>
      </c>
      <c r="S16" s="89">
        <v>6544.0581410000013</v>
      </c>
      <c r="T16" s="89">
        <v>6578.0549410000003</v>
      </c>
      <c r="U16" s="89">
        <v>6527.4880119999998</v>
      </c>
      <c r="V16" s="56">
        <v>6329.2889150000001</v>
      </c>
    </row>
    <row r="17" spans="1:22" ht="15" customHeight="1">
      <c r="A17" s="109" t="s">
        <v>52</v>
      </c>
      <c r="B17" s="89">
        <f>IB!C$3</f>
        <v>7661.6239999999989</v>
      </c>
      <c r="C17" s="89">
        <f>IB!D$3</f>
        <v>7412.2720000000008</v>
      </c>
      <c r="D17" s="89">
        <f>IB!E$3</f>
        <v>7250.59</v>
      </c>
      <c r="E17" s="89">
        <f>IB!F$3</f>
        <v>6790.0400000000009</v>
      </c>
      <c r="F17" s="89">
        <f>IB!G$3</f>
        <v>6766.1830000000018</v>
      </c>
      <c r="G17" s="89">
        <f>IB!H$3</f>
        <v>6749.0433528570802</v>
      </c>
      <c r="H17" s="89">
        <f>IB!I$3</f>
        <v>6757.9545089520034</v>
      </c>
      <c r="I17" s="89">
        <f>IB!J$3</f>
        <v>6724.1235550023985</v>
      </c>
      <c r="J17" s="89">
        <f>IB!K$3</f>
        <v>6662.027000000001</v>
      </c>
      <c r="K17" s="89">
        <f>IB!L$3</f>
        <v>6649.9306075199993</v>
      </c>
      <c r="L17" s="89">
        <f>IB!M$3</f>
        <v>6566.1693209299983</v>
      </c>
      <c r="M17" s="89">
        <f>IB!N$3</f>
        <v>6657.0001817393659</v>
      </c>
      <c r="N17" s="89">
        <f>IB!O$3</f>
        <v>6515.8436022599999</v>
      </c>
      <c r="O17" s="89">
        <f>IB!P$3</f>
        <v>6108.3423565899975</v>
      </c>
      <c r="P17" s="89">
        <f>IB!Q$3</f>
        <v>5556.0370140352561</v>
      </c>
      <c r="Q17" s="89">
        <f>IB!R$3</f>
        <v>4935.2797263500006</v>
      </c>
      <c r="R17" s="89">
        <f>IB!S$3</f>
        <v>3275.8454461099996</v>
      </c>
      <c r="S17" s="89">
        <f>IB!T$3</f>
        <v>1186.7982191800002</v>
      </c>
      <c r="T17" s="89">
        <f>IB!U$3</f>
        <v>244.52811802000031</v>
      </c>
      <c r="U17" s="89">
        <f>IB!V$3</f>
        <v>61.927221750000029</v>
      </c>
      <c r="V17" s="56">
        <f>IB!W$3</f>
        <v>14.895368320000003</v>
      </c>
    </row>
    <row r="18" spans="1:22" ht="30" customHeight="1">
      <c r="A18" s="108" t="s">
        <v>53</v>
      </c>
      <c r="B18" s="89">
        <f>IS!C$3</f>
        <v>14444.695</v>
      </c>
      <c r="C18" s="89">
        <f>IS!D$3</f>
        <v>11965.316999999999</v>
      </c>
      <c r="D18" s="89">
        <f>IS!E$3</f>
        <v>11790.69</v>
      </c>
      <c r="E18" s="89">
        <f>IS!F$3</f>
        <v>12220.356763508138</v>
      </c>
      <c r="F18" s="89">
        <f>IS!G$3</f>
        <v>13219.809382775966</v>
      </c>
      <c r="G18" s="89">
        <f>IS!H$3</f>
        <v>14153.821606999456</v>
      </c>
      <c r="H18" s="89">
        <f>IS!I$3</f>
        <v>14267.583351310546</v>
      </c>
      <c r="I18" s="89">
        <f>IS!J$3</f>
        <v>12874.915283718321</v>
      </c>
      <c r="J18" s="89">
        <f>IS!K$3</f>
        <v>10037.77677407898</v>
      </c>
      <c r="K18" s="89">
        <f>IS!L$3</f>
        <v>9149.9960046050073</v>
      </c>
      <c r="L18" s="89">
        <f>IS!M$3</f>
        <v>8838.7708489100023</v>
      </c>
      <c r="M18" s="89">
        <f>IS!N$3</f>
        <v>9027.9858692587641</v>
      </c>
      <c r="N18" s="89">
        <f>IS!O$3</f>
        <v>8684.7334093900063</v>
      </c>
      <c r="O18" s="89">
        <f>IS!P$3</f>
        <v>8373.7599778200001</v>
      </c>
      <c r="P18" s="89">
        <f>IS!Q$3</f>
        <v>7856.3960060182044</v>
      </c>
      <c r="Q18" s="89">
        <f>IS!R$3</f>
        <v>6997.2154425200024</v>
      </c>
      <c r="R18" s="89">
        <f>IS!S$3</f>
        <v>5308.9188794399934</v>
      </c>
      <c r="S18" s="89">
        <f>IS!T$3</f>
        <v>3582.8260193800043</v>
      </c>
      <c r="T18" s="89">
        <f>IS!U$3</f>
        <v>2893.4764718199995</v>
      </c>
      <c r="U18" s="89">
        <f>IS!V$3</f>
        <v>2539.1118483999994</v>
      </c>
      <c r="V18" s="56">
        <f>IS!W$3</f>
        <v>2231.8766785899988</v>
      </c>
    </row>
    <row r="19" spans="1:22" ht="15" customHeight="1">
      <c r="A19" s="53" t="s">
        <v>54</v>
      </c>
      <c r="B19" s="89">
        <f>'IS MIG'!C$3</f>
        <v>3815.0000000000009</v>
      </c>
      <c r="C19" s="89">
        <f>'IS MIG'!D$3</f>
        <v>3773</v>
      </c>
      <c r="D19" s="89">
        <f>'IS MIG'!E$3</f>
        <v>3619</v>
      </c>
      <c r="E19" s="89">
        <f>'IS MIG'!F$3</f>
        <v>3781</v>
      </c>
      <c r="F19" s="89">
        <f>'IS MIG'!G$3</f>
        <v>3923.0963265249125</v>
      </c>
      <c r="G19" s="89">
        <f>'IS MIG'!H$3</f>
        <v>4329.2688127383872</v>
      </c>
      <c r="H19" s="89">
        <f>'IS MIG'!I$3</f>
        <v>4326.6696378971765</v>
      </c>
      <c r="I19" s="89">
        <f>'IS MIG'!J$3</f>
        <v>2381.5516966624828</v>
      </c>
      <c r="J19" s="89"/>
      <c r="K19" s="89"/>
      <c r="L19" s="89"/>
      <c r="M19" s="89"/>
      <c r="N19" s="89"/>
      <c r="O19" s="89"/>
      <c r="P19" s="89"/>
      <c r="Q19" s="89"/>
      <c r="R19" s="89"/>
      <c r="S19" s="89"/>
      <c r="T19" s="89"/>
      <c r="U19" s="89"/>
      <c r="V19" s="56"/>
    </row>
    <row r="20" spans="1:22" ht="15" customHeight="1">
      <c r="A20" s="53" t="s">
        <v>185</v>
      </c>
      <c r="B20" s="89"/>
      <c r="C20" s="89"/>
      <c r="D20" s="89"/>
      <c r="E20" s="89"/>
      <c r="F20" s="89">
        <f>'IS (incapacity)'!G$3</f>
        <v>4216.9707421205239</v>
      </c>
      <c r="G20" s="89">
        <f>'IS (incapacity)'!H$3</f>
        <v>4560.3279730823833</v>
      </c>
      <c r="H20" s="89">
        <f>'IS (incapacity)'!I$3</f>
        <v>4550.8799907039584</v>
      </c>
      <c r="I20" s="89">
        <f>'IS (incapacity)'!J$3</f>
        <v>4864.9706290727363</v>
      </c>
      <c r="J20" s="89">
        <f>'IS (incapacity)'!K$3</f>
        <v>4855.6777992951511</v>
      </c>
      <c r="K20" s="89">
        <f>'IS (incapacity)'!L$3</f>
        <v>4532.1900443650766</v>
      </c>
      <c r="L20" s="89">
        <f>'IS (incapacity)'!M$3</f>
        <v>4574.2510630700244</v>
      </c>
      <c r="M20" s="89">
        <f>'IS (incapacity)'!N$3</f>
        <v>5056.8584049752217</v>
      </c>
      <c r="N20" s="89">
        <f>'IS (incapacity)'!O$3</f>
        <v>5098.7516794821686</v>
      </c>
      <c r="O20" s="89">
        <f>'IS (incapacity)'!P$3</f>
        <v>4984.9200626353195</v>
      </c>
      <c r="P20" s="89">
        <f>'IS (incapacity)'!Q$3</f>
        <v>4635.0118573493255</v>
      </c>
      <c r="Q20" s="89">
        <f>'IS (incapacity)'!R$3</f>
        <v>4042.2862376047101</v>
      </c>
      <c r="R20" s="89">
        <f>'IS (incapacity)'!S$3</f>
        <v>2489.4119175746537</v>
      </c>
      <c r="S20" s="89">
        <f>'IS (incapacity)'!T$3</f>
        <v>991.64976374931405</v>
      </c>
      <c r="T20" s="89">
        <f>'IS (incapacity)'!U$3</f>
        <v>459.84335153560278</v>
      </c>
      <c r="U20" s="89">
        <f>'IS (incapacity)'!V$3</f>
        <v>232.52704901030677</v>
      </c>
      <c r="V20" s="56">
        <f>'IS (incapacity)'!W$3</f>
        <v>91.004772379116716</v>
      </c>
    </row>
    <row r="21" spans="1:22" ht="15" customHeight="1">
      <c r="A21" s="53" t="s">
        <v>186</v>
      </c>
      <c r="B21" s="89"/>
      <c r="C21" s="89"/>
      <c r="D21" s="89"/>
      <c r="E21" s="89"/>
      <c r="F21" s="89">
        <f>'IS (lone parent)'!G$3</f>
        <v>4481.2978391556726</v>
      </c>
      <c r="G21" s="89">
        <f>'IS (lone parent)'!H$3</f>
        <v>4647.6406698571791</v>
      </c>
      <c r="H21" s="89">
        <f>'IS (lone parent)'!I$3</f>
        <v>4788.8082001820831</v>
      </c>
      <c r="I21" s="89">
        <f>'IS (lone parent)'!J$3</f>
        <v>5011.3967715952967</v>
      </c>
      <c r="J21" s="89">
        <f>'IS (lone parent)'!K$3</f>
        <v>4587.9632156862672</v>
      </c>
      <c r="K21" s="89">
        <f>'IS (lone parent)'!L$3</f>
        <v>3943.0085425279758</v>
      </c>
      <c r="L21" s="89">
        <f>'IS (lone parent)'!M$3</f>
        <v>3604.4662883198712</v>
      </c>
      <c r="M21" s="89">
        <f>'IS (lone parent)'!N$3</f>
        <v>3385.751883020183</v>
      </c>
      <c r="N21" s="89">
        <f>'IS (lone parent)'!O$3</f>
        <v>3061.3235328641563</v>
      </c>
      <c r="O21" s="89">
        <f>'IS (lone parent)'!P$3</f>
        <v>2842.3252079987501</v>
      </c>
      <c r="P21" s="89">
        <f>'IS (lone parent)'!Q$3</f>
        <v>2586.2728269605468</v>
      </c>
      <c r="Q21" s="89">
        <f>'IS (lone parent)'!R$3</f>
        <v>2304.3874099657328</v>
      </c>
      <c r="R21" s="89">
        <f>'IS (lone parent)'!S$3</f>
        <v>2110.4942592273342</v>
      </c>
      <c r="S21" s="89">
        <f>'IS (lone parent)'!T$3</f>
        <v>1856.53073702336</v>
      </c>
      <c r="T21" s="89">
        <f>'IS (lone parent)'!U$3</f>
        <v>1698.8486351058352</v>
      </c>
      <c r="U21" s="89">
        <f>'IS (lone parent)'!V$3</f>
        <v>1562.0541079953641</v>
      </c>
      <c r="V21" s="56">
        <f>'IS (lone parent)'!W$3</f>
        <v>1407.8212229988869</v>
      </c>
    </row>
    <row r="22" spans="1:22" ht="15" customHeight="1">
      <c r="A22" s="53" t="s">
        <v>187</v>
      </c>
      <c r="B22" s="89"/>
      <c r="C22" s="89"/>
      <c r="D22" s="89"/>
      <c r="E22" s="89"/>
      <c r="F22" s="89">
        <f>'IS (carer)'!G$3</f>
        <v>210.12097544210181</v>
      </c>
      <c r="G22" s="89">
        <f>'IS (carer)'!H$3</f>
        <v>270.55906472417536</v>
      </c>
      <c r="H22" s="89">
        <f>'IS (carer)'!I$3</f>
        <v>292.00557556425974</v>
      </c>
      <c r="I22" s="89">
        <f>'IS (carer)'!J$3</f>
        <v>317.28259298054263</v>
      </c>
      <c r="J22" s="89">
        <f>'IS (carer)'!K$3</f>
        <v>312.66128505767614</v>
      </c>
      <c r="K22" s="89">
        <f>'IS (carer)'!L$3</f>
        <v>296.30574154435203</v>
      </c>
      <c r="L22" s="89">
        <f>'IS (carer)'!M$3</f>
        <v>290.48548701729459</v>
      </c>
      <c r="M22" s="89">
        <f>'IS (carer)'!N$3</f>
        <v>283.72187865289754</v>
      </c>
      <c r="N22" s="89">
        <f>'IS (carer)'!O$3</f>
        <v>276.94990169243863</v>
      </c>
      <c r="O22" s="89">
        <f>'IS (carer)'!P$3</f>
        <v>304.28514955817315</v>
      </c>
      <c r="P22" s="89">
        <f>'IS (carer)'!Q$3</f>
        <v>388.24454173128265</v>
      </c>
      <c r="Q22" s="89">
        <f>'IS (carer)'!R$3</f>
        <v>430.68552026831765</v>
      </c>
      <c r="R22" s="89">
        <f>'IS (carer)'!S$3</f>
        <v>508.21788711256062</v>
      </c>
      <c r="S22" s="89">
        <f>'IS (carer)'!T$3</f>
        <v>557.83154347728646</v>
      </c>
      <c r="T22" s="89">
        <f>'IS (carer)'!U$3</f>
        <v>585.49981248498966</v>
      </c>
      <c r="U22" s="89">
        <f>'IS (carer)'!V$3</f>
        <v>613.44327261255194</v>
      </c>
      <c r="V22" s="56">
        <f>'IS (carer)'!W$3</f>
        <v>626.23298274001695</v>
      </c>
    </row>
    <row r="23" spans="1:22" ht="15" customHeight="1">
      <c r="A23" s="53" t="s">
        <v>188</v>
      </c>
      <c r="B23" s="89"/>
      <c r="C23" s="89"/>
      <c r="D23" s="89"/>
      <c r="E23" s="89"/>
      <c r="F23" s="89">
        <f>'IS (others)'!G$3</f>
        <v>388.32349953275497</v>
      </c>
      <c r="G23" s="89">
        <f>'IS (others)'!H$3</f>
        <v>346.02508659733024</v>
      </c>
      <c r="H23" s="89">
        <f>'IS (others)'!I$3</f>
        <v>309.21994696306729</v>
      </c>
      <c r="I23" s="89">
        <f>'IS (others)'!J$3</f>
        <v>299.71359340725877</v>
      </c>
      <c r="J23" s="89">
        <f>'IS (others)'!K$3</f>
        <v>281.47447403988542</v>
      </c>
      <c r="K23" s="89">
        <f>'IS (others)'!L$3</f>
        <v>378.49167616759217</v>
      </c>
      <c r="L23" s="89">
        <f>'IS (others)'!M$3</f>
        <v>369.56801050281302</v>
      </c>
      <c r="M23" s="89">
        <f>'IS (others)'!N$3</f>
        <v>301.6537026104661</v>
      </c>
      <c r="N23" s="89">
        <f>'IS (others)'!O$3</f>
        <v>247.70829535123679</v>
      </c>
      <c r="O23" s="89">
        <f>'IS (others)'!P$3</f>
        <v>242.22955762775749</v>
      </c>
      <c r="P23" s="89">
        <f>'IS (others)'!Q$3</f>
        <v>246.86677997705539</v>
      </c>
      <c r="Q23" s="89">
        <f>'IS (others)'!R$3</f>
        <v>219.85627468124144</v>
      </c>
      <c r="R23" s="89">
        <f>'IS (others)'!S$3</f>
        <v>200.79481552544752</v>
      </c>
      <c r="S23" s="89">
        <f>'IS (others)'!T$3</f>
        <v>176.81397513004154</v>
      </c>
      <c r="T23" s="89">
        <f>'IS (others)'!U$3</f>
        <v>149.28467269357446</v>
      </c>
      <c r="U23" s="89">
        <f>'IS (others)'!V$3</f>
        <v>131.08741878177551</v>
      </c>
      <c r="V23" s="56">
        <f>'IS (others)'!W$3</f>
        <v>106.81770047198142</v>
      </c>
    </row>
    <row r="24" spans="1:22" ht="30" customHeight="1">
      <c r="A24" s="109" t="s">
        <v>59</v>
      </c>
      <c r="B24" s="89"/>
      <c r="C24" s="89"/>
      <c r="D24" s="89"/>
      <c r="E24" s="89"/>
      <c r="F24" s="89">
        <f>IIDB!G$3</f>
        <v>707.99999999999989</v>
      </c>
      <c r="G24" s="89">
        <f>IIDB!H$3</f>
        <v>727.45800000000008</v>
      </c>
      <c r="H24" s="89">
        <f>IIDB!I$3</f>
        <v>732.72112135258749</v>
      </c>
      <c r="I24" s="89">
        <f>IIDB!J$3</f>
        <v>736.5558877814442</v>
      </c>
      <c r="J24" s="89">
        <f>IIDB!K$3</f>
        <v>749.94100000000003</v>
      </c>
      <c r="K24" s="89">
        <f>IIDB!L$3</f>
        <v>745.66237929900012</v>
      </c>
      <c r="L24" s="89">
        <f>IIDB!M$3</f>
        <v>750.09489891999976</v>
      </c>
      <c r="M24" s="89">
        <f>IIDB!N$3</f>
        <v>755.76206665380016</v>
      </c>
      <c r="N24" s="89">
        <f>IIDB!O$3</f>
        <v>778.67019714000025</v>
      </c>
      <c r="O24" s="89">
        <f>IIDB!P$3</f>
        <v>807.08740407000005</v>
      </c>
      <c r="P24" s="89">
        <f>IIDB!Q$3</f>
        <v>853.62603838000007</v>
      </c>
      <c r="Q24" s="89">
        <f>IIDB!R$3</f>
        <v>854.15397472999985</v>
      </c>
      <c r="R24" s="89">
        <f>IIDB!S$3</f>
        <v>873.08095759619198</v>
      </c>
      <c r="S24" s="89">
        <f>IIDB!T$3</f>
        <v>870.57572770000013</v>
      </c>
      <c r="T24" s="89">
        <f>IIDB!U$3</f>
        <v>879.19700000000023</v>
      </c>
      <c r="U24" s="89">
        <f>IIDB!V$3</f>
        <v>865.05642750295851</v>
      </c>
      <c r="V24" s="56">
        <f>IIDB!W$3</f>
        <v>835.5814075974107</v>
      </c>
    </row>
    <row r="25" spans="1:22" ht="15" customHeight="1">
      <c r="A25" s="108" t="s">
        <v>60</v>
      </c>
      <c r="B25" s="89">
        <f>JSA!C$3</f>
        <v>2165.9230000000002</v>
      </c>
      <c r="C25" s="89">
        <f>JSA!D$3</f>
        <v>3893.4660000000003</v>
      </c>
      <c r="D25" s="89">
        <f>JSA!E$3</f>
        <v>3557.6930000000011</v>
      </c>
      <c r="E25" s="89">
        <f>JSA!F$3</f>
        <v>3255.0860000000002</v>
      </c>
      <c r="F25" s="89">
        <f>JSA!G$3</f>
        <v>2882.2200000000012</v>
      </c>
      <c r="G25" s="89">
        <f>JSA!H$3</f>
        <v>2605.570901407315</v>
      </c>
      <c r="H25" s="89">
        <f>JSA!I$3</f>
        <v>2624.1158686899994</v>
      </c>
      <c r="I25" s="89">
        <f>JSA!J$3</f>
        <v>2559.18840136366</v>
      </c>
      <c r="J25" s="89">
        <f>JSA!K$3</f>
        <v>2204.4830000000015</v>
      </c>
      <c r="K25" s="89">
        <f>JSA!L$3</f>
        <v>2311.2043118300007</v>
      </c>
      <c r="L25" s="89">
        <f>JSA!M$3</f>
        <v>2439.7983671900015</v>
      </c>
      <c r="M25" s="89">
        <f>JSA!N$3</f>
        <v>2241.4881393452129</v>
      </c>
      <c r="N25" s="89">
        <f>JSA!O$3</f>
        <v>2856.8277160100001</v>
      </c>
      <c r="O25" s="89">
        <f>JSA!P$3</f>
        <v>4684.0175697100012</v>
      </c>
      <c r="P25" s="89">
        <f>JSA!Q$3</f>
        <v>4473.4852258236251</v>
      </c>
      <c r="Q25" s="89">
        <f>JSA!R$3</f>
        <v>4933.9849943699946</v>
      </c>
      <c r="R25" s="89">
        <f>JSA!S$3</f>
        <v>5169.8070100499936</v>
      </c>
      <c r="S25" s="89">
        <f>JSA!T$3</f>
        <v>4338.0295486261939</v>
      </c>
      <c r="T25" s="89">
        <f>JSA!U$3</f>
        <v>3065.0410876799974</v>
      </c>
      <c r="U25" s="89">
        <f>JSA!V$3</f>
        <v>2313.5160157900004</v>
      </c>
      <c r="V25" s="56">
        <f>JSA!W$3</f>
        <v>1875.4784224599991</v>
      </c>
    </row>
    <row r="26" spans="1:22" ht="15" customHeight="1">
      <c r="A26" s="108" t="s">
        <v>61</v>
      </c>
      <c r="B26" s="89">
        <f>MA!C$3</f>
        <v>32.725000000000001</v>
      </c>
      <c r="C26" s="89">
        <f>MA!D$3</f>
        <v>35.762999999999998</v>
      </c>
      <c r="D26" s="89">
        <f>MA!E$3</f>
        <v>38.264000000000003</v>
      </c>
      <c r="E26" s="89">
        <f>MA!F$3</f>
        <v>38.268000000000001</v>
      </c>
      <c r="F26" s="89">
        <f>MA!G$3</f>
        <v>44.713000000000001</v>
      </c>
      <c r="G26" s="89">
        <f>MA!H$3</f>
        <v>55.794706500000004</v>
      </c>
      <c r="H26" s="89">
        <f>MA!I$3</f>
        <v>68.73589613</v>
      </c>
      <c r="I26" s="89">
        <f>MA!J$3</f>
        <v>127.61983736719999</v>
      </c>
      <c r="J26" s="89">
        <f>MA!K$3</f>
        <v>149.76499999999999</v>
      </c>
      <c r="K26" s="89">
        <f>MA!L$3</f>
        <v>163.62538309999999</v>
      </c>
      <c r="L26" s="89">
        <f>MA!M$3</f>
        <v>175.38975154999997</v>
      </c>
      <c r="M26" s="89">
        <f>MA!N$3</f>
        <v>246.68661228606564</v>
      </c>
      <c r="N26" s="89">
        <f>MA!O$3</f>
        <v>320.89652102000002</v>
      </c>
      <c r="O26" s="89">
        <f>MA!P$3</f>
        <v>344.51753750999995</v>
      </c>
      <c r="P26" s="89">
        <f>MA!Q$3</f>
        <v>343.25488572749998</v>
      </c>
      <c r="Q26" s="89">
        <f>MA!R$3</f>
        <v>365.53661895000005</v>
      </c>
      <c r="R26" s="89">
        <f>MA!S$3</f>
        <v>395.7725847000001</v>
      </c>
      <c r="S26" s="89">
        <f>MA!T$3</f>
        <v>399.99203899000003</v>
      </c>
      <c r="T26" s="89">
        <f>MA!U$3</f>
        <v>416.55604172000005</v>
      </c>
      <c r="U26" s="89">
        <f>MA!V$3</f>
        <v>440.94097081999985</v>
      </c>
      <c r="V26" s="56">
        <f>MA!W$3</f>
        <v>436.45777384000013</v>
      </c>
    </row>
    <row r="27" spans="1:22" ht="15" customHeight="1">
      <c r="A27" s="108" t="s">
        <v>189</v>
      </c>
      <c r="B27" s="89"/>
      <c r="C27" s="89"/>
      <c r="D27" s="89"/>
      <c r="E27" s="89"/>
      <c r="F27" s="89"/>
      <c r="G27" s="89"/>
      <c r="H27" s="89"/>
      <c r="I27" s="89"/>
      <c r="J27" s="89">
        <f>O75TVL!K$3-O75TVL!K18</f>
        <v>425.35699497931432</v>
      </c>
      <c r="K27" s="89">
        <f>O75TVL!L$3-O75TVL!L18</f>
        <v>449.6072684537466</v>
      </c>
      <c r="L27" s="89">
        <f>O75TVL!M$3-O75TVL!M18</f>
        <v>476.27213789694639</v>
      </c>
      <c r="M27" s="89">
        <f>O75TVL!N$3-O75TVL!N18</f>
        <v>497.64711229305311</v>
      </c>
      <c r="N27" s="89">
        <f>O75TVL!O$3-O75TVL!O18</f>
        <v>515.13750610718887</v>
      </c>
      <c r="O27" s="89">
        <f>O75TVL!P$3-O75TVL!P18</f>
        <v>536.24584358410516</v>
      </c>
      <c r="P27" s="89">
        <f>O75TVL!Q$3-O75TVL!Q18</f>
        <v>565.04847507227998</v>
      </c>
      <c r="Q27" s="89">
        <f>O75TVL!R$3-O75TVL!R18</f>
        <v>573.57955790020594</v>
      </c>
      <c r="R27" s="89">
        <f>O75TVL!S$3-O75TVL!S18</f>
        <v>581.96717842993792</v>
      </c>
      <c r="S27" s="89">
        <f>O75TVL!T$3-O75TVL!T18</f>
        <v>591.74134486956291</v>
      </c>
      <c r="T27" s="89">
        <f>O75TVL!U$3-O75TVL!U18</f>
        <v>597.02929659073902</v>
      </c>
      <c r="U27" s="89">
        <f>O75TVL!V$3-O75TVL!V18</f>
        <v>606.62578991538703</v>
      </c>
      <c r="V27" s="56">
        <f>O75TVL!W$3-O75TVL!W18</f>
        <v>613.34229432688994</v>
      </c>
    </row>
    <row r="28" spans="1:22" ht="15" customHeight="1">
      <c r="A28" s="108" t="s">
        <v>95</v>
      </c>
      <c r="B28" s="89"/>
      <c r="C28" s="89"/>
      <c r="D28" s="89"/>
      <c r="E28" s="89"/>
      <c r="F28" s="89"/>
      <c r="G28" s="89"/>
      <c r="H28" s="89"/>
      <c r="I28" s="89"/>
      <c r="J28" s="89">
        <f>PC!K$3</f>
        <v>5970.6159999999963</v>
      </c>
      <c r="K28" s="89">
        <f>PC!L$3</f>
        <v>6426.2752196000029</v>
      </c>
      <c r="L28" s="89">
        <f>PC!M$3</f>
        <v>6868.5436596000027</v>
      </c>
      <c r="M28" s="89">
        <f>PC!N$3</f>
        <v>7367.1248207140288</v>
      </c>
      <c r="N28" s="89">
        <f>PC!O$3</f>
        <v>7703.3184823000001</v>
      </c>
      <c r="O28" s="89">
        <f>PC!P$3</f>
        <v>8128.8851483600038</v>
      </c>
      <c r="P28" s="89">
        <f>PC!Q$3</f>
        <v>8242.1568431600008</v>
      </c>
      <c r="Q28" s="89">
        <f>PC!R$3</f>
        <v>8052.153109309992</v>
      </c>
      <c r="R28" s="89">
        <f>PC!S$3</f>
        <v>7510.8751163199995</v>
      </c>
      <c r="S28" s="89">
        <f>PC!T$3</f>
        <v>7041.52347619997</v>
      </c>
      <c r="T28" s="89">
        <f>PC!U$3</f>
        <v>6576.0799377400026</v>
      </c>
      <c r="U28" s="89">
        <f>PC!V$3</f>
        <v>6078.7060508699933</v>
      </c>
      <c r="V28" s="56">
        <f>PC!W$3</f>
        <v>5665.5855551099949</v>
      </c>
    </row>
    <row r="29" spans="1:22" ht="30" customHeight="1">
      <c r="A29" s="108" t="s">
        <v>108</v>
      </c>
      <c r="B29" s="89"/>
      <c r="C29" s="89"/>
      <c r="D29" s="89"/>
      <c r="E29" s="89"/>
      <c r="F29" s="89"/>
      <c r="G29" s="89"/>
      <c r="H29" s="89"/>
      <c r="I29" s="89"/>
      <c r="J29" s="89"/>
      <c r="K29" s="89"/>
      <c r="L29" s="89"/>
      <c r="M29" s="89"/>
      <c r="N29" s="89"/>
      <c r="O29" s="89"/>
      <c r="P29" s="89"/>
      <c r="Q29" s="89"/>
      <c r="R29" s="89"/>
      <c r="S29" s="89">
        <f>PIP!T$3</f>
        <v>160.53506744000018</v>
      </c>
      <c r="T29" s="89">
        <f>PIP!U$3</f>
        <v>1564.5904814799992</v>
      </c>
      <c r="U29" s="89">
        <f>PIP!V$3</f>
        <v>3004.5842815999968</v>
      </c>
      <c r="V29" s="56">
        <f>PIP!W$3</f>
        <v>5160.3790036200035</v>
      </c>
    </row>
    <row r="30" spans="1:22" ht="15" customHeight="1">
      <c r="A30" s="108" t="s">
        <v>62</v>
      </c>
      <c r="B30" s="89">
        <f>SDA!C$3</f>
        <v>905.78099999999984</v>
      </c>
      <c r="C30" s="89">
        <f>SDA!D$3</f>
        <v>998.82600000000014</v>
      </c>
      <c r="D30" s="89">
        <f>SDA!E$3</f>
        <v>984.22199999999998</v>
      </c>
      <c r="E30" s="89">
        <f>SDA!F$3</f>
        <v>1006.2390000000001</v>
      </c>
      <c r="F30" s="89">
        <f>SDA!G$3</f>
        <v>1014.208</v>
      </c>
      <c r="G30" s="89">
        <f>SDA!H$3</f>
        <v>1039.6609860351218</v>
      </c>
      <c r="H30" s="89">
        <f>SDA!I$3</f>
        <v>957.6444399398614</v>
      </c>
      <c r="I30" s="89">
        <f>SDA!J$3</f>
        <v>936.04611806509149</v>
      </c>
      <c r="J30" s="89">
        <f>SDA!K$3</f>
        <v>918.40399999999977</v>
      </c>
      <c r="K30" s="89">
        <f>SDA!L$3</f>
        <v>900.21167601000002</v>
      </c>
      <c r="L30" s="89">
        <f>SDA!M$3</f>
        <v>903.50131325999985</v>
      </c>
      <c r="M30" s="89">
        <f>SDA!N$3</f>
        <v>898.33186294287157</v>
      </c>
      <c r="N30" s="89">
        <f>SDA!O$3</f>
        <v>887.43066767999994</v>
      </c>
      <c r="O30" s="89">
        <f>SDA!P$3</f>
        <v>906.54925573999901</v>
      </c>
      <c r="P30" s="89">
        <f>SDA!Q$3</f>
        <v>888.26432449502136</v>
      </c>
      <c r="Q30" s="89">
        <f>SDA!R$3</f>
        <v>880.68628874000046</v>
      </c>
      <c r="R30" s="89">
        <f>SDA!S$3</f>
        <v>886.86491194000041</v>
      </c>
      <c r="S30" s="89">
        <f>SDA!T$3</f>
        <v>859.72773397999947</v>
      </c>
      <c r="T30" s="89">
        <f>SDA!U$3</f>
        <v>735.16706013999988</v>
      </c>
      <c r="U30" s="89">
        <f>SDA!V$3</f>
        <v>469.59270565999952</v>
      </c>
      <c r="V30" s="56">
        <f>SDA!W$3</f>
        <v>234.28937808999996</v>
      </c>
    </row>
    <row r="31" spans="1:22" ht="15" customHeight="1">
      <c r="A31" s="53" t="s">
        <v>49</v>
      </c>
      <c r="B31" s="89"/>
      <c r="C31" s="89"/>
      <c r="D31" s="89"/>
      <c r="E31" s="89"/>
      <c r="F31" s="89">
        <f>'SDA (working age)'!G$3</f>
        <v>851.15600000000018</v>
      </c>
      <c r="G31" s="89">
        <f>'SDA (working age)'!H$3</f>
        <v>874.17398603512174</v>
      </c>
      <c r="H31" s="89">
        <f>'SDA (working age)'!I$3</f>
        <v>794.99319101826723</v>
      </c>
      <c r="I31" s="89">
        <f>'SDA (working age)'!J$3</f>
        <v>766.14312936370811</v>
      </c>
      <c r="J31" s="89">
        <f>'SDA (working age)'!K$3</f>
        <v>794.12099999999964</v>
      </c>
      <c r="K31" s="89">
        <f>'SDA (working age)'!L$3</f>
        <v>771.95111937118747</v>
      </c>
      <c r="L31" s="89">
        <f>'SDA (working age)'!M$3</f>
        <v>768.33523924275926</v>
      </c>
      <c r="M31" s="89">
        <f>'SDA (working age)'!N$3</f>
        <v>697.57744277639586</v>
      </c>
      <c r="N31" s="89">
        <f>'SDA (working age)'!O$3</f>
        <v>711.89560463857492</v>
      </c>
      <c r="O31" s="89">
        <f>'SDA (working age)'!P$3</f>
        <v>723.31083959144405</v>
      </c>
      <c r="P31" s="89">
        <f>'SDA (working age)'!Q$3</f>
        <v>718.27939070806281</v>
      </c>
      <c r="Q31" s="89">
        <f>'SDA (working age)'!R$3</f>
        <v>711.36393400661393</v>
      </c>
      <c r="R31" s="89">
        <f>'SDA (working age)'!S$3</f>
        <v>727.39818972298974</v>
      </c>
      <c r="S31" s="89">
        <f>'SDA (working age)'!T$3</f>
        <v>715.05321305721384</v>
      </c>
      <c r="T31" s="89">
        <f>'SDA (working age)'!U$3</f>
        <v>596.85802620084485</v>
      </c>
      <c r="U31" s="89">
        <f>'SDA (working age)'!V$3</f>
        <v>341.39509716401886</v>
      </c>
      <c r="V31" s="56">
        <f>'SDA (working age)'!W$3</f>
        <v>110.67527377105041</v>
      </c>
    </row>
    <row r="32" spans="1:22" ht="15" customHeight="1">
      <c r="A32" s="53" t="s">
        <v>50</v>
      </c>
      <c r="B32" s="89"/>
      <c r="C32" s="89"/>
      <c r="D32" s="89"/>
      <c r="E32" s="89"/>
      <c r="F32" s="89">
        <f>'SDA (pensioners)'!G$3</f>
        <v>163.05200000000002</v>
      </c>
      <c r="G32" s="89">
        <f>'SDA (pensioners)'!H$3</f>
        <v>165.48700000000002</v>
      </c>
      <c r="H32" s="89">
        <f>'SDA (pensioners)'!I$3</f>
        <v>162.65124892159437</v>
      </c>
      <c r="I32" s="89">
        <f>'SDA (pensioners)'!J$3</f>
        <v>169.90298870138361</v>
      </c>
      <c r="J32" s="89">
        <f>'SDA (pensioners)'!K$3</f>
        <v>124.28300000000013</v>
      </c>
      <c r="K32" s="89">
        <f>'SDA (pensioners)'!L$3</f>
        <v>128.26055663881255</v>
      </c>
      <c r="L32" s="89">
        <f>'SDA (pensioners)'!M$3</f>
        <v>135.16607401724033</v>
      </c>
      <c r="M32" s="89">
        <f>'SDA (pensioners)'!N$3</f>
        <v>200.7544201664756</v>
      </c>
      <c r="N32" s="89">
        <f>'SDA (pensioners)'!O$3</f>
        <v>175.53506304142519</v>
      </c>
      <c r="O32" s="89">
        <f>'SDA (pensioners)'!P$3</f>
        <v>183.23841614855505</v>
      </c>
      <c r="P32" s="89">
        <f>'SDA (pensioners)'!Q$3</f>
        <v>169.98493378695878</v>
      </c>
      <c r="Q32" s="89">
        <f>'SDA (pensioners)'!R$3</f>
        <v>169.32235473338645</v>
      </c>
      <c r="R32" s="89">
        <f>'SDA (pensioners)'!S$3</f>
        <v>159.46672221701044</v>
      </c>
      <c r="S32" s="89">
        <f>'SDA (pensioners)'!T$3</f>
        <v>144.67452092278558</v>
      </c>
      <c r="T32" s="89">
        <f>'SDA (pensioners)'!U$3</f>
        <v>138.30903393915497</v>
      </c>
      <c r="U32" s="89">
        <f>'SDA (pensioners)'!V$3</f>
        <v>128.19760849598055</v>
      </c>
      <c r="V32" s="56">
        <f>'SDA (pensioners)'!W$3</f>
        <v>123.61410431894956</v>
      </c>
    </row>
    <row r="33" spans="1:22" ht="15">
      <c r="A33" s="110" t="s">
        <v>63</v>
      </c>
      <c r="B33" s="89">
        <f>SP!C$3</f>
        <v>32024.286</v>
      </c>
      <c r="C33" s="89">
        <f>SP!D$3</f>
        <v>33586</v>
      </c>
      <c r="D33" s="89">
        <f>SP!E$3</f>
        <v>35603.290999999997</v>
      </c>
      <c r="E33" s="89">
        <f>SP!F$3</f>
        <v>37802.438000000009</v>
      </c>
      <c r="F33" s="89">
        <f>SP!G$3</f>
        <v>38745.099982005835</v>
      </c>
      <c r="G33" s="89">
        <f>SP!H$3</f>
        <v>41921.907407030114</v>
      </c>
      <c r="H33" s="89">
        <f>SP!I$3</f>
        <v>44367.258565528267</v>
      </c>
      <c r="I33" s="89">
        <f>SP!J$3</f>
        <v>46506.352382756901</v>
      </c>
      <c r="J33" s="89">
        <f>SP!K$3</f>
        <v>48801.804999999986</v>
      </c>
      <c r="K33" s="89">
        <f>SP!L$3</f>
        <v>51422.462685709987</v>
      </c>
      <c r="L33" s="89">
        <f>SP!M$3</f>
        <v>53663.456746919997</v>
      </c>
      <c r="M33" s="89">
        <f>SP!N$3</f>
        <v>57593.742352232301</v>
      </c>
      <c r="N33" s="89">
        <f>SP!O$3</f>
        <v>61584.34965923</v>
      </c>
      <c r="O33" s="89">
        <f>SP!P$3</f>
        <v>66895.841990320027</v>
      </c>
      <c r="P33" s="89">
        <f>SP!Q$3</f>
        <v>69835.141333069987</v>
      </c>
      <c r="Q33" s="89">
        <f>SP!R$3</f>
        <v>74150.519898250001</v>
      </c>
      <c r="R33" s="89">
        <f>SP!S$3</f>
        <v>79809.006438810044</v>
      </c>
      <c r="S33" s="89">
        <f>SP!T$3</f>
        <v>83110.340359949972</v>
      </c>
      <c r="T33" s="89">
        <f>SP!U$3</f>
        <v>86515.830873260027</v>
      </c>
      <c r="U33" s="89">
        <f>SP!V$3</f>
        <v>89367.861473900004</v>
      </c>
      <c r="V33" s="56">
        <f>SP!W$3</f>
        <v>91580.290263550007</v>
      </c>
    </row>
    <row r="34" spans="1:22" ht="30" customHeight="1">
      <c r="A34" s="110" t="s">
        <v>96</v>
      </c>
      <c r="B34" s="89"/>
      <c r="C34" s="89"/>
      <c r="D34" s="89"/>
      <c r="E34" s="89"/>
      <c r="F34" s="89"/>
      <c r="G34" s="89"/>
      <c r="H34" s="89"/>
      <c r="I34" s="89"/>
      <c r="J34" s="89">
        <f>SMP!K$3</f>
        <v>1291.1700000000003</v>
      </c>
      <c r="K34" s="89">
        <f>SMP!L$3</f>
        <v>1183.6549443026729</v>
      </c>
      <c r="L34" s="89">
        <f>SMP!M$3</f>
        <v>1312.9542119951132</v>
      </c>
      <c r="M34" s="89">
        <f>SMP!N$3</f>
        <v>1623.1882790812581</v>
      </c>
      <c r="N34" s="89">
        <f>SMP!O$3</f>
        <v>1949.4219162508434</v>
      </c>
      <c r="O34" s="89">
        <f>SMP!P$3</f>
        <v>2026.2023687265357</v>
      </c>
      <c r="P34" s="89">
        <f>SMP!Q$3</f>
        <v>2134.4746846376856</v>
      </c>
      <c r="Q34" s="89">
        <f>SMP!R$3</f>
        <v>2194.8675095390699</v>
      </c>
      <c r="R34" s="89">
        <f>SMP!S$3</f>
        <v>2244.5398762216828</v>
      </c>
      <c r="S34" s="89">
        <f>SMP!T$3</f>
        <v>2224.31914366208</v>
      </c>
      <c r="T34" s="89">
        <f>SMP!U$3</f>
        <v>2272.4970248438781</v>
      </c>
      <c r="U34" s="89">
        <f>SMP!V$3</f>
        <v>2342.3261596957122</v>
      </c>
      <c r="V34" s="56">
        <f>SMP!W$3</f>
        <v>2385.399709719502</v>
      </c>
    </row>
    <row r="35" spans="1:22" ht="15" customHeight="1">
      <c r="A35" s="110" t="s">
        <v>109</v>
      </c>
      <c r="B35" s="89"/>
      <c r="C35" s="89"/>
      <c r="D35" s="89"/>
      <c r="E35" s="89"/>
      <c r="F35" s="89"/>
      <c r="G35" s="89"/>
      <c r="H35" s="89"/>
      <c r="I35" s="89"/>
      <c r="J35" s="89"/>
      <c r="K35" s="89"/>
      <c r="L35" s="89"/>
      <c r="M35" s="89"/>
      <c r="N35" s="89"/>
      <c r="O35" s="89"/>
      <c r="P35" s="89"/>
      <c r="Q35" s="89"/>
      <c r="R35" s="89"/>
      <c r="S35" s="89">
        <f>UC!T$3</f>
        <v>5.857469660000004</v>
      </c>
      <c r="T35" s="89">
        <f>UC!U$3</f>
        <v>56.150329630000002</v>
      </c>
      <c r="U35" s="89">
        <f>UC!V$3</f>
        <v>490.79643462000007</v>
      </c>
      <c r="V35" s="56">
        <f>UC!W$3</f>
        <v>1585.2890467599989</v>
      </c>
    </row>
    <row r="36" spans="1:22" ht="15" customHeight="1">
      <c r="A36" s="110" t="s">
        <v>64</v>
      </c>
      <c r="B36" s="89"/>
      <c r="C36" s="89"/>
      <c r="D36" s="89"/>
      <c r="E36" s="89"/>
      <c r="F36" s="89">
        <f>WFP!G$3</f>
        <v>1749.2679999999998</v>
      </c>
      <c r="G36" s="89">
        <f>WFP!H$3</f>
        <v>1680.5630000000001</v>
      </c>
      <c r="H36" s="89">
        <f>WFP!I$3</f>
        <v>1705.4359999999999</v>
      </c>
      <c r="I36" s="89">
        <f>WFP!J$3</f>
        <v>1915.596</v>
      </c>
      <c r="J36" s="89">
        <f>WFP!K$3</f>
        <v>2474.88442904779</v>
      </c>
      <c r="K36" s="89">
        <f>WFP!L$3</f>
        <v>3113.7637531214655</v>
      </c>
      <c r="L36" s="89">
        <f>WFP!M$3</f>
        <v>2015.0229999999999</v>
      </c>
      <c r="M36" s="89">
        <f>WFP!N$3</f>
        <v>2070.2503380227035</v>
      </c>
      <c r="N36" s="89">
        <f>WFP!O$3</f>
        <v>2700.6877948242013</v>
      </c>
      <c r="O36" s="89">
        <f>WFP!P$3</f>
        <v>2734.8132516599994</v>
      </c>
      <c r="P36" s="89">
        <f>WFP!Q$3</f>
        <v>2759.4819029400005</v>
      </c>
      <c r="Q36" s="89">
        <f>WFP!R$3</f>
        <v>2149.2390251900001</v>
      </c>
      <c r="R36" s="89">
        <f>WFP!S$3</f>
        <v>2144.0899999999997</v>
      </c>
      <c r="S36" s="89">
        <f>WFP!T$3</f>
        <v>2140.0810000000024</v>
      </c>
      <c r="T36" s="89">
        <f>WFP!U$3</f>
        <v>2116.9060000000004</v>
      </c>
      <c r="U36" s="89">
        <f>WFP!V$3</f>
        <v>2073.8218945200006</v>
      </c>
      <c r="V36" s="56">
        <f>WFP!W$3</f>
        <v>2048.8185346600017</v>
      </c>
    </row>
    <row r="37" spans="1:22" ht="30" customHeight="1">
      <c r="A37" s="111" t="s">
        <v>190</v>
      </c>
      <c r="B37" s="80">
        <f>SUM(B3:B36)-SUM(B9:B11,B19:B23)</f>
        <v>78797.360757000002</v>
      </c>
      <c r="C37" s="80">
        <f>SUM(C3:C36)-SUM(C9:C11,C19:C23)</f>
        <v>79924.455657000013</v>
      </c>
      <c r="D37" s="80">
        <f>SUM(D3:D36)-SUM(D9:D11,D19:D23)</f>
        <v>81712.472834999993</v>
      </c>
      <c r="E37" s="80">
        <f>SUM(E3:E36)-SUM(E9:E11,E19:E23)</f>
        <v>84282.232005508151</v>
      </c>
      <c r="F37" s="80">
        <f t="shared" ref="F37:M37" si="0">SUM(F3:F36)-SUM(F9:F11,F19:F23,F31:F32)</f>
        <v>88936.127790641825</v>
      </c>
      <c r="G37" s="80">
        <f t="shared" si="0"/>
        <v>94984.624249270055</v>
      </c>
      <c r="H37" s="80">
        <f t="shared" si="0"/>
        <v>99386.716844796028</v>
      </c>
      <c r="I37" s="80">
        <f t="shared" si="0"/>
        <v>101085.46673288281</v>
      </c>
      <c r="J37" s="80">
        <f t="shared" si="0"/>
        <v>110194.30170267812</v>
      </c>
      <c r="K37" s="80">
        <f t="shared" si="0"/>
        <v>114802.50366269192</v>
      </c>
      <c r="L37" s="80">
        <f t="shared" si="0"/>
        <v>118093.71011766206</v>
      </c>
      <c r="M37" s="80">
        <f t="shared" si="0"/>
        <v>125085.72560509277</v>
      </c>
      <c r="N37" s="80">
        <f t="shared" ref="N37:V37" si="1">SUM(N3:N36)-SUM(N9:N11,N19:N23,N31:N32,N15:N16)</f>
        <v>133281.32466080226</v>
      </c>
      <c r="O37" s="80">
        <f t="shared" si="1"/>
        <v>146530.01590182071</v>
      </c>
      <c r="P37" s="80">
        <f t="shared" si="1"/>
        <v>151837.62063232268</v>
      </c>
      <c r="Q37" s="80">
        <f t="shared" si="1"/>
        <v>157763.15347331928</v>
      </c>
      <c r="R37" s="80">
        <f t="shared" si="1"/>
        <v>165415.84980147783</v>
      </c>
      <c r="S37" s="80">
        <f t="shared" si="1"/>
        <v>163096.75113502837</v>
      </c>
      <c r="T37" s="80">
        <f t="shared" si="1"/>
        <v>167397.72919860465</v>
      </c>
      <c r="U37" s="80">
        <f t="shared" si="1"/>
        <v>171174.45640883403</v>
      </c>
      <c r="V37" s="51">
        <f t="shared" si="1"/>
        <v>173346.32951370382</v>
      </c>
    </row>
    <row r="38" spans="1:22" s="115" customFormat="1" ht="60" customHeight="1">
      <c r="A38" s="112" t="s">
        <v>34</v>
      </c>
      <c r="B38" s="113">
        <v>0.95561218286758176</v>
      </c>
      <c r="C38" s="113">
        <v>0.95422937801810592</v>
      </c>
      <c r="D38" s="113">
        <v>0.95406853375282796</v>
      </c>
      <c r="E38" s="113">
        <v>0.95044993811249245</v>
      </c>
      <c r="F38" s="113">
        <v>0.96069613855583968</v>
      </c>
      <c r="G38" s="113">
        <v>0.97159677113240894</v>
      </c>
      <c r="H38" s="113">
        <v>0.98220481010648597</v>
      </c>
      <c r="I38" s="113">
        <v>0.95723630419104611</v>
      </c>
      <c r="J38" s="113">
        <v>0.99378746609980761</v>
      </c>
      <c r="K38" s="113">
        <v>0.99336860909596691</v>
      </c>
      <c r="L38" s="113">
        <v>0.99282145448256021</v>
      </c>
      <c r="M38" s="113">
        <v>0.99316975150247511</v>
      </c>
      <c r="N38" s="113">
        <v>0.98411840246718296</v>
      </c>
      <c r="O38" s="113">
        <v>0.99232783783635437</v>
      </c>
      <c r="P38" s="113">
        <v>0.99232674108982555</v>
      </c>
      <c r="Q38" s="113">
        <v>0.99450740175570496</v>
      </c>
      <c r="R38" s="113">
        <v>0.99501670169021295</v>
      </c>
      <c r="S38" s="113">
        <v>0.99547929303116112</v>
      </c>
      <c r="T38" s="113">
        <v>0.99640504354076909</v>
      </c>
      <c r="U38" s="113">
        <v>0.99683102456704797</v>
      </c>
      <c r="V38" s="114">
        <v>0.99556019781285388</v>
      </c>
    </row>
    <row r="39" spans="1:22" ht="60" customHeight="1">
      <c r="A39" s="101" t="s">
        <v>191</v>
      </c>
      <c r="B39" s="138"/>
      <c r="C39" s="139"/>
      <c r="D39" s="102"/>
      <c r="E39" s="102"/>
      <c r="F39" s="102"/>
      <c r="G39" s="102"/>
      <c r="H39" s="102"/>
      <c r="I39" s="102"/>
      <c r="J39" s="102"/>
      <c r="K39" s="102"/>
      <c r="L39" s="102"/>
      <c r="M39" s="102"/>
      <c r="N39" s="102"/>
      <c r="O39" s="102"/>
      <c r="P39" s="102"/>
      <c r="Q39" s="102"/>
      <c r="R39" s="102"/>
      <c r="S39" s="102"/>
      <c r="T39" s="102"/>
      <c r="U39" s="102"/>
      <c r="V39" s="10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21" t="s">
        <v>31</v>
      </c>
    </row>
    <row r="41" spans="1:22" ht="27.75" customHeight="1">
      <c r="A41" s="108" t="s">
        <v>43</v>
      </c>
      <c r="B41" s="89">
        <v>3516.6689696758649</v>
      </c>
      <c r="C41" s="89">
        <v>3647.5988603547348</v>
      </c>
      <c r="D41" s="89">
        <v>3825.172101612849</v>
      </c>
      <c r="E41" s="89">
        <v>4007.6087998748894</v>
      </c>
      <c r="F41" s="89">
        <v>4111.1061032507314</v>
      </c>
      <c r="G41" s="89">
        <v>4291.7266247630578</v>
      </c>
      <c r="H41" s="89">
        <v>4366.3476429989796</v>
      </c>
      <c r="I41" s="89">
        <v>4541.56978203574</v>
      </c>
      <c r="J41" s="89">
        <v>4701.3350186808984</v>
      </c>
      <c r="K41" s="89">
        <v>4891.429246632506</v>
      </c>
      <c r="L41" s="89">
        <v>5020.0250695961304</v>
      </c>
      <c r="M41" s="89">
        <v>5249.8134928316867</v>
      </c>
      <c r="N41" s="89">
        <v>5444.8536665032962</v>
      </c>
      <c r="O41" s="89">
        <v>5793.6305441485438</v>
      </c>
      <c r="P41" s="89">
        <v>5825.7261883185765</v>
      </c>
      <c r="Q41" s="89">
        <v>5868.6275920785893</v>
      </c>
      <c r="R41" s="89">
        <v>5893.3567755908007</v>
      </c>
      <c r="S41" s="89">
        <v>5674.1590795900838</v>
      </c>
      <c r="T41" s="89">
        <v>5657.7421513254794</v>
      </c>
      <c r="U41" s="89">
        <v>5689.3497051769427</v>
      </c>
      <c r="V41" s="56">
        <v>5572.0799033771</v>
      </c>
    </row>
    <row r="42" spans="1:22" ht="15">
      <c r="A42" s="108" t="s">
        <v>182</v>
      </c>
      <c r="B42" s="89">
        <v>1442.061879270705</v>
      </c>
      <c r="C42" s="89">
        <v>1428.0401982694812</v>
      </c>
      <c r="D42" s="89">
        <v>1390.7856031657643</v>
      </c>
      <c r="E42" s="89">
        <v>1422.1255385590632</v>
      </c>
      <c r="F42" s="89">
        <v>1371.4950933954067</v>
      </c>
      <c r="G42" s="89">
        <v>1509.981512097746</v>
      </c>
      <c r="H42" s="89">
        <v>1460.6273411174941</v>
      </c>
      <c r="I42" s="89">
        <v>1322.4876420241942</v>
      </c>
      <c r="J42" s="89">
        <v>1180.9794478525562</v>
      </c>
      <c r="K42" s="89">
        <v>1090.1113813663701</v>
      </c>
      <c r="L42" s="89">
        <v>963.6776473019363</v>
      </c>
      <c r="M42" s="89">
        <v>869.57432089197891</v>
      </c>
      <c r="N42" s="89">
        <v>775.93837116696886</v>
      </c>
      <c r="O42" s="89">
        <v>737.09166728107186</v>
      </c>
      <c r="P42" s="89">
        <v>683.70256586256539</v>
      </c>
      <c r="Q42" s="89">
        <v>652.82646275953869</v>
      </c>
      <c r="R42" s="89">
        <v>637.74443218001716</v>
      </c>
      <c r="S42" s="89">
        <v>616.34794610539643</v>
      </c>
      <c r="T42" s="89">
        <v>595.50238593550591</v>
      </c>
      <c r="U42" s="89">
        <v>589.62781616274026</v>
      </c>
      <c r="V42" s="56">
        <v>566.41631991914187</v>
      </c>
    </row>
    <row r="43" spans="1:22" ht="15">
      <c r="A43" s="108" t="s">
        <v>45</v>
      </c>
      <c r="B43" s="89" t="s">
        <v>208</v>
      </c>
      <c r="C43" s="89" t="s">
        <v>208</v>
      </c>
      <c r="D43" s="89" t="s">
        <v>208</v>
      </c>
      <c r="E43" s="89" t="s">
        <v>208</v>
      </c>
      <c r="F43" s="89" t="s">
        <v>208</v>
      </c>
      <c r="G43" s="89">
        <v>1279.8850725756888</v>
      </c>
      <c r="H43" s="89">
        <v>1333.9536315550122</v>
      </c>
      <c r="I43" s="89">
        <v>1384.220465208791</v>
      </c>
      <c r="J43" s="89">
        <v>1402.6773662601147</v>
      </c>
      <c r="K43" s="89">
        <v>1432.3977940005107</v>
      </c>
      <c r="L43" s="89">
        <v>1429.1137034289197</v>
      </c>
      <c r="M43" s="89">
        <v>1511.8140858099914</v>
      </c>
      <c r="N43" s="89">
        <v>1567.3967684629361</v>
      </c>
      <c r="O43" s="89">
        <v>1696.1332765596892</v>
      </c>
      <c r="P43" s="89">
        <v>1751.9062294390142</v>
      </c>
      <c r="Q43" s="89">
        <v>1904.7362724239244</v>
      </c>
      <c r="R43" s="89">
        <v>2074.2498012376309</v>
      </c>
      <c r="S43" s="89">
        <v>2210.6328226275632</v>
      </c>
      <c r="T43" s="89">
        <v>2420.1491766451363</v>
      </c>
      <c r="U43" s="89">
        <v>2638.0920696656503</v>
      </c>
      <c r="V43" s="56">
        <v>2710.4176095827706</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338.41131286567645</v>
      </c>
      <c r="P44" s="89">
        <v>485.21466351231663</v>
      </c>
      <c r="Q44" s="89">
        <v>141.48870556758658</v>
      </c>
      <c r="R44" s="89">
        <v>152.5500234495974</v>
      </c>
      <c r="S44" s="89">
        <v>8.8996243171881737</v>
      </c>
      <c r="T44" s="89">
        <v>11.516312945559942</v>
      </c>
      <c r="U44" s="89">
        <v>4.0688970554624095</v>
      </c>
      <c r="V44" s="56">
        <v>3.2296459276755569</v>
      </c>
    </row>
    <row r="45" spans="1:22" ht="15">
      <c r="A45" s="108" t="s">
        <v>46</v>
      </c>
      <c r="B45" s="89">
        <v>3395.7459819112451</v>
      </c>
      <c r="C45" s="89">
        <v>3464.4927019241914</v>
      </c>
      <c r="D45" s="89">
        <v>3500.357173169376</v>
      </c>
      <c r="E45" s="89">
        <v>3574.5785158447779</v>
      </c>
      <c r="F45" s="89">
        <v>3589.1720549239503</v>
      </c>
      <c r="G45" s="89">
        <v>3694.4267768365085</v>
      </c>
      <c r="H45" s="89">
        <v>3810.6478826049529</v>
      </c>
      <c r="I45" s="89">
        <v>4241.1054543510691</v>
      </c>
      <c r="J45" s="89">
        <v>4552.8774359264244</v>
      </c>
      <c r="K45" s="89">
        <v>4704.3913692412443</v>
      </c>
      <c r="L45" s="89">
        <v>4767.9243472490152</v>
      </c>
      <c r="M45" s="89">
        <v>4756.3657295404464</v>
      </c>
      <c r="N45" s="89">
        <v>4869.4574218182606</v>
      </c>
      <c r="O45" s="89">
        <v>5330.0547357607948</v>
      </c>
      <c r="P45" s="89">
        <v>5488.0964256830412</v>
      </c>
      <c r="Q45" s="89">
        <v>5405.8499444145637</v>
      </c>
      <c r="R45" s="89">
        <v>5286.6774117746609</v>
      </c>
      <c r="S45" s="89" t="s">
        <v>208</v>
      </c>
      <c r="T45" s="89" t="s">
        <v>208</v>
      </c>
      <c r="U45" s="89" t="s">
        <v>208</v>
      </c>
      <c r="V45" s="56" t="s">
        <v>208</v>
      </c>
    </row>
    <row r="46" spans="1:22" ht="26.25" customHeight="1">
      <c r="A46" s="108" t="s">
        <v>47</v>
      </c>
      <c r="B46" s="89">
        <v>6610.1328009729341</v>
      </c>
      <c r="C46" s="89">
        <v>7166.3031147538559</v>
      </c>
      <c r="D46" s="89">
        <v>7587.8034832651083</v>
      </c>
      <c r="E46" s="89">
        <v>8035.6403611551759</v>
      </c>
      <c r="F46" s="89">
        <v>8407.7914842553382</v>
      </c>
      <c r="G46" s="89">
        <v>9038.3027988676367</v>
      </c>
      <c r="H46" s="89">
        <v>9472.2824794413154</v>
      </c>
      <c r="I46" s="89">
        <v>9960.6980817794738</v>
      </c>
      <c r="J46" s="89">
        <v>10339.44813964638</v>
      </c>
      <c r="K46" s="89">
        <v>10742.688039139015</v>
      </c>
      <c r="L46" s="89">
        <v>11076.422306296701</v>
      </c>
      <c r="M46" s="89">
        <v>11655.03943726794</v>
      </c>
      <c r="N46" s="89">
        <v>12103.604096038665</v>
      </c>
      <c r="O46" s="89">
        <v>13001.087412102206</v>
      </c>
      <c r="P46" s="89">
        <v>13235.128741655457</v>
      </c>
      <c r="Q46" s="89">
        <v>13811.152346809091</v>
      </c>
      <c r="R46" s="89">
        <v>14454.726947745725</v>
      </c>
      <c r="S46" s="89">
        <v>14568.955572627647</v>
      </c>
      <c r="T46" s="89">
        <v>14398.794361911703</v>
      </c>
      <c r="U46" s="89">
        <v>13714.779220496397</v>
      </c>
      <c r="V46" s="56">
        <v>11701.164981357904</v>
      </c>
    </row>
    <row r="47" spans="1:22" ht="15">
      <c r="A47" s="53" t="s">
        <v>48</v>
      </c>
      <c r="B47" s="89" t="s">
        <v>208</v>
      </c>
      <c r="C47" s="89" t="s">
        <v>208</v>
      </c>
      <c r="D47" s="89" t="s">
        <v>208</v>
      </c>
      <c r="E47" s="89" t="s">
        <v>208</v>
      </c>
      <c r="F47" s="89" t="s">
        <v>208</v>
      </c>
      <c r="G47" s="89" t="s">
        <v>208</v>
      </c>
      <c r="H47" s="89">
        <v>1023.8357525870058</v>
      </c>
      <c r="I47" s="89">
        <v>1042.4945398987231</v>
      </c>
      <c r="J47" s="89">
        <v>1077.7303864076518</v>
      </c>
      <c r="K47" s="89">
        <v>1151.4700570167126</v>
      </c>
      <c r="L47" s="89">
        <v>1176.7787550455635</v>
      </c>
      <c r="M47" s="89">
        <v>1228.2518934644729</v>
      </c>
      <c r="N47" s="89">
        <v>1271.7902997147221</v>
      </c>
      <c r="O47" s="89">
        <v>1352.5752170181322</v>
      </c>
      <c r="P47" s="89">
        <v>1359.7782469577478</v>
      </c>
      <c r="Q47" s="89">
        <v>1445.0209448693454</v>
      </c>
      <c r="R47" s="89">
        <v>1496.7259747747848</v>
      </c>
      <c r="S47" s="89">
        <v>1549.1416786901029</v>
      </c>
      <c r="T47" s="89">
        <v>1792.0455159208575</v>
      </c>
      <c r="U47" s="89">
        <v>1901.4881332334198</v>
      </c>
      <c r="V47" s="56">
        <v>1927.8581752476673</v>
      </c>
    </row>
    <row r="48" spans="1:22" ht="15">
      <c r="A48" s="53" t="s">
        <v>49</v>
      </c>
      <c r="B48" s="89" t="s">
        <v>208</v>
      </c>
      <c r="C48" s="89" t="s">
        <v>208</v>
      </c>
      <c r="D48" s="89" t="s">
        <v>208</v>
      </c>
      <c r="E48" s="89" t="s">
        <v>208</v>
      </c>
      <c r="F48" s="89" t="s">
        <v>208</v>
      </c>
      <c r="G48" s="89" t="s">
        <v>208</v>
      </c>
      <c r="H48" s="89">
        <v>5514.2089215362948</v>
      </c>
      <c r="I48" s="89">
        <v>5765.4035688659114</v>
      </c>
      <c r="J48" s="89">
        <v>5923.0852912875553</v>
      </c>
      <c r="K48" s="89">
        <v>6070.062002954236</v>
      </c>
      <c r="L48" s="89">
        <v>6197.8924011461204</v>
      </c>
      <c r="M48" s="89">
        <v>6458.9489192112969</v>
      </c>
      <c r="N48" s="89">
        <v>6669.4119133032473</v>
      </c>
      <c r="O48" s="89">
        <v>7122.3082661086983</v>
      </c>
      <c r="P48" s="89">
        <v>7194.605978364365</v>
      </c>
      <c r="Q48" s="89">
        <v>7583.6267946146527</v>
      </c>
      <c r="R48" s="89">
        <v>7985.4508890768748</v>
      </c>
      <c r="S48" s="89">
        <v>7969.4646276375552</v>
      </c>
      <c r="T48" s="89">
        <v>7378.7115924002683</v>
      </c>
      <c r="U48" s="89">
        <v>6873.4802191153585</v>
      </c>
      <c r="V48" s="56">
        <v>5222.0092796755926</v>
      </c>
    </row>
    <row r="49" spans="1:22" ht="15">
      <c r="A49" s="53" t="s">
        <v>50</v>
      </c>
      <c r="B49" s="89" t="s">
        <v>208</v>
      </c>
      <c r="C49" s="89" t="s">
        <v>208</v>
      </c>
      <c r="D49" s="89" t="s">
        <v>208</v>
      </c>
      <c r="E49" s="89" t="s">
        <v>208</v>
      </c>
      <c r="F49" s="89" t="s">
        <v>208</v>
      </c>
      <c r="G49" s="89" t="s">
        <v>208</v>
      </c>
      <c r="H49" s="89">
        <v>2934.2378053180187</v>
      </c>
      <c r="I49" s="89">
        <v>3152.7999730148426</v>
      </c>
      <c r="J49" s="89">
        <v>3338.6324619511756</v>
      </c>
      <c r="K49" s="89">
        <v>3521.1559791680716</v>
      </c>
      <c r="L49" s="89">
        <v>3701.751150105019</v>
      </c>
      <c r="M49" s="89">
        <v>3967.8386245921624</v>
      </c>
      <c r="N49" s="89">
        <v>4162.4018830206996</v>
      </c>
      <c r="O49" s="89">
        <v>4526.2039289753693</v>
      </c>
      <c r="P49" s="89">
        <v>4680.744516333355</v>
      </c>
      <c r="Q49" s="89">
        <v>4782.5046073250878</v>
      </c>
      <c r="R49" s="89">
        <v>4972.5500838940688</v>
      </c>
      <c r="S49" s="89">
        <v>5050.3492662999997</v>
      </c>
      <c r="T49" s="89">
        <v>5228.0372535905799</v>
      </c>
      <c r="U49" s="89">
        <v>4939.8108681476015</v>
      </c>
      <c r="V49" s="56">
        <v>4551.2975264346433</v>
      </c>
    </row>
    <row r="50" spans="1:22" ht="17.25" customHeight="1">
      <c r="A50" s="108" t="s">
        <v>91</v>
      </c>
      <c r="B50" s="89" t="s">
        <v>208</v>
      </c>
      <c r="C50" s="89" t="s">
        <v>208</v>
      </c>
      <c r="D50" s="89" t="s">
        <v>208</v>
      </c>
      <c r="E50" s="89" t="s">
        <v>208</v>
      </c>
      <c r="F50" s="89" t="s">
        <v>208</v>
      </c>
      <c r="G50" s="89" t="s">
        <v>208</v>
      </c>
      <c r="H50" s="89">
        <v>17.606165060696824</v>
      </c>
      <c r="I50" s="89">
        <v>19.687931093118426</v>
      </c>
      <c r="J50" s="89">
        <v>21.272321945492219</v>
      </c>
      <c r="K50" s="89">
        <v>22.054974989308512</v>
      </c>
      <c r="L50" s="89">
        <v>23.589065216813385</v>
      </c>
      <c r="M50" s="89">
        <v>24.223442042832989</v>
      </c>
      <c r="N50" s="89">
        <v>24.356787673991064</v>
      </c>
      <c r="O50" s="89">
        <v>24.733104822423396</v>
      </c>
      <c r="P50" s="89">
        <v>23.806239479977936</v>
      </c>
      <c r="Q50" s="89">
        <v>24.553891777202374</v>
      </c>
      <c r="R50" s="89">
        <v>60.888456685297676</v>
      </c>
      <c r="S50" s="89">
        <v>186.73002782773787</v>
      </c>
      <c r="T50" s="89">
        <v>208.47866955294708</v>
      </c>
      <c r="U50" s="89">
        <v>169.31433487010125</v>
      </c>
      <c r="V50" s="56">
        <v>186.72533441877928</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146.26152902899821</v>
      </c>
      <c r="O51" s="89">
        <v>1438.0098675853494</v>
      </c>
      <c r="P51" s="89">
        <v>2487.0282142310334</v>
      </c>
      <c r="Q51" s="89">
        <v>3906.3568860525952</v>
      </c>
      <c r="R51" s="89">
        <v>7296.8699150467182</v>
      </c>
      <c r="S51" s="89">
        <v>11048.266787685812</v>
      </c>
      <c r="T51" s="89">
        <v>13385.660304926028</v>
      </c>
      <c r="U51" s="89">
        <v>14790.998968422109</v>
      </c>
      <c r="V51" s="56">
        <v>15072.02740490096</v>
      </c>
    </row>
    <row r="52" spans="1:22" ht="15">
      <c r="A52" s="109" t="s">
        <v>51</v>
      </c>
      <c r="B52" s="89">
        <v>16724.047328741046</v>
      </c>
      <c r="C52" s="89">
        <v>16169.364307834558</v>
      </c>
      <c r="D52" s="89">
        <v>15792.975834532825</v>
      </c>
      <c r="E52" s="89">
        <v>15854.824945436536</v>
      </c>
      <c r="F52" s="89">
        <v>15639.744827865226</v>
      </c>
      <c r="G52" s="89">
        <v>15968.801005299119</v>
      </c>
      <c r="H52" s="89">
        <v>17021.197747941264</v>
      </c>
      <c r="I52" s="89">
        <v>16240.498275239044</v>
      </c>
      <c r="J52" s="89">
        <v>16844.642037829803</v>
      </c>
      <c r="K52" s="89">
        <v>17361.466050024948</v>
      </c>
      <c r="L52" s="89">
        <v>17954.358967429784</v>
      </c>
      <c r="M52" s="89">
        <v>18582.568363201543</v>
      </c>
      <c r="N52" s="89">
        <v>19668.340200704461</v>
      </c>
      <c r="O52" s="89">
        <v>22680.075390756723</v>
      </c>
      <c r="P52" s="89">
        <v>23877.929221049639</v>
      </c>
      <c r="Q52" s="89">
        <v>25082.057874466336</v>
      </c>
      <c r="R52" s="89">
        <v>25722.91894739792</v>
      </c>
      <c r="S52" s="89">
        <v>25586.083990530773</v>
      </c>
      <c r="T52" s="89">
        <v>25374.880272979652</v>
      </c>
      <c r="U52" s="89">
        <v>25126.12711965157</v>
      </c>
      <c r="V52" s="56">
        <v>23822.438823267352</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13339.002934790835</v>
      </c>
      <c r="O53" s="89">
        <v>16141.926599236838</v>
      </c>
      <c r="P53" s="89">
        <v>17248.471901144876</v>
      </c>
      <c r="Q53" s="89">
        <v>18221.81433162095</v>
      </c>
      <c r="R53" s="89">
        <v>18805.456662201083</v>
      </c>
      <c r="S53" s="89">
        <v>18658.564189800803</v>
      </c>
      <c r="T53" s="89">
        <v>18510.532749090304</v>
      </c>
      <c r="U53" s="89">
        <v>18361.054082602372</v>
      </c>
      <c r="V53" s="56">
        <v>17390.048078431664</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6329.3372567139177</v>
      </c>
      <c r="O54" s="89">
        <v>6538.1487926545024</v>
      </c>
      <c r="P54" s="89">
        <v>6629.4573199047582</v>
      </c>
      <c r="Q54" s="89">
        <v>6860.2435439444971</v>
      </c>
      <c r="R54" s="89">
        <v>6917.4622862731303</v>
      </c>
      <c r="S54" s="89">
        <v>6927.5198007299723</v>
      </c>
      <c r="T54" s="89">
        <v>6864.347523889347</v>
      </c>
      <c r="U54" s="89">
        <v>6765.0730391219968</v>
      </c>
      <c r="V54" s="56">
        <v>6432.390744835684</v>
      </c>
    </row>
    <row r="55" spans="1:22" ht="15">
      <c r="A55" s="109" t="s">
        <v>52</v>
      </c>
      <c r="B55" s="89">
        <v>11259.757698369243</v>
      </c>
      <c r="C55" s="89">
        <v>10723.646960769185</v>
      </c>
      <c r="D55" s="89">
        <v>10348.885563571714</v>
      </c>
      <c r="E55" s="89">
        <v>9639.997695731794</v>
      </c>
      <c r="F55" s="89">
        <v>9412.9804590104141</v>
      </c>
      <c r="G55" s="89">
        <v>9270.4183367377482</v>
      </c>
      <c r="H55" s="89">
        <v>9077.359118142329</v>
      </c>
      <c r="I55" s="89">
        <v>8833.5790619742311</v>
      </c>
      <c r="J55" s="89">
        <v>8525.8439112348642</v>
      </c>
      <c r="K55" s="89">
        <v>8289.1186163938019</v>
      </c>
      <c r="L55" s="89">
        <v>7943.8686709994454</v>
      </c>
      <c r="M55" s="89">
        <v>7863.3186470932915</v>
      </c>
      <c r="N55" s="89">
        <v>7492.9850344132365</v>
      </c>
      <c r="O55" s="89">
        <v>6930.6149859574025</v>
      </c>
      <c r="P55" s="89">
        <v>6191.5675840145523</v>
      </c>
      <c r="Q55" s="89">
        <v>5424.4258532992662</v>
      </c>
      <c r="R55" s="89">
        <v>3525.7575623961093</v>
      </c>
      <c r="S55" s="89">
        <v>1256.3409410027305</v>
      </c>
      <c r="T55" s="89">
        <v>255.17056280419885</v>
      </c>
      <c r="U55" s="89">
        <v>64.181225224539645</v>
      </c>
      <c r="V55" s="56">
        <v>15.138008488665534</v>
      </c>
    </row>
    <row r="56" spans="1:22" ht="27" customHeight="1">
      <c r="A56" s="108" t="s">
        <v>53</v>
      </c>
      <c r="B56" s="89">
        <v>21228.366952860873</v>
      </c>
      <c r="C56" s="89">
        <v>17310.729460776649</v>
      </c>
      <c r="D56" s="89">
        <v>16829.044467491523</v>
      </c>
      <c r="E56" s="89">
        <v>17349.560686128341</v>
      </c>
      <c r="F56" s="89">
        <v>18391.138311203325</v>
      </c>
      <c r="G56" s="89">
        <v>19441.547564648055</v>
      </c>
      <c r="H56" s="89">
        <v>19164.375500947059</v>
      </c>
      <c r="I56" s="89">
        <v>16913.963752247801</v>
      </c>
      <c r="J56" s="89">
        <v>12846.01788488939</v>
      </c>
      <c r="K56" s="89">
        <v>11405.442657691998</v>
      </c>
      <c r="L56" s="89">
        <v>10693.302503331513</v>
      </c>
      <c r="M56" s="89">
        <v>10663.951884238746</v>
      </c>
      <c r="N56" s="89">
        <v>9987.1300535600712</v>
      </c>
      <c r="O56" s="89">
        <v>9500.99110415416</v>
      </c>
      <c r="P56" s="89">
        <v>8755.0544957069724</v>
      </c>
      <c r="Q56" s="89">
        <v>7690.7244274037339</v>
      </c>
      <c r="R56" s="89">
        <v>5713.932844286117</v>
      </c>
      <c r="S56" s="89">
        <v>3792.7685935921027</v>
      </c>
      <c r="T56" s="89">
        <v>3019.4074438287207</v>
      </c>
      <c r="U56" s="89">
        <v>2631.5294761702667</v>
      </c>
      <c r="V56" s="56">
        <v>2268.2331433715117</v>
      </c>
    </row>
    <row r="57" spans="1:22" ht="15">
      <c r="A57" s="53" t="s">
        <v>54</v>
      </c>
      <c r="B57" s="89">
        <v>5606.6410488531783</v>
      </c>
      <c r="C57" s="89">
        <v>5458.5584531952054</v>
      </c>
      <c r="D57" s="89">
        <v>5165.4578254412445</v>
      </c>
      <c r="E57" s="89">
        <v>5367.9847670355275</v>
      </c>
      <c r="F57" s="89">
        <v>5457.734303135835</v>
      </c>
      <c r="G57" s="89">
        <v>5946.6402700297931</v>
      </c>
      <c r="H57" s="89">
        <v>5811.6304329556779</v>
      </c>
      <c r="I57" s="89">
        <v>3128.6791550693642</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5866.5665991888081</v>
      </c>
      <c r="G58" s="89">
        <v>6264.0208178992079</v>
      </c>
      <c r="H58" s="89">
        <v>6112.7922545892134</v>
      </c>
      <c r="I58" s="89">
        <v>6391.182781602115</v>
      </c>
      <c r="J58" s="89">
        <v>6214.1373789146855</v>
      </c>
      <c r="K58" s="89">
        <v>5649.3613372894461</v>
      </c>
      <c r="L58" s="89">
        <v>5534.0104613783024</v>
      </c>
      <c r="M58" s="89">
        <v>5973.2143467003025</v>
      </c>
      <c r="N58" s="89">
        <v>5863.380455494359</v>
      </c>
      <c r="O58" s="89">
        <v>5655.9635451060258</v>
      </c>
      <c r="P58" s="89">
        <v>5165.1904216966868</v>
      </c>
      <c r="Q58" s="89">
        <v>4442.9258703671267</v>
      </c>
      <c r="R58" s="89">
        <v>2679.3275319903814</v>
      </c>
      <c r="S58" s="89">
        <v>1049.7573868915556</v>
      </c>
      <c r="T58" s="89">
        <v>479.85682694990328</v>
      </c>
      <c r="U58" s="89">
        <v>240.99048014095771</v>
      </c>
      <c r="V58" s="56">
        <v>92.487207243771152</v>
      </c>
    </row>
    <row r="59" spans="1:22" ht="15">
      <c r="A59" s="53" t="s">
        <v>186</v>
      </c>
      <c r="B59" s="89" t="s">
        <v>208</v>
      </c>
      <c r="C59" s="89" t="s">
        <v>208</v>
      </c>
      <c r="D59" s="89" t="s">
        <v>208</v>
      </c>
      <c r="E59" s="89" t="s">
        <v>208</v>
      </c>
      <c r="F59" s="89">
        <v>6234.2932479032761</v>
      </c>
      <c r="G59" s="89">
        <v>6383.9526634797276</v>
      </c>
      <c r="H59" s="89">
        <v>6432.38005277705</v>
      </c>
      <c r="I59" s="89">
        <v>6583.5449379683032</v>
      </c>
      <c r="J59" s="89">
        <v>5871.525024955361</v>
      </c>
      <c r="K59" s="89">
        <v>4914.9483571314304</v>
      </c>
      <c r="L59" s="89">
        <v>4360.74755675085</v>
      </c>
      <c r="M59" s="89">
        <v>3999.2857427303852</v>
      </c>
      <c r="N59" s="89">
        <v>3520.4116024657269</v>
      </c>
      <c r="O59" s="89">
        <v>3224.9439424868278</v>
      </c>
      <c r="P59" s="89">
        <v>2882.1051692736232</v>
      </c>
      <c r="Q59" s="89">
        <v>2532.7801737147129</v>
      </c>
      <c r="R59" s="89">
        <v>2271.5024921888466</v>
      </c>
      <c r="S59" s="89">
        <v>1965.3177224717956</v>
      </c>
      <c r="T59" s="89">
        <v>1772.7865647894314</v>
      </c>
      <c r="U59" s="89">
        <v>1618.9091595759792</v>
      </c>
      <c r="V59" s="56">
        <v>1430.7541221163062</v>
      </c>
    </row>
    <row r="60" spans="1:22" ht="15">
      <c r="A60" s="53" t="s">
        <v>187</v>
      </c>
      <c r="B60" s="89" t="s">
        <v>208</v>
      </c>
      <c r="C60" s="89" t="s">
        <v>208</v>
      </c>
      <c r="D60" s="89" t="s">
        <v>208</v>
      </c>
      <c r="E60" s="89" t="s">
        <v>208</v>
      </c>
      <c r="F60" s="89">
        <v>292.31616050950896</v>
      </c>
      <c r="G60" s="89">
        <v>371.63722081112627</v>
      </c>
      <c r="H60" s="89">
        <v>392.22511344008484</v>
      </c>
      <c r="I60" s="89">
        <v>416.81876413420753</v>
      </c>
      <c r="J60" s="89">
        <v>400.1336700508503</v>
      </c>
      <c r="K60" s="89">
        <v>369.34422076558064</v>
      </c>
      <c r="L60" s="89">
        <v>351.43451941471852</v>
      </c>
      <c r="M60" s="89">
        <v>335.13526785224553</v>
      </c>
      <c r="N60" s="89">
        <v>318.4823938904687</v>
      </c>
      <c r="O60" s="89">
        <v>345.24640146552878</v>
      </c>
      <c r="P60" s="89">
        <v>432.65412256642338</v>
      </c>
      <c r="Q60" s="89">
        <v>473.3716831311026</v>
      </c>
      <c r="R60" s="89">
        <v>546.9894988360553</v>
      </c>
      <c r="S60" s="89">
        <v>590.51875451707781</v>
      </c>
      <c r="T60" s="89">
        <v>610.98215568537546</v>
      </c>
      <c r="U60" s="89">
        <v>635.77114763791019</v>
      </c>
      <c r="V60" s="56">
        <v>636.43409178892409</v>
      </c>
    </row>
    <row r="61" spans="1:22" ht="15">
      <c r="A61" s="53" t="s">
        <v>188</v>
      </c>
      <c r="B61" s="89" t="s">
        <v>208</v>
      </c>
      <c r="C61" s="89" t="s">
        <v>208</v>
      </c>
      <c r="D61" s="89" t="s">
        <v>208</v>
      </c>
      <c r="E61" s="89" t="s">
        <v>208</v>
      </c>
      <c r="F61" s="89">
        <v>540.22800046589953</v>
      </c>
      <c r="G61" s="89">
        <v>475.29659242819906</v>
      </c>
      <c r="H61" s="89">
        <v>415.34764718503106</v>
      </c>
      <c r="I61" s="89">
        <v>393.73811347380496</v>
      </c>
      <c r="J61" s="89">
        <v>360.22181096849243</v>
      </c>
      <c r="K61" s="89">
        <v>471.78874250552798</v>
      </c>
      <c r="L61" s="89">
        <v>447.10996578764417</v>
      </c>
      <c r="M61" s="89">
        <v>356.31652695581687</v>
      </c>
      <c r="N61" s="89">
        <v>284.85560170950964</v>
      </c>
      <c r="O61" s="89">
        <v>274.83721509577663</v>
      </c>
      <c r="P61" s="89">
        <v>275.10478217024524</v>
      </c>
      <c r="Q61" s="89">
        <v>241.64670019079168</v>
      </c>
      <c r="R61" s="89">
        <v>216.11332127083688</v>
      </c>
      <c r="S61" s="89">
        <v>187.17472971167163</v>
      </c>
      <c r="T61" s="89">
        <v>155.78189640401325</v>
      </c>
      <c r="U61" s="89">
        <v>135.8586888154187</v>
      </c>
      <c r="V61" s="56">
        <v>108.55772222251346</v>
      </c>
    </row>
    <row r="62" spans="1:22" ht="26.25" customHeight="1">
      <c r="A62" s="109" t="s">
        <v>192</v>
      </c>
      <c r="B62" s="89" t="s">
        <v>208</v>
      </c>
      <c r="C62" s="89" t="s">
        <v>208</v>
      </c>
      <c r="D62" s="89" t="s">
        <v>208</v>
      </c>
      <c r="E62" s="89" t="s">
        <v>208</v>
      </c>
      <c r="F62" s="89">
        <v>984.95564855094381</v>
      </c>
      <c r="G62" s="89">
        <v>999.22902103624699</v>
      </c>
      <c r="H62" s="89">
        <v>984.19910094908585</v>
      </c>
      <c r="I62" s="89">
        <v>967.62419890984381</v>
      </c>
      <c r="J62" s="89">
        <v>959.74992425509311</v>
      </c>
      <c r="K62" s="89">
        <v>929.46592597556651</v>
      </c>
      <c r="L62" s="89">
        <v>907.47817739234426</v>
      </c>
      <c r="M62" s="89">
        <v>892.71410383705802</v>
      </c>
      <c r="N62" s="89">
        <v>895.44263031266223</v>
      </c>
      <c r="O62" s="89">
        <v>915.73322696792206</v>
      </c>
      <c r="P62" s="89">
        <v>951.26855612247948</v>
      </c>
      <c r="Q62" s="89">
        <v>938.81100163098529</v>
      </c>
      <c r="R62" s="89">
        <v>939.68773541627138</v>
      </c>
      <c r="S62" s="89">
        <v>921.5887850829921</v>
      </c>
      <c r="T62" s="89">
        <v>917.46174273264455</v>
      </c>
      <c r="U62" s="89">
        <v>896.54242248487446</v>
      </c>
      <c r="V62" s="56">
        <v>849.19272685569263</v>
      </c>
    </row>
    <row r="63" spans="1:22" ht="15">
      <c r="A63" s="108" t="s">
        <v>60</v>
      </c>
      <c r="B63" s="89">
        <v>3183.1068939594288</v>
      </c>
      <c r="C63" s="89">
        <v>5632.8417032939642</v>
      </c>
      <c r="D63" s="89">
        <v>5077.9533427376464</v>
      </c>
      <c r="E63" s="89">
        <v>4621.3308816161352</v>
      </c>
      <c r="F63" s="89">
        <v>4009.6876685967554</v>
      </c>
      <c r="G63" s="89">
        <v>3578.9860872431982</v>
      </c>
      <c r="H63" s="89">
        <v>3524.7414104610571</v>
      </c>
      <c r="I63" s="89">
        <v>3362.0430816020703</v>
      </c>
      <c r="J63" s="89">
        <v>2821.2251260721068</v>
      </c>
      <c r="K63" s="89">
        <v>2880.9092632959578</v>
      </c>
      <c r="L63" s="89">
        <v>2951.7115482990876</v>
      </c>
      <c r="M63" s="89">
        <v>2647.6693709127094</v>
      </c>
      <c r="N63" s="89">
        <v>3285.2487918118873</v>
      </c>
      <c r="O63" s="89">
        <v>5314.5551555565644</v>
      </c>
      <c r="P63" s="89">
        <v>4985.1874711794026</v>
      </c>
      <c r="Q63" s="89">
        <v>5423.0027976641541</v>
      </c>
      <c r="R63" s="89">
        <v>5564.2082209516193</v>
      </c>
      <c r="S63" s="89">
        <v>4592.2247245907611</v>
      </c>
      <c r="T63" s="89">
        <v>3198.4389594710287</v>
      </c>
      <c r="U63" s="89">
        <v>2397.7224922091323</v>
      </c>
      <c r="V63" s="56">
        <v>1906.0292884055725</v>
      </c>
    </row>
    <row r="64" spans="1:22" ht="15">
      <c r="A64" s="108" t="s">
        <v>61</v>
      </c>
      <c r="B64" s="89">
        <v>48.093664042914867</v>
      </c>
      <c r="C64" s="89">
        <v>51.739842555425426</v>
      </c>
      <c r="D64" s="89">
        <v>54.614832338403922</v>
      </c>
      <c r="E64" s="89">
        <v>54.330082270541006</v>
      </c>
      <c r="F64" s="89">
        <v>62.203844510816893</v>
      </c>
      <c r="G64" s="89">
        <v>76.639049890165097</v>
      </c>
      <c r="H64" s="89">
        <v>92.326814667489941</v>
      </c>
      <c r="I64" s="89">
        <v>167.65603933924922</v>
      </c>
      <c r="J64" s="89">
        <v>191.66434080289517</v>
      </c>
      <c r="K64" s="89">
        <v>203.95855073059099</v>
      </c>
      <c r="L64" s="89">
        <v>212.18964733536373</v>
      </c>
      <c r="M64" s="89">
        <v>291.38882160439738</v>
      </c>
      <c r="N64" s="89">
        <v>369.01942041152569</v>
      </c>
      <c r="O64" s="89">
        <v>390.89465995892527</v>
      </c>
      <c r="P64" s="89">
        <v>382.51829823240308</v>
      </c>
      <c r="Q64" s="89">
        <v>401.76573489309135</v>
      </c>
      <c r="R64" s="89">
        <v>425.96581751196084</v>
      </c>
      <c r="S64" s="89">
        <v>423.43034101071561</v>
      </c>
      <c r="T64" s="89">
        <v>434.68555054469402</v>
      </c>
      <c r="U64" s="89">
        <v>456.99017264448105</v>
      </c>
      <c r="V64" s="56">
        <v>443.56751329623938</v>
      </c>
    </row>
    <row r="65" spans="1:22" ht="15">
      <c r="A65" s="108" t="s">
        <v>189</v>
      </c>
      <c r="B65" s="89" t="s">
        <v>208</v>
      </c>
      <c r="C65" s="89" t="s">
        <v>208</v>
      </c>
      <c r="D65" s="89" t="s">
        <v>208</v>
      </c>
      <c r="E65" s="89" t="s">
        <v>208</v>
      </c>
      <c r="F65" s="89" t="s">
        <v>208</v>
      </c>
      <c r="G65" s="89" t="s">
        <v>208</v>
      </c>
      <c r="H65" s="89" t="s">
        <v>208</v>
      </c>
      <c r="I65" s="89" t="s">
        <v>208</v>
      </c>
      <c r="J65" s="89">
        <v>544.35794777558624</v>
      </c>
      <c r="K65" s="89">
        <v>560.43411562692881</v>
      </c>
      <c r="L65" s="89">
        <v>576.20252085939399</v>
      </c>
      <c r="M65" s="89">
        <v>587.82600434654773</v>
      </c>
      <c r="N65" s="89">
        <v>592.389544553728</v>
      </c>
      <c r="O65" s="89">
        <v>608.43241304112564</v>
      </c>
      <c r="P65" s="89">
        <v>629.68187807544064</v>
      </c>
      <c r="Q65" s="89">
        <v>630.4282543877008</v>
      </c>
      <c r="R65" s="89">
        <v>626.36507557224343</v>
      </c>
      <c r="S65" s="89">
        <v>626.4155658721063</v>
      </c>
      <c r="T65" s="89">
        <v>623.01343033766523</v>
      </c>
      <c r="U65" s="89">
        <v>628.70552479731919</v>
      </c>
      <c r="V65" s="56">
        <v>623.33341871858147</v>
      </c>
    </row>
    <row r="66" spans="1:22" ht="15">
      <c r="A66" s="108" t="s">
        <v>95</v>
      </c>
      <c r="B66" s="89" t="s">
        <v>208</v>
      </c>
      <c r="C66" s="89" t="s">
        <v>208</v>
      </c>
      <c r="D66" s="89" t="s">
        <v>208</v>
      </c>
      <c r="E66" s="89" t="s">
        <v>208</v>
      </c>
      <c r="F66" s="89" t="s">
        <v>208</v>
      </c>
      <c r="G66" s="89" t="s">
        <v>208</v>
      </c>
      <c r="H66" s="89" t="s">
        <v>208</v>
      </c>
      <c r="I66" s="89" t="s">
        <v>208</v>
      </c>
      <c r="J66" s="89">
        <v>7640.9987635777261</v>
      </c>
      <c r="K66" s="89">
        <v>8010.3328441681551</v>
      </c>
      <c r="L66" s="89">
        <v>8309.6865350344542</v>
      </c>
      <c r="M66" s="89">
        <v>8702.1253412446604</v>
      </c>
      <c r="N66" s="89">
        <v>8858.5382993496787</v>
      </c>
      <c r="O66" s="89">
        <v>9223.1525247712834</v>
      </c>
      <c r="P66" s="89">
        <v>9184.9408136699203</v>
      </c>
      <c r="Q66" s="89">
        <v>8850.2192221571368</v>
      </c>
      <c r="R66" s="89">
        <v>8083.8748888548062</v>
      </c>
      <c r="S66" s="89">
        <v>7454.1350730154254</v>
      </c>
      <c r="T66" s="89">
        <v>6862.2865637941468</v>
      </c>
      <c r="U66" s="89">
        <v>6299.9564827830955</v>
      </c>
      <c r="V66" s="56">
        <v>5757.8758969899654</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169.94192814921729</v>
      </c>
      <c r="T67" s="89">
        <v>1632.6851772714729</v>
      </c>
      <c r="U67" s="89">
        <v>3113.9439980363877</v>
      </c>
      <c r="V67" s="56">
        <v>5244.4397132927688</v>
      </c>
    </row>
    <row r="68" spans="1:22" ht="15">
      <c r="A68" s="108" t="s">
        <v>62</v>
      </c>
      <c r="B68" s="89">
        <v>1331.1635480658658</v>
      </c>
      <c r="C68" s="89">
        <v>1445.0437597591188</v>
      </c>
      <c r="D68" s="89">
        <v>1404.7961403347422</v>
      </c>
      <c r="E68" s="89">
        <v>1428.583873048681</v>
      </c>
      <c r="F68" s="89">
        <v>1410.946184188638</v>
      </c>
      <c r="G68" s="89">
        <v>1428.0679149661614</v>
      </c>
      <c r="H68" s="89">
        <v>1286.3185860915869</v>
      </c>
      <c r="I68" s="89">
        <v>1229.6974203322923</v>
      </c>
      <c r="J68" s="89">
        <v>1175.343352924529</v>
      </c>
      <c r="K68" s="89">
        <v>1122.1111621632986</v>
      </c>
      <c r="L68" s="89">
        <v>1093.071991569723</v>
      </c>
      <c r="M68" s="89">
        <v>1061.1190470646891</v>
      </c>
      <c r="N68" s="89">
        <v>1020.5132470796607</v>
      </c>
      <c r="O68" s="89">
        <v>1028.5841052379456</v>
      </c>
      <c r="P68" s="89">
        <v>989.86896301930551</v>
      </c>
      <c r="Q68" s="89">
        <v>967.97299001743545</v>
      </c>
      <c r="R68" s="89">
        <v>954.5232586626795</v>
      </c>
      <c r="S68" s="89">
        <v>910.10513232895119</v>
      </c>
      <c r="T68" s="89">
        <v>767.16327762228377</v>
      </c>
      <c r="U68" s="89">
        <v>486.6847624367287</v>
      </c>
      <c r="V68" s="56">
        <v>238.1058674170863</v>
      </c>
    </row>
    <row r="69" spans="1:22" ht="15">
      <c r="A69" s="53" t="s">
        <v>49</v>
      </c>
      <c r="B69" s="89" t="s">
        <v>208</v>
      </c>
      <c r="C69" s="89" t="s">
        <v>208</v>
      </c>
      <c r="D69" s="89" t="s">
        <v>208</v>
      </c>
      <c r="E69" s="89" t="s">
        <v>208</v>
      </c>
      <c r="F69" s="89">
        <v>1184.1114547994737</v>
      </c>
      <c r="G69" s="89">
        <v>1200.7566296352895</v>
      </c>
      <c r="H69" s="89">
        <v>1067.8436325357613</v>
      </c>
      <c r="I69" s="89">
        <v>1006.4933891626346</v>
      </c>
      <c r="J69" s="89">
        <v>1016.2900409490592</v>
      </c>
      <c r="K69" s="89">
        <v>962.23476186198673</v>
      </c>
      <c r="L69" s="89">
        <v>929.54566620602202</v>
      </c>
      <c r="M69" s="89">
        <v>823.98581400399996</v>
      </c>
      <c r="N69" s="89">
        <v>818.65425833291113</v>
      </c>
      <c r="O69" s="89">
        <v>820.67910600485902</v>
      </c>
      <c r="P69" s="89">
        <v>800.4402023491532</v>
      </c>
      <c r="Q69" s="89">
        <v>781.86873463887127</v>
      </c>
      <c r="R69" s="89">
        <v>782.89092403138761</v>
      </c>
      <c r="S69" s="89">
        <v>756.9531298926513</v>
      </c>
      <c r="T69" s="89">
        <v>622.83470585340194</v>
      </c>
      <c r="U69" s="89">
        <v>353.82106612327527</v>
      </c>
      <c r="V69" s="56">
        <v>112.47813399699423</v>
      </c>
    </row>
    <row r="70" spans="1:22" ht="15">
      <c r="A70" s="53" t="s">
        <v>50</v>
      </c>
      <c r="B70" s="89" t="s">
        <v>208</v>
      </c>
      <c r="C70" s="89" t="s">
        <v>208</v>
      </c>
      <c r="D70" s="89" t="s">
        <v>208</v>
      </c>
      <c r="E70" s="89" t="s">
        <v>208</v>
      </c>
      <c r="F70" s="89">
        <v>226.83472938916461</v>
      </c>
      <c r="G70" s="89">
        <v>227.3112853308719</v>
      </c>
      <c r="H70" s="89">
        <v>218.47495355582581</v>
      </c>
      <c r="I70" s="89">
        <v>223.20403116965795</v>
      </c>
      <c r="J70" s="89">
        <v>159.05331197546988</v>
      </c>
      <c r="K70" s="89">
        <v>159.87640030131175</v>
      </c>
      <c r="L70" s="89">
        <v>163.52632536370055</v>
      </c>
      <c r="M70" s="89">
        <v>237.13323306068887</v>
      </c>
      <c r="N70" s="89">
        <v>201.85898874674979</v>
      </c>
      <c r="O70" s="89">
        <v>207.9049992330867</v>
      </c>
      <c r="P70" s="89">
        <v>189.42876067015263</v>
      </c>
      <c r="Q70" s="89">
        <v>186.10425537856418</v>
      </c>
      <c r="R70" s="89">
        <v>171.63233463129163</v>
      </c>
      <c r="S70" s="89">
        <v>153.1520024362998</v>
      </c>
      <c r="T70" s="89">
        <v>144.3285717688818</v>
      </c>
      <c r="U70" s="89">
        <v>132.86369631345332</v>
      </c>
      <c r="V70" s="56">
        <v>125.62773342009208</v>
      </c>
    </row>
    <row r="71" spans="1:22" ht="15">
      <c r="A71" s="110" t="s">
        <v>63</v>
      </c>
      <c r="B71" s="89">
        <v>47063.873249754681</v>
      </c>
      <c r="C71" s="89">
        <v>48590.284709518732</v>
      </c>
      <c r="D71" s="89">
        <v>50817.158913349493</v>
      </c>
      <c r="E71" s="89">
        <v>53669.11170082121</v>
      </c>
      <c r="F71" s="89">
        <v>53901.419605858369</v>
      </c>
      <c r="G71" s="89">
        <v>57583.512035469932</v>
      </c>
      <c r="H71" s="89">
        <v>59594.591611009724</v>
      </c>
      <c r="I71" s="89">
        <v>61096.072565693692</v>
      </c>
      <c r="J71" s="89">
        <v>62454.951325853377</v>
      </c>
      <c r="K71" s="89">
        <v>64097.945964566563</v>
      </c>
      <c r="L71" s="89">
        <v>64923.006397436802</v>
      </c>
      <c r="M71" s="89">
        <v>68030.334359381872</v>
      </c>
      <c r="N71" s="89">
        <v>70819.779988370137</v>
      </c>
      <c r="O71" s="89">
        <v>75901.005204163623</v>
      </c>
      <c r="P71" s="89">
        <v>77823.275152890696</v>
      </c>
      <c r="Q71" s="89">
        <v>81499.736483857414</v>
      </c>
      <c r="R71" s="89">
        <v>85897.583578949343</v>
      </c>
      <c r="S71" s="89">
        <v>87980.350431449609</v>
      </c>
      <c r="T71" s="89">
        <v>90281.205426023822</v>
      </c>
      <c r="U71" s="89">
        <v>92620.638921070815</v>
      </c>
      <c r="V71" s="56">
        <v>93072.100106623839</v>
      </c>
    </row>
    <row r="72" spans="1:22" ht="27" customHeight="1">
      <c r="A72" s="110" t="s">
        <v>96</v>
      </c>
      <c r="B72" s="89" t="s">
        <v>208</v>
      </c>
      <c r="C72" s="89" t="s">
        <v>208</v>
      </c>
      <c r="D72" s="89" t="s">
        <v>208</v>
      </c>
      <c r="E72" s="89" t="s">
        <v>208</v>
      </c>
      <c r="F72" s="89" t="s">
        <v>208</v>
      </c>
      <c r="G72" s="89" t="s">
        <v>208</v>
      </c>
      <c r="H72" s="89" t="s">
        <v>208</v>
      </c>
      <c r="I72" s="89" t="s">
        <v>208</v>
      </c>
      <c r="J72" s="89">
        <v>1652.3970681699611</v>
      </c>
      <c r="K72" s="89">
        <v>1475.4223484844606</v>
      </c>
      <c r="L72" s="89">
        <v>1588.4354059952113</v>
      </c>
      <c r="M72" s="89">
        <v>1917.3270713818717</v>
      </c>
      <c r="N72" s="89">
        <v>2241.7648635946935</v>
      </c>
      <c r="O72" s="89">
        <v>2298.9589779833445</v>
      </c>
      <c r="P72" s="89">
        <v>2378.6278300374402</v>
      </c>
      <c r="Q72" s="89">
        <v>2412.4055217667637</v>
      </c>
      <c r="R72" s="89">
        <v>2415.7743620309038</v>
      </c>
      <c r="S72" s="89">
        <v>2354.6573974214621</v>
      </c>
      <c r="T72" s="89">
        <v>2371.4014956466112</v>
      </c>
      <c r="U72" s="89">
        <v>2427.5812567800435</v>
      </c>
      <c r="V72" s="56">
        <v>2424.257009214668</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6.200699348558107</v>
      </c>
      <c r="T73" s="89">
        <v>58.594125409154309</v>
      </c>
      <c r="U73" s="89">
        <v>508.66025666244678</v>
      </c>
      <c r="V73" s="56">
        <v>1611.112832612477</v>
      </c>
    </row>
    <row r="74" spans="1:22" ht="15">
      <c r="A74" s="110" t="s">
        <v>64</v>
      </c>
      <c r="B74" s="89" t="s">
        <v>208</v>
      </c>
      <c r="C74" s="89" t="s">
        <v>208</v>
      </c>
      <c r="D74" s="89" t="s">
        <v>208</v>
      </c>
      <c r="E74" s="89" t="s">
        <v>208</v>
      </c>
      <c r="F74" s="89">
        <v>2433.5471715104695</v>
      </c>
      <c r="G74" s="89">
        <v>2308.4045007130835</v>
      </c>
      <c r="H74" s="89">
        <v>2290.7604667212963</v>
      </c>
      <c r="I74" s="89">
        <v>2516.5463689632566</v>
      </c>
      <c r="J74" s="89">
        <v>3167.2760168049563</v>
      </c>
      <c r="K74" s="89">
        <v>3881.2972069007787</v>
      </c>
      <c r="L74" s="89">
        <v>2437.8107384498812</v>
      </c>
      <c r="M74" s="89">
        <v>2445.4014785488062</v>
      </c>
      <c r="N74" s="89">
        <v>3105.6935163731309</v>
      </c>
      <c r="O74" s="89">
        <v>3102.9592971816965</v>
      </c>
      <c r="P74" s="89">
        <v>3075.1268675420815</v>
      </c>
      <c r="Q74" s="89">
        <v>2362.2547007649709</v>
      </c>
      <c r="R74" s="89">
        <v>2307.6612301519522</v>
      </c>
      <c r="S74" s="89">
        <v>2265.4831578865724</v>
      </c>
      <c r="T74" s="89">
        <v>2209.0387796605214</v>
      </c>
      <c r="U74" s="89">
        <v>2149.3040754370609</v>
      </c>
      <c r="V74" s="56">
        <v>2082.1930484105264</v>
      </c>
    </row>
    <row r="75" spans="1:22" s="115" customFormat="1" ht="40.5" customHeight="1">
      <c r="A75" s="117" t="s">
        <v>190</v>
      </c>
      <c r="B75" s="118">
        <v>115803.01896762481</v>
      </c>
      <c r="C75" s="118">
        <v>115630.08561980991</v>
      </c>
      <c r="D75" s="118">
        <v>116629.54745556944</v>
      </c>
      <c r="E75" s="118">
        <v>119657.69308048715</v>
      </c>
      <c r="F75" s="118">
        <v>123726.18845712041</v>
      </c>
      <c r="G75" s="118">
        <v>130469.92830114436</v>
      </c>
      <c r="H75" s="118">
        <v>133497.33549970936</v>
      </c>
      <c r="I75" s="118">
        <v>132797.45012079389</v>
      </c>
      <c r="J75" s="118">
        <v>141023.05743050211</v>
      </c>
      <c r="K75" s="118">
        <v>143100.97751139206</v>
      </c>
      <c r="L75" s="118">
        <v>142871.87524322252</v>
      </c>
      <c r="M75" s="118">
        <v>147752.57500124103</v>
      </c>
      <c r="N75" s="118">
        <v>153268.71423122799</v>
      </c>
      <c r="O75" s="118">
        <v>166255.1089668565</v>
      </c>
      <c r="P75" s="118">
        <v>169205.65639972224</v>
      </c>
      <c r="Q75" s="118">
        <v>173399.39696419207</v>
      </c>
      <c r="R75" s="118">
        <v>178035.31728589238</v>
      </c>
      <c r="S75" s="118">
        <v>172653.7186220634</v>
      </c>
      <c r="T75" s="118">
        <v>174683.27617136898</v>
      </c>
      <c r="U75" s="118">
        <v>177404.79919823815</v>
      </c>
      <c r="V75" s="119">
        <v>176170.07859644928</v>
      </c>
    </row>
  </sheetData>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206</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c r="C3" s="89"/>
      <c r="D3" s="89"/>
      <c r="E3" s="89"/>
      <c r="F3" s="89"/>
      <c r="G3" s="89"/>
      <c r="H3" s="89">
        <f>AA!I$4</f>
        <v>0.98254334974108304</v>
      </c>
      <c r="I3" s="89">
        <f>AA!J$4</f>
        <v>1.1449510901048268</v>
      </c>
      <c r="J3" s="89">
        <f>AA!K$4</f>
        <v>1.2778826561921868</v>
      </c>
      <c r="K3" s="89">
        <f>AA!L$4</f>
        <v>1.3081104298186155</v>
      </c>
      <c r="L3" s="89">
        <f>AA!M$4</f>
        <v>1.2174568762720626</v>
      </c>
      <c r="M3" s="89">
        <f>AA!N$4</f>
        <v>1.4744685140742366</v>
      </c>
      <c r="N3" s="89">
        <f>AA!O$4</f>
        <v>1.8219627379282959</v>
      </c>
      <c r="O3" s="89">
        <f>AA!P$4</f>
        <v>2.6296102095393024</v>
      </c>
      <c r="P3" s="89">
        <f>AA!Q$4</f>
        <v>3.0060272366106311</v>
      </c>
      <c r="Q3" s="89">
        <f>AA!R$4</f>
        <v>3.6118179224103124</v>
      </c>
      <c r="R3" s="89">
        <f>AA!S$4</f>
        <v>4.6983800549313903</v>
      </c>
      <c r="S3" s="89">
        <f>AA!T$4</f>
        <v>5.9143789158572577</v>
      </c>
      <c r="T3" s="89">
        <f>AA!U$4</f>
        <v>7.0811169831939011</v>
      </c>
      <c r="U3" s="89">
        <f>AA!V$4</f>
        <v>8.4727645707867048</v>
      </c>
      <c r="V3" s="56">
        <f>AA!W$4</f>
        <v>9.7416754360968518</v>
      </c>
    </row>
    <row r="4" spans="1:22" ht="15" customHeight="1">
      <c r="A4" s="108" t="s">
        <v>182</v>
      </c>
      <c r="B4" s="89">
        <f>BBWB!C$4</f>
        <v>24.641754308383469</v>
      </c>
      <c r="C4" s="89">
        <f>BBWB!D$4</f>
        <v>26.066067310735871</v>
      </c>
      <c r="D4" s="89">
        <f>BBWB!E$4</f>
        <v>25.419768058651133</v>
      </c>
      <c r="E4" s="89">
        <f>BBWB!F$4</f>
        <v>26.575113524827117</v>
      </c>
      <c r="F4" s="89">
        <f>BBWB!G$4</f>
        <v>24.882316477813983</v>
      </c>
      <c r="G4" s="89">
        <f>BBWB!H$4</f>
        <v>26.816208507742971</v>
      </c>
      <c r="H4" s="89">
        <f>BBWB!I$4</f>
        <v>28.406946050688902</v>
      </c>
      <c r="I4" s="89">
        <f>BBWB!J$4</f>
        <v>27.432701623546105</v>
      </c>
      <c r="J4" s="89">
        <f>BBWB!K$4</f>
        <v>26.234479032471963</v>
      </c>
      <c r="K4" s="89">
        <f>BBWB!L$4</f>
        <v>25.217539613784226</v>
      </c>
      <c r="L4" s="89">
        <f>BBWB!M$4</f>
        <v>23.89345397582256</v>
      </c>
      <c r="M4" s="89">
        <f>BBWB!N$4</f>
        <v>23.356956766137984</v>
      </c>
      <c r="N4" s="89">
        <f>BBWB!O$4</f>
        <v>22.860791391673466</v>
      </c>
      <c r="O4" s="89">
        <f>BBWB!P$4</f>
        <v>22.195142250613998</v>
      </c>
      <c r="P4" s="89">
        <f>BBWB!Q$4</f>
        <v>21.371100590681557</v>
      </c>
      <c r="Q4" s="89">
        <f>BBWB!R$4</f>
        <v>21.08921575388846</v>
      </c>
      <c r="R4" s="89">
        <f>BBWB!S$4</f>
        <v>20.971394600655771</v>
      </c>
      <c r="S4" s="89">
        <f>BBWB!T$4</f>
        <v>20.659689148745425</v>
      </c>
      <c r="T4" s="89">
        <f>BBWB!U$4</f>
        <v>20.228088570774787</v>
      </c>
      <c r="U4" s="89">
        <f>BBWB!V$4</f>
        <v>20.002488621535981</v>
      </c>
      <c r="V4" s="56">
        <f>BBWB!W$4</f>
        <v>19.745434635194616</v>
      </c>
    </row>
    <row r="5" spans="1:22" ht="15" customHeight="1">
      <c r="A5" s="108" t="s">
        <v>45</v>
      </c>
      <c r="B5" s="89"/>
      <c r="C5" s="89"/>
      <c r="D5" s="89"/>
      <c r="E5" s="89"/>
      <c r="F5" s="89"/>
      <c r="G5" s="89">
        <f>CA!H$4</f>
        <v>1.3540926892315711E-2</v>
      </c>
      <c r="H5" s="89">
        <f>CA!I$4</f>
        <v>2.1977966900388161E-2</v>
      </c>
      <c r="I5" s="89">
        <f>CA!J$4</f>
        <v>0.22257837816269996</v>
      </c>
      <c r="J5" s="89">
        <f>CA!K$4</f>
        <v>0.20472402875367521</v>
      </c>
      <c r="K5" s="89">
        <f>CA!L$4</f>
        <v>0.23070539075910471</v>
      </c>
      <c r="L5" s="89">
        <f>CA!M$4</f>
        <v>0.26929277157744536</v>
      </c>
      <c r="M5" s="89">
        <f>CA!N$4</f>
        <v>0.51428945267121295</v>
      </c>
      <c r="N5" s="89">
        <f>CA!O$4</f>
        <v>0.29225492932427194</v>
      </c>
      <c r="O5" s="89">
        <f>CA!P$4</f>
        <v>0.3878669864514015</v>
      </c>
      <c r="P5" s="89">
        <f>CA!Q$4</f>
        <v>0.4632289597547522</v>
      </c>
      <c r="Q5" s="89">
        <f>CA!R$4</f>
        <v>0.60080816212719168</v>
      </c>
      <c r="R5" s="89">
        <f>CA!S$4</f>
        <v>0.81729527596675489</v>
      </c>
      <c r="S5" s="89">
        <f>CA!T$4</f>
        <v>0.99576927553457906</v>
      </c>
      <c r="T5" s="89">
        <f>CA!U$4</f>
        <v>1.1340040449309663</v>
      </c>
      <c r="U5" s="89">
        <f>CA!V$4</f>
        <v>1.2228022503622555</v>
      </c>
      <c r="V5" s="56">
        <f>CA!W$4</f>
        <v>1.3060895327779982</v>
      </c>
    </row>
    <row r="6" spans="1:22" ht="15" customHeight="1">
      <c r="A6" s="108" t="s">
        <v>103</v>
      </c>
      <c r="B6" s="89"/>
      <c r="C6" s="89"/>
      <c r="D6" s="89"/>
      <c r="E6" s="89"/>
      <c r="F6" s="89"/>
      <c r="G6" s="89"/>
      <c r="H6" s="89"/>
      <c r="I6" s="89"/>
      <c r="J6" s="89"/>
      <c r="K6" s="89"/>
      <c r="L6" s="89"/>
      <c r="M6" s="89"/>
      <c r="N6" s="89"/>
      <c r="O6" s="89"/>
      <c r="P6" s="89"/>
      <c r="Q6" s="89"/>
      <c r="R6" s="89"/>
      <c r="S6" s="89"/>
      <c r="T6" s="89"/>
      <c r="U6" s="89"/>
      <c r="V6" s="56"/>
    </row>
    <row r="7" spans="1:22" ht="15" customHeight="1">
      <c r="A7" s="108" t="s">
        <v>46</v>
      </c>
      <c r="B7" s="89"/>
      <c r="C7" s="89"/>
      <c r="D7" s="89"/>
      <c r="E7" s="89"/>
      <c r="F7" s="89"/>
      <c r="G7" s="89"/>
      <c r="H7" s="89"/>
      <c r="I7" s="89"/>
      <c r="J7" s="89"/>
      <c r="K7" s="89"/>
      <c r="L7" s="89"/>
      <c r="M7" s="89"/>
      <c r="N7" s="89"/>
      <c r="O7" s="89"/>
      <c r="P7" s="89"/>
      <c r="Q7" s="89"/>
      <c r="R7" s="89"/>
      <c r="S7" s="89"/>
      <c r="T7" s="89"/>
      <c r="U7" s="89"/>
      <c r="V7" s="56"/>
    </row>
    <row r="8" spans="1:22" ht="30" customHeight="1">
      <c r="A8" s="108" t="s">
        <v>47</v>
      </c>
      <c r="B8" s="89"/>
      <c r="C8" s="89"/>
      <c r="D8" s="89"/>
      <c r="E8" s="89"/>
      <c r="F8" s="89"/>
      <c r="G8" s="89"/>
      <c r="H8" s="89">
        <f>DLA!I$4</f>
        <v>5.5881599372124686</v>
      </c>
      <c r="I8" s="89">
        <f>DLA!J$4</f>
        <v>5.9339162421547309</v>
      </c>
      <c r="J8" s="89">
        <f>DLA!K$4</f>
        <v>6.5719129570630948</v>
      </c>
      <c r="K8" s="89">
        <f>DLA!L$4</f>
        <v>7.1528654627143586</v>
      </c>
      <c r="L8" s="89">
        <f>DLA!M$4</f>
        <v>7.6666569237092332</v>
      </c>
      <c r="M8" s="89">
        <f>DLA!N$4</f>
        <v>11.548124802262347</v>
      </c>
      <c r="N8" s="89">
        <f>DLA!O$4</f>
        <v>9.4730082421201871</v>
      </c>
      <c r="O8" s="89">
        <f>DLA!P$4</f>
        <v>10.284675019245293</v>
      </c>
      <c r="P8" s="89">
        <f>DLA!Q$4</f>
        <v>10.733244145217311</v>
      </c>
      <c r="Q8" s="89">
        <f>DLA!R$4</f>
        <v>12.034907273896513</v>
      </c>
      <c r="R8" s="89">
        <f>DLA!S$4</f>
        <v>13.328250671290322</v>
      </c>
      <c r="S8" s="89">
        <f>DLA!T$4</f>
        <v>13.648362378988288</v>
      </c>
      <c r="T8" s="89">
        <f>DLA!U$4</f>
        <v>13.685763112353296</v>
      </c>
      <c r="U8" s="89">
        <f>DLA!V$4</f>
        <v>13.607782300753565</v>
      </c>
      <c r="V8" s="56">
        <f>DLA!W$4</f>
        <v>13.191077208965412</v>
      </c>
    </row>
    <row r="9" spans="1:22" ht="15" customHeight="1">
      <c r="A9" s="53" t="s">
        <v>48</v>
      </c>
      <c r="B9" s="89"/>
      <c r="C9" s="89"/>
      <c r="D9" s="89"/>
      <c r="E9" s="89"/>
      <c r="F9" s="89"/>
      <c r="G9" s="89"/>
      <c r="H9" s="89">
        <f>'DLA (children)'!I$4</f>
        <v>0.69452173888675151</v>
      </c>
      <c r="I9" s="89">
        <f>'DLA (children)'!J$4</f>
        <v>0.60600210426580725</v>
      </c>
      <c r="J9" s="89">
        <f>'DLA (children)'!K$4</f>
        <v>0.57701643846405293</v>
      </c>
      <c r="K9" s="89">
        <f>'DLA (children)'!L$4</f>
        <v>0.62947527234665412</v>
      </c>
      <c r="L9" s="89">
        <f>'DLA (children)'!M$4</f>
        <v>0.59736564648635548</v>
      </c>
      <c r="M9" s="89">
        <f>'DLA (children)'!N$4</f>
        <v>3.079087833006267</v>
      </c>
      <c r="N9" s="89">
        <f>'DLA (children)'!O$4</f>
        <v>0.72536128152830315</v>
      </c>
      <c r="O9" s="89">
        <f>'DLA (children)'!P$4</f>
        <v>0.79232282298485046</v>
      </c>
      <c r="P9" s="89">
        <f>'DLA (children)'!Q$4</f>
        <v>0.83421597601080433</v>
      </c>
      <c r="Q9" s="89">
        <f>'DLA (children)'!R$4</f>
        <v>0.88562863179532525</v>
      </c>
      <c r="R9" s="89">
        <f>'DLA (children)'!S$4</f>
        <v>0.84506103171776992</v>
      </c>
      <c r="S9" s="89">
        <f>'DLA (children)'!T$4</f>
        <v>0.81890865552584668</v>
      </c>
      <c r="T9" s="89">
        <f>'DLA (children)'!U$4</f>
        <v>0.89291828904028836</v>
      </c>
      <c r="U9" s="89">
        <f>'DLA (children)'!V$4</f>
        <v>0.83411822264110769</v>
      </c>
      <c r="V9" s="56">
        <f>'DLA (children)'!W$4</f>
        <v>0.82733226999234</v>
      </c>
    </row>
    <row r="10" spans="1:22" ht="15" customHeight="1">
      <c r="A10" s="53" t="s">
        <v>49</v>
      </c>
      <c r="B10" s="89"/>
      <c r="C10" s="89"/>
      <c r="D10" s="89"/>
      <c r="E10" s="89"/>
      <c r="F10" s="89"/>
      <c r="G10" s="89"/>
      <c r="H10" s="89">
        <f>'DLA (working age)'!I$4</f>
        <v>2.761271823772447</v>
      </c>
      <c r="I10" s="89">
        <f>'DLA (working age)'!J$4</f>
        <v>2.9182817157000729</v>
      </c>
      <c r="J10" s="89">
        <f>'DLA (working age)'!K$4</f>
        <v>3.2030341763604255</v>
      </c>
      <c r="K10" s="89">
        <f>'DLA (working age)'!L$4</f>
        <v>3.3937492299175704</v>
      </c>
      <c r="L10" s="89">
        <f>'DLA (working age)'!M$4</f>
        <v>3.6539237161534248</v>
      </c>
      <c r="M10" s="89">
        <f>'DLA (working age)'!N$4</f>
        <v>4.8097445736683664</v>
      </c>
      <c r="N10" s="89">
        <f>'DLA (working age)'!O$4</f>
        <v>4.5063264532508303</v>
      </c>
      <c r="O10" s="89">
        <f>'DLA (working age)'!P$4</f>
        <v>4.5525241941475034</v>
      </c>
      <c r="P10" s="89">
        <f>'DLA (working age)'!Q$4</f>
        <v>4.513307571980433</v>
      </c>
      <c r="Q10" s="89">
        <f>'DLA (working age)'!R$4</f>
        <v>4.983479565402706</v>
      </c>
      <c r="R10" s="89">
        <f>'DLA (working age)'!S$4</f>
        <v>5.4555481008875102</v>
      </c>
      <c r="S10" s="89">
        <f>'DLA (working age)'!T$4</f>
        <v>5.4983369441443699</v>
      </c>
      <c r="T10" s="89">
        <f>'DLA (working age)'!U$4</f>
        <v>5.0339733477809876</v>
      </c>
      <c r="U10" s="89">
        <f>'DLA (working age)'!V$4</f>
        <v>4.9097031337209236</v>
      </c>
      <c r="V10" s="56">
        <f>'DLA (working age)'!W$4</f>
        <v>4.4455580261128258</v>
      </c>
    </row>
    <row r="11" spans="1:22" ht="15" customHeight="1">
      <c r="A11" s="53" t="s">
        <v>50</v>
      </c>
      <c r="B11" s="89"/>
      <c r="C11" s="89"/>
      <c r="D11" s="89"/>
      <c r="E11" s="89"/>
      <c r="F11" s="89"/>
      <c r="G11" s="89"/>
      <c r="H11" s="89">
        <f>'DLA (pensioners)'!I$4</f>
        <v>2.135172758270679</v>
      </c>
      <c r="I11" s="89">
        <f>'DLA (pensioners)'!J$4</f>
        <v>2.4137882832765034</v>
      </c>
      <c r="J11" s="89">
        <f>'DLA (pensioners)'!K$4</f>
        <v>2.7944510938160754</v>
      </c>
      <c r="K11" s="89">
        <f>'DLA (pensioners)'!L$4</f>
        <v>3.1373736435594672</v>
      </c>
      <c r="L11" s="89">
        <f>'DLA (pensioners)'!M$4</f>
        <v>3.4199898998647131</v>
      </c>
      <c r="M11" s="89">
        <f>'DLA (pensioners)'!N$4</f>
        <v>3.7247013211636362</v>
      </c>
      <c r="N11" s="89">
        <f>'DLA (pensioners)'!O$4</f>
        <v>4.2401910850672637</v>
      </c>
      <c r="O11" s="89">
        <f>'DLA (pensioners)'!P$4</f>
        <v>4.9259013637372124</v>
      </c>
      <c r="P11" s="89">
        <f>'DLA (pensioners)'!Q$4</f>
        <v>5.4212822996074994</v>
      </c>
      <c r="Q11" s="89">
        <f>'DLA (pensioners)'!R$4</f>
        <v>6.1519516795076115</v>
      </c>
      <c r="R11" s="89">
        <f>'DLA (pensioners)'!S$4</f>
        <v>7.0199320449176632</v>
      </c>
      <c r="S11" s="89">
        <f>'DLA (pensioners)'!T$4</f>
        <v>7.3720876028154949</v>
      </c>
      <c r="T11" s="89">
        <f>'DLA (pensioners)'!U$4</f>
        <v>7.9338307293824641</v>
      </c>
      <c r="U11" s="89">
        <f>'DLA (pensioners)'!V$4</f>
        <v>7.8468416689711464</v>
      </c>
      <c r="V11" s="56">
        <f>'DLA (pensioners)'!W$4</f>
        <v>8.0324978827317892</v>
      </c>
    </row>
    <row r="12" spans="1:22" ht="15" customHeight="1">
      <c r="A12" s="108" t="s">
        <v>91</v>
      </c>
      <c r="B12" s="89"/>
      <c r="C12" s="89"/>
      <c r="D12" s="89"/>
      <c r="E12" s="89"/>
      <c r="F12" s="89"/>
      <c r="G12" s="89"/>
      <c r="H12" s="89"/>
      <c r="I12" s="89"/>
      <c r="J12" s="89"/>
      <c r="K12" s="89"/>
      <c r="L12" s="89"/>
      <c r="M12" s="89"/>
      <c r="N12" s="89"/>
      <c r="O12" s="89"/>
      <c r="P12" s="89"/>
      <c r="Q12" s="89"/>
      <c r="R12" s="89"/>
      <c r="S12" s="89"/>
      <c r="T12" s="89"/>
      <c r="U12" s="89"/>
      <c r="V12" s="56"/>
    </row>
    <row r="13" spans="1:22" ht="30" customHeight="1">
      <c r="A13" s="108" t="s">
        <v>101</v>
      </c>
      <c r="B13" s="89"/>
      <c r="C13" s="89"/>
      <c r="D13" s="89"/>
      <c r="E13" s="89"/>
      <c r="F13" s="89"/>
      <c r="G13" s="89"/>
      <c r="H13" s="89"/>
      <c r="I13" s="89"/>
      <c r="J13" s="89"/>
      <c r="K13" s="89"/>
      <c r="L13" s="89"/>
      <c r="M13" s="89"/>
      <c r="N13" s="89">
        <f>ESA!O$4</f>
        <v>2.1726163906099806E-2</v>
      </c>
      <c r="O13" s="89">
        <f>ESA!P$4</f>
        <v>0.48225314442382339</v>
      </c>
      <c r="P13" s="89">
        <f>ESA!Q$4</f>
        <v>1.0978577672791481</v>
      </c>
      <c r="Q13" s="89">
        <f>ESA!R$4</f>
        <v>2.6223591668807233</v>
      </c>
      <c r="R13" s="89">
        <f>ESA!S$4</f>
        <v>10.378425049855176</v>
      </c>
      <c r="S13" s="89">
        <f>ESA!T$4</f>
        <v>21.808706286048672</v>
      </c>
      <c r="T13" s="89">
        <f>ESA!U$4</f>
        <v>24.01958768659237</v>
      </c>
      <c r="U13" s="89">
        <f>ESA!V$4</f>
        <v>24.953738350527942</v>
      </c>
      <c r="V13" s="56">
        <f>ESA!W$4</f>
        <v>24.896745640835992</v>
      </c>
    </row>
    <row r="14" spans="1:22" ht="15" customHeight="1">
      <c r="A14" s="109" t="s">
        <v>51</v>
      </c>
      <c r="B14" s="89"/>
      <c r="C14" s="89"/>
      <c r="D14" s="89"/>
      <c r="E14" s="89"/>
      <c r="F14" s="89"/>
      <c r="G14" s="89"/>
      <c r="H14" s="89"/>
      <c r="I14" s="89"/>
      <c r="J14" s="89"/>
      <c r="K14" s="89"/>
      <c r="L14" s="89"/>
      <c r="M14" s="89"/>
      <c r="N14" s="89"/>
      <c r="O14" s="89"/>
      <c r="P14" s="89"/>
      <c r="Q14" s="89"/>
      <c r="R14" s="89"/>
      <c r="S14" s="89"/>
      <c r="T14" s="89"/>
      <c r="U14" s="89"/>
      <c r="V14" s="56"/>
    </row>
    <row r="15" spans="1:22" ht="15" customHeight="1">
      <c r="A15" s="53" t="s">
        <v>183</v>
      </c>
      <c r="B15" s="89"/>
      <c r="C15" s="89"/>
      <c r="D15" s="89"/>
      <c r="E15" s="89"/>
      <c r="F15" s="89"/>
      <c r="G15" s="89"/>
      <c r="H15" s="89"/>
      <c r="I15" s="89"/>
      <c r="J15" s="89"/>
      <c r="K15" s="89"/>
      <c r="L15" s="89"/>
      <c r="M15" s="89"/>
      <c r="N15" s="89"/>
      <c r="O15" s="89"/>
      <c r="P15" s="89"/>
      <c r="Q15" s="89"/>
      <c r="R15" s="89"/>
      <c r="S15" s="89"/>
      <c r="T15" s="89"/>
      <c r="U15" s="89"/>
      <c r="V15" s="56"/>
    </row>
    <row r="16" spans="1:22" ht="15" customHeight="1">
      <c r="A16" s="53" t="s">
        <v>184</v>
      </c>
      <c r="B16" s="89"/>
      <c r="C16" s="89"/>
      <c r="D16" s="89"/>
      <c r="E16" s="89"/>
      <c r="F16" s="89"/>
      <c r="G16" s="89"/>
      <c r="H16" s="89"/>
      <c r="I16" s="89"/>
      <c r="J16" s="89"/>
      <c r="K16" s="89"/>
      <c r="L16" s="89"/>
      <c r="M16" s="89"/>
      <c r="N16" s="89"/>
      <c r="O16" s="89"/>
      <c r="P16" s="89"/>
      <c r="Q16" s="89"/>
      <c r="R16" s="89"/>
      <c r="S16" s="89"/>
      <c r="T16" s="89"/>
      <c r="U16" s="89"/>
      <c r="V16" s="56"/>
    </row>
    <row r="17" spans="1:22" ht="15" customHeight="1">
      <c r="A17" s="109" t="s">
        <v>52</v>
      </c>
      <c r="B17" s="89">
        <f>IB!C$4</f>
        <v>34.449746866090749</v>
      </c>
      <c r="C17" s="89">
        <f>IB!D$4</f>
        <v>32.914411652459172</v>
      </c>
      <c r="D17" s="89">
        <f>IB!E$4</f>
        <v>32.806626151611077</v>
      </c>
      <c r="E17" s="89">
        <f>IB!F$4</f>
        <v>31.911211749520231</v>
      </c>
      <c r="F17" s="89">
        <f>IB!G$4</f>
        <v>36.271219767598424</v>
      </c>
      <c r="G17" s="89">
        <f>IB!H$4</f>
        <v>36.518713964701369</v>
      </c>
      <c r="H17" s="89">
        <f>IB!I$4</f>
        <v>37.47354571146986</v>
      </c>
      <c r="I17" s="89">
        <f>IB!J$4</f>
        <v>39.49874390974562</v>
      </c>
      <c r="J17" s="89">
        <f>IB!K$4</f>
        <v>41.344651878000832</v>
      </c>
      <c r="K17" s="89">
        <f>IB!L$4</f>
        <v>43.630579718892889</v>
      </c>
      <c r="L17" s="89">
        <f>IB!M$4</f>
        <v>43.867360071608658</v>
      </c>
      <c r="M17" s="89">
        <f>IB!N$4</f>
        <v>45.805815291138629</v>
      </c>
      <c r="N17" s="89">
        <f>IB!O$4</f>
        <v>44.795872511546435</v>
      </c>
      <c r="O17" s="89">
        <f>IB!P$4</f>
        <v>43.191144973125887</v>
      </c>
      <c r="P17" s="89">
        <f>IB!Q$4</f>
        <v>39.015316969930211</v>
      </c>
      <c r="Q17" s="89">
        <f>IB!R$4</f>
        <v>35.319663974760466</v>
      </c>
      <c r="R17" s="89">
        <f>IB!S$4</f>
        <v>24.776837966800024</v>
      </c>
      <c r="S17" s="89">
        <f>IB!T$4</f>
        <v>9.5298298833646236</v>
      </c>
      <c r="T17" s="89">
        <f>IB!U$4</f>
        <v>4.3077448868844002</v>
      </c>
      <c r="U17" s="89">
        <f>IB!V$4</f>
        <v>1.3729648907411065</v>
      </c>
      <c r="V17" s="56">
        <f>IB!W$4</f>
        <v>0.43667684561040238</v>
      </c>
    </row>
    <row r="18" spans="1:22" ht="30" customHeight="1">
      <c r="A18" s="108" t="s">
        <v>53</v>
      </c>
      <c r="B18" s="89"/>
      <c r="C18" s="89"/>
      <c r="D18" s="89"/>
      <c r="E18" s="89"/>
      <c r="F18" s="89">
        <f>IS!G$4</f>
        <v>2.6218761662859498</v>
      </c>
      <c r="G18" s="89">
        <f>IS!H$4</f>
        <v>2.2674182435797778</v>
      </c>
      <c r="H18" s="89">
        <f>IS!I$4</f>
        <v>1.5319591366554866</v>
      </c>
      <c r="I18" s="89">
        <f>IS!J$4</f>
        <v>1.488546799147799</v>
      </c>
      <c r="J18" s="89">
        <f>IS!K$4</f>
        <v>1.0354705779954478</v>
      </c>
      <c r="K18" s="89">
        <f>IS!L$4</f>
        <v>0.55798449223950342</v>
      </c>
      <c r="L18" s="89">
        <f>IS!M$4</f>
        <v>1.0391922848198192</v>
      </c>
      <c r="M18" s="89">
        <f>IS!N$4</f>
        <v>0.69630645664430657</v>
      </c>
      <c r="N18" s="89">
        <f>IS!O$4</f>
        <v>0.4588004853935454</v>
      </c>
      <c r="O18" s="89">
        <f>IS!P$4</f>
        <v>0.42131947785580887</v>
      </c>
      <c r="P18" s="89">
        <f>IS!Q$4</f>
        <v>0.33996331942733454</v>
      </c>
      <c r="Q18" s="89">
        <f>IS!R$4</f>
        <v>0.30322728753481976</v>
      </c>
      <c r="R18" s="89">
        <f>IS!S$4</f>
        <v>0.18767886565117883</v>
      </c>
      <c r="S18" s="89">
        <f>IS!T$4</f>
        <v>0.13523887398598142</v>
      </c>
      <c r="T18" s="89">
        <f>IS!U$4</f>
        <v>9.2740592435896108E-2</v>
      </c>
      <c r="U18" s="89">
        <f>IS!V$4</f>
        <v>0.55169340146943557</v>
      </c>
      <c r="V18" s="56">
        <f>IS!W$4</f>
        <v>8.5052142611200213E-2</v>
      </c>
    </row>
    <row r="19" spans="1:22" ht="15" customHeight="1">
      <c r="A19" s="53" t="s">
        <v>54</v>
      </c>
      <c r="B19" s="89"/>
      <c r="C19" s="89"/>
      <c r="D19" s="89"/>
      <c r="E19" s="89"/>
      <c r="F19" s="89">
        <f>'IS MIG'!G$4</f>
        <v>1.1452936360817658</v>
      </c>
      <c r="G19" s="89">
        <f>'IS MIG'!H$4</f>
        <v>0.74182174539349099</v>
      </c>
      <c r="H19" s="89">
        <f>'IS MIG'!I$4</f>
        <v>0.44103717985199203</v>
      </c>
      <c r="I19" s="89">
        <f>'IS MIG'!J$4</f>
        <v>0.33797778639841886</v>
      </c>
      <c r="J19" s="89"/>
      <c r="K19" s="89"/>
      <c r="L19" s="89"/>
      <c r="M19" s="89"/>
      <c r="N19" s="89"/>
      <c r="O19" s="89"/>
      <c r="P19" s="89"/>
      <c r="Q19" s="89"/>
      <c r="R19" s="89"/>
      <c r="S19" s="89"/>
      <c r="T19" s="89"/>
      <c r="U19" s="89"/>
      <c r="V19" s="56"/>
    </row>
    <row r="20" spans="1:22" ht="15" customHeight="1">
      <c r="A20" s="53" t="s">
        <v>185</v>
      </c>
      <c r="B20" s="89"/>
      <c r="C20" s="89"/>
      <c r="D20" s="89"/>
      <c r="E20" s="89"/>
      <c r="F20" s="89">
        <f>'IS (incapacity)'!G$4</f>
        <v>0.64347736164575253</v>
      </c>
      <c r="G20" s="89">
        <f>'IS (incapacity)'!H$4</f>
        <v>0.67738802553358979</v>
      </c>
      <c r="H20" s="89">
        <f>'IS (incapacity)'!I$4</f>
        <v>0.42366642954147526</v>
      </c>
      <c r="I20" s="89">
        <f>'IS (incapacity)'!J$4</f>
        <v>0.44918446391426786</v>
      </c>
      <c r="J20" s="89">
        <f>'IS (incapacity)'!K$4</f>
        <v>0.41982480028964086</v>
      </c>
      <c r="K20" s="89">
        <f>'IS (incapacity)'!L$4</f>
        <v>0.22464070251190746</v>
      </c>
      <c r="L20" s="89">
        <f>'IS (incapacity)'!M$4</f>
        <v>0.14463551887383039</v>
      </c>
      <c r="M20" s="89">
        <f>'IS (incapacity)'!N$4</f>
        <v>0.18949076662401532</v>
      </c>
      <c r="N20" s="89">
        <f>'IS (incapacity)'!O$4</f>
        <v>0.20358332338974863</v>
      </c>
      <c r="O20" s="89">
        <f>'IS (incapacity)'!P$4</f>
        <v>0.19479154115233049</v>
      </c>
      <c r="P20" s="89">
        <f>'IS (incapacity)'!Q$4</f>
        <v>0.15441314154887514</v>
      </c>
      <c r="Q20" s="89">
        <f>'IS (incapacity)'!R$4</f>
        <v>0.14422611348109446</v>
      </c>
      <c r="R20" s="89">
        <f>'IS (incapacity)'!S$4</f>
        <v>5.887702629550351E-2</v>
      </c>
      <c r="S20" s="89">
        <f>'IS (incapacity)'!T$4</f>
        <v>4.5070432643303342E-2</v>
      </c>
      <c r="T20" s="89">
        <f>'IS (incapacity)'!U$4</f>
        <v>2.8003170288067012E-2</v>
      </c>
      <c r="U20" s="89">
        <f>'IS (incapacity)'!V$4</f>
        <v>7.7980547609132851E-3</v>
      </c>
      <c r="V20" s="56"/>
    </row>
    <row r="21" spans="1:22" ht="15" customHeight="1">
      <c r="A21" s="53" t="s">
        <v>186</v>
      </c>
      <c r="B21" s="89"/>
      <c r="C21" s="89"/>
      <c r="D21" s="89"/>
      <c r="E21" s="89"/>
      <c r="F21" s="89">
        <f>'IS (lone parent)'!G$4</f>
        <v>0.67755272013469658</v>
      </c>
      <c r="G21" s="89">
        <f>'IS (lone parent)'!H$4</f>
        <v>0.68411238514292216</v>
      </c>
      <c r="H21" s="89">
        <f>'IS (lone parent)'!I$4</f>
        <v>0.55248746414918004</v>
      </c>
      <c r="I21" s="89">
        <f>'IS (lone parent)'!J$4</f>
        <v>0.60533424940263836</v>
      </c>
      <c r="J21" s="89">
        <f>'IS (lone parent)'!K$4</f>
        <v>0.44850044352321378</v>
      </c>
      <c r="K21" s="89">
        <f>'IS (lone parent)'!L$4</f>
        <v>0.21548558529809003</v>
      </c>
      <c r="L21" s="89">
        <f>'IS (lone parent)'!M$4</f>
        <v>0.28468508755710759</v>
      </c>
      <c r="M21" s="89">
        <f>'IS (lone parent)'!N$4</f>
        <v>0.23656993769001664</v>
      </c>
      <c r="N21" s="89">
        <f>'IS (lone parent)'!O$4</f>
        <v>0.21747368257712155</v>
      </c>
      <c r="O21" s="89">
        <f>'IS (lone parent)'!P$4</f>
        <v>0.18511446195698592</v>
      </c>
      <c r="P21" s="89">
        <f>'IS (lone parent)'!Q$4</f>
        <v>0.13663088740726495</v>
      </c>
      <c r="Q21" s="89">
        <f>'IS (lone parent)'!R$4</f>
        <v>0.12265440249706738</v>
      </c>
      <c r="R21" s="89">
        <f>'IS (lone parent)'!S$4</f>
        <v>9.064837573351317E-2</v>
      </c>
      <c r="S21" s="89">
        <f>'IS (lone parent)'!T$4</f>
        <v>6.3822939732951098E-2</v>
      </c>
      <c r="T21" s="89">
        <f>'IS (lone parent)'!U$4</f>
        <v>5.0483717658406778E-2</v>
      </c>
      <c r="U21" s="89">
        <f>'IS (lone parent)'!V$4</f>
        <v>0.41839353411191288</v>
      </c>
      <c r="V21" s="56">
        <f>'IS (lone parent)'!W$4</f>
        <v>4.145102282090294E-2</v>
      </c>
    </row>
    <row r="22" spans="1:22" ht="15" customHeight="1">
      <c r="A22" s="53" t="s">
        <v>187</v>
      </c>
      <c r="B22" s="89"/>
      <c r="C22" s="89"/>
      <c r="D22" s="89"/>
      <c r="E22" s="89"/>
      <c r="F22" s="89">
        <f>'IS (carer)'!G$4</f>
        <v>1.7758296722277078E-2</v>
      </c>
      <c r="G22" s="89">
        <f>'IS (carer)'!H$4</f>
        <v>1.0019513495952483E-2</v>
      </c>
      <c r="H22" s="89"/>
      <c r="I22" s="89"/>
      <c r="J22" s="89"/>
      <c r="K22" s="89"/>
      <c r="L22" s="89"/>
      <c r="M22" s="89"/>
      <c r="N22" s="89"/>
      <c r="O22" s="89"/>
      <c r="P22" s="89"/>
      <c r="Q22" s="89"/>
      <c r="R22" s="89"/>
      <c r="S22" s="89"/>
      <c r="T22" s="89"/>
      <c r="U22" s="89">
        <f>'IS (carer)'!V$4</f>
        <v>1.8867064414045072E-2</v>
      </c>
      <c r="V22" s="56"/>
    </row>
    <row r="23" spans="1:22" ht="15" customHeight="1">
      <c r="A23" s="53" t="s">
        <v>188</v>
      </c>
      <c r="B23" s="89"/>
      <c r="C23" s="89"/>
      <c r="D23" s="89"/>
      <c r="E23" s="89"/>
      <c r="F23" s="89">
        <f>'IS (others)'!G$4</f>
        <v>0.13779415170145798</v>
      </c>
      <c r="G23" s="89">
        <f>'IS (others)'!H$4</f>
        <v>0.15407657401382285</v>
      </c>
      <c r="H23" s="89">
        <f>'IS (others)'!I$4</f>
        <v>0.11476806311283926</v>
      </c>
      <c r="I23" s="89">
        <f>'IS (others)'!J$4</f>
        <v>9.6050299432473993E-2</v>
      </c>
      <c r="J23" s="89">
        <f>'IS (others)'!K$4</f>
        <v>0.16714533418259334</v>
      </c>
      <c r="K23" s="89">
        <f>'IS (others)'!L$4</f>
        <v>0.14162836014182636</v>
      </c>
      <c r="L23" s="89">
        <f>'IS (others)'!M$4</f>
        <v>0.90047888955264244</v>
      </c>
      <c r="M23" s="89">
        <f>'IS (others)'!N$4</f>
        <v>0.30021206849830462</v>
      </c>
      <c r="N23" s="89">
        <f>'IS (others)'!O$4</f>
        <v>3.450725034061581E-2</v>
      </c>
      <c r="O23" s="89">
        <f>'IS (others)'!P$4</f>
        <v>3.2935475097173608E-2</v>
      </c>
      <c r="P23" s="89">
        <f>'IS (others)'!Q$4</f>
        <v>2.929733061469814E-2</v>
      </c>
      <c r="Q23" s="89">
        <f>'IS (others)'!R$4</f>
        <v>4.1480476832688129E-2</v>
      </c>
      <c r="R23" s="89">
        <f>'IS (others)'!S$4</f>
        <v>3.1159027563544522E-2</v>
      </c>
      <c r="S23" s="89"/>
      <c r="T23" s="89">
        <f>'IS (others)'!U$4</f>
        <v>1.7816404786449667E-2</v>
      </c>
      <c r="U23" s="89">
        <f>'IS (others)'!V$4</f>
        <v>9.1579047361835877E-2</v>
      </c>
      <c r="V23" s="56"/>
    </row>
    <row r="24" spans="1:22" ht="30" customHeight="1">
      <c r="A24" s="109" t="s">
        <v>59</v>
      </c>
      <c r="B24" s="89"/>
      <c r="C24" s="89"/>
      <c r="D24" s="89"/>
      <c r="E24" s="89"/>
      <c r="F24" s="89">
        <f>IIDB!G$4</f>
        <v>10.031442333804979</v>
      </c>
      <c r="G24" s="89">
        <f>IIDB!H$4</f>
        <v>11.300390135446513</v>
      </c>
      <c r="H24" s="89">
        <f>IIDB!I$4</f>
        <v>13.048991239095871</v>
      </c>
      <c r="I24" s="89">
        <f>IIDB!J$4</f>
        <v>13.117562070944141</v>
      </c>
      <c r="J24" s="89">
        <f>IIDB!K$4</f>
        <v>11.495379362478616</v>
      </c>
      <c r="K24" s="89">
        <f>IIDB!L$4</f>
        <v>11.459261914883713</v>
      </c>
      <c r="L24" s="89">
        <f>IIDB!M$4</f>
        <v>15.020734931035486</v>
      </c>
      <c r="M24" s="89">
        <f>IIDB!N$4</f>
        <v>15.280651014211305</v>
      </c>
      <c r="N24" s="89">
        <f>IIDB!O$4</f>
        <v>15.887440978603943</v>
      </c>
      <c r="O24" s="89">
        <f>IIDB!P$4</f>
        <v>16.554241335234778</v>
      </c>
      <c r="P24" s="89">
        <f>IIDB!Q$4</f>
        <v>17.326090727748223</v>
      </c>
      <c r="Q24" s="89">
        <f>IIDB!R$4</f>
        <v>17.444311718611427</v>
      </c>
      <c r="R24" s="89">
        <f>IIDB!S$4</f>
        <v>18.097163159146831</v>
      </c>
      <c r="S24" s="89">
        <f>IIDB!T$4</f>
        <v>18.292431275019226</v>
      </c>
      <c r="T24" s="89">
        <f>IIDB!U$4</f>
        <v>18.795417115847687</v>
      </c>
      <c r="U24" s="89">
        <f>IIDB!V$4</f>
        <v>18.573819799501326</v>
      </c>
      <c r="V24" s="56">
        <f>IIDB!W$4</f>
        <v>16.797317588898359</v>
      </c>
    </row>
    <row r="25" spans="1:22" ht="15" customHeight="1">
      <c r="A25" s="108" t="s">
        <v>60</v>
      </c>
      <c r="B25" s="89"/>
      <c r="C25" s="89"/>
      <c r="D25" s="89"/>
      <c r="E25" s="89"/>
      <c r="F25" s="89">
        <f>JSA!G$4</f>
        <v>0.21779253501254769</v>
      </c>
      <c r="G25" s="89">
        <f>JSA!H$4</f>
        <v>0.19822207179713897</v>
      </c>
      <c r="H25" s="89">
        <f>JSA!I$4</f>
        <v>0.21398560299188518</v>
      </c>
      <c r="I25" s="89">
        <f>JSA!J$4</f>
        <v>0.19950958704932828</v>
      </c>
      <c r="J25" s="89">
        <f>JSA!K$4</f>
        <v>0.29138156200034199</v>
      </c>
      <c r="K25" s="89">
        <f>JSA!L$4</f>
        <v>0.21529537268885268</v>
      </c>
      <c r="L25" s="89">
        <f>JSA!M$4</f>
        <v>0.24684795776013954</v>
      </c>
      <c r="M25" s="89">
        <f>JSA!N$4</f>
        <v>0.27288227866969328</v>
      </c>
      <c r="N25" s="89">
        <f>JSA!O$4</f>
        <v>0.3760514424728868</v>
      </c>
      <c r="O25" s="89">
        <f>JSA!P$4</f>
        <v>0.65590480413381513</v>
      </c>
      <c r="P25" s="89">
        <f>JSA!Q$4</f>
        <v>0.68699688010140469</v>
      </c>
      <c r="Q25" s="89">
        <f>JSA!R$4</f>
        <v>0.83376723338020331</v>
      </c>
      <c r="R25" s="89">
        <f>JSA!S$4</f>
        <v>0.91257658500359262</v>
      </c>
      <c r="S25" s="89">
        <f>JSA!T$4</f>
        <v>0.7934663253900005</v>
      </c>
      <c r="T25" s="89">
        <f>JSA!U$4</f>
        <v>0.57433755446178814</v>
      </c>
      <c r="U25" s="89">
        <f>JSA!V$4</f>
        <v>0.87733482038647603</v>
      </c>
      <c r="V25" s="56">
        <f>JSA!W$4</f>
        <v>0.31884735577592582</v>
      </c>
    </row>
    <row r="26" spans="1:22" ht="15" customHeight="1">
      <c r="A26" s="108" t="s">
        <v>61</v>
      </c>
      <c r="B26" s="89"/>
      <c r="C26" s="89"/>
      <c r="D26" s="89"/>
      <c r="E26" s="89"/>
      <c r="F26" s="89"/>
      <c r="G26" s="89">
        <f>MA!H$4</f>
        <v>7.8656467714862011E-2</v>
      </c>
      <c r="H26" s="89"/>
      <c r="I26" s="89">
        <f>MA!J$4</f>
        <v>0.20169514325981064</v>
      </c>
      <c r="J26" s="89">
        <f>MA!K$4</f>
        <v>0.396859609744526</v>
      </c>
      <c r="K26" s="89">
        <f>MA!L$4</f>
        <v>0.15751713584208893</v>
      </c>
      <c r="L26" s="89">
        <f>MA!M$4</f>
        <v>0.34111181341117669</v>
      </c>
      <c r="M26" s="89">
        <f>MA!N$4</f>
        <v>0.23839552359959709</v>
      </c>
      <c r="N26" s="89">
        <f>MA!O$4</f>
        <v>0.52250275119254741</v>
      </c>
      <c r="O26" s="89">
        <f>MA!P$4</f>
        <v>0.66284090081898506</v>
      </c>
      <c r="P26" s="89">
        <f>MA!Q$4</f>
        <v>0.6652748678981012</v>
      </c>
      <c r="Q26" s="89">
        <f>MA!R$4</f>
        <v>0.75069662602879517</v>
      </c>
      <c r="R26" s="89">
        <f>MA!S$4</f>
        <v>1.1475476103870772</v>
      </c>
      <c r="S26" s="89">
        <f>MA!T$4</f>
        <v>1.3909613635294471</v>
      </c>
      <c r="T26" s="89">
        <f>MA!U$4</f>
        <v>0.86749760745730098</v>
      </c>
      <c r="U26" s="89">
        <f>MA!V$4</f>
        <v>1.2576817032195093</v>
      </c>
      <c r="V26" s="56">
        <f>MA!W$4</f>
        <v>1.20553982147301</v>
      </c>
    </row>
    <row r="27" spans="1:22" ht="15" customHeight="1">
      <c r="A27" s="108" t="s">
        <v>189</v>
      </c>
      <c r="B27" s="89"/>
      <c r="C27" s="89"/>
      <c r="D27" s="89"/>
      <c r="E27" s="89"/>
      <c r="F27" s="89"/>
      <c r="G27" s="89"/>
      <c r="H27" s="89"/>
      <c r="I27" s="89"/>
      <c r="J27" s="89"/>
      <c r="K27" s="89"/>
      <c r="L27" s="89"/>
      <c r="M27" s="89"/>
      <c r="N27" s="89"/>
      <c r="O27" s="89"/>
      <c r="P27" s="89"/>
      <c r="Q27" s="89"/>
      <c r="R27" s="89"/>
      <c r="S27" s="89"/>
      <c r="T27" s="89"/>
      <c r="U27" s="89"/>
      <c r="V27" s="56"/>
    </row>
    <row r="28" spans="1:22" ht="15" customHeight="1">
      <c r="A28" s="108" t="s">
        <v>95</v>
      </c>
      <c r="B28" s="89"/>
      <c r="C28" s="89"/>
      <c r="D28" s="89"/>
      <c r="E28" s="89"/>
      <c r="F28" s="89"/>
      <c r="G28" s="89"/>
      <c r="H28" s="89"/>
      <c r="I28" s="89"/>
      <c r="J28" s="89">
        <f>PC!K$4</f>
        <v>1.0186092878088882</v>
      </c>
      <c r="K28" s="89">
        <f>PC!L$4</f>
        <v>0.7379654177635161</v>
      </c>
      <c r="L28" s="89">
        <f>PC!M$4</f>
        <v>1.495170372135487</v>
      </c>
      <c r="M28" s="89">
        <f>PC!N$4</f>
        <v>1.8328597452074644</v>
      </c>
      <c r="N28" s="89">
        <f>PC!O$4</f>
        <v>1.0380135494604708</v>
      </c>
      <c r="O28" s="89">
        <f>PC!P$4</f>
        <v>0.83167317841445898</v>
      </c>
      <c r="P28" s="89">
        <f>PC!Q$4</f>
        <v>0.8754284291654032</v>
      </c>
      <c r="Q28" s="89">
        <f>PC!R$4</f>
        <v>0.73516138825005029</v>
      </c>
      <c r="R28" s="89">
        <f>PC!S$4</f>
        <v>0.55545629158340659</v>
      </c>
      <c r="S28" s="89">
        <f>PC!T$4</f>
        <v>0.60212096177961016</v>
      </c>
      <c r="T28" s="89">
        <f>PC!U$4</f>
        <v>0.57142212529021907</v>
      </c>
      <c r="U28" s="89">
        <f>PC!V$4</f>
        <v>1.3857914781533613</v>
      </c>
      <c r="V28" s="56">
        <f>PC!W$4</f>
        <v>0.82522409834107002</v>
      </c>
    </row>
    <row r="29" spans="1:22" ht="30" customHeight="1">
      <c r="A29" s="108" t="s">
        <v>108</v>
      </c>
      <c r="B29" s="89"/>
      <c r="C29" s="89"/>
      <c r="D29" s="89"/>
      <c r="E29" s="89"/>
      <c r="F29" s="89"/>
      <c r="G29" s="89"/>
      <c r="H29" s="89"/>
      <c r="I29" s="89"/>
      <c r="J29" s="89"/>
      <c r="K29" s="89"/>
      <c r="L29" s="89"/>
      <c r="M29" s="89"/>
      <c r="N29" s="89"/>
      <c r="O29" s="89"/>
      <c r="P29" s="89"/>
      <c r="Q29" s="89"/>
      <c r="R29" s="89"/>
      <c r="S29" s="89">
        <f>PIP!T$4</f>
        <v>0.34647768620927749</v>
      </c>
      <c r="T29" s="89">
        <f>PIP!U$4</f>
        <v>5.6146152102526869</v>
      </c>
      <c r="U29" s="89">
        <f>PIP!V$4</f>
        <v>11.308480768204046</v>
      </c>
      <c r="V29" s="56">
        <f>PIP!W$4</f>
        <v>18.514200409908543</v>
      </c>
    </row>
    <row r="30" spans="1:22" ht="15" customHeight="1">
      <c r="A30" s="108" t="s">
        <v>62</v>
      </c>
      <c r="B30" s="89">
        <f>SDA!C4</f>
        <v>0.67478636681710258</v>
      </c>
      <c r="C30" s="89">
        <f>SDA!D4</f>
        <v>0.59893208292979916</v>
      </c>
      <c r="D30" s="89">
        <f>SDA!E4</f>
        <v>0.7927511605905786</v>
      </c>
      <c r="E30" s="89">
        <f>SDA!F4</f>
        <v>0.83138374719943231</v>
      </c>
      <c r="F30" s="89">
        <f>SDA!G4</f>
        <v>2.3565033170387002</v>
      </c>
      <c r="G30" s="89">
        <f>SDA!H4</f>
        <v>2.1444753697632777</v>
      </c>
      <c r="H30" s="89">
        <f>SDA!I4</f>
        <v>1.6765802442811377</v>
      </c>
      <c r="I30" s="89">
        <f>SDA!J4</f>
        <v>1.5851513369081287</v>
      </c>
      <c r="J30" s="89">
        <f>SDA!K4</f>
        <v>1.6491410306555232</v>
      </c>
      <c r="K30" s="89">
        <f>SDA!L4</f>
        <v>1.6977631672260922</v>
      </c>
      <c r="L30" s="89">
        <f>SDA!M4</f>
        <v>1.8737188561268603</v>
      </c>
      <c r="M30" s="89">
        <f>SDA!N4</f>
        <v>1.8995333158472598</v>
      </c>
      <c r="N30" s="89">
        <f>SDA!O4</f>
        <v>1.9514030119653489</v>
      </c>
      <c r="O30" s="89">
        <f>SDA!P4</f>
        <v>1.9456993378943301</v>
      </c>
      <c r="P30" s="89">
        <f>SDA!Q4</f>
        <v>1.8323308035255852</v>
      </c>
      <c r="Q30" s="89">
        <f>SDA!R4</f>
        <v>1.8690611712201983</v>
      </c>
      <c r="R30" s="89">
        <f>SDA!S4</f>
        <v>1.8918643582465946</v>
      </c>
      <c r="S30" s="89">
        <f>SDA!T4</f>
        <v>1.4391017182155377</v>
      </c>
      <c r="T30" s="89">
        <f>SDA!U4</f>
        <v>0.51476615329835518</v>
      </c>
      <c r="U30" s="89">
        <f>SDA!V4</f>
        <v>0.36156791062123694</v>
      </c>
      <c r="V30" s="56">
        <f>SDA!W4</f>
        <v>0.31518601218465281</v>
      </c>
    </row>
    <row r="31" spans="1:22" ht="15" customHeight="1">
      <c r="A31" s="53" t="s">
        <v>49</v>
      </c>
      <c r="B31" s="89"/>
      <c r="C31" s="89"/>
      <c r="D31" s="89"/>
      <c r="E31" s="89"/>
      <c r="F31" s="89">
        <f>'SDA (working age)'!G$4</f>
        <v>1.8534243064560885</v>
      </c>
      <c r="G31" s="89">
        <f>'SDA (working age)'!H$4</f>
        <v>1.7267372634817997</v>
      </c>
      <c r="H31" s="89">
        <f>'SDA (working age)'!I$4</f>
        <v>1.3986277963601608</v>
      </c>
      <c r="I31" s="89">
        <f>'SDA (working age)'!J$4</f>
        <v>1.3385434883341667</v>
      </c>
      <c r="J31" s="89">
        <f>'SDA (working age)'!K$4</f>
        <v>1.4525147738727817</v>
      </c>
      <c r="K31" s="89">
        <f>'SDA (working age)'!L$4</f>
        <v>1.5175139653455005</v>
      </c>
      <c r="L31" s="89">
        <f>'SDA (working age)'!M$4</f>
        <v>1.6662175451246011</v>
      </c>
      <c r="M31" s="89">
        <f>'SDA (working age)'!N$4</f>
        <v>1.5671761067374772</v>
      </c>
      <c r="N31" s="89">
        <f>'SDA (working age)'!O$4</f>
        <v>1.6550769875212916</v>
      </c>
      <c r="O31" s="89">
        <f>'SDA (working age)'!P$4</f>
        <v>1.676048674130042</v>
      </c>
      <c r="P31" s="89">
        <f>'SDA (working age)'!Q$4</f>
        <v>1.5834473327265297</v>
      </c>
      <c r="Q31" s="89">
        <f>'SDA (working age)'!R$4</f>
        <v>1.5922740358331073</v>
      </c>
      <c r="R31" s="89">
        <f>'SDA (working age)'!S$4</f>
        <v>1.612720499693578</v>
      </c>
      <c r="S31" s="89">
        <f>'SDA (working age)'!T$4</f>
        <v>1.1770424563977351</v>
      </c>
      <c r="T31" s="89">
        <f>'SDA (working age)'!U$4</f>
        <v>0.23338960320588506</v>
      </c>
      <c r="U31" s="89">
        <f>'SDA (working age)'!V$4</f>
        <v>0.1024942495810969</v>
      </c>
      <c r="V31" s="56">
        <f>'SDA (working age)'!W$4</f>
        <v>6.7935126179373265E-2</v>
      </c>
    </row>
    <row r="32" spans="1:22" ht="15" customHeight="1">
      <c r="A32" s="53" t="s">
        <v>50</v>
      </c>
      <c r="B32" s="89"/>
      <c r="C32" s="89"/>
      <c r="D32" s="89"/>
      <c r="E32" s="89"/>
      <c r="F32" s="89">
        <f>'SDA (pensioners)'!G$4</f>
        <v>0.50307901058261162</v>
      </c>
      <c r="G32" s="89">
        <f>'SDA (pensioners)'!H$4</f>
        <v>0.41773810628147795</v>
      </c>
      <c r="H32" s="89">
        <f>'SDA (pensioners)'!I$4</f>
        <v>0.2779524479209769</v>
      </c>
      <c r="I32" s="89">
        <f>'SDA (pensioners)'!J$4</f>
        <v>0.2466078485739619</v>
      </c>
      <c r="J32" s="89">
        <f>'SDA (pensioners)'!K$4</f>
        <v>0.19662625678274143</v>
      </c>
      <c r="K32" s="89">
        <f>'SDA (pensioners)'!L$4</f>
        <v>0.18024920188059179</v>
      </c>
      <c r="L32" s="89">
        <f>'SDA (pensioners)'!M$4</f>
        <v>0.20750131100225933</v>
      </c>
      <c r="M32" s="89">
        <f>'SDA (pensioners)'!N$4</f>
        <v>0.33235720910978267</v>
      </c>
      <c r="N32" s="89">
        <f>'SDA (pensioners)'!O$4</f>
        <v>0.29632602444405726</v>
      </c>
      <c r="O32" s="89">
        <f>'SDA (pensioners)'!P$4</f>
        <v>0.2696506637642882</v>
      </c>
      <c r="P32" s="89">
        <f>'SDA (pensioners)'!Q$4</f>
        <v>0.24888347079905546</v>
      </c>
      <c r="Q32" s="89">
        <f>'SDA (pensioners)'!R$4</f>
        <v>0.2767871353870911</v>
      </c>
      <c r="R32" s="89">
        <f>'SDA (pensioners)'!S$4</f>
        <v>0.27914385855301671</v>
      </c>
      <c r="S32" s="89">
        <f>'SDA (pensioners)'!T$4</f>
        <v>0.26205926181780265</v>
      </c>
      <c r="T32" s="89">
        <f>'SDA (pensioners)'!U$4</f>
        <v>0.28137655009247009</v>
      </c>
      <c r="U32" s="89">
        <f>'SDA (pensioners)'!V$4</f>
        <v>0.25907366104014007</v>
      </c>
      <c r="V32" s="56">
        <f>'SDA (pensioners)'!W$4</f>
        <v>0.24725088600527953</v>
      </c>
    </row>
    <row r="33" spans="1:22" ht="15">
      <c r="A33" s="110" t="s">
        <v>63</v>
      </c>
      <c r="B33" s="89">
        <f>SP!C4</f>
        <v>1045.6796948058982</v>
      </c>
      <c r="C33" s="89">
        <f>SP!D4</f>
        <v>1120.2350737188808</v>
      </c>
      <c r="D33" s="89">
        <f>SP!E4</f>
        <v>1210.6134013281896</v>
      </c>
      <c r="E33" s="89">
        <f>SP!F4</f>
        <v>1309.9068207980572</v>
      </c>
      <c r="F33" s="89">
        <f>SP!G4</f>
        <v>1396.9807118136234</v>
      </c>
      <c r="G33" s="89">
        <f>SP!H4</f>
        <v>1514.0330256590748</v>
      </c>
      <c r="H33" s="89">
        <f>SP!I4</f>
        <v>1622.685744422949</v>
      </c>
      <c r="I33" s="89">
        <f>SP!J4</f>
        <v>1753.5941622288271</v>
      </c>
      <c r="J33" s="89">
        <f>SP!K4</f>
        <v>1890.9482456924106</v>
      </c>
      <c r="K33" s="89">
        <f>SP!L4</f>
        <v>2035.6212325466122</v>
      </c>
      <c r="L33" s="89">
        <f>SP!M4</f>
        <v>2173.936356712717</v>
      </c>
      <c r="M33" s="89">
        <f>SP!N4</f>
        <v>2333.216346707105</v>
      </c>
      <c r="N33" s="89">
        <f>SP!O4</f>
        <v>2511.1234542366046</v>
      </c>
      <c r="O33" s="89">
        <f>SP!P4</f>
        <v>2753.6384223247896</v>
      </c>
      <c r="P33" s="89">
        <f>SP!Q4</f>
        <v>3015.8112222628183</v>
      </c>
      <c r="Q33" s="89">
        <f>SP!R4</f>
        <v>3174.4124856362937</v>
      </c>
      <c r="R33" s="89">
        <f>SP!S4</f>
        <v>3407.5967994059415</v>
      </c>
      <c r="S33" s="89">
        <f>SP!T4</f>
        <v>3481.0106828642861</v>
      </c>
      <c r="T33" s="89">
        <f>SP!U4</f>
        <v>3677.9968933946316</v>
      </c>
      <c r="U33" s="89">
        <f>SP!V4</f>
        <v>3755.2251642728693</v>
      </c>
      <c r="V33" s="56">
        <f>SP!W4</f>
        <v>3877.9613064236983</v>
      </c>
    </row>
    <row r="34" spans="1:22" ht="30" customHeight="1">
      <c r="A34" s="110" t="s">
        <v>96</v>
      </c>
      <c r="B34" s="89"/>
      <c r="C34" s="89"/>
      <c r="D34" s="89"/>
      <c r="E34" s="89"/>
      <c r="F34" s="89"/>
      <c r="G34" s="89"/>
      <c r="H34" s="89"/>
      <c r="I34" s="89"/>
      <c r="J34" s="89">
        <f>SMP!K$4</f>
        <v>0</v>
      </c>
      <c r="K34" s="89">
        <f>SMP!L$4</f>
        <v>1.499534350526045</v>
      </c>
      <c r="L34" s="89">
        <f>SMP!M$4</f>
        <v>1.4125522907058992</v>
      </c>
      <c r="M34" s="89">
        <f>SMP!N$4</f>
        <v>2.4828882257493583</v>
      </c>
      <c r="N34" s="89">
        <f>SMP!O$4</f>
        <v>7.1099237748638462</v>
      </c>
      <c r="O34" s="89">
        <f>SMP!P$4</f>
        <v>5.1058958693013521</v>
      </c>
      <c r="P34" s="89">
        <f>SMP!Q$4</f>
        <v>3.8093184303361292</v>
      </c>
      <c r="Q34" s="89">
        <f>SMP!R$4</f>
        <v>3.7477527025414932</v>
      </c>
      <c r="R34" s="89">
        <f>SMP!S$4</f>
        <v>3.8325686404818593</v>
      </c>
      <c r="S34" s="89">
        <f>SMP!T$4</f>
        <v>3.7980415882710714</v>
      </c>
      <c r="T34" s="89">
        <f>SMP!U$4</f>
        <v>3.8803056810316057</v>
      </c>
      <c r="U34" s="89">
        <f>SMP!V$4</f>
        <v>3.7909411931976393</v>
      </c>
      <c r="V34" s="56">
        <f>SMP!W$4</f>
        <v>3.8606536431254743</v>
      </c>
    </row>
    <row r="35" spans="1:22" ht="15" customHeight="1">
      <c r="A35" s="110" t="s">
        <v>109</v>
      </c>
      <c r="B35" s="89"/>
      <c r="C35" s="89"/>
      <c r="D35" s="89"/>
      <c r="E35" s="89"/>
      <c r="F35" s="89"/>
      <c r="G35" s="89"/>
      <c r="H35" s="89"/>
      <c r="I35" s="89"/>
      <c r="J35" s="89"/>
      <c r="K35" s="89"/>
      <c r="L35" s="89"/>
      <c r="M35" s="89"/>
      <c r="N35" s="89"/>
      <c r="O35" s="89"/>
      <c r="P35" s="89"/>
      <c r="Q35" s="89"/>
      <c r="R35" s="89"/>
      <c r="S35" s="89">
        <f>UC!T$4</f>
        <v>0</v>
      </c>
      <c r="T35" s="89">
        <f>UC!U$4</f>
        <v>0</v>
      </c>
      <c r="U35" s="89">
        <f>UC!V$4</f>
        <v>0</v>
      </c>
      <c r="V35" s="56">
        <f>UC!W$4</f>
        <v>0</v>
      </c>
    </row>
    <row r="36" spans="1:22" ht="15" customHeight="1">
      <c r="A36" s="110" t="s">
        <v>64</v>
      </c>
      <c r="B36" s="89"/>
      <c r="C36" s="89"/>
      <c r="D36" s="89"/>
      <c r="E36" s="89"/>
      <c r="F36" s="89">
        <f>WFP!G$4</f>
        <v>0</v>
      </c>
      <c r="G36" s="89">
        <f>WFP!H$4</f>
        <v>0</v>
      </c>
      <c r="H36" s="89">
        <f>WFP!I$4</f>
        <v>1</v>
      </c>
      <c r="I36" s="89">
        <f>WFP!J$4</f>
        <v>3</v>
      </c>
      <c r="J36" s="89">
        <f>WFP!K$4</f>
        <v>5.5</v>
      </c>
      <c r="K36" s="89">
        <f>WFP!L$4</f>
        <v>6.4</v>
      </c>
      <c r="L36" s="89">
        <f>WFP!M$4</f>
        <v>7.8</v>
      </c>
      <c r="M36" s="89">
        <f>WFP!N$4</f>
        <v>9</v>
      </c>
      <c r="N36" s="89">
        <f>WFP!O$4</f>
        <v>13.5</v>
      </c>
      <c r="O36" s="89">
        <f>WFP!P$4</f>
        <v>15.2</v>
      </c>
      <c r="P36" s="89">
        <f>WFP!Q$4</f>
        <v>15.593</v>
      </c>
      <c r="Q36" s="89">
        <f>WFP!R$4</f>
        <v>12.76</v>
      </c>
      <c r="R36" s="89">
        <f>WFP!S$4</f>
        <v>21.413</v>
      </c>
      <c r="S36" s="89">
        <f>WFP!T$4</f>
        <v>21.736000000000001</v>
      </c>
      <c r="T36" s="89">
        <f>WFP!U$4</f>
        <v>24.518999999999998</v>
      </c>
      <c r="U36" s="89">
        <f>WFP!V$4</f>
        <v>8.0969999999999995</v>
      </c>
      <c r="V36" s="56">
        <f>WFP!W$4</f>
        <v>8.1854847184070163</v>
      </c>
    </row>
    <row r="37" spans="1:22" ht="30" customHeight="1">
      <c r="A37" s="111" t="s">
        <v>190</v>
      </c>
      <c r="B37" s="80">
        <f>SUM(B3:B36)-SUM(B9:B11,B19:B23)</f>
        <v>1105.4459823471896</v>
      </c>
      <c r="C37" s="80">
        <f>SUM(C3:C36)-SUM(C9:C11,C19:C23)</f>
        <v>1179.8144847650055</v>
      </c>
      <c r="D37" s="80">
        <f>SUM(D3:D36)-SUM(D9:D11,D19:D23)</f>
        <v>1269.6325466990425</v>
      </c>
      <c r="E37" s="80">
        <f>SUM(E3:E36)-SUM(E9:E11,E19:E23)</f>
        <v>1369.224529819604</v>
      </c>
      <c r="F37" s="80">
        <f t="shared" ref="F37:M37" si="0">SUM(F3:F36)-SUM(F9:F11,F19:F23,F31:F32)</f>
        <v>1473.361862411178</v>
      </c>
      <c r="G37" s="80">
        <f t="shared" si="0"/>
        <v>1593.3706513467132</v>
      </c>
      <c r="H37" s="80">
        <f t="shared" si="0"/>
        <v>1712.630433661986</v>
      </c>
      <c r="I37" s="80">
        <f t="shared" si="0"/>
        <v>1847.4195184098503</v>
      </c>
      <c r="J37" s="80">
        <f t="shared" si="0"/>
        <v>1987.9687376755755</v>
      </c>
      <c r="K37" s="80">
        <f t="shared" si="0"/>
        <v>2135.8863550137512</v>
      </c>
      <c r="L37" s="80">
        <f t="shared" si="0"/>
        <v>2280.079905837702</v>
      </c>
      <c r="M37" s="80">
        <f t="shared" si="0"/>
        <v>2447.6195180933187</v>
      </c>
      <c r="N37" s="80">
        <f t="shared" ref="N37:V37" si="1">SUM(N3:N36)-SUM(N9:N11,N19:N23,N31:N32,N15:N16)</f>
        <v>2631.2332062070564</v>
      </c>
      <c r="O37" s="80">
        <f t="shared" si="1"/>
        <v>2874.1866898118428</v>
      </c>
      <c r="P37" s="80">
        <f t="shared" si="1"/>
        <v>3132.6264013904943</v>
      </c>
      <c r="Q37" s="80">
        <f t="shared" si="1"/>
        <v>3288.1352360178248</v>
      </c>
      <c r="R37" s="80">
        <f t="shared" si="1"/>
        <v>3530.6052385359417</v>
      </c>
      <c r="S37" s="80">
        <f t="shared" si="1"/>
        <v>3602.1012585452249</v>
      </c>
      <c r="T37" s="80">
        <f t="shared" si="1"/>
        <v>3803.8833007194366</v>
      </c>
      <c r="U37" s="80">
        <f t="shared" si="1"/>
        <v>3871.0620163323301</v>
      </c>
      <c r="V37" s="51">
        <f t="shared" si="1"/>
        <v>3997.3865115139051</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219</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t="s">
        <v>208</v>
      </c>
      <c r="C41" s="89" t="s">
        <v>208</v>
      </c>
      <c r="D41" s="89" t="s">
        <v>208</v>
      </c>
      <c r="E41" s="89" t="s">
        <v>208</v>
      </c>
      <c r="F41" s="89" t="s">
        <v>208</v>
      </c>
      <c r="G41" s="89" t="s">
        <v>208</v>
      </c>
      <c r="H41" s="89">
        <v>1.3197630766717658</v>
      </c>
      <c r="I41" s="89">
        <v>1.5041389251406998</v>
      </c>
      <c r="J41" s="89">
        <v>1.6353923608488512</v>
      </c>
      <c r="K41" s="89">
        <v>1.630555739009758</v>
      </c>
      <c r="L41" s="89">
        <v>1.4729010272218643</v>
      </c>
      <c r="M41" s="89">
        <v>1.741657720406206</v>
      </c>
      <c r="N41" s="89">
        <v>2.0951914075746316</v>
      </c>
      <c r="O41" s="89">
        <v>2.9835943798726006</v>
      </c>
      <c r="P41" s="89">
        <v>3.3498734345806001</v>
      </c>
      <c r="Q41" s="89">
        <v>3.9697929199692767</v>
      </c>
      <c r="R41" s="89">
        <v>5.0568164103579472</v>
      </c>
      <c r="S41" s="89">
        <v>6.2609433116008448</v>
      </c>
      <c r="T41" s="89">
        <v>7.389304021618365</v>
      </c>
      <c r="U41" s="89">
        <v>8.7811530345645004</v>
      </c>
      <c r="V41" s="56">
        <v>9.9003638095643041</v>
      </c>
    </row>
    <row r="42" spans="1:22" ht="15">
      <c r="A42" s="108" t="s">
        <v>182</v>
      </c>
      <c r="B42" s="89">
        <v>36.214278170678213</v>
      </c>
      <c r="C42" s="89">
        <v>37.710880482526505</v>
      </c>
      <c r="D42" s="89">
        <v>36.282050245775316</v>
      </c>
      <c r="E42" s="89">
        <v>37.729384973158368</v>
      </c>
      <c r="F42" s="89">
        <v>34.615788367026994</v>
      </c>
      <c r="G42" s="89">
        <v>36.834475358159345</v>
      </c>
      <c r="H42" s="89">
        <v>38.15652360639907</v>
      </c>
      <c r="I42" s="89">
        <v>36.038739724653517</v>
      </c>
      <c r="J42" s="89">
        <v>33.574026842494</v>
      </c>
      <c r="K42" s="89">
        <v>31.433587718326926</v>
      </c>
      <c r="L42" s="89">
        <v>28.906726464620128</v>
      </c>
      <c r="M42" s="89">
        <v>27.589483050087047</v>
      </c>
      <c r="N42" s="89">
        <v>26.289085225010449</v>
      </c>
      <c r="O42" s="89">
        <v>25.182934504580643</v>
      </c>
      <c r="P42" s="89">
        <v>23.815646533260935</v>
      </c>
      <c r="Q42" s="89">
        <v>23.179413023018977</v>
      </c>
      <c r="R42" s="89">
        <v>22.571288640939194</v>
      </c>
      <c r="S42" s="89">
        <v>21.870283327432318</v>
      </c>
      <c r="T42" s="89">
        <v>21.108463054688904</v>
      </c>
      <c r="U42" s="89">
        <v>20.730531598086618</v>
      </c>
      <c r="V42" s="56">
        <v>20.067080631945494</v>
      </c>
    </row>
    <row r="43" spans="1:22" ht="15">
      <c r="A43" s="108" t="s">
        <v>45</v>
      </c>
      <c r="B43" s="89" t="s">
        <v>208</v>
      </c>
      <c r="C43" s="89" t="s">
        <v>208</v>
      </c>
      <c r="D43" s="89" t="s">
        <v>208</v>
      </c>
      <c r="E43" s="89" t="s">
        <v>208</v>
      </c>
      <c r="F43" s="89" t="s">
        <v>208</v>
      </c>
      <c r="G43" s="89">
        <v>1.8599681524613127E-2</v>
      </c>
      <c r="H43" s="89">
        <v>2.9521047822561732E-2</v>
      </c>
      <c r="I43" s="89">
        <v>0.29240445760748779</v>
      </c>
      <c r="J43" s="89">
        <v>0.26199910538233978</v>
      </c>
      <c r="K43" s="89">
        <v>0.28757357968234254</v>
      </c>
      <c r="L43" s="89">
        <v>0.32579519456523687</v>
      </c>
      <c r="M43" s="89">
        <v>0.60748411188060303</v>
      </c>
      <c r="N43" s="89">
        <v>0.33608262342280915</v>
      </c>
      <c r="O43" s="89">
        <v>0.44007958164920091</v>
      </c>
      <c r="P43" s="89">
        <v>0.51621567746022679</v>
      </c>
      <c r="Q43" s="89">
        <v>0.66035554380344175</v>
      </c>
      <c r="R43" s="89">
        <v>0.87964620045558783</v>
      </c>
      <c r="S43" s="89">
        <v>1.0541182893846075</v>
      </c>
      <c r="T43" s="89">
        <v>1.1833585957734527</v>
      </c>
      <c r="U43" s="89">
        <v>1.2673093418012702</v>
      </c>
      <c r="V43" s="56">
        <v>1.3273652594144469</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t="s">
        <v>208</v>
      </c>
      <c r="P44" s="89" t="s">
        <v>208</v>
      </c>
      <c r="Q44" s="89" t="s">
        <v>208</v>
      </c>
      <c r="R44" s="89" t="s">
        <v>208</v>
      </c>
      <c r="S44" s="89" t="s">
        <v>208</v>
      </c>
      <c r="T44" s="89" t="s">
        <v>208</v>
      </c>
      <c r="U44" s="89" t="s">
        <v>208</v>
      </c>
      <c r="V44" s="56" t="s">
        <v>208</v>
      </c>
    </row>
    <row r="45" spans="1:22" ht="15">
      <c r="A45" s="108" t="s">
        <v>46</v>
      </c>
      <c r="B45" s="89" t="s">
        <v>208</v>
      </c>
      <c r="C45" s="89" t="s">
        <v>208</v>
      </c>
      <c r="D45" s="89" t="s">
        <v>208</v>
      </c>
      <c r="E45" s="89" t="s">
        <v>208</v>
      </c>
      <c r="F45" s="89" t="s">
        <v>208</v>
      </c>
      <c r="G45" s="89" t="s">
        <v>208</v>
      </c>
      <c r="H45" s="89" t="s">
        <v>208</v>
      </c>
      <c r="I45" s="89" t="s">
        <v>208</v>
      </c>
      <c r="J45" s="89" t="s">
        <v>208</v>
      </c>
      <c r="K45" s="89" t="s">
        <v>208</v>
      </c>
      <c r="L45" s="89" t="s">
        <v>208</v>
      </c>
      <c r="M45" s="89" t="s">
        <v>208</v>
      </c>
      <c r="N45" s="89" t="s">
        <v>208</v>
      </c>
      <c r="O45" s="89" t="s">
        <v>208</v>
      </c>
      <c r="P45" s="89" t="s">
        <v>208</v>
      </c>
      <c r="Q45" s="89" t="s">
        <v>208</v>
      </c>
      <c r="R45" s="89" t="s">
        <v>208</v>
      </c>
      <c r="S45" s="89" t="s">
        <v>208</v>
      </c>
      <c r="T45" s="89" t="s">
        <v>208</v>
      </c>
      <c r="U45" s="89" t="s">
        <v>208</v>
      </c>
      <c r="V45" s="56" t="s">
        <v>208</v>
      </c>
    </row>
    <row r="46" spans="1:22" ht="26.25" customHeight="1">
      <c r="A46" s="108" t="s">
        <v>47</v>
      </c>
      <c r="B46" s="89" t="s">
        <v>208</v>
      </c>
      <c r="C46" s="89" t="s">
        <v>208</v>
      </c>
      <c r="D46" s="89" t="s">
        <v>208</v>
      </c>
      <c r="E46" s="89" t="s">
        <v>208</v>
      </c>
      <c r="F46" s="89" t="s">
        <v>208</v>
      </c>
      <c r="G46" s="89" t="s">
        <v>208</v>
      </c>
      <c r="H46" s="89">
        <v>7.5060781324436014</v>
      </c>
      <c r="I46" s="89">
        <v>7.7954722044348497</v>
      </c>
      <c r="J46" s="89">
        <v>8.4105189111575047</v>
      </c>
      <c r="K46" s="89">
        <v>8.9160254094226712</v>
      </c>
      <c r="L46" s="89">
        <v>9.2752581864472514</v>
      </c>
      <c r="M46" s="89">
        <v>13.640766504059755</v>
      </c>
      <c r="N46" s="89">
        <v>10.893617668241795</v>
      </c>
      <c r="O46" s="89">
        <v>11.669143386696971</v>
      </c>
      <c r="P46" s="89">
        <v>11.960972605647905</v>
      </c>
      <c r="Q46" s="89">
        <v>13.227712668449856</v>
      </c>
      <c r="R46" s="89">
        <v>14.345054237407671</v>
      </c>
      <c r="S46" s="89">
        <v>14.448114394890027</v>
      </c>
      <c r="T46" s="89">
        <v>14.281400045366162</v>
      </c>
      <c r="U46" s="89">
        <v>14.103073187699858</v>
      </c>
      <c r="V46" s="56">
        <v>13.405955091143449</v>
      </c>
    </row>
    <row r="47" spans="1:22" ht="15">
      <c r="A47" s="53" t="s">
        <v>48</v>
      </c>
      <c r="B47" s="89" t="s">
        <v>208</v>
      </c>
      <c r="C47" s="89" t="s">
        <v>208</v>
      </c>
      <c r="D47" s="89" t="s">
        <v>208</v>
      </c>
      <c r="E47" s="89" t="s">
        <v>208</v>
      </c>
      <c r="F47" s="89" t="s">
        <v>208</v>
      </c>
      <c r="G47" s="89" t="s">
        <v>208</v>
      </c>
      <c r="H47" s="89">
        <v>0.93288926862122146</v>
      </c>
      <c r="I47" s="89">
        <v>0.7961137917777078</v>
      </c>
      <c r="J47" s="89">
        <v>0.73844673528960059</v>
      </c>
      <c r="K47" s="89">
        <v>0.78463904460412315</v>
      </c>
      <c r="L47" s="89">
        <v>0.72270360575809456</v>
      </c>
      <c r="M47" s="89">
        <v>3.6370509407121712</v>
      </c>
      <c r="N47" s="89">
        <v>0.83413930088027699</v>
      </c>
      <c r="O47" s="89">
        <v>0.89898111633683986</v>
      </c>
      <c r="P47" s="89">
        <v>0.92963826232399938</v>
      </c>
      <c r="Q47" s="89">
        <v>0.97340517926134795</v>
      </c>
      <c r="R47" s="89">
        <v>0.90953018763545712</v>
      </c>
      <c r="S47" s="89">
        <v>0.86689418154796027</v>
      </c>
      <c r="T47" s="89">
        <v>0.93178021487875184</v>
      </c>
      <c r="U47" s="89">
        <v>0.86447814060416195</v>
      </c>
      <c r="V47" s="56">
        <v>0.84080921377921092</v>
      </c>
    </row>
    <row r="48" spans="1:22" ht="15">
      <c r="A48" s="53" t="s">
        <v>49</v>
      </c>
      <c r="B48" s="89" t="s">
        <v>208</v>
      </c>
      <c r="C48" s="89" t="s">
        <v>208</v>
      </c>
      <c r="D48" s="89" t="s">
        <v>208</v>
      </c>
      <c r="E48" s="89" t="s">
        <v>208</v>
      </c>
      <c r="F48" s="89" t="s">
        <v>208</v>
      </c>
      <c r="G48" s="89" t="s">
        <v>208</v>
      </c>
      <c r="H48" s="89">
        <v>3.7089708038116567</v>
      </c>
      <c r="I48" s="89">
        <v>3.8337891994224673</v>
      </c>
      <c r="J48" s="89">
        <v>4.0991382097370233</v>
      </c>
      <c r="K48" s="89">
        <v>4.2302982664616104</v>
      </c>
      <c r="L48" s="89">
        <v>4.4205820344063147</v>
      </c>
      <c r="M48" s="89">
        <v>5.6813208894941543</v>
      </c>
      <c r="N48" s="89">
        <v>5.1821128215350925</v>
      </c>
      <c r="O48" s="89">
        <v>5.1653608396478665</v>
      </c>
      <c r="P48" s="89">
        <v>5.0295649198826871</v>
      </c>
      <c r="Q48" s="89">
        <v>5.4774028814677838</v>
      </c>
      <c r="R48" s="89">
        <v>5.8717483135722945</v>
      </c>
      <c r="S48" s="89">
        <v>5.8205225612229539</v>
      </c>
      <c r="T48" s="89">
        <v>5.2530638304325752</v>
      </c>
      <c r="U48" s="89">
        <v>5.0884046418725468</v>
      </c>
      <c r="V48" s="56">
        <v>4.5179745603062162</v>
      </c>
    </row>
    <row r="49" spans="1:22" ht="15">
      <c r="A49" s="53" t="s">
        <v>50</v>
      </c>
      <c r="B49" s="89" t="s">
        <v>208</v>
      </c>
      <c r="C49" s="89" t="s">
        <v>208</v>
      </c>
      <c r="D49" s="89" t="s">
        <v>208</v>
      </c>
      <c r="E49" s="89" t="s">
        <v>208</v>
      </c>
      <c r="F49" s="89" t="s">
        <v>208</v>
      </c>
      <c r="G49" s="89" t="s">
        <v>208</v>
      </c>
      <c r="H49" s="89">
        <v>2.8679876256081958</v>
      </c>
      <c r="I49" s="89">
        <v>3.171028828482382</v>
      </c>
      <c r="J49" s="89">
        <v>3.5762469655940139</v>
      </c>
      <c r="K49" s="89">
        <v>3.9107268647289892</v>
      </c>
      <c r="L49" s="89">
        <v>4.1375647341396755</v>
      </c>
      <c r="M49" s="89">
        <v>4.3996563848532793</v>
      </c>
      <c r="N49" s="89">
        <v>4.8760667509639921</v>
      </c>
      <c r="O49" s="89">
        <v>5.5890000621909532</v>
      </c>
      <c r="P49" s="89">
        <v>6.0413988721185765</v>
      </c>
      <c r="Q49" s="89">
        <v>6.7616847653839214</v>
      </c>
      <c r="R49" s="89">
        <v>7.5554780901724312</v>
      </c>
      <c r="S49" s="89">
        <v>7.8040692397357301</v>
      </c>
      <c r="T49" s="89">
        <v>8.2791298963998319</v>
      </c>
      <c r="U49" s="89">
        <v>8.1324480289242018</v>
      </c>
      <c r="V49" s="56">
        <v>8.1633443713315135</v>
      </c>
    </row>
    <row r="50" spans="1:22" ht="17.25" customHeight="1">
      <c r="A50" s="108" t="s">
        <v>91</v>
      </c>
      <c r="B50" s="89" t="s">
        <v>208</v>
      </c>
      <c r="C50" s="89" t="s">
        <v>208</v>
      </c>
      <c r="D50" s="89" t="s">
        <v>208</v>
      </c>
      <c r="E50" s="89" t="s">
        <v>208</v>
      </c>
      <c r="F50" s="89" t="s">
        <v>208</v>
      </c>
      <c r="G50" s="89" t="s">
        <v>208</v>
      </c>
      <c r="H50" s="89" t="s">
        <v>208</v>
      </c>
      <c r="I50" s="89" t="s">
        <v>208</v>
      </c>
      <c r="J50" s="89" t="s">
        <v>208</v>
      </c>
      <c r="K50" s="89" t="s">
        <v>208</v>
      </c>
      <c r="L50" s="89" t="s">
        <v>208</v>
      </c>
      <c r="M50" s="89" t="s">
        <v>208</v>
      </c>
      <c r="N50" s="89" t="s">
        <v>208</v>
      </c>
      <c r="O50" s="89" t="s">
        <v>208</v>
      </c>
      <c r="P50" s="89" t="s">
        <v>208</v>
      </c>
      <c r="Q50" s="89" t="s">
        <v>208</v>
      </c>
      <c r="R50" s="89" t="s">
        <v>208</v>
      </c>
      <c r="S50" s="89" t="s">
        <v>208</v>
      </c>
      <c r="T50" s="89" t="s">
        <v>208</v>
      </c>
      <c r="U50" s="89" t="s">
        <v>208</v>
      </c>
      <c r="V50" s="56" t="s">
        <v>208</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2.4984304556842089E-2</v>
      </c>
      <c r="O51" s="89">
        <v>0.54717150327420194</v>
      </c>
      <c r="P51" s="89">
        <v>1.2234368753435076</v>
      </c>
      <c r="Q51" s="89">
        <v>2.8822667913869986</v>
      </c>
      <c r="R51" s="89">
        <v>11.170188339849837</v>
      </c>
      <c r="S51" s="89">
        <v>23.086629331477749</v>
      </c>
      <c r="T51" s="89">
        <v>25.064977222011223</v>
      </c>
      <c r="U51" s="89">
        <v>25.86199503241021</v>
      </c>
      <c r="V51" s="56">
        <v>25.302304632848568</v>
      </c>
    </row>
    <row r="52" spans="1:22" ht="15">
      <c r="A52" s="109" t="s">
        <v>51</v>
      </c>
      <c r="B52" s="89" t="s">
        <v>208</v>
      </c>
      <c r="C52" s="89" t="s">
        <v>208</v>
      </c>
      <c r="D52" s="89" t="s">
        <v>208</v>
      </c>
      <c r="E52" s="89" t="s">
        <v>208</v>
      </c>
      <c r="F52" s="89" t="s">
        <v>208</v>
      </c>
      <c r="G52" s="89" t="s">
        <v>208</v>
      </c>
      <c r="H52" s="89" t="s">
        <v>208</v>
      </c>
      <c r="I52" s="89" t="s">
        <v>208</v>
      </c>
      <c r="J52" s="89" t="s">
        <v>208</v>
      </c>
      <c r="K52" s="89" t="s">
        <v>208</v>
      </c>
      <c r="L52" s="89" t="s">
        <v>208</v>
      </c>
      <c r="M52" s="89" t="s">
        <v>208</v>
      </c>
      <c r="N52" s="89" t="s">
        <v>208</v>
      </c>
      <c r="O52" s="89" t="s">
        <v>208</v>
      </c>
      <c r="P52" s="89" t="s">
        <v>208</v>
      </c>
      <c r="Q52" s="89" t="s">
        <v>208</v>
      </c>
      <c r="R52" s="89" t="s">
        <v>208</v>
      </c>
      <c r="S52" s="89" t="s">
        <v>208</v>
      </c>
      <c r="T52" s="89" t="s">
        <v>208</v>
      </c>
      <c r="U52" s="89" t="s">
        <v>208</v>
      </c>
      <c r="V52" s="56" t="s">
        <v>208</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t="s">
        <v>208</v>
      </c>
      <c r="O53" s="89" t="s">
        <v>208</v>
      </c>
      <c r="P53" s="89" t="s">
        <v>208</v>
      </c>
      <c r="Q53" s="89" t="s">
        <v>208</v>
      </c>
      <c r="R53" s="89" t="s">
        <v>208</v>
      </c>
      <c r="S53" s="89" t="s">
        <v>208</v>
      </c>
      <c r="T53" s="89" t="s">
        <v>208</v>
      </c>
      <c r="U53" s="89" t="s">
        <v>208</v>
      </c>
      <c r="V53" s="56" t="s">
        <v>208</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t="s">
        <v>208</v>
      </c>
      <c r="O54" s="89" t="s">
        <v>208</v>
      </c>
      <c r="P54" s="89" t="s">
        <v>208</v>
      </c>
      <c r="Q54" s="89" t="s">
        <v>208</v>
      </c>
      <c r="R54" s="89" t="s">
        <v>208</v>
      </c>
      <c r="S54" s="89" t="s">
        <v>208</v>
      </c>
      <c r="T54" s="89" t="s">
        <v>208</v>
      </c>
      <c r="U54" s="89" t="s">
        <v>208</v>
      </c>
      <c r="V54" s="56" t="s">
        <v>208</v>
      </c>
    </row>
    <row r="55" spans="1:22" ht="15">
      <c r="A55" s="109" t="s">
        <v>52</v>
      </c>
      <c r="B55" s="89">
        <v>50.628404954659366</v>
      </c>
      <c r="C55" s="89">
        <v>47.618669482501403</v>
      </c>
      <c r="D55" s="89">
        <v>46.825433484709812</v>
      </c>
      <c r="E55" s="89">
        <v>45.305183435353008</v>
      </c>
      <c r="F55" s="89">
        <v>50.4598062004643</v>
      </c>
      <c r="G55" s="89">
        <v>50.161739652943901</v>
      </c>
      <c r="H55" s="89">
        <v>50.334880384669106</v>
      </c>
      <c r="I55" s="89">
        <v>51.890075237513486</v>
      </c>
      <c r="J55" s="89">
        <v>52.911531051462035</v>
      </c>
      <c r="K55" s="89">
        <v>54.385387147190798</v>
      </c>
      <c r="L55" s="89">
        <v>53.071514047241713</v>
      </c>
      <c r="M55" s="89">
        <v>54.106310904442658</v>
      </c>
      <c r="N55" s="89">
        <v>51.513637039428005</v>
      </c>
      <c r="O55" s="89">
        <v>49.005307681954029</v>
      </c>
      <c r="P55" s="89">
        <v>43.478107006999124</v>
      </c>
      <c r="Q55" s="89">
        <v>38.820271396496373</v>
      </c>
      <c r="R55" s="89">
        <v>26.667046803884794</v>
      </c>
      <c r="S55" s="89">
        <v>10.088248574837444</v>
      </c>
      <c r="T55" s="89">
        <v>4.4952281811341486</v>
      </c>
      <c r="U55" s="89">
        <v>1.4229375448776755</v>
      </c>
      <c r="V55" s="56">
        <v>0.44379015366663715</v>
      </c>
    </row>
    <row r="56" spans="1:22" ht="27" customHeight="1">
      <c r="A56" s="108" t="s">
        <v>53</v>
      </c>
      <c r="B56" s="89" t="s">
        <v>208</v>
      </c>
      <c r="C56" s="89" t="s">
        <v>208</v>
      </c>
      <c r="D56" s="89" t="s">
        <v>208</v>
      </c>
      <c r="E56" s="89" t="s">
        <v>208</v>
      </c>
      <c r="F56" s="89">
        <v>3.6475024573226555</v>
      </c>
      <c r="G56" s="89">
        <v>3.1145029841062271</v>
      </c>
      <c r="H56" s="89">
        <v>2.0577444283355559</v>
      </c>
      <c r="I56" s="89">
        <v>1.9555256131393421</v>
      </c>
      <c r="J56" s="89">
        <v>1.3251613244235327</v>
      </c>
      <c r="K56" s="89">
        <v>0.69552600098580808</v>
      </c>
      <c r="L56" s="89">
        <v>1.2572333473355009</v>
      </c>
      <c r="M56" s="89">
        <v>0.82248451181385296</v>
      </c>
      <c r="N56" s="89">
        <v>0.52760400351582704</v>
      </c>
      <c r="O56" s="89">
        <v>0.47803526990476652</v>
      </c>
      <c r="P56" s="89">
        <v>0.37885022418011421</v>
      </c>
      <c r="Q56" s="89">
        <v>0.33328079240326286</v>
      </c>
      <c r="R56" s="89">
        <v>0.2019967641200334</v>
      </c>
      <c r="S56" s="89">
        <v>0.1431634556387282</v>
      </c>
      <c r="T56" s="89">
        <v>9.6776883404168956E-2</v>
      </c>
      <c r="U56" s="89">
        <v>0.57177372816022054</v>
      </c>
      <c r="V56" s="56">
        <v>8.6437611287448854E-2</v>
      </c>
    </row>
    <row r="57" spans="1:22" ht="15">
      <c r="A57" s="53" t="s">
        <v>54</v>
      </c>
      <c r="B57" s="89" t="s">
        <v>208</v>
      </c>
      <c r="C57" s="89" t="s">
        <v>208</v>
      </c>
      <c r="D57" s="89" t="s">
        <v>208</v>
      </c>
      <c r="E57" s="89" t="s">
        <v>208</v>
      </c>
      <c r="F57" s="89">
        <v>1.5933099380059101</v>
      </c>
      <c r="G57" s="89">
        <v>1.0189589178109772</v>
      </c>
      <c r="H57" s="89">
        <v>0.59240600993481651</v>
      </c>
      <c r="I57" s="89">
        <v>0.44400634118633581</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0.89519302551926905</v>
      </c>
      <c r="G58" s="89">
        <v>0.93045340571635082</v>
      </c>
      <c r="H58" s="89">
        <v>0.56907342630891755</v>
      </c>
      <c r="I58" s="89">
        <v>0.59010017334456621</v>
      </c>
      <c r="J58" s="89">
        <v>0.53727802624258758</v>
      </c>
      <c r="K58" s="89">
        <v>0.28001396391798872</v>
      </c>
      <c r="L58" s="89">
        <v>0.17498262852180554</v>
      </c>
      <c r="M58" s="89">
        <v>0.22382848700137833</v>
      </c>
      <c r="N58" s="89">
        <v>0.23411347609485292</v>
      </c>
      <c r="O58" s="89">
        <v>0.2210133446092134</v>
      </c>
      <c r="P58" s="89">
        <v>0.17207577979497587</v>
      </c>
      <c r="Q58" s="89">
        <v>0.15852067199164069</v>
      </c>
      <c r="R58" s="89">
        <v>6.3368716298649069E-2</v>
      </c>
      <c r="S58" s="89">
        <v>4.7711421236890005E-2</v>
      </c>
      <c r="T58" s="89">
        <v>2.9221934804746795E-2</v>
      </c>
      <c r="U58" s="89">
        <v>8.0818853935340478E-3</v>
      </c>
      <c r="V58" s="56" t="s">
        <v>208</v>
      </c>
    </row>
    <row r="59" spans="1:22" ht="15">
      <c r="A59" s="53" t="s">
        <v>186</v>
      </c>
      <c r="B59" s="89" t="s">
        <v>208</v>
      </c>
      <c r="C59" s="89" t="s">
        <v>208</v>
      </c>
      <c r="D59" s="89" t="s">
        <v>208</v>
      </c>
      <c r="E59" s="89" t="s">
        <v>208</v>
      </c>
      <c r="F59" s="89">
        <v>0.94259799277927447</v>
      </c>
      <c r="G59" s="89">
        <v>0.93968991871026775</v>
      </c>
      <c r="H59" s="89">
        <v>0.7421072624431766</v>
      </c>
      <c r="I59" s="89">
        <v>0.79523642111557336</v>
      </c>
      <c r="J59" s="89">
        <v>0.57397617505881138</v>
      </c>
      <c r="K59" s="89">
        <v>0.26860213768832786</v>
      </c>
      <c r="L59" s="89">
        <v>0.34441709276929422</v>
      </c>
      <c r="M59" s="89">
        <v>0.2794388991429409</v>
      </c>
      <c r="N59" s="89">
        <v>0.25008688796089429</v>
      </c>
      <c r="O59" s="89">
        <v>0.21003358837155015</v>
      </c>
      <c r="P59" s="89">
        <v>0.15225949202803415</v>
      </c>
      <c r="Q59" s="89">
        <v>0.13481094260448864</v>
      </c>
      <c r="R59" s="89">
        <v>9.7563881299980601E-2</v>
      </c>
      <c r="S59" s="89">
        <v>6.7562767508243984E-2</v>
      </c>
      <c r="T59" s="89">
        <v>5.2680889018621141E-2</v>
      </c>
      <c r="U59" s="89">
        <v>0.4336220629068957</v>
      </c>
      <c r="V59" s="56">
        <v>4.2126245007595584E-2</v>
      </c>
    </row>
    <row r="60" spans="1:22" ht="15">
      <c r="A60" s="53" t="s">
        <v>187</v>
      </c>
      <c r="B60" s="89" t="s">
        <v>208</v>
      </c>
      <c r="C60" s="89" t="s">
        <v>208</v>
      </c>
      <c r="D60" s="89" t="s">
        <v>208</v>
      </c>
      <c r="E60" s="89" t="s">
        <v>208</v>
      </c>
      <c r="F60" s="89">
        <v>2.470499246504311E-2</v>
      </c>
      <c r="G60" s="89">
        <v>1.376270336132129E-2</v>
      </c>
      <c r="H60" s="89" t="s">
        <v>208</v>
      </c>
      <c r="I60" s="89" t="s">
        <v>208</v>
      </c>
      <c r="J60" s="89" t="s">
        <v>208</v>
      </c>
      <c r="K60" s="89" t="s">
        <v>208</v>
      </c>
      <c r="L60" s="89" t="s">
        <v>208</v>
      </c>
      <c r="M60" s="89" t="s">
        <v>208</v>
      </c>
      <c r="N60" s="89" t="s">
        <v>208</v>
      </c>
      <c r="O60" s="89" t="s">
        <v>208</v>
      </c>
      <c r="P60" s="89" t="s">
        <v>208</v>
      </c>
      <c r="Q60" s="89" t="s">
        <v>208</v>
      </c>
      <c r="R60" s="89" t="s">
        <v>208</v>
      </c>
      <c r="S60" s="89" t="s">
        <v>208</v>
      </c>
      <c r="T60" s="89" t="s">
        <v>208</v>
      </c>
      <c r="U60" s="89">
        <v>1.9553780651942833E-2</v>
      </c>
      <c r="V60" s="56" t="s">
        <v>208</v>
      </c>
    </row>
    <row r="61" spans="1:22" ht="15">
      <c r="A61" s="53" t="s">
        <v>188</v>
      </c>
      <c r="B61" s="89" t="s">
        <v>208</v>
      </c>
      <c r="C61" s="89" t="s">
        <v>208</v>
      </c>
      <c r="D61" s="89" t="s">
        <v>208</v>
      </c>
      <c r="E61" s="89" t="s">
        <v>208</v>
      </c>
      <c r="F61" s="89">
        <v>0.19169650855315917</v>
      </c>
      <c r="G61" s="89">
        <v>0.21163803850731044</v>
      </c>
      <c r="H61" s="89">
        <v>0.15415772964864521</v>
      </c>
      <c r="I61" s="89">
        <v>0.12618267749286696</v>
      </c>
      <c r="J61" s="89">
        <v>0.21390712312213384</v>
      </c>
      <c r="K61" s="89">
        <v>0.17653932739288483</v>
      </c>
      <c r="L61" s="89">
        <v>1.0894154095009616</v>
      </c>
      <c r="M61" s="89">
        <v>0.35461365357637176</v>
      </c>
      <c r="N61" s="89">
        <v>3.9682092782476211E-2</v>
      </c>
      <c r="O61" s="89">
        <v>3.7369073957001793E-2</v>
      </c>
      <c r="P61" s="89">
        <v>3.2648523052292808E-2</v>
      </c>
      <c r="Q61" s="89">
        <v>4.5591695590641711E-2</v>
      </c>
      <c r="R61" s="89">
        <v>3.3536129489726528E-2</v>
      </c>
      <c r="S61" s="89" t="s">
        <v>208</v>
      </c>
      <c r="T61" s="89">
        <v>1.8591817061029938E-2</v>
      </c>
      <c r="U61" s="89">
        <v>9.4912306712334776E-2</v>
      </c>
      <c r="V61" s="56" t="s">
        <v>208</v>
      </c>
    </row>
    <row r="62" spans="1:22" ht="26.25" customHeight="1">
      <c r="A62" s="109" t="s">
        <v>192</v>
      </c>
      <c r="B62" s="89" t="s">
        <v>208</v>
      </c>
      <c r="C62" s="89" t="s">
        <v>208</v>
      </c>
      <c r="D62" s="89" t="s">
        <v>208</v>
      </c>
      <c r="E62" s="89" t="s">
        <v>208</v>
      </c>
      <c r="F62" s="89">
        <v>13.955544900839374</v>
      </c>
      <c r="G62" s="89">
        <v>15.522102681350511</v>
      </c>
      <c r="H62" s="89">
        <v>17.527549120056904</v>
      </c>
      <c r="I62" s="89">
        <v>17.232732371170442</v>
      </c>
      <c r="J62" s="89">
        <v>14.71140992747751</v>
      </c>
      <c r="K62" s="89">
        <v>14.283935709250843</v>
      </c>
      <c r="L62" s="89">
        <v>18.172352828869716</v>
      </c>
      <c r="M62" s="89">
        <v>18.049665732227425</v>
      </c>
      <c r="N62" s="89">
        <v>18.269983866173948</v>
      </c>
      <c r="O62" s="89">
        <v>18.782685445807697</v>
      </c>
      <c r="P62" s="89">
        <v>19.307945832007427</v>
      </c>
      <c r="Q62" s="89">
        <v>19.173254754787639</v>
      </c>
      <c r="R62" s="89">
        <v>19.477783954077196</v>
      </c>
      <c r="S62" s="89">
        <v>19.364311430433524</v>
      </c>
      <c r="T62" s="89">
        <v>19.613438333493622</v>
      </c>
      <c r="U62" s="89">
        <v>19.249862631400994</v>
      </c>
      <c r="V62" s="56">
        <v>17.070939824034792</v>
      </c>
    </row>
    <row r="63" spans="1:22" ht="15">
      <c r="A63" s="108" t="s">
        <v>60</v>
      </c>
      <c r="B63" s="89" t="s">
        <v>208</v>
      </c>
      <c r="C63" s="89" t="s">
        <v>208</v>
      </c>
      <c r="D63" s="89" t="s">
        <v>208</v>
      </c>
      <c r="E63" s="89" t="s">
        <v>208</v>
      </c>
      <c r="F63" s="89">
        <v>0.30298868301248316</v>
      </c>
      <c r="G63" s="89">
        <v>0.27227585200744481</v>
      </c>
      <c r="H63" s="89">
        <v>0.28742782477989731</v>
      </c>
      <c r="I63" s="89">
        <v>0.26209865068748622</v>
      </c>
      <c r="J63" s="89">
        <v>0.37290057759098238</v>
      </c>
      <c r="K63" s="89">
        <v>0.26836503823972319</v>
      </c>
      <c r="L63" s="89">
        <v>0.29864105878299696</v>
      </c>
      <c r="M63" s="89">
        <v>0.32233141831822137</v>
      </c>
      <c r="N63" s="89">
        <v>0.43244558995269988</v>
      </c>
      <c r="O63" s="89">
        <v>0.74419922779655645</v>
      </c>
      <c r="P63" s="89">
        <v>0.76557942332095452</v>
      </c>
      <c r="Q63" s="89">
        <v>0.91640368675237194</v>
      </c>
      <c r="R63" s="89">
        <v>0.98219645852424975</v>
      </c>
      <c r="S63" s="89">
        <v>0.83996100919600281</v>
      </c>
      <c r="T63" s="89">
        <v>0.5993340896674092</v>
      </c>
      <c r="U63" s="89">
        <v>0.90926771964472042</v>
      </c>
      <c r="V63" s="56">
        <v>0.32404126401115563</v>
      </c>
    </row>
    <row r="64" spans="1:22" ht="15">
      <c r="A64" s="108" t="s">
        <v>61</v>
      </c>
      <c r="B64" s="89" t="s">
        <v>208</v>
      </c>
      <c r="C64" s="89" t="s">
        <v>208</v>
      </c>
      <c r="D64" s="89" t="s">
        <v>208</v>
      </c>
      <c r="E64" s="89" t="s">
        <v>208</v>
      </c>
      <c r="F64" s="89" t="s">
        <v>208</v>
      </c>
      <c r="G64" s="89">
        <v>0.1080417360629627</v>
      </c>
      <c r="H64" s="89" t="s">
        <v>208</v>
      </c>
      <c r="I64" s="89">
        <v>0.26496984771736853</v>
      </c>
      <c r="J64" s="89">
        <v>0.50788792770659907</v>
      </c>
      <c r="K64" s="89">
        <v>0.19634463878964076</v>
      </c>
      <c r="L64" s="89">
        <v>0.41268315138133843</v>
      </c>
      <c r="M64" s="89">
        <v>0.28159530042471526</v>
      </c>
      <c r="N64" s="89">
        <v>0.60085931064514175</v>
      </c>
      <c r="O64" s="89">
        <v>0.75206902500568407</v>
      </c>
      <c r="P64" s="89">
        <v>0.74137272594334613</v>
      </c>
      <c r="Q64" s="89">
        <v>0.82509977387375788</v>
      </c>
      <c r="R64" s="89">
        <v>1.2350932704521622</v>
      </c>
      <c r="S64" s="89">
        <v>1.4724674170495888</v>
      </c>
      <c r="T64" s="89">
        <v>0.90525316482446461</v>
      </c>
      <c r="U64" s="89">
        <v>1.3034583237235879</v>
      </c>
      <c r="V64" s="56">
        <v>1.2251776296380132</v>
      </c>
    </row>
    <row r="65" spans="1:22" ht="15">
      <c r="A65" s="108" t="s">
        <v>189</v>
      </c>
      <c r="B65" s="89" t="s">
        <v>208</v>
      </c>
      <c r="C65" s="89" t="s">
        <v>208</v>
      </c>
      <c r="D65" s="89" t="s">
        <v>208</v>
      </c>
      <c r="E65" s="89" t="s">
        <v>208</v>
      </c>
      <c r="F65" s="89" t="s">
        <v>208</v>
      </c>
      <c r="G65" s="89" t="s">
        <v>208</v>
      </c>
      <c r="H65" s="89" t="s">
        <v>208</v>
      </c>
      <c r="I65" s="89" t="s">
        <v>208</v>
      </c>
      <c r="J65" s="89" t="s">
        <v>208</v>
      </c>
      <c r="K65" s="89" t="s">
        <v>208</v>
      </c>
      <c r="L65" s="89" t="s">
        <v>208</v>
      </c>
      <c r="M65" s="89" t="s">
        <v>208</v>
      </c>
      <c r="N65" s="89" t="s">
        <v>208</v>
      </c>
      <c r="O65" s="89" t="s">
        <v>208</v>
      </c>
      <c r="P65" s="89" t="s">
        <v>208</v>
      </c>
      <c r="Q65" s="89" t="s">
        <v>208</v>
      </c>
      <c r="R65" s="89" t="s">
        <v>208</v>
      </c>
      <c r="S65" s="89" t="s">
        <v>208</v>
      </c>
      <c r="T65" s="89" t="s">
        <v>208</v>
      </c>
      <c r="U65" s="89" t="s">
        <v>208</v>
      </c>
      <c r="V65" s="56" t="s">
        <v>208</v>
      </c>
    </row>
    <row r="66" spans="1:22" ht="15">
      <c r="A66" s="108" t="s">
        <v>95</v>
      </c>
      <c r="B66" s="89" t="s">
        <v>208</v>
      </c>
      <c r="C66" s="89" t="s">
        <v>208</v>
      </c>
      <c r="D66" s="89" t="s">
        <v>208</v>
      </c>
      <c r="E66" s="89" t="s">
        <v>208</v>
      </c>
      <c r="F66" s="89" t="s">
        <v>208</v>
      </c>
      <c r="G66" s="89" t="s">
        <v>208</v>
      </c>
      <c r="H66" s="89" t="s">
        <v>208</v>
      </c>
      <c r="I66" s="89" t="s">
        <v>208</v>
      </c>
      <c r="J66" s="89">
        <v>1.3035827976068981</v>
      </c>
      <c r="K66" s="89">
        <v>0.91987168643849537</v>
      </c>
      <c r="L66" s="89">
        <v>1.8088837641079012</v>
      </c>
      <c r="M66" s="89">
        <v>2.1649932129385641</v>
      </c>
      <c r="N66" s="89">
        <v>1.1936781277143851</v>
      </c>
      <c r="O66" s="89">
        <v>0.94362860777106961</v>
      </c>
      <c r="P66" s="89">
        <v>0.97556482623369645</v>
      </c>
      <c r="Q66" s="89">
        <v>0.80802480545925248</v>
      </c>
      <c r="R66" s="89">
        <v>0.59783169042857609</v>
      </c>
      <c r="S66" s="89">
        <v>0.63740339637713239</v>
      </c>
      <c r="T66" s="89">
        <v>0.59629177409017076</v>
      </c>
      <c r="U66" s="89">
        <v>1.43623098954231</v>
      </c>
      <c r="V66" s="56">
        <v>0.83866670077336347</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0.36678021191283228</v>
      </c>
      <c r="T67" s="89">
        <v>5.8589766065758218</v>
      </c>
      <c r="U67" s="89">
        <v>11.720082552088309</v>
      </c>
      <c r="V67" s="56">
        <v>18.81579004593895</v>
      </c>
    </row>
    <row r="68" spans="1:22" ht="15">
      <c r="A68" s="108" t="s">
        <v>62</v>
      </c>
      <c r="B68" s="89">
        <v>0.99168674794318856</v>
      </c>
      <c r="C68" s="89">
        <v>0.86650034035681611</v>
      </c>
      <c r="D68" s="89">
        <v>1.1315066830893155</v>
      </c>
      <c r="E68" s="89">
        <v>1.1803372892164687</v>
      </c>
      <c r="F68" s="89">
        <v>3.278320978737717</v>
      </c>
      <c r="G68" s="89">
        <v>2.9456298842887199</v>
      </c>
      <c r="H68" s="89">
        <v>2.2520010970128252</v>
      </c>
      <c r="I68" s="89">
        <v>2.0824364015968935</v>
      </c>
      <c r="J68" s="89">
        <v>2.1105166663212231</v>
      </c>
      <c r="K68" s="89">
        <v>2.1162567109748864</v>
      </c>
      <c r="L68" s="89">
        <v>2.2668584667778422</v>
      </c>
      <c r="M68" s="89">
        <v>2.243748735992074</v>
      </c>
      <c r="N68" s="89">
        <v>2.2440430521834096</v>
      </c>
      <c r="O68" s="89">
        <v>2.2076190563925473</v>
      </c>
      <c r="P68" s="89">
        <v>2.0419230429245592</v>
      </c>
      <c r="Q68" s="89">
        <v>2.0543078205747158</v>
      </c>
      <c r="R68" s="89">
        <v>2.036193458405184</v>
      </c>
      <c r="S68" s="89">
        <v>1.5234286483095383</v>
      </c>
      <c r="T68" s="89">
        <v>0.53716999956197364</v>
      </c>
      <c r="U68" s="89">
        <v>0.37472812197566119</v>
      </c>
      <c r="V68" s="56">
        <v>0.32032027845551869</v>
      </c>
    </row>
    <row r="69" spans="1:22" ht="15">
      <c r="A69" s="53" t="s">
        <v>49</v>
      </c>
      <c r="B69" s="89" t="s">
        <v>208</v>
      </c>
      <c r="C69" s="89" t="s">
        <v>208</v>
      </c>
      <c r="D69" s="89" t="s">
        <v>208</v>
      </c>
      <c r="E69" s="89" t="s">
        <v>208</v>
      </c>
      <c r="F69" s="89">
        <v>2.578447372606695</v>
      </c>
      <c r="G69" s="89">
        <v>2.3718290064522303</v>
      </c>
      <c r="H69" s="89">
        <v>1.8786522997986324</v>
      </c>
      <c r="I69" s="89">
        <v>1.7584640786819132</v>
      </c>
      <c r="J69" s="89">
        <v>1.858880824229914</v>
      </c>
      <c r="K69" s="89">
        <v>1.8915766198459742</v>
      </c>
      <c r="L69" s="89">
        <v>2.0158196825040471</v>
      </c>
      <c r="M69" s="89">
        <v>1.8511649041547749</v>
      </c>
      <c r="N69" s="89">
        <v>1.903278816268299</v>
      </c>
      <c r="O69" s="89">
        <v>1.9016694513835994</v>
      </c>
      <c r="P69" s="89">
        <v>1.7645708895634933</v>
      </c>
      <c r="Q69" s="89">
        <v>1.7500877203363889</v>
      </c>
      <c r="R69" s="89">
        <v>1.7357538966247472</v>
      </c>
      <c r="S69" s="89">
        <v>1.2460135205567013</v>
      </c>
      <c r="T69" s="89">
        <v>0.2435472733562008</v>
      </c>
      <c r="U69" s="89">
        <v>0.10622479631236735</v>
      </c>
      <c r="V69" s="56">
        <v>6.9041764841832151E-2</v>
      </c>
    </row>
    <row r="70" spans="1:22" ht="15">
      <c r="A70" s="53" t="s">
        <v>50</v>
      </c>
      <c r="B70" s="89" t="s">
        <v>208</v>
      </c>
      <c r="C70" s="89" t="s">
        <v>208</v>
      </c>
      <c r="D70" s="89" t="s">
        <v>208</v>
      </c>
      <c r="E70" s="89" t="s">
        <v>208</v>
      </c>
      <c r="F70" s="89">
        <v>0.69987360613102179</v>
      </c>
      <c r="G70" s="89">
        <v>0.57380087783648936</v>
      </c>
      <c r="H70" s="89">
        <v>0.37334879721419267</v>
      </c>
      <c r="I70" s="89">
        <v>0.32397232291498018</v>
      </c>
      <c r="J70" s="89">
        <v>0.25163584209130929</v>
      </c>
      <c r="K70" s="89">
        <v>0.22468009112891252</v>
      </c>
      <c r="L70" s="89">
        <v>0.2510387842737955</v>
      </c>
      <c r="M70" s="89">
        <v>0.39258383183729939</v>
      </c>
      <c r="N70" s="89">
        <v>0.34076423591511079</v>
      </c>
      <c r="O70" s="89">
        <v>0.30594960500894802</v>
      </c>
      <c r="P70" s="89">
        <v>0.27735215336106572</v>
      </c>
      <c r="Q70" s="89">
        <v>0.30422010023832718</v>
      </c>
      <c r="R70" s="89">
        <v>0.30043956178043701</v>
      </c>
      <c r="S70" s="89">
        <v>0.27741512775283689</v>
      </c>
      <c r="T70" s="89">
        <v>0.29362272620577279</v>
      </c>
      <c r="U70" s="89">
        <v>0.26850332566329388</v>
      </c>
      <c r="V70" s="56">
        <v>0.25127851361368653</v>
      </c>
    </row>
    <row r="71" spans="1:22" ht="15">
      <c r="A71" s="110" t="s">
        <v>63</v>
      </c>
      <c r="B71" s="89">
        <v>1536.762962215206</v>
      </c>
      <c r="C71" s="89">
        <v>1620.691394437835</v>
      </c>
      <c r="D71" s="89">
        <v>1727.9282861217846</v>
      </c>
      <c r="E71" s="89">
        <v>1859.7090347209487</v>
      </c>
      <c r="F71" s="89">
        <v>1943.4520381603768</v>
      </c>
      <c r="G71" s="89">
        <v>2079.6605962761619</v>
      </c>
      <c r="H71" s="89">
        <v>2179.6094096971738</v>
      </c>
      <c r="I71" s="89">
        <v>2303.722194863697</v>
      </c>
      <c r="J71" s="89">
        <v>2419.9736186894597</v>
      </c>
      <c r="K71" s="89">
        <v>2537.395779069845</v>
      </c>
      <c r="L71" s="89">
        <v>2630.0669496580799</v>
      </c>
      <c r="M71" s="89">
        <v>2756.0196944400773</v>
      </c>
      <c r="N71" s="89">
        <v>2887.7013646602486</v>
      </c>
      <c r="O71" s="89">
        <v>3124.3186124109488</v>
      </c>
      <c r="P71" s="89">
        <v>3360.7765672007604</v>
      </c>
      <c r="Q71" s="89">
        <v>3489.0352950381748</v>
      </c>
      <c r="R71" s="89">
        <v>3667.5601406559294</v>
      </c>
      <c r="S71" s="89">
        <v>3684.9871918176314</v>
      </c>
      <c r="T71" s="89">
        <v>3838.0720584568539</v>
      </c>
      <c r="U71" s="89">
        <v>3891.9064221875219</v>
      </c>
      <c r="V71" s="56">
        <v>3941.1318951096887</v>
      </c>
    </row>
    <row r="72" spans="1:22" ht="27" customHeight="1">
      <c r="A72" s="110" t="s">
        <v>96</v>
      </c>
      <c r="B72" s="89" t="s">
        <v>208</v>
      </c>
      <c r="C72" s="89" t="s">
        <v>208</v>
      </c>
      <c r="D72" s="89" t="s">
        <v>208</v>
      </c>
      <c r="E72" s="89" t="s">
        <v>208</v>
      </c>
      <c r="F72" s="89" t="s">
        <v>208</v>
      </c>
      <c r="G72" s="89" t="s">
        <v>208</v>
      </c>
      <c r="H72" s="89" t="s">
        <v>208</v>
      </c>
      <c r="I72" s="89" t="s">
        <v>208</v>
      </c>
      <c r="J72" s="89" t="s">
        <v>208</v>
      </c>
      <c r="K72" s="89">
        <v>1.8691650837395668</v>
      </c>
      <c r="L72" s="89">
        <v>1.7089309367212282</v>
      </c>
      <c r="M72" s="89">
        <v>2.9328136925305102</v>
      </c>
      <c r="N72" s="89">
        <v>8.1761557969862189</v>
      </c>
      <c r="O72" s="89">
        <v>5.7932244728130886</v>
      </c>
      <c r="P72" s="89">
        <v>4.2450495651627262</v>
      </c>
      <c r="Q72" s="89">
        <v>4.1192004868330629</v>
      </c>
      <c r="R72" s="89">
        <v>4.12495280680203</v>
      </c>
      <c r="S72" s="89">
        <v>4.0205951322313833</v>
      </c>
      <c r="T72" s="89">
        <v>4.0491858052912342</v>
      </c>
      <c r="U72" s="89">
        <v>3.9289224295550227</v>
      </c>
      <c r="V72" s="56">
        <v>3.9235422962290967</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t="s">
        <v>208</v>
      </c>
      <c r="U73" s="89" t="s">
        <v>208</v>
      </c>
      <c r="V73" s="56" t="s">
        <v>208</v>
      </c>
    </row>
    <row r="74" spans="1:22" ht="15">
      <c r="A74" s="110" t="s">
        <v>64</v>
      </c>
      <c r="B74" s="89" t="s">
        <v>208</v>
      </c>
      <c r="C74" s="89" t="s">
        <v>208</v>
      </c>
      <c r="D74" s="89" t="s">
        <v>208</v>
      </c>
      <c r="E74" s="89" t="s">
        <v>208</v>
      </c>
      <c r="F74" s="89" t="s">
        <v>208</v>
      </c>
      <c r="G74" s="89" t="s">
        <v>208</v>
      </c>
      <c r="H74" s="89">
        <v>1.3432110420568679</v>
      </c>
      <c r="I74" s="89">
        <v>3.9411436998666574</v>
      </c>
      <c r="J74" s="89">
        <v>7.0387198238301574</v>
      </c>
      <c r="K74" s="89">
        <v>7.9775808615098818</v>
      </c>
      <c r="L74" s="89">
        <v>9.4365790166708141</v>
      </c>
      <c r="M74" s="89">
        <v>10.630894681055667</v>
      </c>
      <c r="N74" s="89">
        <v>15.524512885713417</v>
      </c>
      <c r="O74" s="89">
        <v>17.24614332936013</v>
      </c>
      <c r="P74" s="89">
        <v>17.376614499445139</v>
      </c>
      <c r="Q74" s="89">
        <v>14.024670885127048</v>
      </c>
      <c r="R74" s="89">
        <v>23.046583828684319</v>
      </c>
      <c r="S74" s="89">
        <v>23.009662680909035</v>
      </c>
      <c r="T74" s="89">
        <v>25.586125146084104</v>
      </c>
      <c r="U74" s="89">
        <v>8.3917115277837766</v>
      </c>
      <c r="V74" s="56">
        <v>8.3188233072901543</v>
      </c>
    </row>
    <row r="75" spans="1:22" s="115" customFormat="1" ht="40.5" customHeight="1">
      <c r="A75" s="117" t="s">
        <v>190</v>
      </c>
      <c r="B75" s="118">
        <v>1624.5973320884868</v>
      </c>
      <c r="C75" s="118">
        <v>1706.8874447432195</v>
      </c>
      <c r="D75" s="118">
        <v>1812.1672765353592</v>
      </c>
      <c r="E75" s="118">
        <v>1943.9239404186765</v>
      </c>
      <c r="F75" s="118">
        <v>2049.7119897477801</v>
      </c>
      <c r="G75" s="118">
        <v>2188.637964106606</v>
      </c>
      <c r="H75" s="118">
        <v>2300.4241094574218</v>
      </c>
      <c r="I75" s="118">
        <v>2426.9819319972253</v>
      </c>
      <c r="J75" s="118">
        <v>2544.1372660057614</v>
      </c>
      <c r="K75" s="118">
        <v>2662.3759543934066</v>
      </c>
      <c r="L75" s="118">
        <v>2758.4813071488238</v>
      </c>
      <c r="M75" s="118">
        <v>2891.1539240162547</v>
      </c>
      <c r="N75" s="118">
        <v>3025.8232455613684</v>
      </c>
      <c r="O75" s="118">
        <v>3261.0944478838278</v>
      </c>
      <c r="P75" s="118">
        <v>3490.9537194732711</v>
      </c>
      <c r="Q75" s="118">
        <v>3614.0293503871112</v>
      </c>
      <c r="R75" s="118">
        <v>3799.9528135203186</v>
      </c>
      <c r="S75" s="118">
        <v>3813.1733024293117</v>
      </c>
      <c r="T75" s="118">
        <v>3969.4373413804392</v>
      </c>
      <c r="U75" s="118">
        <v>4011.9594599508373</v>
      </c>
      <c r="V75" s="119">
        <v>4062.5024936459304</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zoomScale="70" zoomScaleNormal="70" workbookViewId="0">
      <selection sqref="A1:B1"/>
    </sheetView>
  </sheetViews>
  <sheetFormatPr defaultRowHeight="12.75"/>
  <cols>
    <col min="1" max="1" width="51.6640625" style="104" customWidth="1"/>
    <col min="2" max="21" width="9.109375" style="120" customWidth="1"/>
    <col min="22" max="22" width="9.88671875" style="120" bestFit="1" customWidth="1"/>
    <col min="23" max="16384" width="8.88671875" style="104"/>
  </cols>
  <sheetData>
    <row r="1" spans="1:22" ht="60" customHeight="1">
      <c r="A1" s="101" t="s">
        <v>207</v>
      </c>
      <c r="B1" s="102"/>
      <c r="C1" s="102"/>
      <c r="D1" s="102"/>
      <c r="E1" s="102"/>
      <c r="F1" s="102"/>
      <c r="G1" s="102"/>
      <c r="H1" s="102"/>
      <c r="I1" s="102"/>
      <c r="J1" s="102"/>
      <c r="K1" s="102"/>
      <c r="L1" s="102"/>
      <c r="M1" s="102"/>
      <c r="N1" s="102"/>
      <c r="O1" s="102"/>
      <c r="P1" s="102"/>
      <c r="Q1" s="102"/>
      <c r="R1" s="102"/>
      <c r="S1" s="102"/>
      <c r="T1" s="102"/>
      <c r="U1" s="102"/>
      <c r="V1" s="103"/>
    </row>
    <row r="2" spans="1:22" ht="15.75">
      <c r="A2" s="105" t="s">
        <v>181</v>
      </c>
      <c r="B2" s="106" t="s">
        <v>11</v>
      </c>
      <c r="C2" s="106" t="s">
        <v>12</v>
      </c>
      <c r="D2" s="106" t="s">
        <v>13</v>
      </c>
      <c r="E2" s="106" t="s">
        <v>14</v>
      </c>
      <c r="F2" s="106" t="s">
        <v>15</v>
      </c>
      <c r="G2" s="106" t="s">
        <v>16</v>
      </c>
      <c r="H2" s="106" t="s">
        <v>17</v>
      </c>
      <c r="I2" s="106" t="s">
        <v>18</v>
      </c>
      <c r="J2" s="106" t="s">
        <v>19</v>
      </c>
      <c r="K2" s="106" t="s">
        <v>20</v>
      </c>
      <c r="L2" s="106" t="s">
        <v>21</v>
      </c>
      <c r="M2" s="106" t="s">
        <v>22</v>
      </c>
      <c r="N2" s="106" t="s">
        <v>23</v>
      </c>
      <c r="O2" s="106" t="s">
        <v>24</v>
      </c>
      <c r="P2" s="106" t="s">
        <v>25</v>
      </c>
      <c r="Q2" s="106" t="s">
        <v>26</v>
      </c>
      <c r="R2" s="106" t="s">
        <v>27</v>
      </c>
      <c r="S2" s="106" t="s">
        <v>28</v>
      </c>
      <c r="T2" s="106" t="s">
        <v>29</v>
      </c>
      <c r="U2" s="106" t="s">
        <v>30</v>
      </c>
      <c r="V2" s="107" t="s">
        <v>31</v>
      </c>
    </row>
    <row r="3" spans="1:22" ht="30" customHeight="1">
      <c r="A3" s="108" t="s">
        <v>43</v>
      </c>
      <c r="B3" s="89">
        <f>'Great Britain and overseas'!B3-Overseas!B3</f>
        <v>2392.893</v>
      </c>
      <c r="C3" s="89">
        <f>'Great Britain and overseas'!C3-Overseas!C3</f>
        <v>2521.2500000000005</v>
      </c>
      <c r="D3" s="89">
        <f>'Great Britain and overseas'!D3-Overseas!D3</f>
        <v>2679.9750000000004</v>
      </c>
      <c r="E3" s="89">
        <f>'Great Britain and overseas'!E3-Overseas!E3</f>
        <v>2822.8040000000005</v>
      </c>
      <c r="F3" s="89">
        <f>'Great Britain and overseas'!F3-Overseas!F3</f>
        <v>2955.1210000000037</v>
      </c>
      <c r="G3" s="89">
        <f>'Great Britain and overseas'!G3-Overseas!G3</f>
        <v>3124.4597597447409</v>
      </c>
      <c r="H3" s="89">
        <f>'Great Britain and overseas'!H3-Overseas!H3</f>
        <v>3249.6962452289786</v>
      </c>
      <c r="I3" s="89">
        <f>'Great Britain and overseas'!I3-Overseas!I3</f>
        <v>3455.899598330458</v>
      </c>
      <c r="J3" s="89">
        <f>'Great Britain and overseas'!J3-Overseas!J3</f>
        <v>3672.308117343809</v>
      </c>
      <c r="K3" s="89">
        <f>'Great Britain and overseas'!K3-Overseas!K3</f>
        <v>3922.8322677001815</v>
      </c>
      <c r="L3" s="89">
        <f>'Great Britain and overseas'!L3-Overseas!L3</f>
        <v>4148.1883260537334</v>
      </c>
      <c r="M3" s="89">
        <f>'Great Britain and overseas'!M3-Overseas!M3</f>
        <v>4442.9606287202205</v>
      </c>
      <c r="N3" s="89">
        <f>'Great Britain and overseas'!N3-Overseas!N3</f>
        <v>4732.9819592220747</v>
      </c>
      <c r="O3" s="89">
        <f>'Great Britain and overseas'!O3-Overseas!O3</f>
        <v>5103.6241526904587</v>
      </c>
      <c r="P3" s="89">
        <f>'Great Britain and overseas'!P3-Overseas!P3</f>
        <v>5224.7412107165719</v>
      </c>
      <c r="Q3" s="89">
        <f>'Great Britain and overseas'!Q3-Overseas!Q3</f>
        <v>5335.8138761475893</v>
      </c>
      <c r="R3" s="89">
        <f>'Great Britain and overseas'!R3-Overseas!R3</f>
        <v>5470.926535715068</v>
      </c>
      <c r="S3" s="89">
        <f>'Great Britain and overseas'!S3-Overseas!S3</f>
        <v>5354.1607975142206</v>
      </c>
      <c r="T3" s="89">
        <f>'Great Britain and overseas'!T3-Overseas!T3</f>
        <v>5414.6925598168091</v>
      </c>
      <c r="U3" s="89">
        <f>'Great Britain and overseas'!U3-Overseas!U3</f>
        <v>5481.0706271792096</v>
      </c>
      <c r="V3" s="56">
        <f>'Great Britain and overseas'!V3-Overseas!V3</f>
        <v>5473.0259245038942</v>
      </c>
    </row>
    <row r="4" spans="1:22" ht="15" customHeight="1">
      <c r="A4" s="108" t="s">
        <v>182</v>
      </c>
      <c r="B4" s="89">
        <f>'Great Britain and overseas'!B4-Overseas!B4</f>
        <v>956.59924569161649</v>
      </c>
      <c r="C4" s="89">
        <f>'Great Britain and overseas'!C4-Overseas!C4</f>
        <v>961.00693268926432</v>
      </c>
      <c r="D4" s="89">
        <f>'Great Britain and overseas'!D4-Overseas!D4</f>
        <v>948.98623194134893</v>
      </c>
      <c r="E4" s="89">
        <f>'Great Britain and overseas'!E4-Overseas!E4</f>
        <v>975.11488647517308</v>
      </c>
      <c r="F4" s="89">
        <f>'Great Britain and overseas'!F4-Overseas!F4</f>
        <v>960.96768352218578</v>
      </c>
      <c r="G4" s="89">
        <f>'Great Britain and overseas'!G4-Overseas!G4</f>
        <v>1072.4794561522572</v>
      </c>
      <c r="H4" s="89">
        <f>'Great Britain and overseas'!H4-Overseas!H4</f>
        <v>1059.0076860393108</v>
      </c>
      <c r="I4" s="89">
        <f>'Great Britain and overseas'!I4-Overseas!I4</f>
        <v>979.24536652373195</v>
      </c>
      <c r="J4" s="89">
        <f>'Great Britain and overseas'!J4-Overseas!J4</f>
        <v>896.57352096752788</v>
      </c>
      <c r="K4" s="89">
        <f>'Great Britain and overseas'!K4-Overseas!K4</f>
        <v>849.32236939621578</v>
      </c>
      <c r="L4" s="89">
        <f>'Great Britain and overseas'!L4-Overseas!L4</f>
        <v>772.65428177417789</v>
      </c>
      <c r="M4" s="89">
        <f>'Great Britain and overseas'!M4-Overseas!M4</f>
        <v>712.8152209127644</v>
      </c>
      <c r="N4" s="89">
        <f>'Great Britain and overseas'!N4-Overseas!N4</f>
        <v>651.88939805832558</v>
      </c>
      <c r="O4" s="89">
        <f>'Great Britain and overseas'!O4-Overseas!O4</f>
        <v>627.44536743938511</v>
      </c>
      <c r="P4" s="89">
        <f>'Great Britain and overseas'!P4-Overseas!P4</f>
        <v>592.15313393931865</v>
      </c>
      <c r="Q4" s="89">
        <f>'Great Britain and overseas'!Q4-Overseas!Q4</f>
        <v>572.8687981661119</v>
      </c>
      <c r="R4" s="89">
        <f>'Great Britain and overseas'!R4-Overseas!R4</f>
        <v>571.56855091934369</v>
      </c>
      <c r="S4" s="89">
        <f>'Great Britain and overseas'!S4-Overseas!S4</f>
        <v>561.5713127712545</v>
      </c>
      <c r="T4" s="89">
        <f>'Great Britain and overseas'!T4-Overseas!T4</f>
        <v>550.43757171922562</v>
      </c>
      <c r="U4" s="89">
        <f>'Great Britain and overseas'!U4-Overseas!U4</f>
        <v>548.91797672846417</v>
      </c>
      <c r="V4" s="56">
        <f>'Great Britain and overseas'!V4-Overseas!V4</f>
        <v>537.59205886480538</v>
      </c>
    </row>
    <row r="5" spans="1:22" ht="15" customHeight="1">
      <c r="A5" s="108" t="s">
        <v>45</v>
      </c>
      <c r="B5" s="89"/>
      <c r="C5" s="89"/>
      <c r="D5" s="89"/>
      <c r="E5" s="89"/>
      <c r="F5" s="89"/>
      <c r="G5" s="89">
        <f>'Great Britain and overseas'!G5-Overseas!G5</f>
        <v>931.76747776310754</v>
      </c>
      <c r="H5" s="89">
        <f>'Great Britain and overseas'!H5-Overseas!H5</f>
        <v>993.08602203309965</v>
      </c>
      <c r="I5" s="89">
        <f>'Great Britain and overseas'!I5-Overseas!I5</f>
        <v>1053.4465369517025</v>
      </c>
      <c r="J5" s="89">
        <f>'Great Britain and overseas'!J5-Overseas!J5</f>
        <v>1095.8362759712466</v>
      </c>
      <c r="K5" s="89">
        <f>'Great Britain and overseas'!K5-Overseas!K5</f>
        <v>1148.9078669092407</v>
      </c>
      <c r="L5" s="89">
        <f>'Great Britain and overseas'!L5-Overseas!L5</f>
        <v>1180.9942633384226</v>
      </c>
      <c r="M5" s="89">
        <f>'Great Britain and overseas'!M5-Overseas!M5</f>
        <v>1279.3710993600407</v>
      </c>
      <c r="N5" s="89">
        <f>'Great Britain and overseas'!N5-Overseas!N5</f>
        <v>1362.7042223206768</v>
      </c>
      <c r="O5" s="89">
        <f>'Great Britain and overseas'!O5-Overseas!O5</f>
        <v>1494.5101697135497</v>
      </c>
      <c r="P5" s="89">
        <f>'Great Britain and overseas'!P5-Overseas!P5</f>
        <v>1571.6194017802454</v>
      </c>
      <c r="Q5" s="89">
        <f>'Great Britain and overseas'!Q5-Overseas!Q5</f>
        <v>1732.3763886078707</v>
      </c>
      <c r="R5" s="89">
        <f>'Great Britain and overseas'!R5-Overseas!R5</f>
        <v>1926.4059029240329</v>
      </c>
      <c r="S5" s="89">
        <f>'Great Britain and overseas'!S5-Overseas!S5</f>
        <v>2087.271047104166</v>
      </c>
      <c r="T5" s="89">
        <f>'Great Britain and overseas'!T5-Overseas!T5</f>
        <v>2318.0775734550675</v>
      </c>
      <c r="U5" s="89">
        <f>'Great Britain and overseas'!U5-Overseas!U5</f>
        <v>2544.2211655696374</v>
      </c>
      <c r="V5" s="56">
        <f>'Great Britain and overseas'!V5-Overseas!V5</f>
        <v>2665.6674840372234</v>
      </c>
    </row>
    <row r="6" spans="1:22" ht="15" customHeight="1">
      <c r="A6" s="108" t="s">
        <v>103</v>
      </c>
      <c r="B6" s="89"/>
      <c r="C6" s="89"/>
      <c r="D6" s="89"/>
      <c r="E6" s="89"/>
      <c r="F6" s="89"/>
      <c r="G6" s="89"/>
      <c r="H6" s="89"/>
      <c r="I6" s="89"/>
      <c r="J6" s="89"/>
      <c r="K6" s="89"/>
      <c r="L6" s="89"/>
      <c r="M6" s="89"/>
      <c r="N6" s="89"/>
      <c r="O6" s="89">
        <f>'Great Britain and overseas'!O6-Overseas!O6</f>
        <v>298.26100000000002</v>
      </c>
      <c r="P6" s="89">
        <f>'Great Britain and overseas'!P6-Overseas!P6</f>
        <v>435.41003043999996</v>
      </c>
      <c r="Q6" s="89">
        <f>'Great Britain and overseas'!Q6-Overseas!Q6</f>
        <v>128.72999999999999</v>
      </c>
      <c r="R6" s="89">
        <f>'Great Britain and overseas'!R6-Overseas!R6</f>
        <v>141.73699999999999</v>
      </c>
      <c r="S6" s="89">
        <f>'Great Britain and overseas'!S6-Overseas!S6</f>
        <v>8.4069999999999965</v>
      </c>
      <c r="T6" s="89">
        <f>'Great Britain and overseas'!T6-Overseas!T6</f>
        <v>11.036000000000001</v>
      </c>
      <c r="U6" s="89">
        <f>'Great Britain and overseas'!U6-Overseas!U6</f>
        <v>3.9260000000000019</v>
      </c>
      <c r="V6" s="56">
        <f>'Great Britain and overseas'!V6-Overseas!V6</f>
        <v>3.1778794200000005</v>
      </c>
    </row>
    <row r="7" spans="1:22" ht="15" customHeight="1">
      <c r="A7" s="108" t="s">
        <v>46</v>
      </c>
      <c r="B7" s="89">
        <f>'Great Britain and overseas'!B7-Overseas!B7</f>
        <v>2310.6117920000002</v>
      </c>
      <c r="C7" s="89">
        <f>'Great Britain and overseas'!C7-Overseas!C7</f>
        <v>2394.6855339999997</v>
      </c>
      <c r="D7" s="89">
        <f>'Great Britain and overseas'!D7-Overseas!D7</f>
        <v>2452.4046149999999</v>
      </c>
      <c r="E7" s="89">
        <f>'Great Britain and overseas'!E7-Overseas!E7</f>
        <v>2517.7942849999999</v>
      </c>
      <c r="F7" s="89">
        <f>'Great Britain and overseas'!F7-Overseas!F7</f>
        <v>2579.9474510599998</v>
      </c>
      <c r="G7" s="89">
        <f>'Great Britain and overseas'!G7-Overseas!G7</f>
        <v>2689.6139499999999</v>
      </c>
      <c r="H7" s="89">
        <f>'Great Britain and overseas'!H7-Overseas!H7</f>
        <v>2836.9688480000004</v>
      </c>
      <c r="I7" s="89">
        <f>'Great Britain and overseas'!I7-Overseas!I7</f>
        <v>3228.3309952600002</v>
      </c>
      <c r="J7" s="89">
        <f>'Great Britain and overseas'!J7-Overseas!J7</f>
        <v>3557.5824190100002</v>
      </c>
      <c r="K7" s="89">
        <f>'Great Britain and overseas'!K7-Overseas!K7</f>
        <v>3774.0895750000004</v>
      </c>
      <c r="L7" s="89">
        <f>'Great Britain and overseas'!L7-Overseas!L7</f>
        <v>3941.0267050000002</v>
      </c>
      <c r="M7" s="89">
        <f>'Great Britain and overseas'!M7-Overseas!M7</f>
        <v>4026.6875789999999</v>
      </c>
      <c r="N7" s="89">
        <f>'Great Britain and overseas'!N7-Overseas!N7</f>
        <v>4234.4436620000006</v>
      </c>
      <c r="O7" s="89">
        <f>'Great Britain and overseas'!O7-Overseas!O7</f>
        <v>4697.6782249999997</v>
      </c>
      <c r="P7" s="89">
        <f>'Great Britain and overseas'!P7-Overseas!P7</f>
        <v>4924.7733250000001</v>
      </c>
      <c r="Q7" s="89">
        <f>'Great Britain and overseas'!Q7-Overseas!Q7</f>
        <v>4918.3788949999998</v>
      </c>
      <c r="R7" s="89">
        <f>'Great Britain and overseas'!R7-Overseas!R7</f>
        <v>4911.948089999999</v>
      </c>
      <c r="S7" s="89"/>
      <c r="T7" s="89"/>
      <c r="U7" s="89"/>
      <c r="V7" s="56"/>
    </row>
    <row r="8" spans="1:22" ht="30" customHeight="1">
      <c r="A8" s="108" t="s">
        <v>47</v>
      </c>
      <c r="B8" s="89">
        <f>'Great Britain and overseas'!B8-Overseas!B8</f>
        <v>4497.8189999999995</v>
      </c>
      <c r="C8" s="89">
        <f>'Great Britain and overseas'!C8-Overseas!C8</f>
        <v>4953.4069999999992</v>
      </c>
      <c r="D8" s="89">
        <f>'Great Britain and overseas'!D8-Overseas!D8</f>
        <v>5316.132999999998</v>
      </c>
      <c r="E8" s="89">
        <f>'Great Britain and overseas'!E8-Overseas!E8</f>
        <v>5659.9930000000013</v>
      </c>
      <c r="F8" s="89">
        <f>'Great Britain and overseas'!F8-Overseas!F8</f>
        <v>6043.639000000001</v>
      </c>
      <c r="G8" s="89">
        <f>'Great Britain and overseas'!G8-Overseas!G8</f>
        <v>6580.0587643462231</v>
      </c>
      <c r="H8" s="89">
        <f>'Great Britain and overseas'!H8-Overseas!H8</f>
        <v>7046.3807286868314</v>
      </c>
      <c r="I8" s="89">
        <f>'Great Britain and overseas'!I8-Overseas!I8</f>
        <v>7576.1530414979134</v>
      </c>
      <c r="J8" s="89">
        <f>'Great Britain and overseas'!J8-Overseas!J8</f>
        <v>8072.5910870429316</v>
      </c>
      <c r="K8" s="89">
        <f>'Great Britain and overseas'!K8-Overseas!K8</f>
        <v>8611.1494299372825</v>
      </c>
      <c r="L8" s="89">
        <f>'Great Britain and overseas'!L8-Overseas!L8</f>
        <v>9147.7798069362889</v>
      </c>
      <c r="M8" s="89">
        <f>'Great Britain and overseas'!M8-Overseas!M8</f>
        <v>9855.4817049952017</v>
      </c>
      <c r="N8" s="89">
        <f>'Great Britain and overseas'!N8-Overseas!N8</f>
        <v>10515.730358807879</v>
      </c>
      <c r="O8" s="89">
        <f>'Great Britain and overseas'!O8-Overseas!O8</f>
        <v>11448.307828240761</v>
      </c>
      <c r="P8" s="89">
        <f>'Great Britain and overseas'!P8-Overseas!P8</f>
        <v>11865.881874134779</v>
      </c>
      <c r="Q8" s="89">
        <f>'Great Britain and overseas'!Q8-Overseas!Q8</f>
        <v>12553.700530566115</v>
      </c>
      <c r="R8" s="89">
        <f>'Great Britain and overseas'!R8-Overseas!R8</f>
        <v>13416.821329538707</v>
      </c>
      <c r="S8" s="89">
        <f>'Great Britain and overseas'!S8-Overseas!S8</f>
        <v>13748.866226301803</v>
      </c>
      <c r="T8" s="89">
        <f>'Great Britain and overseas'!T8-Overseas!T8</f>
        <v>13784.575479807643</v>
      </c>
      <c r="U8" s="89">
        <f>'Great Britain and overseas'!U8-Overseas!U8</f>
        <v>13219.517186389261</v>
      </c>
      <c r="V8" s="56">
        <f>'Great Britain and overseas'!V8-Overseas!V8</f>
        <v>11500.421317771035</v>
      </c>
    </row>
    <row r="9" spans="1:22" ht="15" customHeight="1">
      <c r="A9" s="53" t="s">
        <v>48</v>
      </c>
      <c r="B9" s="89"/>
      <c r="C9" s="89"/>
      <c r="D9" s="89"/>
      <c r="E9" s="89"/>
      <c r="F9" s="89"/>
      <c r="G9" s="89"/>
      <c r="H9" s="89">
        <f>'Great Britain and overseas'!H9-Overseas!H9</f>
        <v>761.53547826111276</v>
      </c>
      <c r="I9" s="89">
        <f>'Great Britain and overseas'!I9-Overseas!I9</f>
        <v>792.94121613139077</v>
      </c>
      <c r="J9" s="89">
        <f>'Great Britain and overseas'!J9-Overseas!J9</f>
        <v>841.55298356153526</v>
      </c>
      <c r="K9" s="89">
        <f>'Great Britain and overseas'!K9-Overseas!K9</f>
        <v>923.13532170549126</v>
      </c>
      <c r="L9" s="89">
        <f>'Great Britain and overseas'!L9-Overseas!L9</f>
        <v>972.09350814790946</v>
      </c>
      <c r="M9" s="89">
        <f>'Great Britain and overseas'!M9-Overseas!M9</f>
        <v>1036.7456280377137</v>
      </c>
      <c r="N9" s="89">
        <f>'Great Britain and overseas'!N9-Overseas!N9</f>
        <v>1105.2139472521935</v>
      </c>
      <c r="O9" s="89">
        <f>'Great Britain and overseas'!O9-Overseas!O9</f>
        <v>1191.3085953965322</v>
      </c>
      <c r="P9" s="89">
        <f>'Great Britain and overseas'!P9-Overseas!P9</f>
        <v>1219.3702263501514</v>
      </c>
      <c r="Q9" s="89">
        <f>'Great Britain and overseas'!Q9-Overseas!Q9</f>
        <v>1313.8309452941257</v>
      </c>
      <c r="R9" s="89">
        <f>'Great Britain and overseas'!R9-Overseas!R9</f>
        <v>1389.7902511729067</v>
      </c>
      <c r="S9" s="89">
        <f>'Great Britain and overseas'!S9-Overseas!S9</f>
        <v>1462.5725367108435</v>
      </c>
      <c r="T9" s="89">
        <f>'Great Britain and overseas'!T9-Overseas!T9</f>
        <v>1716.411431392384</v>
      </c>
      <c r="U9" s="89">
        <f>'Great Britain and overseas'!U9-Overseas!U9</f>
        <v>1833.8749710752752</v>
      </c>
      <c r="V9" s="56">
        <f>'Great Britain and overseas'!V9-Overseas!V9</f>
        <v>1896.1300918547277</v>
      </c>
    </row>
    <row r="10" spans="1:22" ht="15" customHeight="1">
      <c r="A10" s="53" t="s">
        <v>49</v>
      </c>
      <c r="B10" s="89"/>
      <c r="C10" s="89"/>
      <c r="D10" s="89"/>
      <c r="E10" s="89"/>
      <c r="F10" s="89"/>
      <c r="G10" s="89"/>
      <c r="H10" s="89">
        <f>'Great Britain and overseas'!H10-Overseas!H10</f>
        <v>4102.4826168002746</v>
      </c>
      <c r="I10" s="89">
        <f>'Great Britain and overseas'!I10-Overseas!I10</f>
        <v>4385.7089858419195</v>
      </c>
      <c r="J10" s="89">
        <f>'Great Britain and overseas'!J10-Overseas!J10</f>
        <v>4625.0489658236374</v>
      </c>
      <c r="K10" s="89">
        <f>'Great Britain and overseas'!K10-Overseas!K10</f>
        <v>4866.3026528889632</v>
      </c>
      <c r="L10" s="89">
        <f>'Great Britain and overseas'!L10-Overseas!L10</f>
        <v>5119.3425184834214</v>
      </c>
      <c r="M10" s="89">
        <f>'Great Britain and overseas'!M10-Overseas!M10</f>
        <v>5463.2662750759973</v>
      </c>
      <c r="N10" s="89">
        <f>'Great Britain and overseas'!N10-Overseas!N10</f>
        <v>5795.1642649796895</v>
      </c>
      <c r="O10" s="89">
        <f>'Great Britain and overseas'!O10-Overseas!O10</f>
        <v>6272.7399450473722</v>
      </c>
      <c r="P10" s="89">
        <f>'Great Britain and overseas'!P10-Overseas!P10</f>
        <v>6451.6056921455875</v>
      </c>
      <c r="Q10" s="89">
        <f>'Great Britain and overseas'!Q10-Overseas!Q10</f>
        <v>6894.7918300928795</v>
      </c>
      <c r="R10" s="89">
        <f>'Great Britain and overseas'!R10-Overseas!R10</f>
        <v>7413.9720407716068</v>
      </c>
      <c r="S10" s="89">
        <f>'Great Britain and overseas'!S10-Overseas!S10</f>
        <v>7522.8294594495401</v>
      </c>
      <c r="T10" s="89">
        <f>'Great Britain and overseas'!T10-Overseas!T10</f>
        <v>7065.932360987973</v>
      </c>
      <c r="U10" s="89">
        <f>'Great Britain and overseas'!U10-Overseas!U10</f>
        <v>6627.178298212918</v>
      </c>
      <c r="V10" s="56">
        <f>'Great Britain and overseas'!V10-Overseas!V10</f>
        <v>5133.8625390704001</v>
      </c>
    </row>
    <row r="11" spans="1:22" ht="15" customHeight="1">
      <c r="A11" s="53" t="s">
        <v>50</v>
      </c>
      <c r="B11" s="89"/>
      <c r="C11" s="89"/>
      <c r="D11" s="89"/>
      <c r="E11" s="89"/>
      <c r="F11" s="89"/>
      <c r="G11" s="89"/>
      <c r="H11" s="89">
        <f>'Great Britain and overseas'!H11-Overseas!H11</f>
        <v>2182.3598272417303</v>
      </c>
      <c r="I11" s="89">
        <f>'Great Britain and overseas'!I11-Overseas!I11</f>
        <v>2397.4986836635185</v>
      </c>
      <c r="J11" s="89">
        <f>'Great Britain and overseas'!J11-Overseas!J11</f>
        <v>2605.9865489061849</v>
      </c>
      <c r="K11" s="89">
        <f>'Great Britain and overseas'!K11-Overseas!K11</f>
        <v>2821.7037226597231</v>
      </c>
      <c r="L11" s="89">
        <f>'Great Britain and overseas'!L11-Overseas!L11</f>
        <v>3056.3391579661652</v>
      </c>
      <c r="M11" s="89">
        <f>'Great Britain and overseas'!M11-Overseas!M11</f>
        <v>3355.4043929559084</v>
      </c>
      <c r="N11" s="89">
        <f>'Great Britain and overseas'!N11-Overseas!N11</f>
        <v>3615.3532759982745</v>
      </c>
      <c r="O11" s="89">
        <f>'Great Britain and overseas'!O11-Overseas!O11</f>
        <v>3984.2732144352258</v>
      </c>
      <c r="P11" s="89">
        <f>'Great Britain and overseas'!P11-Overseas!P11</f>
        <v>4194.8703939366678</v>
      </c>
      <c r="Q11" s="89">
        <f>'Great Britain and overseas'!Q11-Overseas!Q11</f>
        <v>4345.0916025762972</v>
      </c>
      <c r="R11" s="89">
        <f>'Great Britain and overseas'!R11-Overseas!R11</f>
        <v>4613.0667470879634</v>
      </c>
      <c r="S11" s="89">
        <f>'Great Britain and overseas'!S11-Overseas!S11</f>
        <v>4763.4232593179322</v>
      </c>
      <c r="T11" s="89">
        <f>'Great Britain and overseas'!T11-Overseas!T11</f>
        <v>5002.0567281734384</v>
      </c>
      <c r="U11" s="89">
        <f>'Great Britain and overseas'!U11-Overseas!U11</f>
        <v>4758.4810363764709</v>
      </c>
      <c r="V11" s="56">
        <f>'Great Britain and overseas'!V11-Overseas!V11</f>
        <v>4470.3143758760343</v>
      </c>
    </row>
    <row r="12" spans="1:22" ht="15" customHeight="1">
      <c r="A12" s="108" t="s">
        <v>91</v>
      </c>
      <c r="B12" s="89"/>
      <c r="C12" s="89"/>
      <c r="D12" s="89"/>
      <c r="E12" s="89"/>
      <c r="F12" s="89"/>
      <c r="G12" s="89"/>
      <c r="H12" s="89">
        <f>'Great Britain and overseas'!H12-Overseas!H12</f>
        <v>13.107519600000002</v>
      </c>
      <c r="I12" s="89">
        <f>'Great Britain and overseas'!I12-Overseas!I12</f>
        <v>14.986460219999998</v>
      </c>
      <c r="J12" s="89">
        <f>'Great Britain and overseas'!J12-Overseas!J12</f>
        <v>16.622024122071426</v>
      </c>
      <c r="K12" s="89">
        <f>'Great Britain and overseas'!K12-Overseas!K12</f>
        <v>17.693564299999998</v>
      </c>
      <c r="L12" s="89">
        <f>'Great Britain and overseas'!L12-Overseas!L12</f>
        <v>19.498030839999998</v>
      </c>
      <c r="M12" s="89">
        <f>'Great Britain and overseas'!M12-Overseas!M12</f>
        <v>20.507303</v>
      </c>
      <c r="N12" s="89">
        <f>'Great Britain and overseas'!N12-Overseas!N12</f>
        <v>21.180479929999997</v>
      </c>
      <c r="O12" s="89">
        <f>'Great Britain and overseas'!O12-Overseas!O12</f>
        <v>21.798681950000002</v>
      </c>
      <c r="P12" s="89">
        <f>'Great Britain and overseas'!P12-Overseas!P12</f>
        <v>21.36265912</v>
      </c>
      <c r="Q12" s="89">
        <f>'Great Britain and overseas'!Q12-Overseas!Q12</f>
        <v>22.33975126</v>
      </c>
      <c r="R12" s="89">
        <f>'Great Britain and overseas'!R12-Overseas!R12</f>
        <v>56.572571999999994</v>
      </c>
      <c r="S12" s="89">
        <f>'Great Britain and overseas'!S12-Overseas!S12</f>
        <v>176.393889</v>
      </c>
      <c r="T12" s="89">
        <f>'Great Britain and overseas'!T12-Overseas!T12</f>
        <v>199.78361199999998</v>
      </c>
      <c r="U12" s="89">
        <f>'Great Britain and overseas'!U12-Overseas!U12</f>
        <v>163.36812400000002</v>
      </c>
      <c r="V12" s="56">
        <f>'Great Britain and overseas'!V12-Overseas!V12</f>
        <v>183.73239999999998</v>
      </c>
    </row>
    <row r="13" spans="1:22" ht="30" customHeight="1">
      <c r="A13" s="108" t="s">
        <v>101</v>
      </c>
      <c r="B13" s="89"/>
      <c r="C13" s="89"/>
      <c r="D13" s="89"/>
      <c r="E13" s="89"/>
      <c r="F13" s="89"/>
      <c r="G13" s="89"/>
      <c r="H13" s="89"/>
      <c r="I13" s="89"/>
      <c r="J13" s="89"/>
      <c r="K13" s="89"/>
      <c r="L13" s="89"/>
      <c r="M13" s="89"/>
      <c r="N13" s="89">
        <f>'Great Britain and overseas'!N13-Overseas!N13</f>
        <v>127.16620278609381</v>
      </c>
      <c r="O13" s="89">
        <f>'Great Britain and overseas'!O13-Overseas!O13</f>
        <v>1266.9170470855763</v>
      </c>
      <c r="P13" s="89">
        <f>'Great Britain and overseas'!P13-Overseas!P13</f>
        <v>2230.6505041327223</v>
      </c>
      <c r="Q13" s="89">
        <f>'Great Britain and overseas'!Q13-Overseas!Q13</f>
        <v>3551.4798564431203</v>
      </c>
      <c r="R13" s="89">
        <f>'Great Britain and overseas'!R13-Overseas!R13</f>
        <v>6769.2760631101473</v>
      </c>
      <c r="S13" s="89">
        <f>'Great Britain and overseas'!S13-Overseas!S13</f>
        <v>10414.899133693963</v>
      </c>
      <c r="T13" s="89">
        <f>'Great Britain and overseas'!T13-Overseas!T13</f>
        <v>12803.362563483412</v>
      </c>
      <c r="U13" s="89">
        <f>'Great Britain and overseas'!U13-Overseas!U13</f>
        <v>14246.594830829465</v>
      </c>
      <c r="V13" s="56">
        <f>'Great Britain and overseas'!V13-Overseas!V13</f>
        <v>14805.548071009174</v>
      </c>
    </row>
    <row r="14" spans="1:22" ht="15" customHeight="1">
      <c r="A14" s="109" t="s">
        <v>51</v>
      </c>
      <c r="B14" s="89">
        <f>'Great Britain and overseas'!B14-Overseas!B14</f>
        <v>11379.761965</v>
      </c>
      <c r="C14" s="89">
        <f>'Great Britain and overseas'!C14-Overseas!C14</f>
        <v>11176.396123000002</v>
      </c>
      <c r="D14" s="89">
        <f>'Great Britain and overseas'!D14-Overseas!D14</f>
        <v>11064.804219999998</v>
      </c>
      <c r="E14" s="89">
        <f>'Great Britain and overseas'!E14-Overseas!E14</f>
        <v>11167.522956999999</v>
      </c>
      <c r="F14" s="89">
        <f>'Great Britain and overseas'!F14-Overseas!F14</f>
        <v>11242.0689748</v>
      </c>
      <c r="G14" s="89">
        <f>'Great Britain and overseas'!G14-Overseas!G14</f>
        <v>11625.595130999998</v>
      </c>
      <c r="H14" s="89">
        <f>'Great Britain and overseas'!H14-Overseas!H14</f>
        <v>12672.020415999999</v>
      </c>
      <c r="I14" s="89">
        <f>'Great Britain and overseas'!I14-Overseas!I14</f>
        <v>12362.273120709999</v>
      </c>
      <c r="J14" s="89">
        <f>'Great Britain and overseas'!J14-Overseas!J14</f>
        <v>13162.27006144</v>
      </c>
      <c r="K14" s="89">
        <f>'Great Britain and overseas'!K14-Overseas!K14</f>
        <v>13928.205135</v>
      </c>
      <c r="L14" s="89">
        <f>'Great Britain and overseas'!L14-Overseas!L14</f>
        <v>14840.547586000001</v>
      </c>
      <c r="M14" s="89">
        <f>'Great Britain and overseas'!M14-Overseas!M14</f>
        <v>15731.800595000001</v>
      </c>
      <c r="N14" s="89">
        <f>'Great Britain and overseas'!N14-Overseas!N14</f>
        <v>17103.441161999999</v>
      </c>
      <c r="O14" s="89">
        <f>'Great Britain and overseas'!O14-Overseas!O14</f>
        <v>19989.231177999998</v>
      </c>
      <c r="P14" s="89">
        <f>'Great Britain and overseas'!P14-Overseas!P14</f>
        <v>21426.990301000002</v>
      </c>
      <c r="Q14" s="89">
        <f>'Great Britain and overseas'!Q14-Overseas!Q14</f>
        <v>22820.290123000002</v>
      </c>
      <c r="R14" s="89">
        <f>'Great Britain and overseas'!R14-Overseas!R14</f>
        <v>23899.631611999997</v>
      </c>
      <c r="S14" s="89">
        <f>'Great Britain and overseas'!S14-Overseas!S14</f>
        <v>24169.807672999999</v>
      </c>
      <c r="T14" s="89">
        <f>'Great Britain and overseas'!T14-Overseas!T14</f>
        <v>24316.565555000001</v>
      </c>
      <c r="U14" s="89">
        <f>'Great Britain and overseas'!U14-Overseas!U14</f>
        <v>24243.713646999997</v>
      </c>
      <c r="V14" s="56">
        <f>'Great Britain and overseas'!V14-Overseas!V14</f>
        <v>23440.599919</v>
      </c>
    </row>
    <row r="15" spans="1:22" ht="15" customHeight="1">
      <c r="A15" s="53" t="s">
        <v>183</v>
      </c>
      <c r="B15" s="89"/>
      <c r="C15" s="89"/>
      <c r="D15" s="89"/>
      <c r="E15" s="89"/>
      <c r="F15" s="89"/>
      <c r="G15" s="89"/>
      <c r="H15" s="89"/>
      <c r="I15" s="89"/>
      <c r="J15" s="89"/>
      <c r="K15" s="89"/>
      <c r="L15" s="89"/>
      <c r="M15" s="89"/>
      <c r="N15" s="89">
        <f>'Great Britain and overseas'!N15-Overseas!N15</f>
        <v>11599.496934000001</v>
      </c>
      <c r="O15" s="89">
        <f>'Great Britain and overseas'!O15-Overseas!O15</f>
        <v>14226.791441000001</v>
      </c>
      <c r="P15" s="89">
        <f>'Great Britain and overseas'!P15-Overseas!P15</f>
        <v>15478.010538999999</v>
      </c>
      <c r="Q15" s="89">
        <f>'Great Britain and overseas'!Q15-Overseas!Q15</f>
        <v>16578.667176999999</v>
      </c>
      <c r="R15" s="89">
        <f>'Great Britain and overseas'!R15-Overseas!R15</f>
        <v>17472.49165</v>
      </c>
      <c r="S15" s="89">
        <f>'Great Britain and overseas'!S15-Overseas!S15</f>
        <v>17625.749532000002</v>
      </c>
      <c r="T15" s="89">
        <f>'Great Britain and overseas'!T15-Overseas!T15</f>
        <v>17738.510613999999</v>
      </c>
      <c r="U15" s="89">
        <f>'Great Britain and overseas'!U15-Overseas!U15</f>
        <v>17716.225637</v>
      </c>
      <c r="V15" s="56">
        <f>'Great Britain and overseas'!V15-Overseas!V15</f>
        <v>17111.311003999999</v>
      </c>
    </row>
    <row r="16" spans="1:22" ht="15" customHeight="1">
      <c r="A16" s="53" t="s">
        <v>184</v>
      </c>
      <c r="B16" s="89"/>
      <c r="C16" s="89"/>
      <c r="D16" s="89"/>
      <c r="E16" s="89"/>
      <c r="F16" s="89"/>
      <c r="G16" s="89"/>
      <c r="H16" s="89"/>
      <c r="I16" s="89"/>
      <c r="J16" s="89"/>
      <c r="K16" s="89"/>
      <c r="L16" s="89"/>
      <c r="M16" s="89"/>
      <c r="N16" s="89">
        <f>'Great Britain and overseas'!N16-Overseas!N16</f>
        <v>5503.9442200000003</v>
      </c>
      <c r="O16" s="89">
        <f>'Great Britain and overseas'!O16-Overseas!O16</f>
        <v>5762.439738</v>
      </c>
      <c r="P16" s="89">
        <f>'Great Britain and overseas'!P16-Overseas!P16</f>
        <v>5948.9797619999999</v>
      </c>
      <c r="Q16" s="89">
        <f>'Great Britain and overseas'!Q16-Overseas!Q16</f>
        <v>6241.6229469999998</v>
      </c>
      <c r="R16" s="89">
        <f>'Great Britain and overseas'!R16-Overseas!R16</f>
        <v>6427.1399630000005</v>
      </c>
      <c r="S16" s="89">
        <f>'Great Britain and overseas'!S16-Overseas!S16</f>
        <v>6544.0581410000013</v>
      </c>
      <c r="T16" s="89">
        <f>'Great Britain and overseas'!T16-Overseas!T16</f>
        <v>6578.0549410000003</v>
      </c>
      <c r="U16" s="89">
        <f>'Great Britain and overseas'!U16-Overseas!U16</f>
        <v>6527.4880119999998</v>
      </c>
      <c r="V16" s="56">
        <f>'Great Britain and overseas'!V16-Overseas!V16</f>
        <v>6329.2889150000001</v>
      </c>
    </row>
    <row r="17" spans="1:22" ht="15" customHeight="1">
      <c r="A17" s="109" t="s">
        <v>52</v>
      </c>
      <c r="B17" s="89">
        <f>'Great Britain and overseas'!B17-Overseas!B17</f>
        <v>7627.1742531339078</v>
      </c>
      <c r="C17" s="89">
        <f>'Great Britain and overseas'!C17-Overseas!C17</f>
        <v>7379.3575883475414</v>
      </c>
      <c r="D17" s="89">
        <f>'Great Britain and overseas'!D17-Overseas!D17</f>
        <v>7217.7833738483887</v>
      </c>
      <c r="E17" s="89">
        <f>'Great Britain and overseas'!E17-Overseas!E17</f>
        <v>6758.1287882504803</v>
      </c>
      <c r="F17" s="89">
        <f>'Great Britain and overseas'!F17-Overseas!F17</f>
        <v>6729.9117802324035</v>
      </c>
      <c r="G17" s="89">
        <f>'Great Britain and overseas'!G17-Overseas!G17</f>
        <v>6712.5246388923788</v>
      </c>
      <c r="H17" s="89">
        <f>'Great Britain and overseas'!H17-Overseas!H17</f>
        <v>6720.4809632405331</v>
      </c>
      <c r="I17" s="89">
        <f>'Great Britain and overseas'!I17-Overseas!I17</f>
        <v>6684.6248110926526</v>
      </c>
      <c r="J17" s="89">
        <f>'Great Britain and overseas'!J17-Overseas!J17</f>
        <v>6620.6823481219999</v>
      </c>
      <c r="K17" s="89">
        <f>'Great Britain and overseas'!K17-Overseas!K17</f>
        <v>6606.3000278011068</v>
      </c>
      <c r="L17" s="89">
        <f>'Great Britain and overseas'!L17-Overseas!L17</f>
        <v>6522.30196085839</v>
      </c>
      <c r="M17" s="89">
        <f>'Great Britain and overseas'!M17-Overseas!M17</f>
        <v>6611.1943664482269</v>
      </c>
      <c r="N17" s="89">
        <f>'Great Britain and overseas'!N17-Overseas!N17</f>
        <v>6471.0477297484531</v>
      </c>
      <c r="O17" s="89">
        <f>'Great Britain and overseas'!O17-Overseas!O17</f>
        <v>6065.1512116168715</v>
      </c>
      <c r="P17" s="89">
        <f>'Great Britain and overseas'!P17-Overseas!P17</f>
        <v>5517.0216970653255</v>
      </c>
      <c r="Q17" s="89">
        <f>'Great Britain and overseas'!Q17-Overseas!Q17</f>
        <v>4899.9600623752403</v>
      </c>
      <c r="R17" s="89">
        <f>'Great Britain and overseas'!R17-Overseas!R17</f>
        <v>3251.0686081431995</v>
      </c>
      <c r="S17" s="89">
        <f>'Great Britain and overseas'!S17-Overseas!S17</f>
        <v>1177.2683892966356</v>
      </c>
      <c r="T17" s="89">
        <f>'Great Britain and overseas'!T17-Overseas!T17</f>
        <v>240.22037313311591</v>
      </c>
      <c r="U17" s="89">
        <f>'Great Britain and overseas'!U17-Overseas!U17</f>
        <v>60.554256859258921</v>
      </c>
      <c r="V17" s="56">
        <f>'Great Britain and overseas'!V17-Overseas!V17</f>
        <v>14.458691474389601</v>
      </c>
    </row>
    <row r="18" spans="1:22" ht="30" customHeight="1">
      <c r="A18" s="108" t="s">
        <v>53</v>
      </c>
      <c r="B18" s="89">
        <f>'Great Britain and overseas'!B18-Overseas!B18</f>
        <v>14444.695</v>
      </c>
      <c r="C18" s="89">
        <f>'Great Britain and overseas'!C18-Overseas!C18</f>
        <v>11965.316999999999</v>
      </c>
      <c r="D18" s="89">
        <f>'Great Britain and overseas'!D18-Overseas!D18</f>
        <v>11790.69</v>
      </c>
      <c r="E18" s="89">
        <f>'Great Britain and overseas'!E18-Overseas!E18</f>
        <v>12220.356763508138</v>
      </c>
      <c r="F18" s="89">
        <f>'Great Britain and overseas'!F18-Overseas!F18</f>
        <v>13217.18750660968</v>
      </c>
      <c r="G18" s="89">
        <f>'Great Britain and overseas'!G18-Overseas!G18</f>
        <v>14151.554188755876</v>
      </c>
      <c r="H18" s="89">
        <f>'Great Britain and overseas'!H18-Overseas!H18</f>
        <v>14266.051392173891</v>
      </c>
      <c r="I18" s="89">
        <f>'Great Britain and overseas'!I18-Overseas!I18</f>
        <v>12873.426736919173</v>
      </c>
      <c r="J18" s="89">
        <f>'Great Britain and overseas'!J18-Overseas!J18</f>
        <v>10036.741303500985</v>
      </c>
      <c r="K18" s="89">
        <f>'Great Britain and overseas'!K18-Overseas!K18</f>
        <v>9149.4380201127678</v>
      </c>
      <c r="L18" s="89">
        <f>'Great Britain and overseas'!L18-Overseas!L18</f>
        <v>8837.7316566251829</v>
      </c>
      <c r="M18" s="89">
        <f>'Great Britain and overseas'!M18-Overseas!M18</f>
        <v>9027.2895628021197</v>
      </c>
      <c r="N18" s="89">
        <f>'Great Britain and overseas'!N18-Overseas!N18</f>
        <v>8684.2746089046123</v>
      </c>
      <c r="O18" s="89">
        <f>'Great Britain and overseas'!O18-Overseas!O18</f>
        <v>8373.3386583421452</v>
      </c>
      <c r="P18" s="89">
        <f>'Great Britain and overseas'!P18-Overseas!P18</f>
        <v>7856.0560426987768</v>
      </c>
      <c r="Q18" s="89">
        <f>'Great Britain and overseas'!Q18-Overseas!Q18</f>
        <v>6996.9122152324671</v>
      </c>
      <c r="R18" s="89">
        <f>'Great Britain and overseas'!R18-Overseas!R18</f>
        <v>5308.7312005743424</v>
      </c>
      <c r="S18" s="89">
        <f>'Great Britain and overseas'!S18-Overseas!S18</f>
        <v>3582.6907805060182</v>
      </c>
      <c r="T18" s="89">
        <f>'Great Britain and overseas'!T18-Overseas!T18</f>
        <v>2893.3837312275637</v>
      </c>
      <c r="U18" s="89">
        <f>'Great Britain and overseas'!U18-Overseas!U18</f>
        <v>2538.5601549985299</v>
      </c>
      <c r="V18" s="56">
        <f>'Great Britain and overseas'!V18-Overseas!V18</f>
        <v>2231.7916264473874</v>
      </c>
    </row>
    <row r="19" spans="1:22" ht="15" customHeight="1">
      <c r="A19" s="53" t="s">
        <v>54</v>
      </c>
      <c r="B19" s="89">
        <f>'Great Britain and overseas'!B19-Overseas!B19</f>
        <v>3815.0000000000009</v>
      </c>
      <c r="C19" s="89">
        <f>'Great Britain and overseas'!C19-Overseas!C19</f>
        <v>3773</v>
      </c>
      <c r="D19" s="89">
        <f>'Great Britain and overseas'!D19-Overseas!D19</f>
        <v>3619</v>
      </c>
      <c r="E19" s="89">
        <f>'Great Britain and overseas'!E19-Overseas!E19</f>
        <v>3781</v>
      </c>
      <c r="F19" s="89">
        <f>'Great Britain and overseas'!F19-Overseas!F19</f>
        <v>3921.9510328888305</v>
      </c>
      <c r="G19" s="89">
        <f>'Great Britain and overseas'!G19-Overseas!G19</f>
        <v>4328.5269909929939</v>
      </c>
      <c r="H19" s="89">
        <f>'Great Britain and overseas'!H19-Overseas!H19</f>
        <v>4326.2286007173243</v>
      </c>
      <c r="I19" s="89">
        <f>'Great Britain and overseas'!I19-Overseas!I19</f>
        <v>2381.2137188760844</v>
      </c>
      <c r="J19" s="89"/>
      <c r="K19" s="89"/>
      <c r="L19" s="89"/>
      <c r="M19" s="89"/>
      <c r="N19" s="89"/>
      <c r="O19" s="89"/>
      <c r="P19" s="89"/>
      <c r="Q19" s="89"/>
      <c r="R19" s="89"/>
      <c r="S19" s="89"/>
      <c r="T19" s="89"/>
      <c r="U19" s="89"/>
      <c r="V19" s="56"/>
    </row>
    <row r="20" spans="1:22" ht="15" customHeight="1">
      <c r="A20" s="53" t="s">
        <v>185</v>
      </c>
      <c r="B20" s="89"/>
      <c r="C20" s="89"/>
      <c r="D20" s="89"/>
      <c r="E20" s="89"/>
      <c r="F20" s="89">
        <f>'Great Britain and overseas'!F20-Overseas!F20</f>
        <v>4216.3272647588783</v>
      </c>
      <c r="G20" s="89">
        <f>'Great Britain and overseas'!G20-Overseas!G20</f>
        <v>4559.6505850568501</v>
      </c>
      <c r="H20" s="89">
        <f>'Great Britain and overseas'!H20-Overseas!H20</f>
        <v>4550.4563242744171</v>
      </c>
      <c r="I20" s="89">
        <f>'Great Britain and overseas'!I20-Overseas!I20</f>
        <v>4864.5214446088221</v>
      </c>
      <c r="J20" s="89">
        <f>'Great Britain and overseas'!J20-Overseas!J20</f>
        <v>4855.2579744948616</v>
      </c>
      <c r="K20" s="89">
        <f>'Great Britain and overseas'!K20-Overseas!K20</f>
        <v>4531.9654036625643</v>
      </c>
      <c r="L20" s="89">
        <f>'Great Britain and overseas'!L20-Overseas!L20</f>
        <v>4574.1064275511508</v>
      </c>
      <c r="M20" s="89">
        <f>'Great Britain and overseas'!M20-Overseas!M20</f>
        <v>5056.6689142085979</v>
      </c>
      <c r="N20" s="89">
        <f>'Great Britain and overseas'!N20-Overseas!N20</f>
        <v>5098.5480961587791</v>
      </c>
      <c r="O20" s="89">
        <f>'Great Britain and overseas'!O20-Overseas!O20</f>
        <v>4984.7252710941675</v>
      </c>
      <c r="P20" s="89">
        <f>'Great Britain and overseas'!P20-Overseas!P20</f>
        <v>4634.857444207777</v>
      </c>
      <c r="Q20" s="89">
        <f>'Great Britain and overseas'!Q20-Overseas!Q20</f>
        <v>4042.1420114912289</v>
      </c>
      <c r="R20" s="89">
        <f>'Great Britain and overseas'!R20-Overseas!R20</f>
        <v>2489.353040548358</v>
      </c>
      <c r="S20" s="89">
        <f>'Great Britain and overseas'!S20-Overseas!S20</f>
        <v>991.6046933166707</v>
      </c>
      <c r="T20" s="89">
        <f>'Great Britain and overseas'!T20-Overseas!T20</f>
        <v>459.81534836531472</v>
      </c>
      <c r="U20" s="89">
        <f>'Great Britain and overseas'!U20-Overseas!U20</f>
        <v>232.51925095554586</v>
      </c>
      <c r="V20" s="56">
        <f>'Great Britain and overseas'!V20-Overseas!V20</f>
        <v>91.004772379116716</v>
      </c>
    </row>
    <row r="21" spans="1:22" ht="15" customHeight="1">
      <c r="A21" s="53" t="s">
        <v>186</v>
      </c>
      <c r="B21" s="89"/>
      <c r="C21" s="89"/>
      <c r="D21" s="89"/>
      <c r="E21" s="89"/>
      <c r="F21" s="89">
        <f>'Great Britain and overseas'!F21-Overseas!F21</f>
        <v>4480.6202864355382</v>
      </c>
      <c r="G21" s="89">
        <f>'Great Britain and overseas'!G21-Overseas!G21</f>
        <v>4646.9565574720364</v>
      </c>
      <c r="H21" s="89">
        <f>'Great Britain and overseas'!H21-Overseas!H21</f>
        <v>4788.2557127179343</v>
      </c>
      <c r="I21" s="89">
        <f>'Great Britain and overseas'!I21-Overseas!I21</f>
        <v>5010.7914373458943</v>
      </c>
      <c r="J21" s="89">
        <f>'Great Britain and overseas'!J21-Overseas!J21</f>
        <v>4587.5147152427444</v>
      </c>
      <c r="K21" s="89">
        <f>'Great Britain and overseas'!K21-Overseas!K21</f>
        <v>3942.7930569426776</v>
      </c>
      <c r="L21" s="89">
        <f>'Great Britain and overseas'!L21-Overseas!L21</f>
        <v>3604.181603232314</v>
      </c>
      <c r="M21" s="89">
        <f>'Great Britain and overseas'!M21-Overseas!M21</f>
        <v>3385.5153130824929</v>
      </c>
      <c r="N21" s="89">
        <f>'Great Britain and overseas'!N21-Overseas!N21</f>
        <v>3061.106059181579</v>
      </c>
      <c r="O21" s="89">
        <f>'Great Britain and overseas'!O21-Overseas!O21</f>
        <v>2842.1400935367933</v>
      </c>
      <c r="P21" s="89">
        <f>'Great Britain and overseas'!P21-Overseas!P21</f>
        <v>2586.1361960731397</v>
      </c>
      <c r="Q21" s="89">
        <f>'Great Britain and overseas'!Q21-Overseas!Q21</f>
        <v>2304.2647555632357</v>
      </c>
      <c r="R21" s="89">
        <f>'Great Britain and overseas'!R21-Overseas!R21</f>
        <v>2110.4036108516007</v>
      </c>
      <c r="S21" s="89">
        <f>'Great Britain and overseas'!S21-Overseas!S21</f>
        <v>1856.466914083627</v>
      </c>
      <c r="T21" s="89">
        <f>'Great Britain and overseas'!T21-Overseas!T21</f>
        <v>1698.7981513881768</v>
      </c>
      <c r="U21" s="89">
        <f>'Great Britain and overseas'!U21-Overseas!U21</f>
        <v>1561.6357144612523</v>
      </c>
      <c r="V21" s="56">
        <f>'Great Britain and overseas'!V21-Overseas!V21</f>
        <v>1407.7797719760661</v>
      </c>
    </row>
    <row r="22" spans="1:22" ht="15" customHeight="1">
      <c r="A22" s="53" t="s">
        <v>187</v>
      </c>
      <c r="B22" s="89"/>
      <c r="C22" s="89"/>
      <c r="D22" s="89"/>
      <c r="E22" s="89"/>
      <c r="F22" s="89">
        <f>'Great Britain and overseas'!F22-Overseas!F22</f>
        <v>210.10321714537955</v>
      </c>
      <c r="G22" s="89">
        <f>'Great Britain and overseas'!G22-Overseas!G22</f>
        <v>270.54904521067942</v>
      </c>
      <c r="H22" s="89">
        <f>'Great Britain and overseas'!H22-Overseas!H22</f>
        <v>292.00557556425974</v>
      </c>
      <c r="I22" s="89">
        <f>'Great Britain and overseas'!I22-Overseas!I22</f>
        <v>317.28259298054263</v>
      </c>
      <c r="J22" s="89">
        <f>'Great Britain and overseas'!J22-Overseas!J22</f>
        <v>312.66128505767614</v>
      </c>
      <c r="K22" s="89">
        <f>'Great Britain and overseas'!K22-Overseas!K22</f>
        <v>296.30574154435203</v>
      </c>
      <c r="L22" s="89">
        <f>'Great Britain and overseas'!L22-Overseas!L22</f>
        <v>290.48548701729459</v>
      </c>
      <c r="M22" s="89">
        <f>'Great Britain and overseas'!M22-Overseas!M22</f>
        <v>283.72187865289754</v>
      </c>
      <c r="N22" s="89">
        <f>'Great Britain and overseas'!N22-Overseas!N22</f>
        <v>276.94990169243863</v>
      </c>
      <c r="O22" s="89">
        <f>'Great Britain and overseas'!O22-Overseas!O22</f>
        <v>304.28514955817315</v>
      </c>
      <c r="P22" s="89">
        <f>'Great Britain and overseas'!P22-Overseas!P22</f>
        <v>388.24454173128265</v>
      </c>
      <c r="Q22" s="89">
        <f>'Great Britain and overseas'!Q22-Overseas!Q22</f>
        <v>430.68552026831765</v>
      </c>
      <c r="R22" s="89">
        <f>'Great Britain and overseas'!R22-Overseas!R22</f>
        <v>508.21788711256062</v>
      </c>
      <c r="S22" s="89">
        <f>'Great Britain and overseas'!S22-Overseas!S22</f>
        <v>557.83154347728646</v>
      </c>
      <c r="T22" s="89">
        <f>'Great Britain and overseas'!T22-Overseas!T22</f>
        <v>585.49981248498966</v>
      </c>
      <c r="U22" s="89">
        <f>'Great Britain and overseas'!U22-Overseas!U22</f>
        <v>613.42440554813788</v>
      </c>
      <c r="V22" s="56">
        <f>'Great Britain and overseas'!V22-Overseas!V22</f>
        <v>626.23298274001695</v>
      </c>
    </row>
    <row r="23" spans="1:22" ht="15" customHeight="1">
      <c r="A23" s="53" t="s">
        <v>188</v>
      </c>
      <c r="B23" s="89"/>
      <c r="C23" s="89"/>
      <c r="D23" s="89"/>
      <c r="E23" s="89"/>
      <c r="F23" s="89">
        <f>'Great Britain and overseas'!F23-Overseas!F23</f>
        <v>388.18570538105348</v>
      </c>
      <c r="G23" s="89">
        <f>'Great Britain and overseas'!G23-Overseas!G23</f>
        <v>345.87101002331644</v>
      </c>
      <c r="H23" s="89">
        <f>'Great Britain and overseas'!H23-Overseas!H23</f>
        <v>309.10517889995447</v>
      </c>
      <c r="I23" s="89">
        <f>'Great Britain and overseas'!I23-Overseas!I23</f>
        <v>299.61754310782629</v>
      </c>
      <c r="J23" s="89">
        <f>'Great Britain and overseas'!J23-Overseas!J23</f>
        <v>281.30732870570284</v>
      </c>
      <c r="K23" s="89">
        <f>'Great Britain and overseas'!K23-Overseas!K23</f>
        <v>378.35004780745032</v>
      </c>
      <c r="L23" s="89">
        <f>'Great Britain and overseas'!L23-Overseas!L23</f>
        <v>368.66753161326039</v>
      </c>
      <c r="M23" s="89">
        <f>'Great Britain and overseas'!M23-Overseas!M23</f>
        <v>301.3534905419678</v>
      </c>
      <c r="N23" s="89">
        <f>'Great Britain and overseas'!N23-Overseas!N23</f>
        <v>247.67378810089616</v>
      </c>
      <c r="O23" s="89">
        <f>'Great Britain and overseas'!O23-Overseas!O23</f>
        <v>242.19662215266032</v>
      </c>
      <c r="P23" s="89">
        <f>'Great Britain and overseas'!P23-Overseas!P23</f>
        <v>246.83748264644069</v>
      </c>
      <c r="Q23" s="89">
        <f>'Great Britain and overseas'!Q23-Overseas!Q23</f>
        <v>219.81479420440877</v>
      </c>
      <c r="R23" s="89">
        <f>'Great Britain and overseas'!R23-Overseas!R23</f>
        <v>200.76365649788397</v>
      </c>
      <c r="S23" s="89">
        <f>'Great Britain and overseas'!S23-Overseas!S23</f>
        <v>176.81397513004154</v>
      </c>
      <c r="T23" s="89">
        <f>'Great Britain and overseas'!T23-Overseas!T23</f>
        <v>149.26685628878801</v>
      </c>
      <c r="U23" s="89">
        <f>'Great Britain and overseas'!U23-Overseas!U23</f>
        <v>130.99583973441366</v>
      </c>
      <c r="V23" s="56">
        <f>'Great Britain and overseas'!V23-Overseas!V23</f>
        <v>106.81770047198142</v>
      </c>
    </row>
    <row r="24" spans="1:22" ht="30" customHeight="1">
      <c r="A24" s="109" t="s">
        <v>59</v>
      </c>
      <c r="B24" s="89"/>
      <c r="C24" s="89"/>
      <c r="D24" s="89"/>
      <c r="E24" s="89"/>
      <c r="F24" s="89">
        <f>'Great Britain and overseas'!F24-Overseas!F24</f>
        <v>697.9685576661949</v>
      </c>
      <c r="G24" s="89">
        <f>'Great Britain and overseas'!G24-Overseas!G24</f>
        <v>716.15760986455359</v>
      </c>
      <c r="H24" s="89">
        <f>'Great Britain and overseas'!H24-Overseas!H24</f>
        <v>719.67213011349156</v>
      </c>
      <c r="I24" s="89">
        <f>'Great Britain and overseas'!I24-Overseas!I24</f>
        <v>723.43832571050007</v>
      </c>
      <c r="J24" s="89">
        <f>'Great Britain and overseas'!J24-Overseas!J24</f>
        <v>738.44562063752142</v>
      </c>
      <c r="K24" s="89">
        <f>'Great Britain and overseas'!K24-Overseas!K24</f>
        <v>734.20311738411635</v>
      </c>
      <c r="L24" s="89">
        <f>'Great Britain and overseas'!L24-Overseas!L24</f>
        <v>735.0741639889643</v>
      </c>
      <c r="M24" s="89">
        <f>'Great Britain and overseas'!M24-Overseas!M24</f>
        <v>740.48141563958882</v>
      </c>
      <c r="N24" s="89">
        <f>'Great Britain and overseas'!N24-Overseas!N24</f>
        <v>762.78275616139626</v>
      </c>
      <c r="O24" s="89">
        <f>'Great Britain and overseas'!O24-Overseas!O24</f>
        <v>790.53316273476526</v>
      </c>
      <c r="P24" s="89">
        <f>'Great Britain and overseas'!P24-Overseas!P24</f>
        <v>836.29994765225183</v>
      </c>
      <c r="Q24" s="89">
        <f>'Great Britain and overseas'!Q24-Overseas!Q24</f>
        <v>836.70966301138844</v>
      </c>
      <c r="R24" s="89">
        <f>'Great Britain and overseas'!R24-Overseas!R24</f>
        <v>854.98379443704516</v>
      </c>
      <c r="S24" s="89">
        <f>'Great Britain and overseas'!S24-Overseas!S24</f>
        <v>852.2832964249809</v>
      </c>
      <c r="T24" s="89">
        <f>'Great Britain and overseas'!T24-Overseas!T24</f>
        <v>860.4015828841525</v>
      </c>
      <c r="U24" s="89">
        <f>'Great Britain and overseas'!U24-Overseas!U24</f>
        <v>846.48260770345723</v>
      </c>
      <c r="V24" s="56">
        <f>'Great Britain and overseas'!V24-Overseas!V24</f>
        <v>818.78409000851229</v>
      </c>
    </row>
    <row r="25" spans="1:22" ht="15" customHeight="1">
      <c r="A25" s="108" t="s">
        <v>60</v>
      </c>
      <c r="B25" s="89">
        <f>'Great Britain and overseas'!B25-Overseas!B25</f>
        <v>2165.9230000000002</v>
      </c>
      <c r="C25" s="89">
        <f>'Great Britain and overseas'!C25-Overseas!C25</f>
        <v>3893.4660000000003</v>
      </c>
      <c r="D25" s="89">
        <f>'Great Britain and overseas'!D25-Overseas!D25</f>
        <v>3557.6930000000011</v>
      </c>
      <c r="E25" s="89">
        <f>'Great Britain and overseas'!E25-Overseas!E25</f>
        <v>3255.0860000000002</v>
      </c>
      <c r="F25" s="89">
        <f>'Great Britain and overseas'!F25-Overseas!F25</f>
        <v>2882.0022074649887</v>
      </c>
      <c r="G25" s="89">
        <f>'Great Britain and overseas'!G25-Overseas!G25</f>
        <v>2605.3726793355177</v>
      </c>
      <c r="H25" s="89">
        <f>'Great Britain and overseas'!H25-Overseas!H25</f>
        <v>2623.9018830870077</v>
      </c>
      <c r="I25" s="89">
        <f>'Great Britain and overseas'!I25-Overseas!I25</f>
        <v>2558.9888917766107</v>
      </c>
      <c r="J25" s="89">
        <f>'Great Britain and overseas'!J25-Overseas!J25</f>
        <v>2204.1916184380011</v>
      </c>
      <c r="K25" s="89">
        <f>'Great Britain and overseas'!K25-Overseas!K25</f>
        <v>2310.9890164573117</v>
      </c>
      <c r="L25" s="89">
        <f>'Great Britain and overseas'!L25-Overseas!L25</f>
        <v>2439.5515192322414</v>
      </c>
      <c r="M25" s="89">
        <f>'Great Britain and overseas'!M25-Overseas!M25</f>
        <v>2241.215257066543</v>
      </c>
      <c r="N25" s="89">
        <f>'Great Britain and overseas'!N25-Overseas!N25</f>
        <v>2856.4516645675271</v>
      </c>
      <c r="O25" s="89">
        <f>'Great Britain and overseas'!O25-Overseas!O25</f>
        <v>4683.3616649058677</v>
      </c>
      <c r="P25" s="89">
        <f>'Great Britain and overseas'!P25-Overseas!P25</f>
        <v>4472.798228943524</v>
      </c>
      <c r="Q25" s="89">
        <f>'Great Britain and overseas'!Q25-Overseas!Q25</f>
        <v>4933.1512271366146</v>
      </c>
      <c r="R25" s="89">
        <f>'Great Britain and overseas'!R25-Overseas!R25</f>
        <v>5168.8944334649896</v>
      </c>
      <c r="S25" s="89">
        <f>'Great Britain and overseas'!S25-Overseas!S25</f>
        <v>4337.2360823008039</v>
      </c>
      <c r="T25" s="89">
        <f>'Great Britain and overseas'!T25-Overseas!T25</f>
        <v>3064.4667501255358</v>
      </c>
      <c r="U25" s="89">
        <f>'Great Britain and overseas'!U25-Overseas!U25</f>
        <v>2312.6386809696141</v>
      </c>
      <c r="V25" s="56">
        <f>'Great Britain and overseas'!V25-Overseas!V25</f>
        <v>1875.1595751042232</v>
      </c>
    </row>
    <row r="26" spans="1:22" ht="15" customHeight="1">
      <c r="A26" s="108" t="s">
        <v>61</v>
      </c>
      <c r="B26" s="89">
        <f>'Great Britain and overseas'!B26-Overseas!B26</f>
        <v>32.725000000000001</v>
      </c>
      <c r="C26" s="89">
        <f>'Great Britain and overseas'!C26-Overseas!C26</f>
        <v>35.762999999999998</v>
      </c>
      <c r="D26" s="89">
        <f>'Great Britain and overseas'!D26-Overseas!D26</f>
        <v>38.264000000000003</v>
      </c>
      <c r="E26" s="89">
        <f>'Great Britain and overseas'!E26-Overseas!E26</f>
        <v>38.268000000000001</v>
      </c>
      <c r="F26" s="89">
        <f>'Great Britain and overseas'!F26-Overseas!F26</f>
        <v>44.713000000000001</v>
      </c>
      <c r="G26" s="89">
        <f>'Great Britain and overseas'!G26-Overseas!G26</f>
        <v>55.716050032285139</v>
      </c>
      <c r="H26" s="89">
        <f>'Great Britain and overseas'!H26-Overseas!H26</f>
        <v>68.73589613</v>
      </c>
      <c r="I26" s="89">
        <f>'Great Britain and overseas'!I26-Overseas!I26</f>
        <v>127.41814222394018</v>
      </c>
      <c r="J26" s="89">
        <f>'Great Britain and overseas'!J26-Overseas!J26</f>
        <v>149.36814039025546</v>
      </c>
      <c r="K26" s="89">
        <f>'Great Britain and overseas'!K26-Overseas!K26</f>
        <v>163.46786596415791</v>
      </c>
      <c r="L26" s="89">
        <f>'Great Britain and overseas'!L26-Overseas!L26</f>
        <v>175.0486397365888</v>
      </c>
      <c r="M26" s="89">
        <f>'Great Britain and overseas'!M26-Overseas!M26</f>
        <v>246.44821676246605</v>
      </c>
      <c r="N26" s="89">
        <f>'Great Britain and overseas'!N26-Overseas!N26</f>
        <v>320.3740182688075</v>
      </c>
      <c r="O26" s="89">
        <f>'Great Britain and overseas'!O26-Overseas!O26</f>
        <v>343.85469660918096</v>
      </c>
      <c r="P26" s="89">
        <f>'Great Britain and overseas'!P26-Overseas!P26</f>
        <v>342.58961085960186</v>
      </c>
      <c r="Q26" s="89">
        <f>'Great Britain and overseas'!Q26-Overseas!Q26</f>
        <v>364.78592232397125</v>
      </c>
      <c r="R26" s="89">
        <f>'Great Britain and overseas'!R26-Overseas!R26</f>
        <v>394.62503708961304</v>
      </c>
      <c r="S26" s="89">
        <f>'Great Britain and overseas'!S26-Overseas!S26</f>
        <v>398.60107762647056</v>
      </c>
      <c r="T26" s="89">
        <f>'Great Britain and overseas'!T26-Overseas!T26</f>
        <v>415.68854411254273</v>
      </c>
      <c r="U26" s="89">
        <f>'Great Britain and overseas'!U26-Overseas!U26</f>
        <v>439.68328911678032</v>
      </c>
      <c r="V26" s="56">
        <f>'Great Britain and overseas'!V26-Overseas!V26</f>
        <v>435.25223401852713</v>
      </c>
    </row>
    <row r="27" spans="1:22" ht="15" customHeight="1">
      <c r="A27" s="108" t="s">
        <v>189</v>
      </c>
      <c r="B27" s="89"/>
      <c r="C27" s="89"/>
      <c r="D27" s="89"/>
      <c r="E27" s="89"/>
      <c r="F27" s="89"/>
      <c r="G27" s="89"/>
      <c r="H27" s="89"/>
      <c r="I27" s="89"/>
      <c r="J27" s="89">
        <f>'Great Britain and overseas'!J27-Overseas!J27</f>
        <v>425.35699497931432</v>
      </c>
      <c r="K27" s="89">
        <f>'Great Britain and overseas'!K27-Overseas!K27</f>
        <v>449.6072684537466</v>
      </c>
      <c r="L27" s="89">
        <f>'Great Britain and overseas'!L27-Overseas!L27</f>
        <v>476.27213789694639</v>
      </c>
      <c r="M27" s="89">
        <f>'Great Britain and overseas'!M27-Overseas!M27</f>
        <v>497.64711229305311</v>
      </c>
      <c r="N27" s="89">
        <f>'Great Britain and overseas'!N27-Overseas!N27</f>
        <v>515.13750610718887</v>
      </c>
      <c r="O27" s="89">
        <f>'Great Britain and overseas'!O27-Overseas!O27</f>
        <v>536.24584358410516</v>
      </c>
      <c r="P27" s="89">
        <f>'Great Britain and overseas'!P27-Overseas!P27</f>
        <v>565.04847507227998</v>
      </c>
      <c r="Q27" s="89">
        <f>'Great Britain and overseas'!Q27-Overseas!Q27</f>
        <v>573.57955790020594</v>
      </c>
      <c r="R27" s="89">
        <f>'Great Britain and overseas'!R27-Overseas!R27</f>
        <v>581.96717842993792</v>
      </c>
      <c r="S27" s="89">
        <f>'Great Britain and overseas'!S27-Overseas!S27</f>
        <v>591.74134486956291</v>
      </c>
      <c r="T27" s="89">
        <f>'Great Britain and overseas'!T27-Overseas!T27</f>
        <v>597.02929659073902</v>
      </c>
      <c r="U27" s="89">
        <f>'Great Britain and overseas'!U27-Overseas!U27</f>
        <v>606.62578991538703</v>
      </c>
      <c r="V27" s="56">
        <f>'Great Britain and overseas'!V27-Overseas!V27</f>
        <v>613.34229432688994</v>
      </c>
    </row>
    <row r="28" spans="1:22" ht="15" customHeight="1">
      <c r="A28" s="108" t="s">
        <v>95</v>
      </c>
      <c r="B28" s="89"/>
      <c r="C28" s="89"/>
      <c r="D28" s="89"/>
      <c r="E28" s="89"/>
      <c r="F28" s="89"/>
      <c r="G28" s="89"/>
      <c r="H28" s="89"/>
      <c r="I28" s="89"/>
      <c r="J28" s="89">
        <f>'Great Britain and overseas'!J28-Overseas!J28</f>
        <v>5969.597390712187</v>
      </c>
      <c r="K28" s="89">
        <f>'Great Britain and overseas'!K28-Overseas!K28</f>
        <v>6425.5372541822389</v>
      </c>
      <c r="L28" s="89">
        <f>'Great Britain and overseas'!L28-Overseas!L28</f>
        <v>6867.0484892278673</v>
      </c>
      <c r="M28" s="89">
        <f>'Great Britain and overseas'!M28-Overseas!M28</f>
        <v>7365.2919609688215</v>
      </c>
      <c r="N28" s="89">
        <f>'Great Britain and overseas'!N28-Overseas!N28</f>
        <v>7702.2804687505395</v>
      </c>
      <c r="O28" s="89">
        <f>'Great Britain and overseas'!O28-Overseas!O28</f>
        <v>8128.0534751815894</v>
      </c>
      <c r="P28" s="89">
        <f>'Great Britain and overseas'!P28-Overseas!P28</f>
        <v>8241.2814147308345</v>
      </c>
      <c r="Q28" s="89">
        <f>'Great Britain and overseas'!Q28-Overseas!Q28</f>
        <v>8051.4179479217419</v>
      </c>
      <c r="R28" s="89">
        <f>'Great Britain and overseas'!R28-Overseas!R28</f>
        <v>7510.3196600284164</v>
      </c>
      <c r="S28" s="89">
        <f>'Great Britain and overseas'!S28-Overseas!S28</f>
        <v>7040.9213552381907</v>
      </c>
      <c r="T28" s="89">
        <f>'Great Britain and overseas'!T28-Overseas!T28</f>
        <v>6575.5085156147125</v>
      </c>
      <c r="U28" s="89">
        <f>'Great Britain and overseas'!U28-Overseas!U28</f>
        <v>6077.3202593918395</v>
      </c>
      <c r="V28" s="56">
        <f>'Great Britain and overseas'!V28-Overseas!V28</f>
        <v>5664.7603310116538</v>
      </c>
    </row>
    <row r="29" spans="1:22" ht="30" customHeight="1">
      <c r="A29" s="108" t="s">
        <v>108</v>
      </c>
      <c r="B29" s="89"/>
      <c r="C29" s="89"/>
      <c r="D29" s="89"/>
      <c r="E29" s="89"/>
      <c r="F29" s="89"/>
      <c r="G29" s="89"/>
      <c r="H29" s="89"/>
      <c r="I29" s="89"/>
      <c r="J29" s="89"/>
      <c r="K29" s="89"/>
      <c r="L29" s="89"/>
      <c r="M29" s="89"/>
      <c r="N29" s="89"/>
      <c r="O29" s="89"/>
      <c r="P29" s="89"/>
      <c r="Q29" s="89"/>
      <c r="R29" s="89"/>
      <c r="S29" s="89">
        <f>'Great Britain and overseas'!S29-Overseas!S29</f>
        <v>160.18858975379089</v>
      </c>
      <c r="T29" s="89">
        <f>'Great Britain and overseas'!T29-Overseas!T29</f>
        <v>1558.9758662697466</v>
      </c>
      <c r="U29" s="89">
        <f>'Great Britain and overseas'!U29-Overseas!U29</f>
        <v>2993.2758008317928</v>
      </c>
      <c r="V29" s="56">
        <f>'Great Britain and overseas'!V29-Overseas!V29</f>
        <v>5141.8648032100946</v>
      </c>
    </row>
    <row r="30" spans="1:22" ht="15" customHeight="1">
      <c r="A30" s="108" t="s">
        <v>62</v>
      </c>
      <c r="B30" s="89">
        <f>'Great Britain and overseas'!B30-Overseas!B30</f>
        <v>905.10621363318273</v>
      </c>
      <c r="C30" s="89">
        <f>'Great Britain and overseas'!C30-Overseas!C30</f>
        <v>998.22706791707037</v>
      </c>
      <c r="D30" s="89">
        <f>'Great Britain and overseas'!D30-Overseas!D30</f>
        <v>983.42924883940941</v>
      </c>
      <c r="E30" s="89">
        <f>'Great Britain and overseas'!E30-Overseas!E30</f>
        <v>1005.4076162528007</v>
      </c>
      <c r="F30" s="89">
        <f>'Great Britain and overseas'!F30-Overseas!F30</f>
        <v>1011.8514966829613</v>
      </c>
      <c r="G30" s="89">
        <f>'Great Britain and overseas'!G30-Overseas!G30</f>
        <v>1037.5165106653585</v>
      </c>
      <c r="H30" s="89">
        <f>'Great Britain and overseas'!H30-Overseas!H30</f>
        <v>955.96785969558027</v>
      </c>
      <c r="I30" s="89">
        <f>'Great Britain and overseas'!I30-Overseas!I30</f>
        <v>934.46096672818339</v>
      </c>
      <c r="J30" s="89">
        <f>'Great Britain and overseas'!J30-Overseas!J30</f>
        <v>916.75485896934424</v>
      </c>
      <c r="K30" s="89">
        <f>'Great Britain and overseas'!K30-Overseas!K30</f>
        <v>898.51391284277395</v>
      </c>
      <c r="L30" s="89">
        <f>'Great Britain and overseas'!L30-Overseas!L30</f>
        <v>901.62759440387299</v>
      </c>
      <c r="M30" s="89">
        <f>'Great Britain and overseas'!M30-Overseas!M30</f>
        <v>896.43232962702427</v>
      </c>
      <c r="N30" s="89">
        <f>'Great Britain and overseas'!N30-Overseas!N30</f>
        <v>885.4792646680346</v>
      </c>
      <c r="O30" s="89">
        <f>'Great Britain and overseas'!O30-Overseas!O30</f>
        <v>904.60355640210469</v>
      </c>
      <c r="P30" s="89">
        <f>'Great Britain and overseas'!P30-Overseas!P30</f>
        <v>886.43199369149579</v>
      </c>
      <c r="Q30" s="89">
        <f>'Great Britain and overseas'!Q30-Overseas!Q30</f>
        <v>878.81722756878025</v>
      </c>
      <c r="R30" s="89">
        <f>'Great Britain and overseas'!R30-Overseas!R30</f>
        <v>884.9730475817538</v>
      </c>
      <c r="S30" s="89">
        <f>'Great Britain and overseas'!S30-Overseas!S30</f>
        <v>858.28863226178396</v>
      </c>
      <c r="T30" s="89">
        <f>'Great Britain and overseas'!T30-Overseas!T30</f>
        <v>734.65229398670147</v>
      </c>
      <c r="U30" s="89">
        <f>'Great Britain and overseas'!U30-Overseas!U30</f>
        <v>469.23113774937826</v>
      </c>
      <c r="V30" s="56">
        <f>'Great Britain and overseas'!V30-Overseas!V30</f>
        <v>233.9741920778153</v>
      </c>
    </row>
    <row r="31" spans="1:22" ht="15" customHeight="1">
      <c r="A31" s="53" t="s">
        <v>49</v>
      </c>
      <c r="B31" s="89"/>
      <c r="C31" s="89"/>
      <c r="D31" s="89"/>
      <c r="E31" s="89"/>
      <c r="F31" s="89">
        <f>'Great Britain and overseas'!F31-Overseas!F31</f>
        <v>849.3025756935441</v>
      </c>
      <c r="G31" s="89">
        <f>'Great Britain and overseas'!G31-Overseas!G31</f>
        <v>872.44724877163992</v>
      </c>
      <c r="H31" s="89">
        <f>'Great Britain and overseas'!H31-Overseas!H31</f>
        <v>793.59456322190704</v>
      </c>
      <c r="I31" s="89">
        <f>'Great Britain and overseas'!I31-Overseas!I31</f>
        <v>764.80458587537396</v>
      </c>
      <c r="J31" s="89">
        <f>'Great Britain and overseas'!J31-Overseas!J31</f>
        <v>792.6684852261269</v>
      </c>
      <c r="K31" s="89">
        <f>'Great Britain and overseas'!K31-Overseas!K31</f>
        <v>770.43360540584194</v>
      </c>
      <c r="L31" s="89">
        <f>'Great Britain and overseas'!L31-Overseas!L31</f>
        <v>766.66902169763466</v>
      </c>
      <c r="M31" s="89">
        <f>'Great Britain and overseas'!M31-Overseas!M31</f>
        <v>696.01026666965834</v>
      </c>
      <c r="N31" s="89">
        <f>'Great Britain and overseas'!N31-Overseas!N31</f>
        <v>710.24052765105364</v>
      </c>
      <c r="O31" s="89">
        <f>'Great Britain and overseas'!O31-Overseas!O31</f>
        <v>721.63479091731404</v>
      </c>
      <c r="P31" s="89">
        <f>'Great Britain and overseas'!P31-Overseas!P31</f>
        <v>716.69594337533624</v>
      </c>
      <c r="Q31" s="89">
        <f>'Great Britain and overseas'!Q31-Overseas!Q31</f>
        <v>709.77165997078077</v>
      </c>
      <c r="R31" s="89">
        <f>'Great Britain and overseas'!R31-Overseas!R31</f>
        <v>725.78546922329622</v>
      </c>
      <c r="S31" s="89">
        <f>'Great Britain and overseas'!S31-Overseas!S31</f>
        <v>713.87617060081607</v>
      </c>
      <c r="T31" s="89">
        <f>'Great Britain and overseas'!T31-Overseas!T31</f>
        <v>596.62463659763898</v>
      </c>
      <c r="U31" s="89">
        <f>'Great Britain and overseas'!U31-Overseas!U31</f>
        <v>341.29260291443779</v>
      </c>
      <c r="V31" s="56">
        <f>'Great Britain and overseas'!V31-Overseas!V31</f>
        <v>110.60733864487104</v>
      </c>
    </row>
    <row r="32" spans="1:22" ht="15" customHeight="1">
      <c r="A32" s="53" t="s">
        <v>50</v>
      </c>
      <c r="B32" s="89"/>
      <c r="C32" s="89"/>
      <c r="D32" s="89"/>
      <c r="E32" s="89"/>
      <c r="F32" s="89">
        <f>'Great Britain and overseas'!F32-Overseas!F32</f>
        <v>162.54892098941741</v>
      </c>
      <c r="G32" s="89">
        <f>'Great Britain and overseas'!G32-Overseas!G32</f>
        <v>165.06926189371853</v>
      </c>
      <c r="H32" s="89">
        <f>'Great Britain and overseas'!H32-Overseas!H32</f>
        <v>162.37329647367341</v>
      </c>
      <c r="I32" s="89">
        <f>'Great Britain and overseas'!I32-Overseas!I32</f>
        <v>169.65638085280963</v>
      </c>
      <c r="J32" s="89">
        <f>'Great Britain and overseas'!J32-Overseas!J32</f>
        <v>124.08637374321739</v>
      </c>
      <c r="K32" s="89">
        <f>'Great Britain and overseas'!K32-Overseas!K32</f>
        <v>128.08030743693195</v>
      </c>
      <c r="L32" s="89">
        <f>'Great Britain and overseas'!L32-Overseas!L32</f>
        <v>134.95857270623807</v>
      </c>
      <c r="M32" s="89">
        <f>'Great Britain and overseas'!M32-Overseas!M32</f>
        <v>200.42206295736582</v>
      </c>
      <c r="N32" s="89">
        <f>'Great Britain and overseas'!N32-Overseas!N32</f>
        <v>175.23873701698113</v>
      </c>
      <c r="O32" s="89">
        <f>'Great Britain and overseas'!O32-Overseas!O32</f>
        <v>182.96876548479077</v>
      </c>
      <c r="P32" s="89">
        <f>'Great Britain and overseas'!P32-Overseas!P32</f>
        <v>169.73605031615972</v>
      </c>
      <c r="Q32" s="89">
        <f>'Great Britain and overseas'!Q32-Overseas!Q32</f>
        <v>169.04556759799937</v>
      </c>
      <c r="R32" s="89">
        <f>'Great Britain and overseas'!R32-Overseas!R32</f>
        <v>159.18757835845742</v>
      </c>
      <c r="S32" s="89">
        <f>'Great Britain and overseas'!S32-Overseas!S32</f>
        <v>144.41246166096778</v>
      </c>
      <c r="T32" s="89">
        <f>'Great Britain and overseas'!T32-Overseas!T32</f>
        <v>138.02765738906251</v>
      </c>
      <c r="U32" s="89">
        <f>'Great Britain and overseas'!U32-Overseas!U32</f>
        <v>127.93853483494041</v>
      </c>
      <c r="V32" s="56">
        <f>'Great Britain and overseas'!V32-Overseas!V32</f>
        <v>123.36685343294428</v>
      </c>
    </row>
    <row r="33" spans="1:22" ht="15">
      <c r="A33" s="110" t="s">
        <v>63</v>
      </c>
      <c r="B33" s="89">
        <f>'Great Britain and overseas'!B33-Overseas!B33</f>
        <v>30978.606305194102</v>
      </c>
      <c r="C33" s="89">
        <f>'Great Britain and overseas'!C33-Overseas!C33</f>
        <v>32465.764926281117</v>
      </c>
      <c r="D33" s="89">
        <f>'Great Britain and overseas'!D33-Overseas!D33</f>
        <v>34392.677598671806</v>
      </c>
      <c r="E33" s="89">
        <f>'Great Britain and overseas'!E33-Overseas!E33</f>
        <v>36492.531179201949</v>
      </c>
      <c r="F33" s="89">
        <f>'Great Britain and overseas'!F33-Overseas!F33</f>
        <v>37348.119270192212</v>
      </c>
      <c r="G33" s="89">
        <f>'Great Britain and overseas'!G33-Overseas!G33</f>
        <v>40407.874381371039</v>
      </c>
      <c r="H33" s="89">
        <f>'Great Britain and overseas'!H33-Overseas!H33</f>
        <v>42744.572821105321</v>
      </c>
      <c r="I33" s="89">
        <f>'Great Britain and overseas'!I33-Overseas!I33</f>
        <v>44752.758220528071</v>
      </c>
      <c r="J33" s="89">
        <f>'Great Britain and overseas'!J33-Overseas!J33</f>
        <v>46910.856754307577</v>
      </c>
      <c r="K33" s="89">
        <f>'Great Britain and overseas'!K33-Overseas!K33</f>
        <v>49386.841453163375</v>
      </c>
      <c r="L33" s="89">
        <f>'Great Britain and overseas'!L33-Overseas!L33</f>
        <v>51489.520390207283</v>
      </c>
      <c r="M33" s="89">
        <f>'Great Britain and overseas'!M33-Overseas!M33</f>
        <v>55260.526005525193</v>
      </c>
      <c r="N33" s="89">
        <f>'Great Britain and overseas'!N33-Overseas!N33</f>
        <v>59073.226204993392</v>
      </c>
      <c r="O33" s="89">
        <f>'Great Britain and overseas'!O33-Overseas!O33</f>
        <v>64142.203567995239</v>
      </c>
      <c r="P33" s="89">
        <f>'Great Britain and overseas'!P33-Overseas!P33</f>
        <v>66819.330110807176</v>
      </c>
      <c r="Q33" s="89">
        <f>'Great Britain and overseas'!Q33-Overseas!Q33</f>
        <v>70976.10741261371</v>
      </c>
      <c r="R33" s="89">
        <f>'Great Britain and overseas'!R33-Overseas!R33</f>
        <v>76401.409639404097</v>
      </c>
      <c r="S33" s="89">
        <f>'Great Britain and overseas'!S33-Overseas!S33</f>
        <v>79629.329677085683</v>
      </c>
      <c r="T33" s="89">
        <f>'Great Britain and overseas'!T33-Overseas!T33</f>
        <v>82837.833979865391</v>
      </c>
      <c r="U33" s="89">
        <f>'Great Britain and overseas'!U33-Overseas!U33</f>
        <v>85612.636309627138</v>
      </c>
      <c r="V33" s="56">
        <f>'Great Britain and overseas'!V33-Overseas!V33</f>
        <v>87702.328957126301</v>
      </c>
    </row>
    <row r="34" spans="1:22" ht="30" customHeight="1">
      <c r="A34" s="110" t="s">
        <v>96</v>
      </c>
      <c r="B34" s="89"/>
      <c r="C34" s="89"/>
      <c r="D34" s="89"/>
      <c r="E34" s="89"/>
      <c r="F34" s="89"/>
      <c r="G34" s="89"/>
      <c r="H34" s="89"/>
      <c r="I34" s="89"/>
      <c r="J34" s="89">
        <f>'Great Britain and overseas'!J34-Overseas!J34</f>
        <v>1291.1700000000003</v>
      </c>
      <c r="K34" s="89">
        <f>'Great Britain and overseas'!K34-Overseas!K34</f>
        <v>1182.1554099521468</v>
      </c>
      <c r="L34" s="89">
        <f>'Great Britain and overseas'!L34-Overseas!L34</f>
        <v>1311.5416597044073</v>
      </c>
      <c r="M34" s="89">
        <f>'Great Britain and overseas'!M34-Overseas!M34</f>
        <v>1620.7053908555088</v>
      </c>
      <c r="N34" s="89">
        <f>'Great Britain and overseas'!N34-Overseas!N34</f>
        <v>1942.3119924759797</v>
      </c>
      <c r="O34" s="89">
        <f>'Great Britain and overseas'!O34-Overseas!O34</f>
        <v>2021.0964728572344</v>
      </c>
      <c r="P34" s="89">
        <f>'Great Britain and overseas'!P34-Overseas!P34</f>
        <v>2130.6653662073495</v>
      </c>
      <c r="Q34" s="89">
        <f>'Great Britain and overseas'!Q34-Overseas!Q34</f>
        <v>2191.1197568365283</v>
      </c>
      <c r="R34" s="89">
        <f>'Great Britain and overseas'!R34-Overseas!R34</f>
        <v>2240.7073075812009</v>
      </c>
      <c r="S34" s="89">
        <f>'Great Britain and overseas'!S34-Overseas!S34</f>
        <v>2220.5211020738088</v>
      </c>
      <c r="T34" s="89">
        <f>'Great Britain and overseas'!T34-Overseas!T34</f>
        <v>2268.6167191628465</v>
      </c>
      <c r="U34" s="89">
        <f>'Great Britain and overseas'!U34-Overseas!U34</f>
        <v>2338.5352185025145</v>
      </c>
      <c r="V34" s="56">
        <f>'Great Britain and overseas'!V34-Overseas!V34</f>
        <v>2381.5390560763767</v>
      </c>
    </row>
    <row r="35" spans="1:22" ht="15" customHeight="1">
      <c r="A35" s="110" t="s">
        <v>109</v>
      </c>
      <c r="B35" s="89"/>
      <c r="C35" s="89"/>
      <c r="D35" s="89"/>
      <c r="E35" s="89"/>
      <c r="F35" s="89"/>
      <c r="G35" s="89"/>
      <c r="H35" s="89"/>
      <c r="I35" s="89"/>
      <c r="J35" s="89"/>
      <c r="K35" s="89"/>
      <c r="L35" s="89"/>
      <c r="M35" s="89"/>
      <c r="N35" s="89"/>
      <c r="O35" s="89"/>
      <c r="P35" s="89"/>
      <c r="Q35" s="89"/>
      <c r="R35" s="89"/>
      <c r="S35" s="89">
        <f>'Great Britain and overseas'!S35-Overseas!S35</f>
        <v>5.857469660000004</v>
      </c>
      <c r="T35" s="89">
        <f>'Great Britain and overseas'!T35-Overseas!T35</f>
        <v>56.150329630000002</v>
      </c>
      <c r="U35" s="89">
        <f>'Great Britain and overseas'!U35-Overseas!U35</f>
        <v>490.79643462000007</v>
      </c>
      <c r="V35" s="56">
        <f>'Great Britain and overseas'!V35-Overseas!V35</f>
        <v>1585.2890467599989</v>
      </c>
    </row>
    <row r="36" spans="1:22" ht="15" customHeight="1">
      <c r="A36" s="110" t="s">
        <v>64</v>
      </c>
      <c r="B36" s="89"/>
      <c r="C36" s="89"/>
      <c r="D36" s="89"/>
      <c r="E36" s="89"/>
      <c r="F36" s="89">
        <f>'Great Britain and overseas'!F36-Overseas!F36</f>
        <v>1749.2679999999998</v>
      </c>
      <c r="G36" s="89">
        <f>'Great Britain and overseas'!G36-Overseas!G36</f>
        <v>1680.5630000000001</v>
      </c>
      <c r="H36" s="89">
        <f>'Great Britain and overseas'!H36-Overseas!H36</f>
        <v>1704.4359999999999</v>
      </c>
      <c r="I36" s="89">
        <f>'Great Britain and overseas'!I36-Overseas!I36</f>
        <v>1912.596</v>
      </c>
      <c r="J36" s="89">
        <f>'Great Britain and overseas'!J36-Overseas!J36</f>
        <v>2469.38442904779</v>
      </c>
      <c r="K36" s="89">
        <f>'Great Britain and overseas'!K36-Overseas!K36</f>
        <v>3107.3637531214654</v>
      </c>
      <c r="L36" s="89">
        <f>'Great Britain and overseas'!L36-Overseas!L36</f>
        <v>2007.223</v>
      </c>
      <c r="M36" s="89">
        <f>'Great Britain and overseas'!M36-Overseas!M36</f>
        <v>2061.2503380227035</v>
      </c>
      <c r="N36" s="89">
        <f>'Great Britain and overseas'!N36-Overseas!N36</f>
        <v>2687.1877948242013</v>
      </c>
      <c r="O36" s="89">
        <f>'Great Britain and overseas'!O36-Overseas!O36</f>
        <v>2719.6132516599996</v>
      </c>
      <c r="P36" s="89">
        <f>'Great Britain and overseas'!P36-Overseas!P36</f>
        <v>2743.8889029400007</v>
      </c>
      <c r="Q36" s="89">
        <f>'Great Britain and overseas'!Q36-Overseas!Q36</f>
        <v>2136.4790251899999</v>
      </c>
      <c r="R36" s="89">
        <f>'Great Britain and overseas'!R36-Overseas!R36</f>
        <v>2122.6769999999997</v>
      </c>
      <c r="S36" s="89">
        <f>'Great Britain and overseas'!S36-Overseas!S36</f>
        <v>2118.3450000000025</v>
      </c>
      <c r="T36" s="89">
        <f>'Great Britain and overseas'!T36-Overseas!T36</f>
        <v>2092.3870000000006</v>
      </c>
      <c r="U36" s="89">
        <f>'Great Britain and overseas'!U36-Overseas!U36</f>
        <v>2065.7248945200004</v>
      </c>
      <c r="V36" s="56">
        <f>'Great Britain and overseas'!V36-Overseas!V36</f>
        <v>2040.6330499415947</v>
      </c>
    </row>
    <row r="37" spans="1:22" ht="30" customHeight="1">
      <c r="A37" s="111" t="s">
        <v>190</v>
      </c>
      <c r="B37" s="80">
        <f>'Great Britain and overseas'!B37-Overseas!B37</f>
        <v>77691.914774652818</v>
      </c>
      <c r="C37" s="80">
        <f>'Great Britain and overseas'!C37-Overseas!C37</f>
        <v>78744.641172235002</v>
      </c>
      <c r="D37" s="80">
        <f>'Great Britain and overseas'!D37-Overseas!D37</f>
        <v>80442.840288300955</v>
      </c>
      <c r="E37" s="80">
        <f>'Great Britain and overseas'!E37-Overseas!E37</f>
        <v>82913.007475688544</v>
      </c>
      <c r="F37" s="80">
        <f>'Great Britain and overseas'!F37-Overseas!F37</f>
        <v>87462.765928230641</v>
      </c>
      <c r="G37" s="80">
        <f>'Great Britain and overseas'!G37-Overseas!G37</f>
        <v>93391.253597923336</v>
      </c>
      <c r="H37" s="80">
        <f>'Great Britain and overseas'!H37-Overseas!H37</f>
        <v>97674.086411134049</v>
      </c>
      <c r="I37" s="80">
        <f>'Great Britain and overseas'!I37-Overseas!I37</f>
        <v>99238.047214472957</v>
      </c>
      <c r="J37" s="80">
        <f>'Great Britain and overseas'!J37-Overseas!J37</f>
        <v>108206.33296500254</v>
      </c>
      <c r="K37" s="80">
        <f>'Great Britain and overseas'!K37-Overseas!K37</f>
        <v>112666.61730767817</v>
      </c>
      <c r="L37" s="80">
        <f>'Great Britain and overseas'!L37-Overseas!L37</f>
        <v>115813.63021182436</v>
      </c>
      <c r="M37" s="80">
        <f>'Great Britain and overseas'!M37-Overseas!M37</f>
        <v>122638.10608699945</v>
      </c>
      <c r="N37" s="80">
        <f>'Great Britain and overseas'!N37-Overseas!N37</f>
        <v>130650.09145459521</v>
      </c>
      <c r="O37" s="80">
        <f>'Great Britain and overseas'!O37-Overseas!O37</f>
        <v>143655.82921200886</v>
      </c>
      <c r="P37" s="80">
        <f>'Great Britain and overseas'!P37-Overseas!P37</f>
        <v>148704.99423093218</v>
      </c>
      <c r="Q37" s="80">
        <f>'Great Britain and overseas'!Q37-Overseas!Q37</f>
        <v>154475.01823730147</v>
      </c>
      <c r="R37" s="80">
        <f>'Great Britain and overseas'!R37-Overseas!R37</f>
        <v>161885.24456294189</v>
      </c>
      <c r="S37" s="80">
        <f>'Great Britain and overseas'!S37-Overseas!S37</f>
        <v>159494.64987648316</v>
      </c>
      <c r="T37" s="80">
        <f>'Great Britain and overseas'!T37-Overseas!T37</f>
        <v>163593.84589788521</v>
      </c>
      <c r="U37" s="80">
        <f>'Great Britain and overseas'!U37-Overseas!U37</f>
        <v>167303.39439250171</v>
      </c>
      <c r="V37" s="51">
        <f>'Great Britain and overseas'!V37-Overseas!V37</f>
        <v>169348.94300218992</v>
      </c>
    </row>
    <row r="38" spans="1:22" s="115" customFormat="1" ht="60" customHeight="1">
      <c r="A38" s="112" t="s">
        <v>34</v>
      </c>
      <c r="B38" s="113">
        <f>'Great Britain and overseas'!B38</f>
        <v>0.95561218286758176</v>
      </c>
      <c r="C38" s="113">
        <f>'Great Britain and overseas'!C38</f>
        <v>0.95422937801810592</v>
      </c>
      <c r="D38" s="113">
        <f>'Great Britain and overseas'!D38</f>
        <v>0.95406853375282796</v>
      </c>
      <c r="E38" s="113">
        <f>'Great Britain and overseas'!E38</f>
        <v>0.95044993811249245</v>
      </c>
      <c r="F38" s="113">
        <f>'Great Britain and overseas'!F38</f>
        <v>0.96069613855583968</v>
      </c>
      <c r="G38" s="113">
        <f>'Great Britain and overseas'!G38</f>
        <v>0.97159677113240894</v>
      </c>
      <c r="H38" s="113">
        <f>'Great Britain and overseas'!H38</f>
        <v>0.98220481010648597</v>
      </c>
      <c r="I38" s="113">
        <f>'Great Britain and overseas'!I38</f>
        <v>0.95723630419104611</v>
      </c>
      <c r="J38" s="113">
        <f>'Great Britain and overseas'!J38</f>
        <v>0.99378746609980761</v>
      </c>
      <c r="K38" s="113">
        <f>'Great Britain and overseas'!K38</f>
        <v>0.99336860909596691</v>
      </c>
      <c r="L38" s="113">
        <f>'Great Britain and overseas'!L38</f>
        <v>0.99282145448256021</v>
      </c>
      <c r="M38" s="113">
        <f>'Great Britain and overseas'!M38</f>
        <v>0.99316975150247511</v>
      </c>
      <c r="N38" s="113">
        <f>'Great Britain and overseas'!N38</f>
        <v>0.98411840246718296</v>
      </c>
      <c r="O38" s="113">
        <f>'Great Britain and overseas'!O38</f>
        <v>0.99232783783635437</v>
      </c>
      <c r="P38" s="113">
        <f>'Great Britain and overseas'!P38</f>
        <v>0.99232674108982555</v>
      </c>
      <c r="Q38" s="113">
        <f>'Great Britain and overseas'!Q38</f>
        <v>0.99450740175570496</v>
      </c>
      <c r="R38" s="113">
        <f>'Great Britain and overseas'!R38</f>
        <v>0.99501670169021295</v>
      </c>
      <c r="S38" s="113">
        <f>'Great Britain and overseas'!S38</f>
        <v>0.99547929303116112</v>
      </c>
      <c r="T38" s="113">
        <f>'Great Britain and overseas'!T38</f>
        <v>0.99640504354076909</v>
      </c>
      <c r="U38" s="113">
        <f>'Great Britain and overseas'!U38</f>
        <v>0.99683102456704797</v>
      </c>
      <c r="V38" s="114">
        <f>'Great Britain and overseas'!V38</f>
        <v>0.99556019781285388</v>
      </c>
    </row>
    <row r="39" spans="1:22" ht="60" customHeight="1">
      <c r="A39" s="101" t="s">
        <v>220</v>
      </c>
      <c r="B39" s="102"/>
      <c r="C39" s="102"/>
      <c r="D39" s="102"/>
      <c r="E39" s="102"/>
      <c r="F39" s="102"/>
      <c r="G39" s="102"/>
      <c r="H39" s="102"/>
      <c r="I39" s="102"/>
      <c r="J39" s="102"/>
      <c r="K39" s="102"/>
      <c r="L39" s="102"/>
      <c r="M39" s="102"/>
      <c r="N39" s="102"/>
      <c r="O39" s="102"/>
      <c r="P39" s="102"/>
      <c r="Q39" s="102"/>
      <c r="R39" s="102"/>
      <c r="S39" s="102"/>
      <c r="T39" s="102"/>
      <c r="U39" s="102"/>
      <c r="V39" s="116"/>
    </row>
    <row r="40" spans="1:22" ht="15.75">
      <c r="A40" s="105" t="s">
        <v>181</v>
      </c>
      <c r="B40" s="106" t="s">
        <v>11</v>
      </c>
      <c r="C40" s="106" t="s">
        <v>12</v>
      </c>
      <c r="D40" s="106" t="s">
        <v>13</v>
      </c>
      <c r="E40" s="106" t="s">
        <v>14</v>
      </c>
      <c r="F40" s="106" t="s">
        <v>15</v>
      </c>
      <c r="G40" s="106" t="s">
        <v>16</v>
      </c>
      <c r="H40" s="106" t="s">
        <v>17</v>
      </c>
      <c r="I40" s="106" t="s">
        <v>18</v>
      </c>
      <c r="J40" s="106" t="s">
        <v>19</v>
      </c>
      <c r="K40" s="106" t="s">
        <v>20</v>
      </c>
      <c r="L40" s="106" t="s">
        <v>21</v>
      </c>
      <c r="M40" s="106" t="s">
        <v>22</v>
      </c>
      <c r="N40" s="106" t="s">
        <v>23</v>
      </c>
      <c r="O40" s="106" t="s">
        <v>24</v>
      </c>
      <c r="P40" s="106" t="s">
        <v>25</v>
      </c>
      <c r="Q40" s="106" t="s">
        <v>26</v>
      </c>
      <c r="R40" s="106" t="s">
        <v>27</v>
      </c>
      <c r="S40" s="106" t="s">
        <v>28</v>
      </c>
      <c r="T40" s="106" t="s">
        <v>29</v>
      </c>
      <c r="U40" s="106" t="s">
        <v>30</v>
      </c>
      <c r="V40" s="107" t="s">
        <v>31</v>
      </c>
    </row>
    <row r="41" spans="1:22" ht="27.75" customHeight="1">
      <c r="A41" s="108" t="s">
        <v>43</v>
      </c>
      <c r="B41" s="89">
        <v>3516.6689696758649</v>
      </c>
      <c r="C41" s="89">
        <v>3647.5988603547348</v>
      </c>
      <c r="D41" s="89">
        <v>3825.172101612849</v>
      </c>
      <c r="E41" s="89">
        <v>4007.6087998748894</v>
      </c>
      <c r="F41" s="89">
        <v>4111.1061032507314</v>
      </c>
      <c r="G41" s="89">
        <v>4291.7266247630578</v>
      </c>
      <c r="H41" s="89">
        <v>4365.027879922307</v>
      </c>
      <c r="I41" s="89">
        <v>4540.065643110599</v>
      </c>
      <c r="J41" s="89">
        <v>4699.699626320049</v>
      </c>
      <c r="K41" s="89">
        <v>4889.7986908934963</v>
      </c>
      <c r="L41" s="89">
        <v>5018.5521685689091</v>
      </c>
      <c r="M41" s="89">
        <v>5248.071835111281</v>
      </c>
      <c r="N41" s="89">
        <v>5442.7584750957212</v>
      </c>
      <c r="O41" s="89">
        <v>5790.6469497686712</v>
      </c>
      <c r="P41" s="89">
        <v>5822.3763148839953</v>
      </c>
      <c r="Q41" s="89">
        <v>5864.65779915862</v>
      </c>
      <c r="R41" s="89">
        <v>5888.2999591804428</v>
      </c>
      <c r="S41" s="89">
        <v>5667.8981362784825</v>
      </c>
      <c r="T41" s="89">
        <v>5650.3528473038614</v>
      </c>
      <c r="U41" s="89">
        <v>5680.5685521423775</v>
      </c>
      <c r="V41" s="56">
        <v>5562.1795395675363</v>
      </c>
    </row>
    <row r="42" spans="1:22" ht="15">
      <c r="A42" s="108" t="s">
        <v>182</v>
      </c>
      <c r="B42" s="89">
        <v>1405.8476011000268</v>
      </c>
      <c r="C42" s="89">
        <v>1390.3293177869546</v>
      </c>
      <c r="D42" s="89">
        <v>1354.503552919989</v>
      </c>
      <c r="E42" s="89">
        <v>1384.3961535859048</v>
      </c>
      <c r="F42" s="89">
        <v>1336.8793050283796</v>
      </c>
      <c r="G42" s="89">
        <v>1473.1470367395868</v>
      </c>
      <c r="H42" s="89">
        <v>1422.470817511095</v>
      </c>
      <c r="I42" s="89">
        <v>1286.4489022995406</v>
      </c>
      <c r="J42" s="89">
        <v>1147.4054210100621</v>
      </c>
      <c r="K42" s="89">
        <v>1058.6777936480432</v>
      </c>
      <c r="L42" s="89">
        <v>934.77092083731611</v>
      </c>
      <c r="M42" s="89">
        <v>841.98483784189182</v>
      </c>
      <c r="N42" s="89">
        <v>749.6492859419584</v>
      </c>
      <c r="O42" s="89">
        <v>711.90873277649121</v>
      </c>
      <c r="P42" s="89">
        <v>659.88691932930453</v>
      </c>
      <c r="Q42" s="89">
        <v>629.64704973651976</v>
      </c>
      <c r="R42" s="89">
        <v>615.17314353907796</v>
      </c>
      <c r="S42" s="89">
        <v>594.47766277796416</v>
      </c>
      <c r="T42" s="89">
        <v>574.39392288081694</v>
      </c>
      <c r="U42" s="89">
        <v>568.89728456465355</v>
      </c>
      <c r="V42" s="56">
        <v>546.34923928719638</v>
      </c>
    </row>
    <row r="43" spans="1:22" ht="15">
      <c r="A43" s="108" t="s">
        <v>45</v>
      </c>
      <c r="B43" s="89" t="s">
        <v>208</v>
      </c>
      <c r="C43" s="89" t="s">
        <v>208</v>
      </c>
      <c r="D43" s="89" t="s">
        <v>208</v>
      </c>
      <c r="E43" s="89" t="s">
        <v>208</v>
      </c>
      <c r="F43" s="89" t="s">
        <v>208</v>
      </c>
      <c r="G43" s="89">
        <v>1279.8664728941642</v>
      </c>
      <c r="H43" s="89">
        <v>1333.9241105071894</v>
      </c>
      <c r="I43" s="89">
        <v>1383.9280607511835</v>
      </c>
      <c r="J43" s="89">
        <v>1402.4153671547324</v>
      </c>
      <c r="K43" s="89">
        <v>1432.1102204208282</v>
      </c>
      <c r="L43" s="89">
        <v>1428.7879082343543</v>
      </c>
      <c r="M43" s="89">
        <v>1511.2066016981107</v>
      </c>
      <c r="N43" s="89">
        <v>1567.0606858395131</v>
      </c>
      <c r="O43" s="89">
        <v>1695.6931969780401</v>
      </c>
      <c r="P43" s="89">
        <v>1751.390013761554</v>
      </c>
      <c r="Q43" s="89">
        <v>1904.075916880121</v>
      </c>
      <c r="R43" s="89">
        <v>2073.3701550371752</v>
      </c>
      <c r="S43" s="89">
        <v>2209.5787043381783</v>
      </c>
      <c r="T43" s="89">
        <v>2418.965818049363</v>
      </c>
      <c r="U43" s="89">
        <v>2636.8247603238487</v>
      </c>
      <c r="V43" s="56">
        <v>2709.0902443233563</v>
      </c>
    </row>
    <row r="44" spans="1:22" ht="15">
      <c r="A44" s="108" t="s">
        <v>103</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338.41131286567645</v>
      </c>
      <c r="P44" s="89">
        <v>485.21466351231663</v>
      </c>
      <c r="Q44" s="89">
        <v>141.48870556758658</v>
      </c>
      <c r="R44" s="89">
        <v>152.5500234495974</v>
      </c>
      <c r="S44" s="89">
        <v>8.8996243171881737</v>
      </c>
      <c r="T44" s="89">
        <v>11.516312945559942</v>
      </c>
      <c r="U44" s="89">
        <v>4.0688970554624095</v>
      </c>
      <c r="V44" s="56">
        <v>3.2296459276755569</v>
      </c>
    </row>
    <row r="45" spans="1:22" ht="15">
      <c r="A45" s="108" t="s">
        <v>46</v>
      </c>
      <c r="B45" s="89">
        <v>3395.7459819112451</v>
      </c>
      <c r="C45" s="89">
        <v>3464.4927019241914</v>
      </c>
      <c r="D45" s="89">
        <v>3500.357173169376</v>
      </c>
      <c r="E45" s="89">
        <v>3574.5785158447779</v>
      </c>
      <c r="F45" s="89">
        <v>3589.1720549239503</v>
      </c>
      <c r="G45" s="89">
        <v>3694.4267768365085</v>
      </c>
      <c r="H45" s="89">
        <v>3810.6478826049529</v>
      </c>
      <c r="I45" s="89">
        <v>4241.1054543510691</v>
      </c>
      <c r="J45" s="89">
        <v>4552.8774359264244</v>
      </c>
      <c r="K45" s="89">
        <v>4704.3913692412443</v>
      </c>
      <c r="L45" s="89">
        <v>4767.9243472490152</v>
      </c>
      <c r="M45" s="89">
        <v>4756.3657295404464</v>
      </c>
      <c r="N45" s="89">
        <v>4869.4574218182606</v>
      </c>
      <c r="O45" s="89">
        <v>5330.0547357607948</v>
      </c>
      <c r="P45" s="89">
        <v>5488.0964256830412</v>
      </c>
      <c r="Q45" s="89">
        <v>5405.8499444145637</v>
      </c>
      <c r="R45" s="89">
        <v>5286.6774117746609</v>
      </c>
      <c r="S45" s="89" t="s">
        <v>208</v>
      </c>
      <c r="T45" s="89" t="s">
        <v>208</v>
      </c>
      <c r="U45" s="89" t="s">
        <v>208</v>
      </c>
      <c r="V45" s="56" t="s">
        <v>208</v>
      </c>
    </row>
    <row r="46" spans="1:22" ht="26.25" customHeight="1">
      <c r="A46" s="108" t="s">
        <v>47</v>
      </c>
      <c r="B46" s="89">
        <v>6610.1328009729341</v>
      </c>
      <c r="C46" s="89">
        <v>7166.3031147538559</v>
      </c>
      <c r="D46" s="89">
        <v>7587.8034832651083</v>
      </c>
      <c r="E46" s="89">
        <v>8035.6403611551759</v>
      </c>
      <c r="F46" s="89">
        <v>8407.7914842553382</v>
      </c>
      <c r="G46" s="89">
        <v>9038.3027988676367</v>
      </c>
      <c r="H46" s="89">
        <v>9464.7764013088708</v>
      </c>
      <c r="I46" s="89">
        <v>9952.9026095750396</v>
      </c>
      <c r="J46" s="89">
        <v>10331.037620735222</v>
      </c>
      <c r="K46" s="89">
        <v>10733.772013729593</v>
      </c>
      <c r="L46" s="89">
        <v>11067.147048110253</v>
      </c>
      <c r="M46" s="89">
        <v>11641.39867076388</v>
      </c>
      <c r="N46" s="89">
        <v>12092.710478370422</v>
      </c>
      <c r="O46" s="89">
        <v>12989.41826871551</v>
      </c>
      <c r="P46" s="89">
        <v>13223.167769049809</v>
      </c>
      <c r="Q46" s="89">
        <v>13797.92463414064</v>
      </c>
      <c r="R46" s="89">
        <v>14440.381893508318</v>
      </c>
      <c r="S46" s="89">
        <v>14554.507458232756</v>
      </c>
      <c r="T46" s="89">
        <v>14384.512961866336</v>
      </c>
      <c r="U46" s="89">
        <v>13700.676147308699</v>
      </c>
      <c r="V46" s="56">
        <v>11687.759026266762</v>
      </c>
    </row>
    <row r="47" spans="1:22" ht="15">
      <c r="A47" s="53" t="s">
        <v>48</v>
      </c>
      <c r="B47" s="89" t="s">
        <v>208</v>
      </c>
      <c r="C47" s="89" t="s">
        <v>208</v>
      </c>
      <c r="D47" s="89" t="s">
        <v>208</v>
      </c>
      <c r="E47" s="89" t="s">
        <v>208</v>
      </c>
      <c r="F47" s="89" t="s">
        <v>208</v>
      </c>
      <c r="G47" s="89" t="s">
        <v>208</v>
      </c>
      <c r="H47" s="89">
        <v>1022.9028633183846</v>
      </c>
      <c r="I47" s="89">
        <v>1041.6984261069454</v>
      </c>
      <c r="J47" s="89">
        <v>1076.9919396723624</v>
      </c>
      <c r="K47" s="89">
        <v>1150.6854179721086</v>
      </c>
      <c r="L47" s="89">
        <v>1176.0560514398053</v>
      </c>
      <c r="M47" s="89">
        <v>1224.6148425237607</v>
      </c>
      <c r="N47" s="89">
        <v>1270.9561604138419</v>
      </c>
      <c r="O47" s="89">
        <v>1351.6762359017953</v>
      </c>
      <c r="P47" s="89">
        <v>1358.8486086954238</v>
      </c>
      <c r="Q47" s="89">
        <v>1444.047539690084</v>
      </c>
      <c r="R47" s="89">
        <v>1495.8164445871494</v>
      </c>
      <c r="S47" s="89">
        <v>1548.2747845085551</v>
      </c>
      <c r="T47" s="89">
        <v>1791.1137357059786</v>
      </c>
      <c r="U47" s="89">
        <v>1900.6236550928156</v>
      </c>
      <c r="V47" s="56">
        <v>1927.017366033888</v>
      </c>
    </row>
    <row r="48" spans="1:22" ht="15">
      <c r="A48" s="53" t="s">
        <v>49</v>
      </c>
      <c r="B48" s="89" t="s">
        <v>208</v>
      </c>
      <c r="C48" s="89" t="s">
        <v>208</v>
      </c>
      <c r="D48" s="89" t="s">
        <v>208</v>
      </c>
      <c r="E48" s="89" t="s">
        <v>208</v>
      </c>
      <c r="F48" s="89" t="s">
        <v>208</v>
      </c>
      <c r="G48" s="89" t="s">
        <v>208</v>
      </c>
      <c r="H48" s="89">
        <v>5510.4999507324828</v>
      </c>
      <c r="I48" s="89">
        <v>5761.5697796664899</v>
      </c>
      <c r="J48" s="89">
        <v>5918.9861530778189</v>
      </c>
      <c r="K48" s="89">
        <v>6065.8317046877746</v>
      </c>
      <c r="L48" s="89">
        <v>6193.4718191117145</v>
      </c>
      <c r="M48" s="89">
        <v>6453.2675983218023</v>
      </c>
      <c r="N48" s="89">
        <v>6664.2298004817121</v>
      </c>
      <c r="O48" s="89">
        <v>7117.1429052690501</v>
      </c>
      <c r="P48" s="89">
        <v>7189.5764134444826</v>
      </c>
      <c r="Q48" s="89">
        <v>7578.1493917331854</v>
      </c>
      <c r="R48" s="89">
        <v>7979.5791407633023</v>
      </c>
      <c r="S48" s="89">
        <v>7963.6441050763324</v>
      </c>
      <c r="T48" s="89">
        <v>7373.4585285698358</v>
      </c>
      <c r="U48" s="89">
        <v>6868.3918144734862</v>
      </c>
      <c r="V48" s="56">
        <v>5217.4913051152862</v>
      </c>
    </row>
    <row r="49" spans="1:22" ht="15">
      <c r="A49" s="53" t="s">
        <v>50</v>
      </c>
      <c r="B49" s="89" t="s">
        <v>208</v>
      </c>
      <c r="C49" s="89" t="s">
        <v>208</v>
      </c>
      <c r="D49" s="89" t="s">
        <v>208</v>
      </c>
      <c r="E49" s="89" t="s">
        <v>208</v>
      </c>
      <c r="F49" s="89" t="s">
        <v>208</v>
      </c>
      <c r="G49" s="89" t="s">
        <v>208</v>
      </c>
      <c r="H49" s="89">
        <v>2931.3698176924108</v>
      </c>
      <c r="I49" s="89">
        <v>3149.6289441863601</v>
      </c>
      <c r="J49" s="89">
        <v>3335.0562149855818</v>
      </c>
      <c r="K49" s="89">
        <v>3517.2452523033426</v>
      </c>
      <c r="L49" s="89">
        <v>3697.6135853708793</v>
      </c>
      <c r="M49" s="89">
        <v>3963.4389682073092</v>
      </c>
      <c r="N49" s="89">
        <v>4157.5258162697355</v>
      </c>
      <c r="O49" s="89">
        <v>4520.6149289131781</v>
      </c>
      <c r="P49" s="89">
        <v>4674.7031174612357</v>
      </c>
      <c r="Q49" s="89">
        <v>4775.7429225597034</v>
      </c>
      <c r="R49" s="89">
        <v>4964.9946058038968</v>
      </c>
      <c r="S49" s="89">
        <v>5042.5451970602635</v>
      </c>
      <c r="T49" s="89">
        <v>5219.7581236941796</v>
      </c>
      <c r="U49" s="89">
        <v>4931.6784201186774</v>
      </c>
      <c r="V49" s="56">
        <v>4543.1341820633115</v>
      </c>
    </row>
    <row r="50" spans="1:22" ht="17.25" customHeight="1">
      <c r="A50" s="108" t="s">
        <v>91</v>
      </c>
      <c r="B50" s="89" t="s">
        <v>208</v>
      </c>
      <c r="C50" s="89" t="s">
        <v>208</v>
      </c>
      <c r="D50" s="89" t="s">
        <v>208</v>
      </c>
      <c r="E50" s="89" t="s">
        <v>208</v>
      </c>
      <c r="F50" s="89" t="s">
        <v>208</v>
      </c>
      <c r="G50" s="89" t="s">
        <v>208</v>
      </c>
      <c r="H50" s="89">
        <v>17.606165060696824</v>
      </c>
      <c r="I50" s="89">
        <v>19.687931093118426</v>
      </c>
      <c r="J50" s="89">
        <v>21.272321945492219</v>
      </c>
      <c r="K50" s="89">
        <v>22.054974989308512</v>
      </c>
      <c r="L50" s="89">
        <v>23.589065216813385</v>
      </c>
      <c r="M50" s="89">
        <v>24.223442042832989</v>
      </c>
      <c r="N50" s="89">
        <v>24.356787673991064</v>
      </c>
      <c r="O50" s="89">
        <v>24.733104822423396</v>
      </c>
      <c r="P50" s="89">
        <v>23.806239479977936</v>
      </c>
      <c r="Q50" s="89">
        <v>24.553891777202374</v>
      </c>
      <c r="R50" s="89">
        <v>60.888456685297676</v>
      </c>
      <c r="S50" s="89">
        <v>186.73002782773787</v>
      </c>
      <c r="T50" s="89">
        <v>208.47866955294708</v>
      </c>
      <c r="U50" s="89">
        <v>169.31433487010125</v>
      </c>
      <c r="V50" s="56">
        <v>186.72533441877928</v>
      </c>
    </row>
    <row r="51" spans="1:22" ht="29.25" customHeight="1">
      <c r="A51" s="108" t="s">
        <v>101</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146.23654472444139</v>
      </c>
      <c r="O51" s="89">
        <v>1437.4626960820754</v>
      </c>
      <c r="P51" s="89">
        <v>2485.80477735569</v>
      </c>
      <c r="Q51" s="89">
        <v>3903.4746192612083</v>
      </c>
      <c r="R51" s="89">
        <v>7285.6997267068682</v>
      </c>
      <c r="S51" s="89">
        <v>11025.180158354335</v>
      </c>
      <c r="T51" s="89">
        <v>13360.595327704015</v>
      </c>
      <c r="U51" s="89">
        <v>14765.136973389699</v>
      </c>
      <c r="V51" s="56">
        <v>15046.725100268111</v>
      </c>
    </row>
    <row r="52" spans="1:22" ht="15">
      <c r="A52" s="109" t="s">
        <v>51</v>
      </c>
      <c r="B52" s="89">
        <v>16724.047328741046</v>
      </c>
      <c r="C52" s="89">
        <v>16169.364307834558</v>
      </c>
      <c r="D52" s="89">
        <v>15792.975834532825</v>
      </c>
      <c r="E52" s="89">
        <v>15854.824945436536</v>
      </c>
      <c r="F52" s="89">
        <v>15639.744827865226</v>
      </c>
      <c r="G52" s="89">
        <v>15968.801005299119</v>
      </c>
      <c r="H52" s="89">
        <v>17021.197747941264</v>
      </c>
      <c r="I52" s="89">
        <v>16240.498275239044</v>
      </c>
      <c r="J52" s="89">
        <v>16844.642037829803</v>
      </c>
      <c r="K52" s="89">
        <v>17361.466050024948</v>
      </c>
      <c r="L52" s="89">
        <v>17954.358967429784</v>
      </c>
      <c r="M52" s="89">
        <v>18582.568363201543</v>
      </c>
      <c r="N52" s="89">
        <v>19668.340200704461</v>
      </c>
      <c r="O52" s="89">
        <v>22680.075390756723</v>
      </c>
      <c r="P52" s="89">
        <v>23877.929221049639</v>
      </c>
      <c r="Q52" s="89">
        <v>25082.057874466336</v>
      </c>
      <c r="R52" s="89">
        <v>25722.91894739792</v>
      </c>
      <c r="S52" s="89">
        <v>25586.083990530773</v>
      </c>
      <c r="T52" s="89">
        <v>25374.880272979652</v>
      </c>
      <c r="U52" s="89">
        <v>25126.12711965157</v>
      </c>
      <c r="V52" s="56">
        <v>23822.438823267352</v>
      </c>
    </row>
    <row r="53" spans="1:22" ht="15">
      <c r="A53" s="53" t="s">
        <v>183</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13339.002934790835</v>
      </c>
      <c r="O53" s="89">
        <v>16141.926599236838</v>
      </c>
      <c r="P53" s="89">
        <v>17248.471901144876</v>
      </c>
      <c r="Q53" s="89">
        <v>18221.81433162095</v>
      </c>
      <c r="R53" s="89">
        <v>18805.456662201083</v>
      </c>
      <c r="S53" s="89">
        <v>18658.564189800803</v>
      </c>
      <c r="T53" s="89">
        <v>18510.532749090304</v>
      </c>
      <c r="U53" s="89">
        <v>18361.054082602372</v>
      </c>
      <c r="V53" s="56">
        <v>17390.048078431664</v>
      </c>
    </row>
    <row r="54" spans="1:22" ht="15">
      <c r="A54" s="53"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6329.3372567139177</v>
      </c>
      <c r="O54" s="89">
        <v>6538.1487926545024</v>
      </c>
      <c r="P54" s="89">
        <v>6629.4573199047582</v>
      </c>
      <c r="Q54" s="89">
        <v>6860.2435439444971</v>
      </c>
      <c r="R54" s="89">
        <v>6917.4622862731303</v>
      </c>
      <c r="S54" s="89">
        <v>6927.5198007299723</v>
      </c>
      <c r="T54" s="89">
        <v>6864.347523889347</v>
      </c>
      <c r="U54" s="89">
        <v>6765.0730391219968</v>
      </c>
      <c r="V54" s="56">
        <v>6432.390744835684</v>
      </c>
    </row>
    <row r="55" spans="1:22" ht="15">
      <c r="A55" s="109" t="s">
        <v>52</v>
      </c>
      <c r="B55" s="89">
        <v>11209.129293414584</v>
      </c>
      <c r="C55" s="89">
        <v>10676.028291286684</v>
      </c>
      <c r="D55" s="89">
        <v>10302.060130087004</v>
      </c>
      <c r="E55" s="89">
        <v>9594.6925122964403</v>
      </c>
      <c r="F55" s="89">
        <v>9362.5206528099498</v>
      </c>
      <c r="G55" s="89">
        <v>9220.2565970848045</v>
      </c>
      <c r="H55" s="89">
        <v>9027.0242377576596</v>
      </c>
      <c r="I55" s="89">
        <v>8781.6889867367172</v>
      </c>
      <c r="J55" s="89">
        <v>8472.9323801834016</v>
      </c>
      <c r="K55" s="89">
        <v>8234.7332292466108</v>
      </c>
      <c r="L55" s="89">
        <v>7890.7971569522033</v>
      </c>
      <c r="M55" s="89">
        <v>7809.2123361888489</v>
      </c>
      <c r="N55" s="89">
        <v>7441.471397373808</v>
      </c>
      <c r="O55" s="89">
        <v>6881.6096782754485</v>
      </c>
      <c r="P55" s="89">
        <v>6148.0894770075529</v>
      </c>
      <c r="Q55" s="89">
        <v>5385.6055819027697</v>
      </c>
      <c r="R55" s="89">
        <v>3499.0905155922246</v>
      </c>
      <c r="S55" s="89">
        <v>1246.252692427893</v>
      </c>
      <c r="T55" s="89">
        <v>250.67533462306471</v>
      </c>
      <c r="U55" s="89">
        <v>62.758287679661969</v>
      </c>
      <c r="V55" s="56">
        <v>14.694218334998897</v>
      </c>
    </row>
    <row r="56" spans="1:22" ht="27" customHeight="1">
      <c r="A56" s="108" t="s">
        <v>53</v>
      </c>
      <c r="B56" s="89">
        <v>21228.366952860873</v>
      </c>
      <c r="C56" s="89">
        <v>17310.729460776649</v>
      </c>
      <c r="D56" s="89">
        <v>16829.044467491523</v>
      </c>
      <c r="E56" s="89">
        <v>17349.560686128341</v>
      </c>
      <c r="F56" s="89">
        <v>18387.490808746006</v>
      </c>
      <c r="G56" s="89">
        <v>19438.433061663949</v>
      </c>
      <c r="H56" s="89">
        <v>19162.317756518725</v>
      </c>
      <c r="I56" s="89">
        <v>16912.008226634662</v>
      </c>
      <c r="J56" s="89">
        <v>12844.692723564965</v>
      </c>
      <c r="K56" s="89">
        <v>11404.747131691012</v>
      </c>
      <c r="L56" s="89">
        <v>10692.045269984179</v>
      </c>
      <c r="M56" s="89">
        <v>10663.129399726931</v>
      </c>
      <c r="N56" s="89">
        <v>9986.6024495565543</v>
      </c>
      <c r="O56" s="89">
        <v>9500.5130688842546</v>
      </c>
      <c r="P56" s="89">
        <v>8754.6756454827919</v>
      </c>
      <c r="Q56" s="89">
        <v>7690.3911466113304</v>
      </c>
      <c r="R56" s="89">
        <v>5713.7308475219979</v>
      </c>
      <c r="S56" s="89">
        <v>3792.6254301364638</v>
      </c>
      <c r="T56" s="89">
        <v>3019.3106669453168</v>
      </c>
      <c r="U56" s="89">
        <v>2630.9577024421064</v>
      </c>
      <c r="V56" s="56">
        <v>2268.146705760224</v>
      </c>
    </row>
    <row r="57" spans="1:22" ht="15">
      <c r="A57" s="53" t="s">
        <v>54</v>
      </c>
      <c r="B57" s="89">
        <v>5606.6410488531783</v>
      </c>
      <c r="C57" s="89">
        <v>5458.5584531952054</v>
      </c>
      <c r="D57" s="89">
        <v>5165.4578254412445</v>
      </c>
      <c r="E57" s="89">
        <v>5367.9847670355275</v>
      </c>
      <c r="F57" s="89">
        <v>5456.1409931978287</v>
      </c>
      <c r="G57" s="89">
        <v>5945.6213111119823</v>
      </c>
      <c r="H57" s="89">
        <v>5811.0380269457428</v>
      </c>
      <c r="I57" s="89">
        <v>3128.235148728178</v>
      </c>
      <c r="J57" s="89" t="s">
        <v>208</v>
      </c>
      <c r="K57" s="89" t="s">
        <v>208</v>
      </c>
      <c r="L57" s="89" t="s">
        <v>208</v>
      </c>
      <c r="M57" s="89" t="s">
        <v>208</v>
      </c>
      <c r="N57" s="89" t="s">
        <v>208</v>
      </c>
      <c r="O57" s="89" t="s">
        <v>208</v>
      </c>
      <c r="P57" s="89" t="s">
        <v>208</v>
      </c>
      <c r="Q57" s="89" t="s">
        <v>208</v>
      </c>
      <c r="R57" s="89" t="s">
        <v>208</v>
      </c>
      <c r="S57" s="89" t="s">
        <v>208</v>
      </c>
      <c r="T57" s="89" t="s">
        <v>208</v>
      </c>
      <c r="U57" s="89" t="s">
        <v>208</v>
      </c>
      <c r="V57" s="56" t="s">
        <v>208</v>
      </c>
    </row>
    <row r="58" spans="1:22" ht="15">
      <c r="A58" s="53" t="s">
        <v>185</v>
      </c>
      <c r="B58" s="89" t="s">
        <v>208</v>
      </c>
      <c r="C58" s="89" t="s">
        <v>208</v>
      </c>
      <c r="D58" s="89" t="s">
        <v>208</v>
      </c>
      <c r="E58" s="89" t="s">
        <v>208</v>
      </c>
      <c r="F58" s="89">
        <v>5865.6714061632892</v>
      </c>
      <c r="G58" s="89">
        <v>6263.0903644934915</v>
      </c>
      <c r="H58" s="89">
        <v>6112.2231811629044</v>
      </c>
      <c r="I58" s="89">
        <v>6390.5926814287704</v>
      </c>
      <c r="J58" s="89">
        <v>6213.6001008884432</v>
      </c>
      <c r="K58" s="89">
        <v>5649.0813233255276</v>
      </c>
      <c r="L58" s="89">
        <v>5533.835478749781</v>
      </c>
      <c r="M58" s="89">
        <v>5972.9905182133016</v>
      </c>
      <c r="N58" s="89">
        <v>5863.1463420182645</v>
      </c>
      <c r="O58" s="89">
        <v>5655.742531761417</v>
      </c>
      <c r="P58" s="89">
        <v>5165.018345916892</v>
      </c>
      <c r="Q58" s="89">
        <v>4442.7673496951347</v>
      </c>
      <c r="R58" s="89">
        <v>2679.2641632740824</v>
      </c>
      <c r="S58" s="89">
        <v>1049.7096754703186</v>
      </c>
      <c r="T58" s="89">
        <v>479.82760501509858</v>
      </c>
      <c r="U58" s="89">
        <v>240.98239825556419</v>
      </c>
      <c r="V58" s="56">
        <v>92.487207243771152</v>
      </c>
    </row>
    <row r="59" spans="1:22" ht="15">
      <c r="A59" s="53" t="s">
        <v>186</v>
      </c>
      <c r="B59" s="89" t="s">
        <v>208</v>
      </c>
      <c r="C59" s="89" t="s">
        <v>208</v>
      </c>
      <c r="D59" s="89" t="s">
        <v>208</v>
      </c>
      <c r="E59" s="89" t="s">
        <v>208</v>
      </c>
      <c r="F59" s="89">
        <v>6233.3506499104969</v>
      </c>
      <c r="G59" s="89">
        <v>6383.0129735610171</v>
      </c>
      <c r="H59" s="89">
        <v>6431.6379455146071</v>
      </c>
      <c r="I59" s="89">
        <v>6582.7497015471881</v>
      </c>
      <c r="J59" s="89">
        <v>5870.9510487803027</v>
      </c>
      <c r="K59" s="89">
        <v>4914.6797549937419</v>
      </c>
      <c r="L59" s="89">
        <v>4360.4031396580804</v>
      </c>
      <c r="M59" s="89">
        <v>3999.0063038312423</v>
      </c>
      <c r="N59" s="89">
        <v>3520.1615155777658</v>
      </c>
      <c r="O59" s="89">
        <v>3224.7339088984568</v>
      </c>
      <c r="P59" s="89">
        <v>2881.9529097815957</v>
      </c>
      <c r="Q59" s="89">
        <v>2532.6453627721085</v>
      </c>
      <c r="R59" s="89">
        <v>2271.4049283075465</v>
      </c>
      <c r="S59" s="89">
        <v>1965.2501597042872</v>
      </c>
      <c r="T59" s="89">
        <v>1772.7338839004128</v>
      </c>
      <c r="U59" s="89">
        <v>1618.4755375130724</v>
      </c>
      <c r="V59" s="56">
        <v>1430.7119958712988</v>
      </c>
    </row>
    <row r="60" spans="1:22" ht="15">
      <c r="A60" s="53" t="s">
        <v>187</v>
      </c>
      <c r="B60" s="89" t="s">
        <v>208</v>
      </c>
      <c r="C60" s="89" t="s">
        <v>208</v>
      </c>
      <c r="D60" s="89" t="s">
        <v>208</v>
      </c>
      <c r="E60" s="89" t="s">
        <v>208</v>
      </c>
      <c r="F60" s="89">
        <v>292.29145551704397</v>
      </c>
      <c r="G60" s="89">
        <v>371.62345810776498</v>
      </c>
      <c r="H60" s="89">
        <v>392.22511344008484</v>
      </c>
      <c r="I60" s="89">
        <v>416.81876413420753</v>
      </c>
      <c r="J60" s="89">
        <v>400.1336700508503</v>
      </c>
      <c r="K60" s="89">
        <v>369.34422076558064</v>
      </c>
      <c r="L60" s="89">
        <v>351.43451941471852</v>
      </c>
      <c r="M60" s="89">
        <v>335.13526785224553</v>
      </c>
      <c r="N60" s="89">
        <v>318.4823938904687</v>
      </c>
      <c r="O60" s="89">
        <v>345.24640146552878</v>
      </c>
      <c r="P60" s="89">
        <v>432.65412256642338</v>
      </c>
      <c r="Q60" s="89">
        <v>473.3716831311026</v>
      </c>
      <c r="R60" s="89">
        <v>546.9894988360553</v>
      </c>
      <c r="S60" s="89">
        <v>590.51875451707781</v>
      </c>
      <c r="T60" s="89">
        <v>610.98215568537546</v>
      </c>
      <c r="U60" s="89">
        <v>635.75159385725817</v>
      </c>
      <c r="V60" s="56">
        <v>636.43409178892409</v>
      </c>
    </row>
    <row r="61" spans="1:22" ht="15">
      <c r="A61" s="53" t="s">
        <v>188</v>
      </c>
      <c r="B61" s="89" t="s">
        <v>208</v>
      </c>
      <c r="C61" s="89" t="s">
        <v>208</v>
      </c>
      <c r="D61" s="89" t="s">
        <v>208</v>
      </c>
      <c r="E61" s="89" t="s">
        <v>208</v>
      </c>
      <c r="F61" s="89">
        <v>540.03630395734626</v>
      </c>
      <c r="G61" s="89">
        <v>475.0849543896918</v>
      </c>
      <c r="H61" s="89">
        <v>415.19348945538241</v>
      </c>
      <c r="I61" s="89">
        <v>393.61193079631209</v>
      </c>
      <c r="J61" s="89">
        <v>360.00790384537032</v>
      </c>
      <c r="K61" s="89">
        <v>471.61220317813508</v>
      </c>
      <c r="L61" s="89">
        <v>446.02055037814318</v>
      </c>
      <c r="M61" s="89">
        <v>355.96191330224048</v>
      </c>
      <c r="N61" s="89">
        <v>284.81591961672717</v>
      </c>
      <c r="O61" s="89">
        <v>274.79984602181963</v>
      </c>
      <c r="P61" s="89">
        <v>275.07213364719291</v>
      </c>
      <c r="Q61" s="89">
        <v>241.60110849520103</v>
      </c>
      <c r="R61" s="89">
        <v>216.07978514134714</v>
      </c>
      <c r="S61" s="89">
        <v>187.17472971167163</v>
      </c>
      <c r="T61" s="89">
        <v>155.76330458695222</v>
      </c>
      <c r="U61" s="89">
        <v>135.76377650870634</v>
      </c>
      <c r="V61" s="56">
        <v>108.55772222251346</v>
      </c>
    </row>
    <row r="62" spans="1:22" ht="26.25" customHeight="1">
      <c r="A62" s="109" t="s">
        <v>192</v>
      </c>
      <c r="B62" s="89" t="s">
        <v>208</v>
      </c>
      <c r="C62" s="89" t="s">
        <v>208</v>
      </c>
      <c r="D62" s="89" t="s">
        <v>208</v>
      </c>
      <c r="E62" s="89" t="s">
        <v>208</v>
      </c>
      <c r="F62" s="89">
        <v>971.00010365010439</v>
      </c>
      <c r="G62" s="89">
        <v>983.70691835489652</v>
      </c>
      <c r="H62" s="89">
        <v>966.67155182902889</v>
      </c>
      <c r="I62" s="89">
        <v>950.3914665386734</v>
      </c>
      <c r="J62" s="89">
        <v>945.03851432761553</v>
      </c>
      <c r="K62" s="89">
        <v>915.18199026631555</v>
      </c>
      <c r="L62" s="89">
        <v>889.30582456347452</v>
      </c>
      <c r="M62" s="89">
        <v>874.66443810483054</v>
      </c>
      <c r="N62" s="89">
        <v>877.17264644648822</v>
      </c>
      <c r="O62" s="89">
        <v>896.95054152211435</v>
      </c>
      <c r="P62" s="89">
        <v>931.96061029047212</v>
      </c>
      <c r="Q62" s="89">
        <v>919.63774687619775</v>
      </c>
      <c r="R62" s="89">
        <v>920.20995146219411</v>
      </c>
      <c r="S62" s="89">
        <v>902.22447365255857</v>
      </c>
      <c r="T62" s="89">
        <v>897.84830439915095</v>
      </c>
      <c r="U62" s="89">
        <v>877.29255985347356</v>
      </c>
      <c r="V62" s="56">
        <v>832.12178703165773</v>
      </c>
    </row>
    <row r="63" spans="1:22" ht="15">
      <c r="A63" s="108" t="s">
        <v>60</v>
      </c>
      <c r="B63" s="89">
        <v>3183.1068939594288</v>
      </c>
      <c r="C63" s="89">
        <v>5632.8417032939642</v>
      </c>
      <c r="D63" s="89">
        <v>5077.9533427376464</v>
      </c>
      <c r="E63" s="89">
        <v>4621.3308816161352</v>
      </c>
      <c r="F63" s="89">
        <v>4009.3846799137432</v>
      </c>
      <c r="G63" s="89">
        <v>3578.7138113911906</v>
      </c>
      <c r="H63" s="89">
        <v>3524.4539826362775</v>
      </c>
      <c r="I63" s="89">
        <v>3361.7809829513831</v>
      </c>
      <c r="J63" s="89">
        <v>2820.8522254945156</v>
      </c>
      <c r="K63" s="89">
        <v>2880.6408982577177</v>
      </c>
      <c r="L63" s="89">
        <v>2951.4129072403043</v>
      </c>
      <c r="M63" s="89">
        <v>2647.3470394943911</v>
      </c>
      <c r="N63" s="89">
        <v>3284.8163462219345</v>
      </c>
      <c r="O63" s="89">
        <v>5313.810956328768</v>
      </c>
      <c r="P63" s="89">
        <v>4984.421891756082</v>
      </c>
      <c r="Q63" s="89">
        <v>5422.0863939774017</v>
      </c>
      <c r="R63" s="89">
        <v>5563.226024493094</v>
      </c>
      <c r="S63" s="89">
        <v>4591.3847635815655</v>
      </c>
      <c r="T63" s="89">
        <v>3197.8396253813617</v>
      </c>
      <c r="U63" s="89">
        <v>2396.8132244894878</v>
      </c>
      <c r="V63" s="56">
        <v>1905.7052471415614</v>
      </c>
    </row>
    <row r="64" spans="1:22" ht="15">
      <c r="A64" s="108" t="s">
        <v>61</v>
      </c>
      <c r="B64" s="89">
        <v>48.093664042914867</v>
      </c>
      <c r="C64" s="89">
        <v>51.739842555425426</v>
      </c>
      <c r="D64" s="89">
        <v>54.614832338403922</v>
      </c>
      <c r="E64" s="89">
        <v>54.330082270541006</v>
      </c>
      <c r="F64" s="89">
        <v>62.203844510816893</v>
      </c>
      <c r="G64" s="89">
        <v>76.531008154102139</v>
      </c>
      <c r="H64" s="89">
        <v>92.326814667489941</v>
      </c>
      <c r="I64" s="89">
        <v>167.39106949153185</v>
      </c>
      <c r="J64" s="89">
        <v>191.15645287518856</v>
      </c>
      <c r="K64" s="89">
        <v>203.76220609180135</v>
      </c>
      <c r="L64" s="89">
        <v>211.77696418398239</v>
      </c>
      <c r="M64" s="89">
        <v>291.10722630397265</v>
      </c>
      <c r="N64" s="89">
        <v>368.41856110088054</v>
      </c>
      <c r="O64" s="89">
        <v>390.14259093391956</v>
      </c>
      <c r="P64" s="89">
        <v>381.77692550645969</v>
      </c>
      <c r="Q64" s="89">
        <v>400.94063511921757</v>
      </c>
      <c r="R64" s="89">
        <v>424.73072424150871</v>
      </c>
      <c r="S64" s="89">
        <v>421.95787359366597</v>
      </c>
      <c r="T64" s="89">
        <v>433.78029737986952</v>
      </c>
      <c r="U64" s="89">
        <v>455.6867143207574</v>
      </c>
      <c r="V64" s="56">
        <v>442.34233566660134</v>
      </c>
    </row>
    <row r="65" spans="1:22" ht="15">
      <c r="A65" s="108" t="s">
        <v>189</v>
      </c>
      <c r="B65" s="89" t="s">
        <v>208</v>
      </c>
      <c r="C65" s="89" t="s">
        <v>208</v>
      </c>
      <c r="D65" s="89" t="s">
        <v>208</v>
      </c>
      <c r="E65" s="89" t="s">
        <v>208</v>
      </c>
      <c r="F65" s="89" t="s">
        <v>208</v>
      </c>
      <c r="G65" s="89" t="s">
        <v>208</v>
      </c>
      <c r="H65" s="89" t="s">
        <v>208</v>
      </c>
      <c r="I65" s="89" t="s">
        <v>208</v>
      </c>
      <c r="J65" s="89">
        <v>544.35794777558624</v>
      </c>
      <c r="K65" s="89">
        <v>560.43411562692881</v>
      </c>
      <c r="L65" s="89">
        <v>576.20252085939399</v>
      </c>
      <c r="M65" s="89">
        <v>587.82600434654773</v>
      </c>
      <c r="N65" s="89">
        <v>592.389544553728</v>
      </c>
      <c r="O65" s="89">
        <v>608.43241304112564</v>
      </c>
      <c r="P65" s="89">
        <v>629.68187807544064</v>
      </c>
      <c r="Q65" s="89">
        <v>630.4282543877008</v>
      </c>
      <c r="R65" s="89">
        <v>626.36507557224343</v>
      </c>
      <c r="S65" s="89">
        <v>626.4155658721063</v>
      </c>
      <c r="T65" s="89">
        <v>623.01343033766523</v>
      </c>
      <c r="U65" s="89">
        <v>628.70552479731919</v>
      </c>
      <c r="V65" s="56">
        <v>623.33341871858147</v>
      </c>
    </row>
    <row r="66" spans="1:22" ht="15">
      <c r="A66" s="108" t="s">
        <v>95</v>
      </c>
      <c r="B66" s="89" t="s">
        <v>208</v>
      </c>
      <c r="C66" s="89" t="s">
        <v>208</v>
      </c>
      <c r="D66" s="89" t="s">
        <v>208</v>
      </c>
      <c r="E66" s="89" t="s">
        <v>208</v>
      </c>
      <c r="F66" s="89" t="s">
        <v>208</v>
      </c>
      <c r="G66" s="89" t="s">
        <v>208</v>
      </c>
      <c r="H66" s="89" t="s">
        <v>208</v>
      </c>
      <c r="I66" s="89" t="s">
        <v>208</v>
      </c>
      <c r="J66" s="89">
        <v>7639.6951807801179</v>
      </c>
      <c r="K66" s="89">
        <v>8009.4129724817167</v>
      </c>
      <c r="L66" s="89">
        <v>8307.877651270348</v>
      </c>
      <c r="M66" s="89">
        <v>8699.9603480317219</v>
      </c>
      <c r="N66" s="89">
        <v>8857.3446212219642</v>
      </c>
      <c r="O66" s="89">
        <v>9222.2088961635127</v>
      </c>
      <c r="P66" s="89">
        <v>9183.9652488436841</v>
      </c>
      <c r="Q66" s="89">
        <v>8849.4111973516774</v>
      </c>
      <c r="R66" s="89">
        <v>8083.2770571643778</v>
      </c>
      <c r="S66" s="89">
        <v>7453.4976696190488</v>
      </c>
      <c r="T66" s="89">
        <v>6861.690272020056</v>
      </c>
      <c r="U66" s="89">
        <v>6298.5202517935531</v>
      </c>
      <c r="V66" s="56">
        <v>5757.0372302891919</v>
      </c>
    </row>
    <row r="67" spans="1:22" ht="27" customHeight="1">
      <c r="A67" s="108" t="s">
        <v>108</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169.57514793730445</v>
      </c>
      <c r="T67" s="89">
        <v>1626.8262006648972</v>
      </c>
      <c r="U67" s="89">
        <v>3102.2239154842996</v>
      </c>
      <c r="V67" s="56">
        <v>5225.6239232468297</v>
      </c>
    </row>
    <row r="68" spans="1:22" ht="15">
      <c r="A68" s="108" t="s">
        <v>62</v>
      </c>
      <c r="B68" s="89">
        <v>1330.1718613179228</v>
      </c>
      <c r="C68" s="89">
        <v>1444.1772594187621</v>
      </c>
      <c r="D68" s="89">
        <v>1403.6646336516528</v>
      </c>
      <c r="E68" s="89">
        <v>1427.4035357594644</v>
      </c>
      <c r="F68" s="89">
        <v>1407.6678632099004</v>
      </c>
      <c r="G68" s="89">
        <v>1425.1222850818726</v>
      </c>
      <c r="H68" s="89">
        <v>1284.066584994574</v>
      </c>
      <c r="I68" s="89">
        <v>1227.6149839306954</v>
      </c>
      <c r="J68" s="89">
        <v>1173.232836258208</v>
      </c>
      <c r="K68" s="89">
        <v>1119.9949054523236</v>
      </c>
      <c r="L68" s="89">
        <v>1090.8051331029451</v>
      </c>
      <c r="M68" s="89">
        <v>1058.8752983286968</v>
      </c>
      <c r="N68" s="89">
        <v>1018.2692040274774</v>
      </c>
      <c r="O68" s="89">
        <v>1026.3764861815532</v>
      </c>
      <c r="P68" s="89">
        <v>987.827039976381</v>
      </c>
      <c r="Q68" s="89">
        <v>965.9186821968608</v>
      </c>
      <c r="R68" s="89">
        <v>952.48706520427436</v>
      </c>
      <c r="S68" s="89">
        <v>908.58170368064168</v>
      </c>
      <c r="T68" s="89">
        <v>766.62610762272175</v>
      </c>
      <c r="U68" s="89">
        <v>486.31003431475301</v>
      </c>
      <c r="V68" s="56">
        <v>237.78554713863079</v>
      </c>
    </row>
    <row r="69" spans="1:22" ht="15">
      <c r="A69" s="53" t="s">
        <v>49</v>
      </c>
      <c r="B69" s="89" t="s">
        <v>208</v>
      </c>
      <c r="C69" s="89" t="s">
        <v>208</v>
      </c>
      <c r="D69" s="89" t="s">
        <v>208</v>
      </c>
      <c r="E69" s="89" t="s">
        <v>208</v>
      </c>
      <c r="F69" s="89">
        <v>1181.533007426867</v>
      </c>
      <c r="G69" s="89">
        <v>1198.3848006288372</v>
      </c>
      <c r="H69" s="89">
        <v>1065.9649802359627</v>
      </c>
      <c r="I69" s="89">
        <v>1004.7349250839527</v>
      </c>
      <c r="J69" s="89">
        <v>1014.4311601248294</v>
      </c>
      <c r="K69" s="89">
        <v>960.34318524214075</v>
      </c>
      <c r="L69" s="89">
        <v>927.52984652351802</v>
      </c>
      <c r="M69" s="89">
        <v>822.13464909984521</v>
      </c>
      <c r="N69" s="89">
        <v>816.75097951664281</v>
      </c>
      <c r="O69" s="89">
        <v>818.77743655347547</v>
      </c>
      <c r="P69" s="89">
        <v>798.67563145958968</v>
      </c>
      <c r="Q69" s="89">
        <v>780.11864691853475</v>
      </c>
      <c r="R69" s="89">
        <v>781.15517013476301</v>
      </c>
      <c r="S69" s="89">
        <v>755.70711637209456</v>
      </c>
      <c r="T69" s="89">
        <v>622.59115858004577</v>
      </c>
      <c r="U69" s="89">
        <v>353.71484132696293</v>
      </c>
      <c r="V69" s="56">
        <v>112.40909223215239</v>
      </c>
    </row>
    <row r="70" spans="1:22" ht="15">
      <c r="A70" s="53" t="s">
        <v>50</v>
      </c>
      <c r="B70" s="89" t="s">
        <v>208</v>
      </c>
      <c r="C70" s="89" t="s">
        <v>208</v>
      </c>
      <c r="D70" s="89" t="s">
        <v>208</v>
      </c>
      <c r="E70" s="89" t="s">
        <v>208</v>
      </c>
      <c r="F70" s="89">
        <v>226.13485578303357</v>
      </c>
      <c r="G70" s="89">
        <v>226.73748445303539</v>
      </c>
      <c r="H70" s="89">
        <v>218.10160475861161</v>
      </c>
      <c r="I70" s="89">
        <v>222.88005884674297</v>
      </c>
      <c r="J70" s="89">
        <v>158.80167613337858</v>
      </c>
      <c r="K70" s="89">
        <v>159.65172021018282</v>
      </c>
      <c r="L70" s="89">
        <v>163.27528657942676</v>
      </c>
      <c r="M70" s="89">
        <v>236.74064922885157</v>
      </c>
      <c r="N70" s="89">
        <v>201.5182245108347</v>
      </c>
      <c r="O70" s="89">
        <v>207.59904962807778</v>
      </c>
      <c r="P70" s="89">
        <v>189.15140851679158</v>
      </c>
      <c r="Q70" s="89">
        <v>185.80003527832585</v>
      </c>
      <c r="R70" s="89">
        <v>171.33189506951118</v>
      </c>
      <c r="S70" s="89">
        <v>152.87458730854695</v>
      </c>
      <c r="T70" s="89">
        <v>144.03494904267603</v>
      </c>
      <c r="U70" s="89">
        <v>132.59519298779003</v>
      </c>
      <c r="V70" s="56">
        <v>125.3764549064784</v>
      </c>
    </row>
    <row r="71" spans="1:22" ht="15">
      <c r="A71" s="110" t="s">
        <v>63</v>
      </c>
      <c r="B71" s="89">
        <v>45527.110287539472</v>
      </c>
      <c r="C71" s="89">
        <v>46969.593315080892</v>
      </c>
      <c r="D71" s="89">
        <v>49089.230627227706</v>
      </c>
      <c r="E71" s="89">
        <v>51809.402666100257</v>
      </c>
      <c r="F71" s="89">
        <v>51957.96756769799</v>
      </c>
      <c r="G71" s="89">
        <v>55503.851439193772</v>
      </c>
      <c r="H71" s="89">
        <v>57414.982201312552</v>
      </c>
      <c r="I71" s="89">
        <v>58792.35037082999</v>
      </c>
      <c r="J71" s="89">
        <v>60034.977707163918</v>
      </c>
      <c r="K71" s="89">
        <v>61560.550185496722</v>
      </c>
      <c r="L71" s="89">
        <v>62292.939447778728</v>
      </c>
      <c r="M71" s="89">
        <v>65274.31466494179</v>
      </c>
      <c r="N71" s="89">
        <v>67932.07862370988</v>
      </c>
      <c r="O71" s="89">
        <v>72776.686591752674</v>
      </c>
      <c r="P71" s="89">
        <v>74462.498585689944</v>
      </c>
      <c r="Q71" s="89">
        <v>78010.701188819236</v>
      </c>
      <c r="R71" s="89">
        <v>82230.023438293414</v>
      </c>
      <c r="S71" s="89">
        <v>84295.363239631974</v>
      </c>
      <c r="T71" s="89">
        <v>86443.133367566959</v>
      </c>
      <c r="U71" s="89">
        <v>88728.732498883299</v>
      </c>
      <c r="V71" s="56">
        <v>89130.968211514148</v>
      </c>
    </row>
    <row r="72" spans="1:22" ht="27" customHeight="1">
      <c r="A72" s="110" t="s">
        <v>96</v>
      </c>
      <c r="B72" s="89" t="s">
        <v>208</v>
      </c>
      <c r="C72" s="89" t="s">
        <v>208</v>
      </c>
      <c r="D72" s="89" t="s">
        <v>208</v>
      </c>
      <c r="E72" s="89" t="s">
        <v>208</v>
      </c>
      <c r="F72" s="89" t="s">
        <v>208</v>
      </c>
      <c r="G72" s="89" t="s">
        <v>208</v>
      </c>
      <c r="H72" s="89" t="s">
        <v>208</v>
      </c>
      <c r="I72" s="89" t="s">
        <v>208</v>
      </c>
      <c r="J72" s="89">
        <v>1652.3970681699611</v>
      </c>
      <c r="K72" s="89">
        <v>1473.5531834007211</v>
      </c>
      <c r="L72" s="89">
        <v>1586.7264750584902</v>
      </c>
      <c r="M72" s="89">
        <v>1914.3942576893414</v>
      </c>
      <c r="N72" s="89">
        <v>2233.5887077977072</v>
      </c>
      <c r="O72" s="89">
        <v>2293.1657535105314</v>
      </c>
      <c r="P72" s="89">
        <v>2374.3827804722773</v>
      </c>
      <c r="Q72" s="89">
        <v>2408.2863212799307</v>
      </c>
      <c r="R72" s="89">
        <v>2411.6494092241014</v>
      </c>
      <c r="S72" s="89">
        <v>2350.6368022892307</v>
      </c>
      <c r="T72" s="89">
        <v>2367.3523098413202</v>
      </c>
      <c r="U72" s="89">
        <v>2423.6523343504887</v>
      </c>
      <c r="V72" s="56">
        <v>2420.3334669184392</v>
      </c>
    </row>
    <row r="73" spans="1:22" ht="15">
      <c r="A73" s="110" t="s">
        <v>109</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6.200699348558107</v>
      </c>
      <c r="T73" s="89">
        <v>58.594125409154309</v>
      </c>
      <c r="U73" s="89">
        <v>508.66025666244678</v>
      </c>
      <c r="V73" s="56">
        <v>1611.112832612477</v>
      </c>
    </row>
    <row r="74" spans="1:22" ht="15">
      <c r="A74" s="110" t="s">
        <v>64</v>
      </c>
      <c r="B74" s="89" t="s">
        <v>208</v>
      </c>
      <c r="C74" s="89" t="s">
        <v>208</v>
      </c>
      <c r="D74" s="89" t="s">
        <v>208</v>
      </c>
      <c r="E74" s="89" t="s">
        <v>208</v>
      </c>
      <c r="F74" s="89">
        <v>2433.5471715104695</v>
      </c>
      <c r="G74" s="89">
        <v>2308.4045007130835</v>
      </c>
      <c r="H74" s="89">
        <v>2289.4172556792396</v>
      </c>
      <c r="I74" s="89">
        <v>2512.6052252633899</v>
      </c>
      <c r="J74" s="89">
        <v>3160.2372969811263</v>
      </c>
      <c r="K74" s="89">
        <v>3873.3196260392688</v>
      </c>
      <c r="L74" s="89">
        <v>2428.3741594332105</v>
      </c>
      <c r="M74" s="89">
        <v>2434.7705838677502</v>
      </c>
      <c r="N74" s="89">
        <v>3090.1690034874173</v>
      </c>
      <c r="O74" s="89">
        <v>3085.7131538523363</v>
      </c>
      <c r="P74" s="89">
        <v>3057.7502530426368</v>
      </c>
      <c r="Q74" s="89">
        <v>2348.2300298798436</v>
      </c>
      <c r="R74" s="89">
        <v>2284.6146463232681</v>
      </c>
      <c r="S74" s="89">
        <v>2242.4734952056638</v>
      </c>
      <c r="T74" s="89">
        <v>2183.4526545144377</v>
      </c>
      <c r="U74" s="89">
        <v>2140.9123639092768</v>
      </c>
      <c r="V74" s="56">
        <v>2073.8742251032363</v>
      </c>
    </row>
    <row r="75" spans="1:22" s="115" customFormat="1" ht="40.5" customHeight="1">
      <c r="A75" s="117" t="s">
        <v>190</v>
      </c>
      <c r="B75" s="118">
        <v>114178.42163553633</v>
      </c>
      <c r="C75" s="118">
        <v>113923.19817506669</v>
      </c>
      <c r="D75" s="118">
        <v>114817.38017903408</v>
      </c>
      <c r="E75" s="118">
        <v>117713.76914006847</v>
      </c>
      <c r="F75" s="118">
        <v>121676.47646737262</v>
      </c>
      <c r="G75" s="118">
        <v>128281.29033703775</v>
      </c>
      <c r="H75" s="118">
        <v>131196.91139025192</v>
      </c>
      <c r="I75" s="118">
        <v>130370.46818879666</v>
      </c>
      <c r="J75" s="118">
        <v>138478.92016449638</v>
      </c>
      <c r="K75" s="118">
        <v>140438.60155699865</v>
      </c>
      <c r="L75" s="118">
        <v>140113.3939360737</v>
      </c>
      <c r="M75" s="118">
        <v>144861.42107722478</v>
      </c>
      <c r="N75" s="118">
        <v>150242.89098566666</v>
      </c>
      <c r="O75" s="118">
        <v>162994.01451897266</v>
      </c>
      <c r="P75" s="118">
        <v>165714.70268024897</v>
      </c>
      <c r="Q75" s="118">
        <v>169785.36761380499</v>
      </c>
      <c r="R75" s="118">
        <v>174235.36447237205</v>
      </c>
      <c r="S75" s="118">
        <v>168840.54531963411</v>
      </c>
      <c r="T75" s="118">
        <v>170713.83882998853</v>
      </c>
      <c r="U75" s="118">
        <v>173392.83973828732</v>
      </c>
      <c r="V75" s="119">
        <v>172107.57610280334</v>
      </c>
    </row>
    <row r="81" spans="2:22">
      <c r="B81" s="104"/>
      <c r="C81" s="104"/>
      <c r="D81" s="104"/>
      <c r="E81" s="104"/>
      <c r="F81" s="104"/>
      <c r="G81" s="104"/>
      <c r="H81" s="104"/>
      <c r="I81" s="104"/>
      <c r="J81" s="104"/>
      <c r="K81" s="104"/>
      <c r="L81" s="104"/>
      <c r="M81" s="104"/>
      <c r="N81" s="104"/>
      <c r="O81" s="104"/>
      <c r="P81" s="104"/>
      <c r="Q81" s="104"/>
      <c r="R81" s="104"/>
      <c r="S81" s="104"/>
      <c r="T81" s="104"/>
      <c r="U81" s="104"/>
      <c r="V81" s="104"/>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G1" sqref="AG1:AK1048576"/>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13" width="12.77734375" style="68" customWidth="1"/>
    <col min="14" max="14" width="12.77734375" style="68" hidden="1" customWidth="1"/>
    <col min="15"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1.109375" style="68" customWidth="1"/>
    <col min="39" max="39" width="7" style="68" hidden="1" customWidth="1"/>
    <col min="40" max="40" width="10.44140625" style="68" customWidth="1"/>
    <col min="41" max="16384" width="8.88671875" style="68"/>
  </cols>
  <sheetData>
    <row r="1" spans="1:40" s="41" customFormat="1" ht="60" customHeight="1">
      <c r="A1" s="140" t="s">
        <v>97</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114813.46939423814</v>
      </c>
      <c r="D3" s="50">
        <f t="shared" ref="D3:W3" si="0">SUM(D6,D16:D17,D4)</f>
        <v>3924.14037813</v>
      </c>
      <c r="E3" s="50">
        <f t="shared" si="0"/>
        <v>874.53990900999997</v>
      </c>
      <c r="F3" s="50">
        <f t="shared" si="0"/>
        <v>1149.1385722999999</v>
      </c>
      <c r="G3" s="50"/>
      <c r="H3" s="50">
        <f t="shared" si="0"/>
        <v>3774.0895750000004</v>
      </c>
      <c r="I3" s="50">
        <f t="shared" si="0"/>
        <v>8618.3022953999971</v>
      </c>
      <c r="J3" s="50">
        <f t="shared" si="0"/>
        <v>923.76479697783793</v>
      </c>
      <c r="K3" s="50">
        <f t="shared" si="0"/>
        <v>4869.6964021188805</v>
      </c>
      <c r="L3" s="50">
        <f t="shared" si="0"/>
        <v>2824.8410963032825</v>
      </c>
      <c r="M3" s="50">
        <f t="shared" si="0"/>
        <v>17.693564299999998</v>
      </c>
      <c r="N3" s="50"/>
      <c r="O3" s="50">
        <f t="shared" si="0"/>
        <v>13928.205135</v>
      </c>
      <c r="P3" s="50">
        <f t="shared" si="0"/>
        <v>6649.9306075199993</v>
      </c>
      <c r="Q3" s="50">
        <f t="shared" si="0"/>
        <v>9149.9960046050073</v>
      </c>
      <c r="R3" s="50"/>
      <c r="S3" s="50">
        <f t="shared" si="0"/>
        <v>4532.1900443650766</v>
      </c>
      <c r="T3" s="50">
        <f t="shared" si="0"/>
        <v>3943.0085425279758</v>
      </c>
      <c r="U3" s="50">
        <f t="shared" si="0"/>
        <v>296.30574154435203</v>
      </c>
      <c r="V3" s="50">
        <f t="shared" si="0"/>
        <v>378.49167616759217</v>
      </c>
      <c r="W3" s="50">
        <f t="shared" si="0"/>
        <v>745.66237929900012</v>
      </c>
      <c r="X3" s="50">
        <f>SUM(X6,X16:X17,X4)</f>
        <v>2311.2043118300007</v>
      </c>
      <c r="Y3" s="50">
        <f>SUM(Y6,Y16:Y17,Y4)</f>
        <v>163.62538309999999</v>
      </c>
      <c r="Z3" s="50">
        <f>SUM(Z6,Z16:Z18,Z4)</f>
        <v>460.57299999999998</v>
      </c>
      <c r="AA3" s="50">
        <f t="shared" ref="AA3:AF3" si="1">SUM(AA6,AA16:AA17,AA4)</f>
        <v>6426.2752196000029</v>
      </c>
      <c r="AB3" s="50"/>
      <c r="AC3" s="50">
        <f t="shared" si="1"/>
        <v>900.21167601000002</v>
      </c>
      <c r="AD3" s="50">
        <f t="shared" si="1"/>
        <v>771.95111937118747</v>
      </c>
      <c r="AE3" s="50">
        <f t="shared" si="1"/>
        <v>128.26055663881255</v>
      </c>
      <c r="AF3" s="50">
        <f t="shared" si="1"/>
        <v>51422.462685709987</v>
      </c>
      <c r="AG3" s="50"/>
      <c r="AH3" s="50"/>
      <c r="AI3" s="50"/>
      <c r="AJ3" s="50"/>
      <c r="AK3" s="50"/>
      <c r="AL3" s="50">
        <f t="shared" ref="AL3" si="2">SUM(AL6,AL16:AL17,AL4)</f>
        <v>1183.6549443026731</v>
      </c>
      <c r="AM3" s="50"/>
      <c r="AN3" s="51">
        <f t="shared" ref="AN3" si="3">SUM(AN6,AN16:AN17,AN4)</f>
        <v>3113.7637531214655</v>
      </c>
    </row>
    <row r="4" spans="1:40" s="42" customFormat="1">
      <c r="A4" s="52"/>
      <c r="B4" s="53" t="s">
        <v>66</v>
      </c>
      <c r="C4" s="54">
        <f t="shared" ref="C4:C18" si="4">SUM(D4:I4,M4:Q4,W4:AC4,AF4,AL4:AN4)</f>
        <v>2135.8863550137512</v>
      </c>
      <c r="D4" s="55">
        <f>AA!$L$4</f>
        <v>1.3081104298186155</v>
      </c>
      <c r="E4" s="55">
        <f>BBWB!$L$4</f>
        <v>25.217539613784226</v>
      </c>
      <c r="F4" s="55">
        <f>CA!$L$4</f>
        <v>0.23070539075910471</v>
      </c>
      <c r="G4" s="55"/>
      <c r="H4" s="132">
        <f>CTB!L4</f>
        <v>0</v>
      </c>
      <c r="I4" s="55">
        <f>DLA!$L$4</f>
        <v>7.1528654627143586</v>
      </c>
      <c r="J4" s="55">
        <f>'DLA (children)'!$L$4</f>
        <v>0.62947527234665412</v>
      </c>
      <c r="K4" s="55">
        <f>'DLA (working age)'!$L$4</f>
        <v>3.3937492299175704</v>
      </c>
      <c r="L4" s="55">
        <f>'DLA (pensioners)'!$L$4</f>
        <v>3.1373736435594672</v>
      </c>
      <c r="M4" s="132">
        <f>DHP!$L$4</f>
        <v>0</v>
      </c>
      <c r="N4" s="55"/>
      <c r="O4" s="132">
        <f>HB!$L$4</f>
        <v>0</v>
      </c>
      <c r="P4" s="55">
        <f>IB!$L$4</f>
        <v>43.630579718892889</v>
      </c>
      <c r="Q4" s="55">
        <f>IS!$L$4</f>
        <v>0.55798449223950342</v>
      </c>
      <c r="R4" s="55"/>
      <c r="S4" s="55">
        <f>'IS (incapacity)'!$L$4</f>
        <v>0.22464070251190746</v>
      </c>
      <c r="T4" s="55">
        <f>'IS (lone parent)'!$L$4</f>
        <v>0.21548558529809003</v>
      </c>
      <c r="U4" s="132">
        <f>'IS (carer)'!$L$4</f>
        <v>0</v>
      </c>
      <c r="V4" s="55">
        <f>'IS (others)'!$L$4</f>
        <v>0.14162836014182636</v>
      </c>
      <c r="W4" s="55">
        <f>IIDB!$L$4</f>
        <v>11.459261914883713</v>
      </c>
      <c r="X4" s="55">
        <f>JSA!$L$4</f>
        <v>0.21529537268885268</v>
      </c>
      <c r="Y4" s="55">
        <f>MA!$L$4</f>
        <v>0.15751713584208893</v>
      </c>
      <c r="Z4" s="132">
        <f>O75TVL!$L$4</f>
        <v>0</v>
      </c>
      <c r="AA4" s="55">
        <f>PC!$L$4</f>
        <v>0.7379654177635161</v>
      </c>
      <c r="AB4" s="55"/>
      <c r="AC4" s="55">
        <f>SDA!$L$4</f>
        <v>1.6977631672260922</v>
      </c>
      <c r="AD4" s="55">
        <f>'SDA (working age)'!$L$4</f>
        <v>1.5175139653455005</v>
      </c>
      <c r="AE4" s="55">
        <f>'SDA (pensioners)'!$L$4</f>
        <v>0.18024920188059179</v>
      </c>
      <c r="AF4" s="55">
        <f>SP!$L$4</f>
        <v>2035.6212325466122</v>
      </c>
      <c r="AG4" s="55"/>
      <c r="AH4" s="55"/>
      <c r="AI4" s="55"/>
      <c r="AJ4" s="55"/>
      <c r="AK4" s="55"/>
      <c r="AL4" s="55">
        <f>SMP!$L$4</f>
        <v>1.499534350526045</v>
      </c>
      <c r="AM4" s="55"/>
      <c r="AN4" s="56">
        <f>WFP!$L$4</f>
        <v>6.4</v>
      </c>
    </row>
    <row r="5" spans="1:40" s="42" customFormat="1" ht="25.5" customHeight="1">
      <c r="A5" s="47">
        <v>941</v>
      </c>
      <c r="B5" s="48" t="s">
        <v>67</v>
      </c>
      <c r="C5" s="49">
        <f t="shared" si="4"/>
        <v>101894.84031347097</v>
      </c>
      <c r="D5" s="50">
        <f t="shared" ref="D5:W5" si="5">SUM(D6,D16)</f>
        <v>3541.9964478603697</v>
      </c>
      <c r="E5" s="50">
        <f t="shared" si="5"/>
        <v>759.1070775826696</v>
      </c>
      <c r="F5" s="50">
        <f t="shared" si="5"/>
        <v>1038.376119868685</v>
      </c>
      <c r="G5" s="50"/>
      <c r="H5" s="50">
        <f t="shared" si="5"/>
        <v>3406.3127060000006</v>
      </c>
      <c r="I5" s="50">
        <f t="shared" si="5"/>
        <v>7637.0866554188124</v>
      </c>
      <c r="J5" s="50">
        <f t="shared" si="5"/>
        <v>838.31637623826009</v>
      </c>
      <c r="K5" s="50">
        <f t="shared" si="5"/>
        <v>4307.1670866118775</v>
      </c>
      <c r="L5" s="50">
        <f t="shared" si="5"/>
        <v>2491.5504424742271</v>
      </c>
      <c r="M5" s="50">
        <f t="shared" si="5"/>
        <v>15.678125299999998</v>
      </c>
      <c r="N5" s="50"/>
      <c r="O5" s="50">
        <f t="shared" si="5"/>
        <v>12714.585476</v>
      </c>
      <c r="P5" s="50">
        <f t="shared" si="5"/>
        <v>5807.352097676212</v>
      </c>
      <c r="Q5" s="50">
        <f t="shared" si="5"/>
        <v>8242.6455108170849</v>
      </c>
      <c r="R5" s="50"/>
      <c r="S5" s="50">
        <f t="shared" si="5"/>
        <v>4021.3064607519668</v>
      </c>
      <c r="T5" s="50">
        <f t="shared" si="5"/>
        <v>3615.2804168956636</v>
      </c>
      <c r="U5" s="50">
        <f t="shared" si="5"/>
        <v>265.60311243019407</v>
      </c>
      <c r="V5" s="50">
        <f t="shared" si="5"/>
        <v>343.42523814184921</v>
      </c>
      <c r="W5" s="50">
        <f t="shared" si="5"/>
        <v>658.97194581713643</v>
      </c>
      <c r="X5" s="50">
        <f>SUM(X6,X16)</f>
        <v>2081.9527649185288</v>
      </c>
      <c r="Y5" s="50">
        <f>SUM(Y6,Y16)</f>
        <v>150.60319292627909</v>
      </c>
      <c r="Z5" s="50">
        <f t="shared" ref="Z5:AF5" si="6">SUM(Z6,Z16)</f>
        <v>411.88043913723175</v>
      </c>
      <c r="AA5" s="50">
        <f t="shared" si="6"/>
        <v>5781.2146192077489</v>
      </c>
      <c r="AB5" s="50"/>
      <c r="AC5" s="50">
        <f t="shared" si="6"/>
        <v>798.60472426889999</v>
      </c>
      <c r="AD5" s="50">
        <f t="shared" si="6"/>
        <v>684.92483271527919</v>
      </c>
      <c r="AE5" s="50">
        <f t="shared" si="6"/>
        <v>113.67989155362075</v>
      </c>
      <c r="AF5" s="50">
        <f t="shared" si="6"/>
        <v>44946.274892417256</v>
      </c>
      <c r="AG5" s="50"/>
      <c r="AH5" s="50"/>
      <c r="AI5" s="50"/>
      <c r="AJ5" s="50"/>
      <c r="AK5" s="50"/>
      <c r="AL5" s="50">
        <f t="shared" ref="AL5" si="7">SUM(AL6,AL16)</f>
        <v>1067.7159772678749</v>
      </c>
      <c r="AM5" s="50"/>
      <c r="AN5" s="51">
        <f t="shared" ref="AN5" si="8">SUM(AN6,AN16)</f>
        <v>2834.481540986174</v>
      </c>
    </row>
    <row r="6" spans="1:40" s="42" customFormat="1" ht="25.5" customHeight="1">
      <c r="A6" s="47">
        <v>921</v>
      </c>
      <c r="B6" s="57" t="s">
        <v>68</v>
      </c>
      <c r="C6" s="49">
        <f t="shared" si="4"/>
        <v>95329.555130641049</v>
      </c>
      <c r="D6" s="50">
        <f t="shared" ref="D6:L6" si="9">SUM(D7:D15)</f>
        <v>3236.9588812938482</v>
      </c>
      <c r="E6" s="50">
        <f t="shared" si="9"/>
        <v>712.39122888031704</v>
      </c>
      <c r="F6" s="50">
        <f t="shared" si="9"/>
        <v>958.62883420371122</v>
      </c>
      <c r="G6" s="50"/>
      <c r="H6" s="50">
        <f t="shared" si="9"/>
        <v>3229.8402160000005</v>
      </c>
      <c r="I6" s="50">
        <f t="shared" si="9"/>
        <v>6925.1077962109648</v>
      </c>
      <c r="J6" s="50">
        <f t="shared" si="9"/>
        <v>781.2884025326631</v>
      </c>
      <c r="K6" s="50">
        <f t="shared" si="9"/>
        <v>3927.7233312985713</v>
      </c>
      <c r="L6" s="50">
        <f t="shared" si="9"/>
        <v>2215.8811180655371</v>
      </c>
      <c r="M6" s="50">
        <f t="shared" ref="M6:W6" si="10">SUM(M7:M15)</f>
        <v>14.778396299999997</v>
      </c>
      <c r="N6" s="50"/>
      <c r="O6" s="50">
        <f t="shared" si="10"/>
        <v>12131.485396</v>
      </c>
      <c r="P6" s="50">
        <f t="shared" si="10"/>
        <v>5214.1975364211239</v>
      </c>
      <c r="Q6" s="50">
        <f t="shared" si="10"/>
        <v>7702.9214249614142</v>
      </c>
      <c r="R6" s="50"/>
      <c r="S6" s="50">
        <f t="shared" si="10"/>
        <v>3729.1318963551776</v>
      </c>
      <c r="T6" s="50">
        <f t="shared" si="10"/>
        <v>3408.6095231050399</v>
      </c>
      <c r="U6" s="50">
        <f t="shared" si="10"/>
        <v>245.24611234498434</v>
      </c>
      <c r="V6" s="50">
        <f t="shared" si="10"/>
        <v>324.93764774960522</v>
      </c>
      <c r="W6" s="50">
        <f t="shared" si="10"/>
        <v>605.39412658517699</v>
      </c>
      <c r="X6" s="50">
        <f>SUM(X7:X15)</f>
        <v>1970.6871657855061</v>
      </c>
      <c r="Y6" s="50">
        <f>SUM(Y7:Y15)</f>
        <v>144.58228757261239</v>
      </c>
      <c r="Z6" s="50">
        <f t="shared" ref="Z6:AF6" si="11">SUM(Z7:Z15)</f>
        <v>386.96937539827422</v>
      </c>
      <c r="AA6" s="50">
        <f t="shared" si="11"/>
        <v>5400.3004782364633</v>
      </c>
      <c r="AB6" s="50"/>
      <c r="AC6" s="50">
        <f t="shared" si="11"/>
        <v>738.87315924730694</v>
      </c>
      <c r="AD6" s="50">
        <f t="shared" si="11"/>
        <v>635.82988184916519</v>
      </c>
      <c r="AE6" s="50">
        <f t="shared" si="11"/>
        <v>103.04327739814171</v>
      </c>
      <c r="AF6" s="50">
        <f t="shared" si="11"/>
        <v>42270.834219636425</v>
      </c>
      <c r="AG6" s="50"/>
      <c r="AH6" s="50"/>
      <c r="AI6" s="50"/>
      <c r="AJ6" s="50"/>
      <c r="AK6" s="50"/>
      <c r="AL6" s="50">
        <f t="shared" ref="AL6" si="12">SUM(AL7:AL15)</f>
        <v>1021.8685891701493</v>
      </c>
      <c r="AM6" s="50"/>
      <c r="AN6" s="51">
        <f t="shared" ref="AN6" si="13">SUM(AN7:AN15)</f>
        <v>2663.7360187377508</v>
      </c>
    </row>
    <row r="7" spans="1:40" s="42" customFormat="1">
      <c r="A7" s="52" t="s">
        <v>69</v>
      </c>
      <c r="B7" s="58" t="s">
        <v>70</v>
      </c>
      <c r="C7" s="54">
        <f t="shared" si="4"/>
        <v>5596.1697298989729</v>
      </c>
      <c r="D7" s="55">
        <f>AA!$L7</f>
        <v>184.63816721133418</v>
      </c>
      <c r="E7" s="55">
        <f>BBWB!$L7</f>
        <v>40.129372583060771</v>
      </c>
      <c r="F7" s="55">
        <f>CA!$L7</f>
        <v>67.858332873506441</v>
      </c>
      <c r="G7" s="55"/>
      <c r="H7" s="55">
        <f>CTB!L7</f>
        <v>210.33748900000001</v>
      </c>
      <c r="I7" s="55">
        <f>DLA!$L7</f>
        <v>488.75329563881087</v>
      </c>
      <c r="J7" s="55">
        <f>'DLA (children)'!$L7</f>
        <v>45.455068592589541</v>
      </c>
      <c r="K7" s="55">
        <f>'DLA (working age)'!$L7</f>
        <v>261.50189860448432</v>
      </c>
      <c r="L7" s="55">
        <f>'DLA (pensioners)'!$L7</f>
        <v>181.90501052475969</v>
      </c>
      <c r="M7" s="55">
        <f>DHP!$L7</f>
        <v>0.418682</v>
      </c>
      <c r="N7" s="55"/>
      <c r="O7" s="55">
        <f>HB!$L7</f>
        <v>621.21585800000003</v>
      </c>
      <c r="P7" s="55">
        <f>IB!$L7</f>
        <v>472.58411055262843</v>
      </c>
      <c r="Q7" s="55">
        <f>IS!$L7</f>
        <v>487.48071542843581</v>
      </c>
      <c r="R7" s="55"/>
      <c r="S7" s="55">
        <f>'IS (incapacity)'!$L7</f>
        <v>258.93026212594413</v>
      </c>
      <c r="T7" s="55">
        <f>'IS (lone parent)'!$L7</f>
        <v>190.4568792959835</v>
      </c>
      <c r="U7" s="55">
        <f>'IS (carer)'!$L7</f>
        <v>19.731018697009347</v>
      </c>
      <c r="V7" s="55">
        <f>'IS (others)'!$L7</f>
        <v>16.434058947275361</v>
      </c>
      <c r="W7" s="55">
        <f>IIDB!$L7</f>
        <v>88.255703647343964</v>
      </c>
      <c r="X7" s="55">
        <f>JSA!$L7</f>
        <v>128.10883183043259</v>
      </c>
      <c r="Y7" s="55">
        <f>MA!$L7</f>
        <v>5.53675727107297</v>
      </c>
      <c r="Z7" s="55">
        <f>O75TVL!$L7</f>
        <v>19.800944333637112</v>
      </c>
      <c r="AA7" s="55">
        <f>PC!$L7</f>
        <v>332.7875166305231</v>
      </c>
      <c r="AB7" s="55"/>
      <c r="AC7" s="55">
        <f>SDA!$L7</f>
        <v>49.783753407401306</v>
      </c>
      <c r="AD7" s="55">
        <f>'SDA (working age)'!$L7</f>
        <v>41.975690969184257</v>
      </c>
      <c r="AE7" s="55">
        <f>'SDA (pensioners)'!$L7</f>
        <v>7.8080624382170489</v>
      </c>
      <c r="AF7" s="55">
        <f>SP!$L7</f>
        <v>2221.648455335072</v>
      </c>
      <c r="AG7" s="55"/>
      <c r="AH7" s="55"/>
      <c r="AI7" s="55"/>
      <c r="AJ7" s="55"/>
      <c r="AK7" s="55"/>
      <c r="AL7" s="55">
        <f>SMP!$L7</f>
        <v>38.984342799458886</v>
      </c>
      <c r="AM7" s="55"/>
      <c r="AN7" s="56">
        <f>WFP!$L7</f>
        <v>137.84740135625376</v>
      </c>
    </row>
    <row r="8" spans="1:40" s="42" customFormat="1">
      <c r="A8" s="52" t="s">
        <v>71</v>
      </c>
      <c r="B8" s="58" t="s">
        <v>72</v>
      </c>
      <c r="C8" s="54">
        <f t="shared" si="4"/>
        <v>14397.707708211679</v>
      </c>
      <c r="D8" s="55">
        <f>AA!$L8</f>
        <v>533.89332208713017</v>
      </c>
      <c r="E8" s="55">
        <f>BBWB!$L8</f>
        <v>108.2063382808989</v>
      </c>
      <c r="F8" s="55">
        <f>CA!$L8</f>
        <v>164.26851081012515</v>
      </c>
      <c r="G8" s="55"/>
      <c r="H8" s="55">
        <f>CTB!L8</f>
        <v>490.902196</v>
      </c>
      <c r="I8" s="55">
        <f>DLA!$L8</f>
        <v>1360.5152595154048</v>
      </c>
      <c r="J8" s="55">
        <f>'DLA (children)'!$L8</f>
        <v>116.37367300520657</v>
      </c>
      <c r="K8" s="55">
        <f>'DLA (working age)'!$L8</f>
        <v>758.01380778066596</v>
      </c>
      <c r="L8" s="55">
        <f>'DLA (pensioners)'!$L8</f>
        <v>486.27461100305572</v>
      </c>
      <c r="M8" s="55">
        <f>DHP!$L8</f>
        <v>1.8881659999999998</v>
      </c>
      <c r="N8" s="55"/>
      <c r="O8" s="55">
        <f>HB!$L8</f>
        <v>1555.0272790000001</v>
      </c>
      <c r="P8" s="55">
        <f>IB!$L8</f>
        <v>1060.3383721016039</v>
      </c>
      <c r="Q8" s="55">
        <f>IS!$L8</f>
        <v>1345.4431888885852</v>
      </c>
      <c r="R8" s="55"/>
      <c r="S8" s="55">
        <f>'IS (incapacity)'!$L8</f>
        <v>724.31597813646999</v>
      </c>
      <c r="T8" s="55">
        <f>'IS (lone parent)'!$L8</f>
        <v>525.16859357644182</v>
      </c>
      <c r="U8" s="55">
        <f>'IS (carer)'!$L8</f>
        <v>43.893185858946225</v>
      </c>
      <c r="V8" s="55">
        <f>'IS (others)'!$L8</f>
        <v>46.922824236122324</v>
      </c>
      <c r="W8" s="55">
        <f>IIDB!$L8</f>
        <v>109.54048828304499</v>
      </c>
      <c r="X8" s="55">
        <f>JSA!$L8</f>
        <v>281.65869938252456</v>
      </c>
      <c r="Y8" s="55">
        <f>MA!$L8</f>
        <v>18.642216662636255</v>
      </c>
      <c r="Z8" s="55">
        <f>O75TVL!$L8</f>
        <v>51.849322500625156</v>
      </c>
      <c r="AA8" s="55">
        <f>PC!$L8</f>
        <v>844.51592000405003</v>
      </c>
      <c r="AB8" s="55"/>
      <c r="AC8" s="55">
        <f>SDA!$L8</f>
        <v>124.36606293920639</v>
      </c>
      <c r="AD8" s="55">
        <f>'SDA (working age)'!$L8</f>
        <v>105.68061125982319</v>
      </c>
      <c r="AE8" s="55">
        <f>'SDA (pensioners)'!$L8</f>
        <v>18.685451679383192</v>
      </c>
      <c r="AF8" s="55">
        <f>SP!$L8</f>
        <v>5847.3315024107505</v>
      </c>
      <c r="AG8" s="55"/>
      <c r="AH8" s="55"/>
      <c r="AI8" s="55"/>
      <c r="AJ8" s="55"/>
      <c r="AK8" s="55"/>
      <c r="AL8" s="55">
        <f>SMP!$L8</f>
        <v>135.68765957754297</v>
      </c>
      <c r="AM8" s="55"/>
      <c r="AN8" s="56">
        <f>WFP!$L8</f>
        <v>363.63320376755144</v>
      </c>
    </row>
    <row r="9" spans="1:40" s="42" customFormat="1">
      <c r="A9" s="52" t="s">
        <v>73</v>
      </c>
      <c r="B9" s="58" t="s">
        <v>74</v>
      </c>
      <c r="C9" s="54">
        <f t="shared" si="4"/>
        <v>9633.129124440602</v>
      </c>
      <c r="D9" s="55">
        <f>AA!$L9</f>
        <v>304.37461470480611</v>
      </c>
      <c r="E9" s="55">
        <f>BBWB!$L9</f>
        <v>72.493990236866878</v>
      </c>
      <c r="F9" s="55">
        <f>CA!$L9</f>
        <v>113.45749179642274</v>
      </c>
      <c r="G9" s="55"/>
      <c r="H9" s="55">
        <f>CTB!L9</f>
        <v>310.33110599999998</v>
      </c>
      <c r="I9" s="55">
        <f>DLA!$L9</f>
        <v>824.52014149304694</v>
      </c>
      <c r="J9" s="55">
        <f>'DLA (children)'!$L9</f>
        <v>80.792842661126883</v>
      </c>
      <c r="K9" s="55">
        <f>'DLA (working age)'!$L9</f>
        <v>459.26549525826596</v>
      </c>
      <c r="L9" s="55">
        <f>'DLA (pensioners)'!$L9</f>
        <v>284.5146098699081</v>
      </c>
      <c r="M9" s="55">
        <f>DHP!$L9</f>
        <v>1.096338</v>
      </c>
      <c r="N9" s="55"/>
      <c r="O9" s="55">
        <f>HB!$L9</f>
        <v>966.44524999999999</v>
      </c>
      <c r="P9" s="55">
        <f>IB!$L9</f>
        <v>627.22149350905295</v>
      </c>
      <c r="Q9" s="55">
        <f>IS!$L9</f>
        <v>781.42451035918975</v>
      </c>
      <c r="R9" s="55"/>
      <c r="S9" s="55">
        <f>'IS (incapacity)'!$L9</f>
        <v>386.96261271848709</v>
      </c>
      <c r="T9" s="55">
        <f>'IS (lone parent)'!$L9</f>
        <v>330.24611767416286</v>
      </c>
      <c r="U9" s="55">
        <f>'IS (carer)'!$L9</f>
        <v>32.542128829422929</v>
      </c>
      <c r="V9" s="55">
        <f>'IS (others)'!$L9</f>
        <v>31.331470852161154</v>
      </c>
      <c r="W9" s="55">
        <f>IIDB!$L9</f>
        <v>79.133653089186382</v>
      </c>
      <c r="X9" s="55">
        <f>JSA!$L9</f>
        <v>216.64117346610016</v>
      </c>
      <c r="Y9" s="55">
        <f>MA!$L9</f>
        <v>15.408499916169694</v>
      </c>
      <c r="Z9" s="55">
        <f>O75TVL!$L9</f>
        <v>39.070438298086174</v>
      </c>
      <c r="AA9" s="55">
        <f>PC!$L9</f>
        <v>562.55822029250339</v>
      </c>
      <c r="AB9" s="55"/>
      <c r="AC9" s="55">
        <f>SDA!$L9</f>
        <v>82.280840099038357</v>
      </c>
      <c r="AD9" s="55">
        <f>'SDA (working age)'!$L9</f>
        <v>70.07329465831927</v>
      </c>
      <c r="AE9" s="55">
        <f>'SDA (pensioners)'!$L9</f>
        <v>12.207545440719079</v>
      </c>
      <c r="AF9" s="55">
        <f>SP!$L9</f>
        <v>4266.841749897847</v>
      </c>
      <c r="AG9" s="55"/>
      <c r="AH9" s="55"/>
      <c r="AI9" s="55"/>
      <c r="AJ9" s="55"/>
      <c r="AK9" s="55"/>
      <c r="AL9" s="55">
        <f>SMP!$L9</f>
        <v>101.60325731734007</v>
      </c>
      <c r="AM9" s="55"/>
      <c r="AN9" s="56">
        <f>WFP!$L9</f>
        <v>268.22635596494558</v>
      </c>
    </row>
    <row r="10" spans="1:40" s="42" customFormat="1">
      <c r="A10" s="52" t="s">
        <v>75</v>
      </c>
      <c r="B10" s="58" t="s">
        <v>76</v>
      </c>
      <c r="C10" s="54">
        <f t="shared" si="4"/>
        <v>7818.5942500047204</v>
      </c>
      <c r="D10" s="55">
        <f>AA!$L10</f>
        <v>291.89259442389795</v>
      </c>
      <c r="E10" s="55">
        <f>BBWB!$L10</f>
        <v>62.331484281472868</v>
      </c>
      <c r="F10" s="55">
        <f>CA!$L10</f>
        <v>85.398845554504106</v>
      </c>
      <c r="G10" s="55"/>
      <c r="H10" s="55">
        <f>CTB!L10</f>
        <v>239.992762</v>
      </c>
      <c r="I10" s="55">
        <f>DLA!$L10</f>
        <v>612.17528882419583</v>
      </c>
      <c r="J10" s="55">
        <f>'DLA (children)'!$L10</f>
        <v>66.19895395650876</v>
      </c>
      <c r="K10" s="55">
        <f>'DLA (working age)'!$L10</f>
        <v>345.94325076335645</v>
      </c>
      <c r="L10" s="55">
        <f>'DLA (pensioners)'!$L10</f>
        <v>200.06590732443061</v>
      </c>
      <c r="M10" s="55">
        <f>DHP!$L10</f>
        <v>0.66558600000000001</v>
      </c>
      <c r="N10" s="55"/>
      <c r="O10" s="55">
        <f>HB!$L10</f>
        <v>686.50992200000007</v>
      </c>
      <c r="P10" s="55">
        <f>IB!$L10</f>
        <v>473.94950695108616</v>
      </c>
      <c r="Q10" s="55">
        <f>IS!$L10</f>
        <v>532.99331831037932</v>
      </c>
      <c r="R10" s="55"/>
      <c r="S10" s="55">
        <f>'IS (incapacity)'!$L10</f>
        <v>256.68245511354831</v>
      </c>
      <c r="T10" s="55">
        <f>'IS (lone parent)'!$L10</f>
        <v>234.66438572144762</v>
      </c>
      <c r="U10" s="55">
        <f>'IS (carer)'!$L10</f>
        <v>21.08618938260549</v>
      </c>
      <c r="V10" s="55">
        <f>'IS (others)'!$L10</f>
        <v>20.277138492412984</v>
      </c>
      <c r="W10" s="55">
        <f>IIDB!$L10</f>
        <v>71.792109725535497</v>
      </c>
      <c r="X10" s="55">
        <f>JSA!$L10</f>
        <v>155.80892705936299</v>
      </c>
      <c r="Y10" s="55">
        <f>MA!$L10</f>
        <v>14.025512190621161</v>
      </c>
      <c r="Z10" s="55">
        <f>O75TVL!$L10</f>
        <v>33.627618155621043</v>
      </c>
      <c r="AA10" s="55">
        <f>PC!$L10</f>
        <v>436.33840070896491</v>
      </c>
      <c r="AB10" s="55"/>
      <c r="AC10" s="55">
        <f>SDA!$L10</f>
        <v>71.893460439162851</v>
      </c>
      <c r="AD10" s="55">
        <f>'SDA (working age)'!$L10</f>
        <v>62.611443532049094</v>
      </c>
      <c r="AE10" s="55">
        <f>'SDA (pensioners)'!$L10</f>
        <v>9.2820169071137588</v>
      </c>
      <c r="AF10" s="55">
        <f>SP!$L10</f>
        <v>3732.3984212277956</v>
      </c>
      <c r="AG10" s="55"/>
      <c r="AH10" s="55"/>
      <c r="AI10" s="55"/>
      <c r="AJ10" s="55"/>
      <c r="AK10" s="55"/>
      <c r="AL10" s="55">
        <f>SMP!$L10</f>
        <v>84.846167224883573</v>
      </c>
      <c r="AM10" s="55"/>
      <c r="AN10" s="56">
        <f>WFP!$L10</f>
        <v>231.95432492723785</v>
      </c>
    </row>
    <row r="11" spans="1:40" s="42" customFormat="1">
      <c r="A11" s="52" t="s">
        <v>77</v>
      </c>
      <c r="B11" s="58" t="s">
        <v>78</v>
      </c>
      <c r="C11" s="54">
        <f t="shared" si="4"/>
        <v>10519.773786525959</v>
      </c>
      <c r="D11" s="55">
        <f>AA!$L11</f>
        <v>409.09343074478119</v>
      </c>
      <c r="E11" s="55">
        <f>BBWB!$L11</f>
        <v>84.402478637167007</v>
      </c>
      <c r="F11" s="55">
        <f>CA!$L11</f>
        <v>120.10927434465876</v>
      </c>
      <c r="G11" s="55"/>
      <c r="H11" s="55">
        <f>CTB!L11</f>
        <v>355.234422</v>
      </c>
      <c r="I11" s="55">
        <f>DLA!$L11</f>
        <v>822.61563325081261</v>
      </c>
      <c r="J11" s="55">
        <f>'DLA (children)'!$L11</f>
        <v>91.80513651784932</v>
      </c>
      <c r="K11" s="55">
        <f>'DLA (working age)'!$L11</f>
        <v>449.28875804139818</v>
      </c>
      <c r="L11" s="55">
        <f>'DLA (pensioners)'!$L11</f>
        <v>281.52203588038668</v>
      </c>
      <c r="M11" s="55">
        <f>DHP!$L11</f>
        <v>1.4533966999999999</v>
      </c>
      <c r="N11" s="55"/>
      <c r="O11" s="55">
        <f>HB!$L11</f>
        <v>1096.551164</v>
      </c>
      <c r="P11" s="55">
        <f>IB!$L11</f>
        <v>624.27990576695402</v>
      </c>
      <c r="Q11" s="55">
        <f>IS!$L11</f>
        <v>844.17896371170127</v>
      </c>
      <c r="R11" s="55"/>
      <c r="S11" s="55">
        <f>'IS (incapacity)'!$L11</f>
        <v>396.594690177053</v>
      </c>
      <c r="T11" s="55">
        <f>'IS (lone parent)'!$L11</f>
        <v>380.79013819624527</v>
      </c>
      <c r="U11" s="55">
        <f>'IS (carer)'!$L11</f>
        <v>33.280939496476464</v>
      </c>
      <c r="V11" s="55">
        <f>'IS (others)'!$L11</f>
        <v>34.089416681614779</v>
      </c>
      <c r="W11" s="55">
        <f>IIDB!$L11</f>
        <v>69.938431002487434</v>
      </c>
      <c r="X11" s="55">
        <f>JSA!$L11</f>
        <v>274.93386755927389</v>
      </c>
      <c r="Y11" s="55">
        <f>MA!$L11</f>
        <v>13.659430837628079</v>
      </c>
      <c r="Z11" s="55">
        <f>O75TVL!$L11</f>
        <v>41.44314009093344</v>
      </c>
      <c r="AA11" s="55">
        <f>PC!$L11</f>
        <v>659.02897910187482</v>
      </c>
      <c r="AB11" s="55"/>
      <c r="AC11" s="55">
        <f>SDA!$L11</f>
        <v>81.799481440272245</v>
      </c>
      <c r="AD11" s="55">
        <f>'SDA (working age)'!$L11</f>
        <v>71.22803668522522</v>
      </c>
      <c r="AE11" s="55">
        <f>'SDA (pensioners)'!$L11</f>
        <v>10.571444755047017</v>
      </c>
      <c r="AF11" s="55">
        <f>SP!$L11</f>
        <v>4627.3184655123277</v>
      </c>
      <c r="AG11" s="55"/>
      <c r="AH11" s="55"/>
      <c r="AI11" s="55"/>
      <c r="AJ11" s="55"/>
      <c r="AK11" s="55"/>
      <c r="AL11" s="55">
        <f>SMP!$L11</f>
        <v>107.28155870184813</v>
      </c>
      <c r="AM11" s="55"/>
      <c r="AN11" s="56">
        <f>WFP!$L11</f>
        <v>286.45176312323866</v>
      </c>
    </row>
    <row r="12" spans="1:40" s="42" customFormat="1">
      <c r="A12" s="52" t="s">
        <v>79</v>
      </c>
      <c r="B12" s="58" t="s">
        <v>80</v>
      </c>
      <c r="C12" s="54">
        <f t="shared" si="4"/>
        <v>9698.8667447182997</v>
      </c>
      <c r="D12" s="55">
        <f>AA!$L12</f>
        <v>360.88185845352456</v>
      </c>
      <c r="E12" s="55">
        <f>BBWB!$L12</f>
        <v>77.33460194086291</v>
      </c>
      <c r="F12" s="55">
        <f>CA!$L12</f>
        <v>89.304070192025989</v>
      </c>
      <c r="G12" s="55"/>
      <c r="H12" s="55">
        <f>CTB!L12</f>
        <v>304.46233699999999</v>
      </c>
      <c r="I12" s="55">
        <f>DLA!$L12</f>
        <v>608.55279690699331</v>
      </c>
      <c r="J12" s="55">
        <f>'DLA (children)'!$L12</f>
        <v>85.92664172522359</v>
      </c>
      <c r="K12" s="55">
        <f>'DLA (working age)'!$L12</f>
        <v>345.09414067865748</v>
      </c>
      <c r="L12" s="55">
        <f>'DLA (pensioners)'!$L12</f>
        <v>177.47818746747257</v>
      </c>
      <c r="M12" s="55">
        <f>DHP!$L12</f>
        <v>1.3782570000000001</v>
      </c>
      <c r="N12" s="55"/>
      <c r="O12" s="55">
        <f>HB!$L12</f>
        <v>1002.9745010000001</v>
      </c>
      <c r="P12" s="55">
        <f>IB!$L12</f>
        <v>426.35914678205529</v>
      </c>
      <c r="Q12" s="55">
        <f>IS!$L12</f>
        <v>597.65434982145314</v>
      </c>
      <c r="R12" s="55"/>
      <c r="S12" s="55">
        <f>'IS (incapacity)'!$L12</f>
        <v>273.77342344830765</v>
      </c>
      <c r="T12" s="55">
        <f>'IS (lone parent)'!$L12</f>
        <v>281.72483791937674</v>
      </c>
      <c r="U12" s="55">
        <f>'IS (carer)'!$L12</f>
        <v>19.673943101284983</v>
      </c>
      <c r="V12" s="55">
        <f>'IS (others)'!$L12</f>
        <v>22.364706879962856</v>
      </c>
      <c r="W12" s="55">
        <f>IIDB!$L12</f>
        <v>46.575032944888953</v>
      </c>
      <c r="X12" s="55">
        <f>JSA!$L12</f>
        <v>161.42890027523688</v>
      </c>
      <c r="Y12" s="55">
        <f>MA!$L12</f>
        <v>15.568715955408699</v>
      </c>
      <c r="Z12" s="55">
        <f>O75TVL!$L12</f>
        <v>45.365627996530989</v>
      </c>
      <c r="AA12" s="55">
        <f>PC!$L12</f>
        <v>499.26226885045145</v>
      </c>
      <c r="AB12" s="55"/>
      <c r="AC12" s="55">
        <f>SDA!$L12</f>
        <v>71.409188626281747</v>
      </c>
      <c r="AD12" s="55">
        <f>'SDA (working age)'!$L12</f>
        <v>61.581541018361762</v>
      </c>
      <c r="AE12" s="55">
        <f>'SDA (pensioners)'!$L12</f>
        <v>9.8276476079199817</v>
      </c>
      <c r="AF12" s="55">
        <f>SP!$L12</f>
        <v>4983.8457450743499</v>
      </c>
      <c r="AG12" s="55"/>
      <c r="AH12" s="55"/>
      <c r="AI12" s="55"/>
      <c r="AJ12" s="55"/>
      <c r="AK12" s="55"/>
      <c r="AL12" s="55">
        <f>SMP!$L12</f>
        <v>98.899730327390756</v>
      </c>
      <c r="AM12" s="55"/>
      <c r="AN12" s="56">
        <f>WFP!$L12</f>
        <v>307.60961557084522</v>
      </c>
    </row>
    <row r="13" spans="1:40" s="42" customFormat="1">
      <c r="A13" s="52" t="s">
        <v>81</v>
      </c>
      <c r="B13" s="58" t="s">
        <v>82</v>
      </c>
      <c r="C13" s="54">
        <f t="shared" si="4"/>
        <v>14490.740764140979</v>
      </c>
      <c r="D13" s="55">
        <f>AA!$L13</f>
        <v>339.04779102340257</v>
      </c>
      <c r="E13" s="55">
        <f>BBWB!$L13</f>
        <v>86.112993366631471</v>
      </c>
      <c r="F13" s="55">
        <f>CA!$L13</f>
        <v>124.31701792998982</v>
      </c>
      <c r="G13" s="55"/>
      <c r="H13" s="55">
        <f>CTB!L13</f>
        <v>634.32257400000003</v>
      </c>
      <c r="I13" s="55">
        <f>DLA!$L13</f>
        <v>848.84416581125174</v>
      </c>
      <c r="J13" s="55">
        <f>'DLA (children)'!$L13</f>
        <v>106.34924061086036</v>
      </c>
      <c r="K13" s="55">
        <f>'DLA (working age)'!$L13</f>
        <v>522.00554815664077</v>
      </c>
      <c r="L13" s="55">
        <f>'DLA (pensioners)'!$L13</f>
        <v>220.2712450583073</v>
      </c>
      <c r="M13" s="55">
        <f>DHP!$L13</f>
        <v>4.0867095999999998</v>
      </c>
      <c r="N13" s="55"/>
      <c r="O13" s="55">
        <f>HB!$L13</f>
        <v>3677.6562890000005</v>
      </c>
      <c r="P13" s="55">
        <f>IB!$L13</f>
        <v>530.70301786970435</v>
      </c>
      <c r="Q13" s="55">
        <f>IS!$L13</f>
        <v>1733.164481300777</v>
      </c>
      <c r="R13" s="55"/>
      <c r="S13" s="55">
        <f>'IS (incapacity)'!$L13</f>
        <v>765.89644123517633</v>
      </c>
      <c r="T13" s="55">
        <f>'IS (lone parent)'!$L13</f>
        <v>844.90348783479055</v>
      </c>
      <c r="U13" s="55">
        <f>'IS (carer)'!$L13</f>
        <v>34.296201706176674</v>
      </c>
      <c r="V13" s="55">
        <f>'IS (others)'!$L13</f>
        <v>101.2403155399648</v>
      </c>
      <c r="W13" s="55">
        <f>IIDB!$L13</f>
        <v>30.715781647699949</v>
      </c>
      <c r="X13" s="55">
        <f>JSA!$L13</f>
        <v>429.07023864929613</v>
      </c>
      <c r="Y13" s="55">
        <f>MA!$L13</f>
        <v>18.555192937017033</v>
      </c>
      <c r="Z13" s="55">
        <f>O75TVL!$L13</f>
        <v>40.671960784126114</v>
      </c>
      <c r="AA13" s="55">
        <f>PC!$L13</f>
        <v>948.17997636220025</v>
      </c>
      <c r="AB13" s="55"/>
      <c r="AC13" s="55">
        <f>SDA!$L13</f>
        <v>79.20596182931348</v>
      </c>
      <c r="AD13" s="55">
        <f>'SDA (working age)'!$L13</f>
        <v>69.041900190529958</v>
      </c>
      <c r="AE13" s="55">
        <f>'SDA (pensioners)'!$L13</f>
        <v>10.164061638783529</v>
      </c>
      <c r="AF13" s="55">
        <f>SP!$L13</f>
        <v>4469.4719996096446</v>
      </c>
      <c r="AG13" s="55"/>
      <c r="AH13" s="55"/>
      <c r="AI13" s="55"/>
      <c r="AJ13" s="55"/>
      <c r="AK13" s="55"/>
      <c r="AL13" s="55">
        <f>SMP!$L13</f>
        <v>195.82522936204785</v>
      </c>
      <c r="AM13" s="55"/>
      <c r="AN13" s="56">
        <f>WFP!$L13</f>
        <v>300.78938305787614</v>
      </c>
    </row>
    <row r="14" spans="1:40" s="42" customFormat="1">
      <c r="A14" s="52" t="s">
        <v>83</v>
      </c>
      <c r="B14" s="58" t="s">
        <v>84</v>
      </c>
      <c r="C14" s="54">
        <f t="shared" si="4"/>
        <v>13682.488852998687</v>
      </c>
      <c r="D14" s="55">
        <f>AA!$L14</f>
        <v>437.03452301624156</v>
      </c>
      <c r="E14" s="55">
        <f>BBWB!$L14</f>
        <v>112.97452731593565</v>
      </c>
      <c r="F14" s="55">
        <f>CA!$L14</f>
        <v>110.7906144218165</v>
      </c>
      <c r="G14" s="55"/>
      <c r="H14" s="55">
        <f>CTB!L14</f>
        <v>402.78706699999998</v>
      </c>
      <c r="I14" s="55">
        <f>DLA!$L14</f>
        <v>766.34132680249843</v>
      </c>
      <c r="J14" s="55">
        <f>'DLA (children)'!$L14</f>
        <v>119.95170830555746</v>
      </c>
      <c r="K14" s="55">
        <f>'DLA (working age)'!$L14</f>
        <v>441.27914263987714</v>
      </c>
      <c r="L14" s="55">
        <f>'DLA (pensioners)'!$L14</f>
        <v>204.89973646630474</v>
      </c>
      <c r="M14" s="55">
        <f>DHP!$L14</f>
        <v>2.4976560000000001</v>
      </c>
      <c r="N14" s="55"/>
      <c r="O14" s="55">
        <f>HB!$L14</f>
        <v>1584.4125989999998</v>
      </c>
      <c r="P14" s="55">
        <f>IB!$L14</f>
        <v>542.63498936255314</v>
      </c>
      <c r="Q14" s="55">
        <f>IS!$L14</f>
        <v>813.26944613257092</v>
      </c>
      <c r="R14" s="55"/>
      <c r="S14" s="55">
        <f>'IS (incapacity)'!$L14</f>
        <v>369.63117163512499</v>
      </c>
      <c r="T14" s="55">
        <f>'IS (lone parent)'!$L14</f>
        <v>389.04421973571436</v>
      </c>
      <c r="U14" s="55">
        <f>'IS (carer)'!$L14</f>
        <v>23.007164302415106</v>
      </c>
      <c r="V14" s="55">
        <f>'IS (others)'!$L14</f>
        <v>32.340297302750763</v>
      </c>
      <c r="W14" s="55">
        <f>IIDB!$L14</f>
        <v>60.352960763567829</v>
      </c>
      <c r="X14" s="55">
        <f>JSA!$L14</f>
        <v>203.76588899102055</v>
      </c>
      <c r="Y14" s="55">
        <f>MA!$L14</f>
        <v>25.196965856868154</v>
      </c>
      <c r="Z14" s="55">
        <f>O75TVL!$L14</f>
        <v>67.002445219970483</v>
      </c>
      <c r="AA14" s="55">
        <f>PC!$L14</f>
        <v>620.66848475374695</v>
      </c>
      <c r="AB14" s="55"/>
      <c r="AC14" s="55">
        <f>SDA!$L14</f>
        <v>102.06653809784451</v>
      </c>
      <c r="AD14" s="55">
        <f>'SDA (working age)'!$L14</f>
        <v>87.846707903125903</v>
      </c>
      <c r="AE14" s="55">
        <f>'SDA (pensioners)'!$L14</f>
        <v>14.2198301947186</v>
      </c>
      <c r="AF14" s="55">
        <f>SP!$L14</f>
        <v>7206.0281802838617</v>
      </c>
      <c r="AG14" s="55"/>
      <c r="AH14" s="55"/>
      <c r="AI14" s="55"/>
      <c r="AJ14" s="55"/>
      <c r="AK14" s="55"/>
      <c r="AL14" s="55">
        <f>SMP!$L14</f>
        <v>171.75615572307757</v>
      </c>
      <c r="AM14" s="55"/>
      <c r="AN14" s="56">
        <f>WFP!$L14</f>
        <v>452.9084842571138</v>
      </c>
    </row>
    <row r="15" spans="1:40" s="42" customFormat="1">
      <c r="A15" s="52" t="s">
        <v>85</v>
      </c>
      <c r="B15" s="58" t="s">
        <v>86</v>
      </c>
      <c r="C15" s="54">
        <f t="shared" si="4"/>
        <v>9492.0841697011456</v>
      </c>
      <c r="D15" s="55">
        <f>AA!$L15</f>
        <v>376.1025796287301</v>
      </c>
      <c r="E15" s="55">
        <f>BBWB!$L15</f>
        <v>68.405442237420615</v>
      </c>
      <c r="F15" s="55">
        <f>CA!$L15</f>
        <v>83.124676280661845</v>
      </c>
      <c r="G15" s="55"/>
      <c r="H15" s="55">
        <f>CTB!L15</f>
        <v>281.47026300000005</v>
      </c>
      <c r="I15" s="55">
        <f>DLA!$L15</f>
        <v>592.7898879679492</v>
      </c>
      <c r="J15" s="55">
        <f>'DLA (children)'!$L15</f>
        <v>68.435137157740698</v>
      </c>
      <c r="K15" s="55">
        <f>'DLA (working age)'!$L15</f>
        <v>345.33128937522497</v>
      </c>
      <c r="L15" s="55">
        <f>'DLA (pensioners)'!$L15</f>
        <v>178.94977447091134</v>
      </c>
      <c r="M15" s="55">
        <f>DHP!$L15</f>
        <v>1.2936049999999997</v>
      </c>
      <c r="N15" s="55"/>
      <c r="O15" s="55">
        <f>HB!$L15</f>
        <v>940.6925339999998</v>
      </c>
      <c r="P15" s="55">
        <f>IB!$L15</f>
        <v>456.12699352548594</v>
      </c>
      <c r="Q15" s="55">
        <f>IS!$L15</f>
        <v>567.31245100832166</v>
      </c>
      <c r="R15" s="55"/>
      <c r="S15" s="55">
        <f>'IS (incapacity)'!$L15</f>
        <v>296.34486176506618</v>
      </c>
      <c r="T15" s="55">
        <f>'IS (lone parent)'!$L15</f>
        <v>231.61086315087726</v>
      </c>
      <c r="U15" s="55">
        <f>'IS (carer)'!$L15</f>
        <v>17.735340970647144</v>
      </c>
      <c r="V15" s="55">
        <f>'IS (others)'!$L15</f>
        <v>19.937418817340252</v>
      </c>
      <c r="W15" s="55">
        <f>IIDB!$L15</f>
        <v>49.089965481421984</v>
      </c>
      <c r="X15" s="55">
        <f>JSA!$L15</f>
        <v>119.27063857225812</v>
      </c>
      <c r="Y15" s="55">
        <f>MA!$L15</f>
        <v>17.988995945190347</v>
      </c>
      <c r="Z15" s="55">
        <f>O75TVL!$L15</f>
        <v>48.13787801874372</v>
      </c>
      <c r="AA15" s="55">
        <f>PC!$L15</f>
        <v>496.96071153214797</v>
      </c>
      <c r="AB15" s="55"/>
      <c r="AC15" s="55">
        <f>SDA!$L15</f>
        <v>76.067872368786055</v>
      </c>
      <c r="AD15" s="55">
        <f>'SDA (working age)'!$L15</f>
        <v>65.79065563254656</v>
      </c>
      <c r="AE15" s="55">
        <f>'SDA (pensioners)'!$L15</f>
        <v>10.277216736239497</v>
      </c>
      <c r="AF15" s="55">
        <f>SP!$L15</f>
        <v>4915.9497002847811</v>
      </c>
      <c r="AG15" s="55"/>
      <c r="AH15" s="55"/>
      <c r="AI15" s="55"/>
      <c r="AJ15" s="55"/>
      <c r="AK15" s="55"/>
      <c r="AL15" s="55">
        <f>SMP!$L15</f>
        <v>86.984488136559563</v>
      </c>
      <c r="AM15" s="55"/>
      <c r="AN15" s="56">
        <f>WFP!$L15</f>
        <v>314.31548671268826</v>
      </c>
    </row>
    <row r="16" spans="1:40" s="42" customFormat="1" ht="15.75">
      <c r="A16" s="40">
        <v>924</v>
      </c>
      <c r="B16" s="59" t="s">
        <v>87</v>
      </c>
      <c r="C16" s="49">
        <f t="shared" si="4"/>
        <v>6565.2851828299181</v>
      </c>
      <c r="D16" s="50">
        <f>AA!$L$16</f>
        <v>305.03756656652126</v>
      </c>
      <c r="E16" s="50">
        <f>BBWB!$L$16</f>
        <v>46.715848702352531</v>
      </c>
      <c r="F16" s="50">
        <f>CA!$L$16</f>
        <v>79.747285664973788</v>
      </c>
      <c r="G16" s="50"/>
      <c r="H16" s="50">
        <f>CTB!L16</f>
        <v>176.47248999999999</v>
      </c>
      <c r="I16" s="50">
        <f>DLA!$L$16</f>
        <v>711.97885920784711</v>
      </c>
      <c r="J16" s="50">
        <f>'DLA (children)'!$L$16</f>
        <v>57.027973705596985</v>
      </c>
      <c r="K16" s="50">
        <f>'DLA (working age)'!$L$16</f>
        <v>379.4437553133061</v>
      </c>
      <c r="L16" s="50">
        <f>'DLA (pensioners)'!$L$16</f>
        <v>275.66932440869004</v>
      </c>
      <c r="M16" s="50">
        <f>DHP!$L$16</f>
        <v>0.89972900000000022</v>
      </c>
      <c r="N16" s="50"/>
      <c r="O16" s="50">
        <f>HB!$L$16</f>
        <v>583.10007999999993</v>
      </c>
      <c r="P16" s="50">
        <f>IB!$L$16</f>
        <v>593.15456125508763</v>
      </c>
      <c r="Q16" s="50">
        <f>IS!$L$16</f>
        <v>539.7240858556703</v>
      </c>
      <c r="R16" s="50"/>
      <c r="S16" s="50">
        <f>'IS (incapacity)'!$L$16</f>
        <v>292.17456439678926</v>
      </c>
      <c r="T16" s="50">
        <f>'IS (lone parent)'!$L$16</f>
        <v>206.67089379062378</v>
      </c>
      <c r="U16" s="50">
        <f>'IS (carer)'!$L$16</f>
        <v>20.357000085209719</v>
      </c>
      <c r="V16" s="50">
        <f>'IS (others)'!$L$16</f>
        <v>18.487590392244005</v>
      </c>
      <c r="W16" s="50">
        <f>IIDB!$L$16</f>
        <v>53.57781923195941</v>
      </c>
      <c r="X16" s="50">
        <f>JSA!$L$16</f>
        <v>111.26559913302277</v>
      </c>
      <c r="Y16" s="50">
        <f>MA!$L$16</f>
        <v>6.0209053536666977</v>
      </c>
      <c r="Z16" s="50">
        <f>O75TVL!$L$16</f>
        <v>24.911063738957544</v>
      </c>
      <c r="AA16" s="50">
        <f>PC!$L$16</f>
        <v>380.91414097128597</v>
      </c>
      <c r="AB16" s="50"/>
      <c r="AC16" s="50">
        <f>SDA!$L$16</f>
        <v>59.731565021593042</v>
      </c>
      <c r="AD16" s="50">
        <f>'SDA (working age)'!$L$16</f>
        <v>49.09495086611399</v>
      </c>
      <c r="AE16" s="50">
        <f>'SDA (pensioners)'!$L$16</f>
        <v>10.636614155479037</v>
      </c>
      <c r="AF16" s="50">
        <f>SP!$L$16</f>
        <v>2675.4406727808314</v>
      </c>
      <c r="AG16" s="50"/>
      <c r="AH16" s="50"/>
      <c r="AI16" s="50"/>
      <c r="AJ16" s="50"/>
      <c r="AK16" s="50"/>
      <c r="AL16" s="50">
        <f>SMP!$L$16</f>
        <v>45.847388097725528</v>
      </c>
      <c r="AM16" s="50"/>
      <c r="AN16" s="51">
        <f>WFP!$L$16</f>
        <v>170.74552224842296</v>
      </c>
    </row>
    <row r="17" spans="1:40" s="42" customFormat="1" ht="15.75">
      <c r="A17" s="40">
        <v>923</v>
      </c>
      <c r="B17" s="59" t="s">
        <v>88</v>
      </c>
      <c r="C17" s="49">
        <f t="shared" si="4"/>
        <v>10771.77699420717</v>
      </c>
      <c r="D17" s="50">
        <f>AA!$L$17</f>
        <v>380.83581983981196</v>
      </c>
      <c r="E17" s="50">
        <f>BBWB!$L$17</f>
        <v>90.215291813546202</v>
      </c>
      <c r="F17" s="50">
        <f>CA!$L$17</f>
        <v>110.53174704055579</v>
      </c>
      <c r="G17" s="50"/>
      <c r="H17" s="50">
        <f>CTB!L17</f>
        <v>367.77686899999998</v>
      </c>
      <c r="I17" s="50">
        <f>DLA!$L$17</f>
        <v>974.0627745184695</v>
      </c>
      <c r="J17" s="50">
        <f>'DLA (children)'!$L$17</f>
        <v>84.818945467231202</v>
      </c>
      <c r="K17" s="50">
        <f>'DLA (working age)'!$L$17</f>
        <v>559.13556627708545</v>
      </c>
      <c r="L17" s="50">
        <f>'DLA (pensioners)'!$L$17</f>
        <v>330.15328018549599</v>
      </c>
      <c r="M17" s="50">
        <f>DHP!$L$17</f>
        <v>2.0154389999999998</v>
      </c>
      <c r="N17" s="50"/>
      <c r="O17" s="50">
        <f>HB!$L$17</f>
        <v>1213.6196590000002</v>
      </c>
      <c r="P17" s="50">
        <f>IB!$L$17</f>
        <v>798.94793012489515</v>
      </c>
      <c r="Q17" s="50">
        <f>IS!$L$17</f>
        <v>906.79250929568389</v>
      </c>
      <c r="R17" s="50"/>
      <c r="S17" s="50">
        <f>'IS (incapacity)'!$L$17</f>
        <v>510.6589429105976</v>
      </c>
      <c r="T17" s="50">
        <f>'IS (lone parent)'!$L$17</f>
        <v>327.51264004701409</v>
      </c>
      <c r="U17" s="50">
        <f>'IS (carer)'!$L$17</f>
        <v>30.702629114157961</v>
      </c>
      <c r="V17" s="50">
        <f>'IS (others)'!$L$17</f>
        <v>34.924809665601124</v>
      </c>
      <c r="W17" s="50">
        <f>IIDB!$L$17</f>
        <v>75.231171566979938</v>
      </c>
      <c r="X17" s="50">
        <f>JSA!$L$17</f>
        <v>229.03625153878303</v>
      </c>
      <c r="Y17" s="50">
        <f>MA!$L$17</f>
        <v>12.864673037878816</v>
      </c>
      <c r="Z17" s="50">
        <f>O75TVL!$L$17</f>
        <v>37.726829316514866</v>
      </c>
      <c r="AA17" s="50">
        <f>PC!$L$17</f>
        <v>644.32263497448969</v>
      </c>
      <c r="AB17" s="50"/>
      <c r="AC17" s="50">
        <f>SDA!$L$17</f>
        <v>99.909188573873919</v>
      </c>
      <c r="AD17" s="50">
        <f>'SDA (working age)'!$L$17</f>
        <v>85.508772690562751</v>
      </c>
      <c r="AE17" s="50">
        <f>'SDA (pensioners)'!$L$17</f>
        <v>14.40041588331119</v>
      </c>
      <c r="AF17" s="50">
        <f>SP!$L$17</f>
        <v>4440.5665607461233</v>
      </c>
      <c r="AG17" s="50"/>
      <c r="AH17" s="50"/>
      <c r="AI17" s="50"/>
      <c r="AJ17" s="50"/>
      <c r="AK17" s="50"/>
      <c r="AL17" s="50">
        <f>SMP!$L$17</f>
        <v>114.43943268427213</v>
      </c>
      <c r="AM17" s="50"/>
      <c r="AN17" s="51">
        <f>WFP!$L$17</f>
        <v>272.88221213529124</v>
      </c>
    </row>
    <row r="18" spans="1:40" s="65" customFormat="1" ht="30" customHeight="1">
      <c r="A18" s="60">
        <v>922</v>
      </c>
      <c r="B18" s="61" t="s">
        <v>89</v>
      </c>
      <c r="C18" s="62">
        <f t="shared" si="4"/>
        <v>10.965731546253361</v>
      </c>
      <c r="D18" s="63"/>
      <c r="E18" s="63"/>
      <c r="F18" s="63"/>
      <c r="G18" s="63"/>
      <c r="H18" s="63"/>
      <c r="I18" s="63"/>
      <c r="J18" s="63"/>
      <c r="K18" s="63"/>
      <c r="L18" s="63"/>
      <c r="M18" s="63"/>
      <c r="N18" s="63"/>
      <c r="O18" s="63"/>
      <c r="P18" s="63"/>
      <c r="Q18" s="63"/>
      <c r="R18" s="63"/>
      <c r="S18" s="63"/>
      <c r="T18" s="63"/>
      <c r="U18" s="63"/>
      <c r="V18" s="63"/>
      <c r="W18" s="63"/>
      <c r="X18" s="63"/>
      <c r="Y18" s="63"/>
      <c r="Z18" s="124">
        <f>O75TVL!$L$18</f>
        <v>10.965731546253361</v>
      </c>
      <c r="AA18" s="63"/>
      <c r="AB18" s="63"/>
      <c r="AC18" s="63"/>
      <c r="AD18" s="63"/>
      <c r="AE18" s="63"/>
      <c r="AF18" s="63"/>
      <c r="AG18" s="63"/>
      <c r="AH18" s="63"/>
      <c r="AI18" s="63"/>
      <c r="AJ18" s="63"/>
      <c r="AK18" s="63"/>
      <c r="AL18" s="63"/>
      <c r="AM18" s="63"/>
      <c r="AN18" s="64"/>
    </row>
    <row r="19" spans="1:40" s="42" customFormat="1" ht="15.75">
      <c r="A19" s="57"/>
      <c r="B19" s="48"/>
      <c r="C19" s="66" t="str">
        <f t="shared" ref="C19" si="14">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M1" sqref="AM1:AM1048576"/>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13" width="12.77734375" style="68" customWidth="1"/>
    <col min="14" max="14" width="12.77734375" style="68" hidden="1" customWidth="1"/>
    <col min="15"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5546875" style="68" customWidth="1"/>
    <col min="39" max="39" width="7.6640625" style="68" hidden="1" customWidth="1"/>
    <col min="40" max="40" width="11.109375" style="68" customWidth="1"/>
    <col min="41" max="16384" width="8.88671875" style="68"/>
  </cols>
  <sheetData>
    <row r="1" spans="1:40" s="41" customFormat="1" ht="60" customHeight="1">
      <c r="A1" s="140" t="s">
        <v>98</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118105.27997976511</v>
      </c>
      <c r="D3" s="50">
        <f t="shared" ref="D3:W3" si="0">SUM(D6,D16:D17,D4)</f>
        <v>4149.4057829300054</v>
      </c>
      <c r="E3" s="50">
        <f t="shared" si="0"/>
        <v>796.54773575000047</v>
      </c>
      <c r="F3" s="50">
        <f t="shared" si="0"/>
        <v>1181.2635561100001</v>
      </c>
      <c r="G3" s="50"/>
      <c r="H3" s="50">
        <f t="shared" si="0"/>
        <v>3941.0267050000002</v>
      </c>
      <c r="I3" s="50">
        <f t="shared" si="0"/>
        <v>9155.4464638599984</v>
      </c>
      <c r="J3" s="50">
        <f t="shared" si="0"/>
        <v>972.69087379439577</v>
      </c>
      <c r="K3" s="50">
        <f t="shared" si="0"/>
        <v>5122.9964421995746</v>
      </c>
      <c r="L3" s="50">
        <f t="shared" si="0"/>
        <v>3059.7591478660297</v>
      </c>
      <c r="M3" s="50">
        <f t="shared" si="0"/>
        <v>19.498030839999998</v>
      </c>
      <c r="N3" s="50"/>
      <c r="O3" s="50">
        <f t="shared" si="0"/>
        <v>14840.547586000001</v>
      </c>
      <c r="P3" s="50">
        <f t="shared" si="0"/>
        <v>6566.1693209299983</v>
      </c>
      <c r="Q3" s="50">
        <f t="shared" si="0"/>
        <v>8838.7708489100023</v>
      </c>
      <c r="R3" s="50"/>
      <c r="S3" s="50">
        <f t="shared" si="0"/>
        <v>4574.2510630700244</v>
      </c>
      <c r="T3" s="50">
        <f t="shared" si="0"/>
        <v>3604.4662883198712</v>
      </c>
      <c r="U3" s="50">
        <f t="shared" si="0"/>
        <v>290.48548701729459</v>
      </c>
      <c r="V3" s="50">
        <f t="shared" si="0"/>
        <v>369.56801050281302</v>
      </c>
      <c r="W3" s="50">
        <f t="shared" si="0"/>
        <v>750.09489891999976</v>
      </c>
      <c r="X3" s="50">
        <f>SUM(X6,X16:X17,X4)</f>
        <v>2439.7983671900015</v>
      </c>
      <c r="Y3" s="50">
        <f>SUM(Y6,Y16:Y17,Y4)</f>
        <v>175.38975154999997</v>
      </c>
      <c r="Z3" s="50">
        <f>SUM(Z6,Z16:Z18,Z4)</f>
        <v>487.84199999999998</v>
      </c>
      <c r="AA3" s="50">
        <f t="shared" ref="AA3:AF3" si="1">SUM(AA6,AA16:AA17,AA4)</f>
        <v>6868.5436596000027</v>
      </c>
      <c r="AB3" s="50"/>
      <c r="AC3" s="50">
        <f t="shared" si="1"/>
        <v>903.50131325999985</v>
      </c>
      <c r="AD3" s="50">
        <f t="shared" si="1"/>
        <v>768.33523924275926</v>
      </c>
      <c r="AE3" s="50">
        <f t="shared" si="1"/>
        <v>135.16607401724033</v>
      </c>
      <c r="AF3" s="50">
        <f t="shared" si="1"/>
        <v>53663.456746919997</v>
      </c>
      <c r="AG3" s="50"/>
      <c r="AH3" s="50"/>
      <c r="AI3" s="50"/>
      <c r="AJ3" s="50"/>
      <c r="AK3" s="50"/>
      <c r="AL3" s="50">
        <f t="shared" ref="AL3:AN3" si="2">SUM(AL6,AL16:AL17,AL4)</f>
        <v>1312.9542119951132</v>
      </c>
      <c r="AM3" s="50"/>
      <c r="AN3" s="51">
        <f t="shared" si="2"/>
        <v>2015.0229999999999</v>
      </c>
    </row>
    <row r="4" spans="1:40" s="42" customFormat="1">
      <c r="A4" s="52"/>
      <c r="B4" s="53" t="s">
        <v>66</v>
      </c>
      <c r="C4" s="54">
        <f t="shared" ref="C4:C18" si="3">SUM(D4:I4,M4:Q4,W4:AC4,AF4,AL4:AN4)</f>
        <v>2280.0799058377024</v>
      </c>
      <c r="D4" s="55">
        <f>AA!$M$4</f>
        <v>1.2174568762720626</v>
      </c>
      <c r="E4" s="55">
        <f>BBWB!$M$4</f>
        <v>23.89345397582256</v>
      </c>
      <c r="F4" s="55">
        <f>CA!$M$4</f>
        <v>0.26929277157744536</v>
      </c>
      <c r="G4" s="55"/>
      <c r="H4" s="132">
        <f>CTB!M4</f>
        <v>0</v>
      </c>
      <c r="I4" s="55">
        <f>DLA!$M$4</f>
        <v>7.6666569237092332</v>
      </c>
      <c r="J4" s="55">
        <f>'DLA (children)'!$M$4</f>
        <v>0.59736564648635548</v>
      </c>
      <c r="K4" s="55">
        <f>'DLA (working age)'!$M$4</f>
        <v>3.6539237161534248</v>
      </c>
      <c r="L4" s="55">
        <f>'DLA (pensioners)'!$M$4</f>
        <v>3.4199898998647131</v>
      </c>
      <c r="M4" s="132">
        <f>DHP!$M$4</f>
        <v>0</v>
      </c>
      <c r="N4" s="55"/>
      <c r="O4" s="132">
        <f>HB!$M$4</f>
        <v>0</v>
      </c>
      <c r="P4" s="55">
        <f>IB!$M$4</f>
        <v>43.867360071608658</v>
      </c>
      <c r="Q4" s="55">
        <f>IS!$M$4</f>
        <v>1.0391922848198192</v>
      </c>
      <c r="R4" s="55"/>
      <c r="S4" s="55">
        <f>'IS (incapacity)'!$M$4</f>
        <v>0.14463551887383039</v>
      </c>
      <c r="T4" s="55">
        <f>'IS (lone parent)'!$M$4</f>
        <v>0.28468508755710759</v>
      </c>
      <c r="U4" s="132">
        <f>'IS (carer)'!$M$4</f>
        <v>0</v>
      </c>
      <c r="V4" s="55">
        <f>'IS (others)'!$M$4</f>
        <v>0.90047888955264244</v>
      </c>
      <c r="W4" s="55">
        <f>IIDB!$M$4</f>
        <v>15.020734931035486</v>
      </c>
      <c r="X4" s="55">
        <f>JSA!$M$4</f>
        <v>0.24684795776013954</v>
      </c>
      <c r="Y4" s="55">
        <f>MA!$M$4</f>
        <v>0.34111181341117669</v>
      </c>
      <c r="Z4" s="132">
        <f>O75TVL!$M$4</f>
        <v>0</v>
      </c>
      <c r="AA4" s="55">
        <f>PC!$M$4</f>
        <v>1.495170372135487</v>
      </c>
      <c r="AB4" s="55"/>
      <c r="AC4" s="55">
        <f>SDA!$M$4</f>
        <v>1.8737188561268603</v>
      </c>
      <c r="AD4" s="55">
        <f>'SDA (working age)'!$M$4</f>
        <v>1.6662175451246011</v>
      </c>
      <c r="AE4" s="55">
        <f>'SDA (pensioners)'!$M$4</f>
        <v>0.20750131100225933</v>
      </c>
      <c r="AF4" s="55">
        <f>SP!$M$4</f>
        <v>2173.936356712717</v>
      </c>
      <c r="AG4" s="55"/>
      <c r="AH4" s="55"/>
      <c r="AI4" s="55"/>
      <c r="AJ4" s="55"/>
      <c r="AK4" s="55"/>
      <c r="AL4" s="55">
        <f>SMP!$M$4</f>
        <v>1.4125522907058992</v>
      </c>
      <c r="AM4" s="55"/>
      <c r="AN4" s="56">
        <f>WFP!$M$4</f>
        <v>7.8</v>
      </c>
    </row>
    <row r="5" spans="1:40" s="42" customFormat="1" ht="25.5" customHeight="1">
      <c r="A5" s="47">
        <v>941</v>
      </c>
      <c r="B5" s="48" t="s">
        <v>67</v>
      </c>
      <c r="C5" s="49">
        <f t="shared" si="3"/>
        <v>104824.22714372395</v>
      </c>
      <c r="D5" s="50">
        <f t="shared" ref="D5:W5" si="4">SUM(D6,D16)</f>
        <v>3750.6195839514417</v>
      </c>
      <c r="E5" s="50">
        <f t="shared" si="4"/>
        <v>690.81251058032967</v>
      </c>
      <c r="F5" s="50">
        <f t="shared" si="4"/>
        <v>1068.7999338222633</v>
      </c>
      <c r="G5" s="50"/>
      <c r="H5" s="50">
        <f t="shared" si="4"/>
        <v>3568.419116</v>
      </c>
      <c r="I5" s="50">
        <f t="shared" si="4"/>
        <v>8114.3675308538723</v>
      </c>
      <c r="J5" s="50">
        <f t="shared" si="4"/>
        <v>883.4993945398146</v>
      </c>
      <c r="K5" s="50">
        <f t="shared" si="4"/>
        <v>4529.7588401494659</v>
      </c>
      <c r="L5" s="50">
        <f t="shared" si="4"/>
        <v>2701.1031018526728</v>
      </c>
      <c r="M5" s="50">
        <f t="shared" si="4"/>
        <v>17.18616784</v>
      </c>
      <c r="N5" s="50"/>
      <c r="O5" s="50">
        <f t="shared" si="4"/>
        <v>13581.420669000001</v>
      </c>
      <c r="P5" s="50">
        <f t="shared" si="4"/>
        <v>5742.5342399886276</v>
      </c>
      <c r="Q5" s="50">
        <f t="shared" si="4"/>
        <v>7962.1079754353477</v>
      </c>
      <c r="R5" s="50"/>
      <c r="S5" s="50">
        <f t="shared" si="4"/>
        <v>4060.188927432715</v>
      </c>
      <c r="T5" s="50">
        <f t="shared" si="4"/>
        <v>3307.8347876609905</v>
      </c>
      <c r="U5" s="50">
        <f t="shared" si="4"/>
        <v>260.70108514150007</v>
      </c>
      <c r="V5" s="50">
        <f t="shared" si="4"/>
        <v>336.85480207912815</v>
      </c>
      <c r="W5" s="50">
        <f t="shared" si="4"/>
        <v>659.3646576408787</v>
      </c>
      <c r="X5" s="50">
        <f>SUM(X6,X16)</f>
        <v>2211.5479094553452</v>
      </c>
      <c r="Y5" s="50">
        <f>SUM(Y6,Y16)</f>
        <v>160.85873073071716</v>
      </c>
      <c r="Z5" s="50">
        <f t="shared" ref="Z5:AF5" si="5">SUM(Z6,Z16)</f>
        <v>436.19425732570448</v>
      </c>
      <c r="AA5" s="50">
        <f t="shared" si="5"/>
        <v>6181.4965233923012</v>
      </c>
      <c r="AB5" s="50"/>
      <c r="AC5" s="50">
        <f t="shared" si="5"/>
        <v>801.64789945448933</v>
      </c>
      <c r="AD5" s="50">
        <f t="shared" si="5"/>
        <v>681.57722030663251</v>
      </c>
      <c r="AE5" s="50">
        <f t="shared" si="5"/>
        <v>120.07067914785655</v>
      </c>
      <c r="AF5" s="50">
        <f t="shared" si="5"/>
        <v>46858.31208866505</v>
      </c>
      <c r="AG5" s="50"/>
      <c r="AH5" s="50"/>
      <c r="AI5" s="50"/>
      <c r="AJ5" s="50"/>
      <c r="AK5" s="50"/>
      <c r="AL5" s="50">
        <f t="shared" ref="AL5:AN5" si="6">SUM(AL6,AL16)</f>
        <v>1189.033903927241</v>
      </c>
      <c r="AM5" s="50"/>
      <c r="AN5" s="51">
        <f t="shared" si="6"/>
        <v>1829.5034456603616</v>
      </c>
    </row>
    <row r="6" spans="1:40" s="42" customFormat="1" ht="25.5" customHeight="1">
      <c r="A6" s="47">
        <v>921</v>
      </c>
      <c r="B6" s="57" t="s">
        <v>68</v>
      </c>
      <c r="C6" s="49">
        <f t="shared" si="3"/>
        <v>98098.896527759367</v>
      </c>
      <c r="D6" s="50">
        <f t="shared" ref="D6:L6" si="7">SUM(D7:D15)</f>
        <v>3427.7504210253182</v>
      </c>
      <c r="E6" s="50">
        <f t="shared" si="7"/>
        <v>648.17329229303118</v>
      </c>
      <c r="F6" s="50">
        <f t="shared" si="7"/>
        <v>988.34077398367822</v>
      </c>
      <c r="G6" s="50"/>
      <c r="H6" s="50">
        <f t="shared" si="7"/>
        <v>3384.656673</v>
      </c>
      <c r="I6" s="50">
        <f t="shared" si="7"/>
        <v>7364.3965159608433</v>
      </c>
      <c r="J6" s="50">
        <f t="shared" si="7"/>
        <v>823.7681511700406</v>
      </c>
      <c r="K6" s="50">
        <f t="shared" si="7"/>
        <v>4138.5163078634332</v>
      </c>
      <c r="L6" s="50">
        <f t="shared" si="7"/>
        <v>2401.9865144122823</v>
      </c>
      <c r="M6" s="50">
        <f t="shared" ref="M6:W6" si="8">SUM(M7:M15)</f>
        <v>16.28512684</v>
      </c>
      <c r="N6" s="50"/>
      <c r="O6" s="50">
        <f t="shared" si="8"/>
        <v>12967.698325000001</v>
      </c>
      <c r="P6" s="50">
        <f t="shared" si="8"/>
        <v>5165.5524510661926</v>
      </c>
      <c r="Q6" s="50">
        <f t="shared" si="8"/>
        <v>7440.8406777416321</v>
      </c>
      <c r="R6" s="50"/>
      <c r="S6" s="50">
        <f t="shared" si="8"/>
        <v>3767.148822484241</v>
      </c>
      <c r="T6" s="50">
        <f t="shared" si="8"/>
        <v>3120.5315877739904</v>
      </c>
      <c r="U6" s="50">
        <f t="shared" si="8"/>
        <v>240.8828572442288</v>
      </c>
      <c r="V6" s="50">
        <f t="shared" si="8"/>
        <v>317.30022043978789</v>
      </c>
      <c r="W6" s="50">
        <f t="shared" si="8"/>
        <v>605.99916271455811</v>
      </c>
      <c r="X6" s="50">
        <f>SUM(X7:X15)</f>
        <v>2097.7112189862819</v>
      </c>
      <c r="Y6" s="50">
        <f>SUM(Y7:Y15)</f>
        <v>154.01050263346011</v>
      </c>
      <c r="Z6" s="50">
        <f t="shared" ref="Z6:AF6" si="9">SUM(Z7:Z15)</f>
        <v>409.8744911225607</v>
      </c>
      <c r="AA6" s="50">
        <f t="shared" si="9"/>
        <v>5771.6614791584088</v>
      </c>
      <c r="AB6" s="50"/>
      <c r="AC6" s="50">
        <f t="shared" si="9"/>
        <v>741.791250751554</v>
      </c>
      <c r="AD6" s="50">
        <f t="shared" si="9"/>
        <v>632.85807905719776</v>
      </c>
      <c r="AE6" s="50">
        <f t="shared" si="9"/>
        <v>108.93317169435603</v>
      </c>
      <c r="AF6" s="50">
        <f t="shared" si="9"/>
        <v>44064.793884634819</v>
      </c>
      <c r="AG6" s="50"/>
      <c r="AH6" s="50"/>
      <c r="AI6" s="50"/>
      <c r="AJ6" s="50"/>
      <c r="AK6" s="50"/>
      <c r="AL6" s="50">
        <f t="shared" ref="AL6:AN6" si="10">SUM(AL7:AL15)</f>
        <v>1131.0676515306241</v>
      </c>
      <c r="AM6" s="50"/>
      <c r="AN6" s="51">
        <f t="shared" si="10"/>
        <v>1718.2926293164007</v>
      </c>
    </row>
    <row r="7" spans="1:40" s="42" customFormat="1">
      <c r="A7" s="52" t="s">
        <v>69</v>
      </c>
      <c r="B7" s="58" t="s">
        <v>70</v>
      </c>
      <c r="C7" s="54">
        <f t="shared" si="3"/>
        <v>5710.5468258735955</v>
      </c>
      <c r="D7" s="55">
        <f>AA!$M7</f>
        <v>194.19556756747215</v>
      </c>
      <c r="E7" s="55">
        <f>BBWB!$M7</f>
        <v>36.675548567565123</v>
      </c>
      <c r="F7" s="55">
        <f>CA!$M7</f>
        <v>69.02923563975051</v>
      </c>
      <c r="G7" s="55"/>
      <c r="H7" s="55">
        <f>CTB!M7</f>
        <v>216.43165699999997</v>
      </c>
      <c r="I7" s="55">
        <f>DLA!$M7</f>
        <v>514.99236076635464</v>
      </c>
      <c r="J7" s="55">
        <f>'DLA (children)'!$M7</f>
        <v>47.882742327971684</v>
      </c>
      <c r="K7" s="55">
        <f>'DLA (working age)'!$M7</f>
        <v>272.87918508832541</v>
      </c>
      <c r="L7" s="55">
        <f>'DLA (pensioners)'!$M7</f>
        <v>194.3619455263522</v>
      </c>
      <c r="M7" s="55">
        <f>DHP!$M7</f>
        <v>0.52835100000000002</v>
      </c>
      <c r="N7" s="55"/>
      <c r="O7" s="55">
        <f>HB!$M7</f>
        <v>648.6762369999999</v>
      </c>
      <c r="P7" s="55">
        <f>IB!$M7</f>
        <v>455.56339041377885</v>
      </c>
      <c r="Q7" s="55">
        <f>IS!$M7</f>
        <v>467.08402860594919</v>
      </c>
      <c r="R7" s="55"/>
      <c r="S7" s="55">
        <f>'IS (incapacity)'!$M7</f>
        <v>255.52033041540307</v>
      </c>
      <c r="T7" s="55">
        <f>'IS (lone parent)'!$M7</f>
        <v>173.57576681506538</v>
      </c>
      <c r="U7" s="55">
        <f>'IS (carer)'!$M7</f>
        <v>19.20354447340933</v>
      </c>
      <c r="V7" s="55">
        <f>'IS (others)'!$M7</f>
        <v>17.717329496842304</v>
      </c>
      <c r="W7" s="55">
        <f>IIDB!$M7</f>
        <v>87.563332995735109</v>
      </c>
      <c r="X7" s="55">
        <f>JSA!$M7</f>
        <v>136.97037132038895</v>
      </c>
      <c r="Y7" s="55">
        <f>MA!$M7</f>
        <v>6.0925466107614188</v>
      </c>
      <c r="Z7" s="55">
        <f>O75TVL!$M7</f>
        <v>21.053082168637857</v>
      </c>
      <c r="AA7" s="55">
        <f>PC!$M7</f>
        <v>355.6210336577235</v>
      </c>
      <c r="AB7" s="55"/>
      <c r="AC7" s="55">
        <f>SDA!$M7</f>
        <v>50.028092813000853</v>
      </c>
      <c r="AD7" s="55">
        <f>'SDA (working age)'!$M7</f>
        <v>41.906746972661068</v>
      </c>
      <c r="AE7" s="55">
        <f>'SDA (pensioners)'!$M7</f>
        <v>8.1213458403397887</v>
      </c>
      <c r="AF7" s="55">
        <f>SP!$M7</f>
        <v>2311.8501370370732</v>
      </c>
      <c r="AG7" s="55"/>
      <c r="AH7" s="55"/>
      <c r="AI7" s="55"/>
      <c r="AJ7" s="55"/>
      <c r="AK7" s="55"/>
      <c r="AL7" s="55">
        <f>SMP!$M7</f>
        <v>48.097665607664062</v>
      </c>
      <c r="AM7" s="55"/>
      <c r="AN7" s="56">
        <f>WFP!$M7</f>
        <v>90.094187101741568</v>
      </c>
    </row>
    <row r="8" spans="1:40" s="42" customFormat="1">
      <c r="A8" s="52" t="s">
        <v>71</v>
      </c>
      <c r="B8" s="58" t="s">
        <v>72</v>
      </c>
      <c r="C8" s="54">
        <f t="shared" si="3"/>
        <v>14745.030735893868</v>
      </c>
      <c r="D8" s="55">
        <f>AA!$M8</f>
        <v>566.50192170383571</v>
      </c>
      <c r="E8" s="55">
        <f>BBWB!$M8</f>
        <v>98.429383591281749</v>
      </c>
      <c r="F8" s="55">
        <f>CA!$M8</f>
        <v>167.48458069049087</v>
      </c>
      <c r="G8" s="55"/>
      <c r="H8" s="55">
        <f>CTB!M8</f>
        <v>506.199836</v>
      </c>
      <c r="I8" s="55">
        <f>DLA!$M8</f>
        <v>1442.5131184752304</v>
      </c>
      <c r="J8" s="55">
        <f>'DLA (children)'!$M8</f>
        <v>122.83800434118767</v>
      </c>
      <c r="K8" s="55">
        <f>'DLA (working age)'!$M8</f>
        <v>795.88206830276749</v>
      </c>
      <c r="L8" s="55">
        <f>'DLA (pensioners)'!$M8</f>
        <v>523.8953626182581</v>
      </c>
      <c r="M8" s="55">
        <f>DHP!$M8</f>
        <v>2.19305905</v>
      </c>
      <c r="N8" s="55"/>
      <c r="O8" s="55">
        <f>HB!$M8</f>
        <v>1633.598066</v>
      </c>
      <c r="P8" s="55">
        <f>IB!$M8</f>
        <v>1037.3308805241056</v>
      </c>
      <c r="Q8" s="55">
        <f>IS!$M8</f>
        <v>1299.2245311006866</v>
      </c>
      <c r="R8" s="55"/>
      <c r="S8" s="55">
        <f>'IS (incapacity)'!$M8</f>
        <v>727.22733745162282</v>
      </c>
      <c r="T8" s="55">
        <f>'IS (lone parent)'!$M8</f>
        <v>478.07700325645419</v>
      </c>
      <c r="U8" s="55">
        <f>'IS (carer)'!$M8</f>
        <v>42.647330849771194</v>
      </c>
      <c r="V8" s="55">
        <f>'IS (others)'!$M8</f>
        <v>46.751934471575019</v>
      </c>
      <c r="W8" s="55">
        <f>IIDB!$M8</f>
        <v>109.74852668925709</v>
      </c>
      <c r="X8" s="55">
        <f>JSA!$M8</f>
        <v>307.09422007137937</v>
      </c>
      <c r="Y8" s="55">
        <f>MA!$M8</f>
        <v>17.301085558623893</v>
      </c>
      <c r="Z8" s="55">
        <f>O75TVL!$M8</f>
        <v>54.774102953619654</v>
      </c>
      <c r="AA8" s="55">
        <f>PC!$M8</f>
        <v>899.70121778593727</v>
      </c>
      <c r="AB8" s="55"/>
      <c r="AC8" s="55">
        <f>SDA!$M8</f>
        <v>124.71101646159616</v>
      </c>
      <c r="AD8" s="55">
        <f>'SDA (working age)'!$M8</f>
        <v>105.03484859180708</v>
      </c>
      <c r="AE8" s="55">
        <f>'SDA (pensioners)'!$M8</f>
        <v>19.676167869789047</v>
      </c>
      <c r="AF8" s="55">
        <f>SP!$M8</f>
        <v>6087.0027826395999</v>
      </c>
      <c r="AG8" s="55"/>
      <c r="AH8" s="55"/>
      <c r="AI8" s="55"/>
      <c r="AJ8" s="55"/>
      <c r="AK8" s="55"/>
      <c r="AL8" s="55">
        <f>SMP!$M8</f>
        <v>154.54947252261152</v>
      </c>
      <c r="AM8" s="55"/>
      <c r="AN8" s="56">
        <f>WFP!$M8</f>
        <v>236.67293407561226</v>
      </c>
    </row>
    <row r="9" spans="1:40" s="42" customFormat="1">
      <c r="A9" s="52" t="s">
        <v>73</v>
      </c>
      <c r="B9" s="58" t="s">
        <v>74</v>
      </c>
      <c r="C9" s="54">
        <f t="shared" si="3"/>
        <v>9864.3110873541591</v>
      </c>
      <c r="D9" s="55">
        <f>AA!$M9</f>
        <v>319.91516004668335</v>
      </c>
      <c r="E9" s="55">
        <f>BBWB!$M9</f>
        <v>65.85178050474795</v>
      </c>
      <c r="F9" s="55">
        <f>CA!$M9</f>
        <v>116.18692607850515</v>
      </c>
      <c r="G9" s="55"/>
      <c r="H9" s="55">
        <f>CTB!M9</f>
        <v>323.31541699999997</v>
      </c>
      <c r="I9" s="55">
        <f>DLA!$M9</f>
        <v>873.00306103658602</v>
      </c>
      <c r="J9" s="55">
        <f>'DLA (children)'!$M9</f>
        <v>84.797535622402748</v>
      </c>
      <c r="K9" s="55">
        <f>'DLA (working age)'!$M9</f>
        <v>480.83092126466101</v>
      </c>
      <c r="L9" s="55">
        <f>'DLA (pensioners)'!$M9</f>
        <v>307.44654683633996</v>
      </c>
      <c r="M9" s="55">
        <f>DHP!$M9</f>
        <v>1.227301</v>
      </c>
      <c r="N9" s="55"/>
      <c r="O9" s="55">
        <f>HB!$M9</f>
        <v>1021.1888</v>
      </c>
      <c r="P9" s="55">
        <f>IB!$M9</f>
        <v>614.00769372335503</v>
      </c>
      <c r="Q9" s="55">
        <f>IS!$M9</f>
        <v>750.71635251144676</v>
      </c>
      <c r="R9" s="55"/>
      <c r="S9" s="55">
        <f>'IS (incapacity)'!$M9</f>
        <v>385.37568771670777</v>
      </c>
      <c r="T9" s="55">
        <f>'IS (lone parent)'!$M9</f>
        <v>300.45928201067306</v>
      </c>
      <c r="U9" s="55">
        <f>'IS (carer)'!$M9</f>
        <v>31.833334088772411</v>
      </c>
      <c r="V9" s="55">
        <f>'IS (others)'!$M9</f>
        <v>34.080864381572546</v>
      </c>
      <c r="W9" s="55">
        <f>IIDB!$M9</f>
        <v>78.820143232292054</v>
      </c>
      <c r="X9" s="55">
        <f>JSA!$M9</f>
        <v>236.87483481675491</v>
      </c>
      <c r="Y9" s="55">
        <f>MA!$M9</f>
        <v>16.429657919186194</v>
      </c>
      <c r="Z9" s="55">
        <f>O75TVL!$M9</f>
        <v>41.331100780957357</v>
      </c>
      <c r="AA9" s="55">
        <f>PC!$M9</f>
        <v>599.71967118470025</v>
      </c>
      <c r="AB9" s="55"/>
      <c r="AC9" s="55">
        <f>SDA!$M9</f>
        <v>82.565185892271515</v>
      </c>
      <c r="AD9" s="55">
        <f>'SDA (working age)'!$M9</f>
        <v>69.675700958009827</v>
      </c>
      <c r="AE9" s="55">
        <f>'SDA (pensioners)'!$M9</f>
        <v>12.889484934261697</v>
      </c>
      <c r="AF9" s="55">
        <f>SP!$M9</f>
        <v>4445.4649214662004</v>
      </c>
      <c r="AG9" s="55"/>
      <c r="AH9" s="55"/>
      <c r="AI9" s="55"/>
      <c r="AJ9" s="55"/>
      <c r="AK9" s="55"/>
      <c r="AL9" s="55">
        <f>SMP!$M9</f>
        <v>103.79042825757092</v>
      </c>
      <c r="AM9" s="55"/>
      <c r="AN9" s="56">
        <f>WFP!$M9</f>
        <v>173.90265190290296</v>
      </c>
    </row>
    <row r="10" spans="1:40" s="42" customFormat="1">
      <c r="A10" s="52" t="s">
        <v>75</v>
      </c>
      <c r="B10" s="58" t="s">
        <v>76</v>
      </c>
      <c r="C10" s="54">
        <f t="shared" si="3"/>
        <v>8054.3597054094707</v>
      </c>
      <c r="D10" s="55">
        <f>AA!$M10</f>
        <v>307.31048820763806</v>
      </c>
      <c r="E10" s="55">
        <f>BBWB!$M10</f>
        <v>56.672722036125975</v>
      </c>
      <c r="F10" s="55">
        <f>CA!$M10</f>
        <v>88.774628133710408</v>
      </c>
      <c r="G10" s="55"/>
      <c r="H10" s="55">
        <f>CTB!M10</f>
        <v>252.44721299999998</v>
      </c>
      <c r="I10" s="55">
        <f>DLA!$M10</f>
        <v>653.77292588923251</v>
      </c>
      <c r="J10" s="55">
        <f>'DLA (children)'!$M10</f>
        <v>71.238767774755019</v>
      </c>
      <c r="K10" s="55">
        <f>'DLA (working age)'!$M10</f>
        <v>364.76665082927155</v>
      </c>
      <c r="L10" s="55">
        <f>'DLA (pensioners)'!$M10</f>
        <v>217.8059634493886</v>
      </c>
      <c r="M10" s="55">
        <f>DHP!$M10</f>
        <v>0.73865100000000006</v>
      </c>
      <c r="N10" s="55"/>
      <c r="O10" s="55">
        <f>HB!$M10</f>
        <v>733.65526099999988</v>
      </c>
      <c r="P10" s="55">
        <f>IB!$M10</f>
        <v>472.33583653372995</v>
      </c>
      <c r="Q10" s="55">
        <f>IS!$M10</f>
        <v>517.4800933528727</v>
      </c>
      <c r="R10" s="55"/>
      <c r="S10" s="55">
        <f>'IS (incapacity)'!$M10</f>
        <v>262.65602116183663</v>
      </c>
      <c r="T10" s="55">
        <f>'IS (lone parent)'!$M10</f>
        <v>214.50749528116495</v>
      </c>
      <c r="U10" s="55">
        <f>'IS (carer)'!$M10</f>
        <v>20.785175257705546</v>
      </c>
      <c r="V10" s="55">
        <f>'IS (others)'!$M10</f>
        <v>18.658217152271543</v>
      </c>
      <c r="W10" s="55">
        <f>IIDB!$M10</f>
        <v>72.47291057596226</v>
      </c>
      <c r="X10" s="55">
        <f>JSA!$M10</f>
        <v>167.70107537338748</v>
      </c>
      <c r="Y10" s="55">
        <f>MA!$M10</f>
        <v>12.250613259123018</v>
      </c>
      <c r="Z10" s="55">
        <f>O75TVL!$M10</f>
        <v>35.658813538222638</v>
      </c>
      <c r="AA10" s="55">
        <f>PC!$M10</f>
        <v>467.23375150481473</v>
      </c>
      <c r="AB10" s="55"/>
      <c r="AC10" s="55">
        <f>SDA!$M10</f>
        <v>72.031008329993981</v>
      </c>
      <c r="AD10" s="55">
        <f>'SDA (working age)'!$M10</f>
        <v>62.199490316744971</v>
      </c>
      <c r="AE10" s="55">
        <f>'SDA (pensioners)'!$M10</f>
        <v>9.8315180132489957</v>
      </c>
      <c r="AF10" s="55">
        <f>SP!$M10</f>
        <v>3907.5468732816848</v>
      </c>
      <c r="AG10" s="55"/>
      <c r="AH10" s="55"/>
      <c r="AI10" s="55"/>
      <c r="AJ10" s="55"/>
      <c r="AK10" s="55"/>
      <c r="AL10" s="55">
        <f>SMP!$M10</f>
        <v>86.27941997072611</v>
      </c>
      <c r="AM10" s="55"/>
      <c r="AN10" s="56">
        <f>WFP!$M10</f>
        <v>149.99742042224665</v>
      </c>
    </row>
    <row r="11" spans="1:40" s="42" customFormat="1">
      <c r="A11" s="52" t="s">
        <v>77</v>
      </c>
      <c r="B11" s="58" t="s">
        <v>78</v>
      </c>
      <c r="C11" s="54">
        <f t="shared" si="3"/>
        <v>10833.473815140664</v>
      </c>
      <c r="D11" s="55">
        <f>AA!$M11</f>
        <v>434.86931254243996</v>
      </c>
      <c r="E11" s="55">
        <f>BBWB!$M11</f>
        <v>76.769298815987781</v>
      </c>
      <c r="F11" s="55">
        <f>CA!$M11</f>
        <v>123.67325322925373</v>
      </c>
      <c r="G11" s="55"/>
      <c r="H11" s="55">
        <f>CTB!M11</f>
        <v>373.78547199999997</v>
      </c>
      <c r="I11" s="55">
        <f>DLA!$M11</f>
        <v>874.02868956536702</v>
      </c>
      <c r="J11" s="55">
        <f>'DLA (children)'!$M11</f>
        <v>96.789758867429939</v>
      </c>
      <c r="K11" s="55">
        <f>'DLA (working age)'!$M11</f>
        <v>472.511138670283</v>
      </c>
      <c r="L11" s="55">
        <f>'DLA (pensioners)'!$M11</f>
        <v>304.77853930611826</v>
      </c>
      <c r="M11" s="55">
        <f>DHP!$M11</f>
        <v>1.4678119999999999</v>
      </c>
      <c r="N11" s="55"/>
      <c r="O11" s="55">
        <f>HB!$M11</f>
        <v>1184.0077520000002</v>
      </c>
      <c r="P11" s="55">
        <f>IB!$M11</f>
        <v>617.40710461030017</v>
      </c>
      <c r="Q11" s="55">
        <f>IS!$M11</f>
        <v>812.60995258664445</v>
      </c>
      <c r="R11" s="55"/>
      <c r="S11" s="55">
        <f>'IS (incapacity)'!$M11</f>
        <v>396.40800478678324</v>
      </c>
      <c r="T11" s="55">
        <f>'IS (lone parent)'!$M11</f>
        <v>351.34671225178511</v>
      </c>
      <c r="U11" s="55">
        <f>'IS (carer)'!$M11</f>
        <v>32.818394471192207</v>
      </c>
      <c r="V11" s="55">
        <f>'IS (others)'!$M11</f>
        <v>32.257502157089654</v>
      </c>
      <c r="W11" s="55">
        <f>IIDB!$M11</f>
        <v>70.066000522073622</v>
      </c>
      <c r="X11" s="55">
        <f>JSA!$M11</f>
        <v>296.90586708504435</v>
      </c>
      <c r="Y11" s="55">
        <f>MA!$M11</f>
        <v>13.510428961002837</v>
      </c>
      <c r="Z11" s="55">
        <f>O75TVL!$M11</f>
        <v>43.985593064514006</v>
      </c>
      <c r="AA11" s="55">
        <f>PC!$M11</f>
        <v>702.05087717606898</v>
      </c>
      <c r="AB11" s="55"/>
      <c r="AC11" s="55">
        <f>SDA!$M11</f>
        <v>82.249328444326594</v>
      </c>
      <c r="AD11" s="55">
        <f>'SDA (working age)'!$M11</f>
        <v>71.011583044848663</v>
      </c>
      <c r="AE11" s="55">
        <f>'SDA (pensioners)'!$M11</f>
        <v>11.237745399477928</v>
      </c>
      <c r="AF11" s="55">
        <f>SP!$M11</f>
        <v>4828.0430858324698</v>
      </c>
      <c r="AG11" s="55"/>
      <c r="AH11" s="55"/>
      <c r="AI11" s="55"/>
      <c r="AJ11" s="55"/>
      <c r="AK11" s="55"/>
      <c r="AL11" s="55">
        <f>SMP!$M11</f>
        <v>111.10570609798808</v>
      </c>
      <c r="AM11" s="55"/>
      <c r="AN11" s="56">
        <f>WFP!$M11</f>
        <v>186.93828060718249</v>
      </c>
    </row>
    <row r="12" spans="1:40" s="42" customFormat="1">
      <c r="A12" s="52" t="s">
        <v>79</v>
      </c>
      <c r="B12" s="58" t="s">
        <v>80</v>
      </c>
      <c r="C12" s="54">
        <f t="shared" si="3"/>
        <v>10048.743121673195</v>
      </c>
      <c r="D12" s="55">
        <f>AA!$M12</f>
        <v>384.45116568287966</v>
      </c>
      <c r="E12" s="55">
        <f>BBWB!$M12</f>
        <v>69.881787197907585</v>
      </c>
      <c r="F12" s="55">
        <f>CA!$M12</f>
        <v>92.530326792882732</v>
      </c>
      <c r="G12" s="55"/>
      <c r="H12" s="55">
        <f>CTB!M12</f>
        <v>322.27401800000001</v>
      </c>
      <c r="I12" s="55">
        <f>DLA!$M12</f>
        <v>647.58736599710744</v>
      </c>
      <c r="J12" s="55">
        <f>'DLA (children)'!$M12</f>
        <v>90.384776792361905</v>
      </c>
      <c r="K12" s="55">
        <f>'DLA (working age)'!$M12</f>
        <v>362.554756835109</v>
      </c>
      <c r="L12" s="55">
        <f>'DLA (pensioners)'!$M12</f>
        <v>194.54423319201041</v>
      </c>
      <c r="M12" s="55">
        <f>DHP!$M12</f>
        <v>1.5551507899999999</v>
      </c>
      <c r="N12" s="55"/>
      <c r="O12" s="55">
        <f>HB!$M12</f>
        <v>1087.9350749999999</v>
      </c>
      <c r="P12" s="55">
        <f>IB!$M12</f>
        <v>429.198565507137</v>
      </c>
      <c r="Q12" s="55">
        <f>IS!$M12</f>
        <v>580.63492243470205</v>
      </c>
      <c r="R12" s="55"/>
      <c r="S12" s="55">
        <f>'IS (incapacity)'!$M12</f>
        <v>279.74566087635094</v>
      </c>
      <c r="T12" s="55">
        <f>'IS (lone parent)'!$M12</f>
        <v>258.6556677464647</v>
      </c>
      <c r="U12" s="55">
        <f>'IS (carer)'!$M12</f>
        <v>19.274448707618291</v>
      </c>
      <c r="V12" s="55">
        <f>'IS (others)'!$M12</f>
        <v>23.108592980852894</v>
      </c>
      <c r="W12" s="55">
        <f>IIDB!$M12</f>
        <v>46.884088671992515</v>
      </c>
      <c r="X12" s="55">
        <f>JSA!$M12</f>
        <v>174.35728775307027</v>
      </c>
      <c r="Y12" s="55">
        <f>MA!$M12</f>
        <v>17.519532441745504</v>
      </c>
      <c r="Z12" s="55">
        <f>O75TVL!$M12</f>
        <v>48.226623045736488</v>
      </c>
      <c r="AA12" s="55">
        <f>PC!$M12</f>
        <v>538.50505793570824</v>
      </c>
      <c r="AB12" s="55"/>
      <c r="AC12" s="55">
        <f>SDA!$M12</f>
        <v>71.936673378664366</v>
      </c>
      <c r="AD12" s="55">
        <f>'SDA (working age)'!$M12</f>
        <v>61.526291974261568</v>
      </c>
      <c r="AE12" s="55">
        <f>'SDA (pensioners)'!$M12</f>
        <v>10.410381404402788</v>
      </c>
      <c r="AF12" s="55">
        <f>SP!$M12</f>
        <v>5218.6311511606782</v>
      </c>
      <c r="AG12" s="55"/>
      <c r="AH12" s="55"/>
      <c r="AI12" s="55"/>
      <c r="AJ12" s="55"/>
      <c r="AK12" s="55"/>
      <c r="AL12" s="55">
        <f>SMP!$M12</f>
        <v>119.40505273345049</v>
      </c>
      <c r="AM12" s="55"/>
      <c r="AN12" s="56">
        <f>WFP!$M12</f>
        <v>197.22927714953133</v>
      </c>
    </row>
    <row r="13" spans="1:40" s="42" customFormat="1">
      <c r="A13" s="52" t="s">
        <v>81</v>
      </c>
      <c r="B13" s="58" t="s">
        <v>82</v>
      </c>
      <c r="C13" s="54">
        <f t="shared" si="3"/>
        <v>14885.112560152229</v>
      </c>
      <c r="D13" s="55">
        <f>AA!$M13</f>
        <v>355.633718806714</v>
      </c>
      <c r="E13" s="55">
        <f>BBWB!$M13</f>
        <v>78.912250598444047</v>
      </c>
      <c r="F13" s="55">
        <f>CA!$M13</f>
        <v>130.12309908635169</v>
      </c>
      <c r="G13" s="55"/>
      <c r="H13" s="55">
        <f>CTB!M13</f>
        <v>666.59790199999998</v>
      </c>
      <c r="I13" s="55">
        <f>DLA!$M13</f>
        <v>898.66145148098053</v>
      </c>
      <c r="J13" s="55">
        <f>'DLA (children)'!$M13</f>
        <v>111.54572159946008</v>
      </c>
      <c r="K13" s="55">
        <f>'DLA (working age)'!$M13</f>
        <v>548.89130486234512</v>
      </c>
      <c r="L13" s="55">
        <f>'DLA (pensioners)'!$M13</f>
        <v>237.97479073643746</v>
      </c>
      <c r="M13" s="55">
        <f>DHP!$M13</f>
        <v>4.4264489999999999</v>
      </c>
      <c r="N13" s="55"/>
      <c r="O13" s="55">
        <f>HB!$M13</f>
        <v>3941.9163560000002</v>
      </c>
      <c r="P13" s="55">
        <f>IB!$M13</f>
        <v>525.95844814544898</v>
      </c>
      <c r="Q13" s="55">
        <f>IS!$M13</f>
        <v>1665.4905557549209</v>
      </c>
      <c r="R13" s="55"/>
      <c r="S13" s="55">
        <f>'IS (incapacity)'!$M13</f>
        <v>773.2301525498674</v>
      </c>
      <c r="T13" s="55">
        <f>'IS (lone parent)'!$M13</f>
        <v>776.7812085738891</v>
      </c>
      <c r="U13" s="55">
        <f>'IS (carer)'!$M13</f>
        <v>34.372193968039568</v>
      </c>
      <c r="V13" s="55">
        <f>'IS (others)'!$M13</f>
        <v>91.884017256343</v>
      </c>
      <c r="W13" s="55">
        <f>IIDB!$M13</f>
        <v>30.238347810116419</v>
      </c>
      <c r="X13" s="55">
        <f>JSA!$M13</f>
        <v>437.4083455635041</v>
      </c>
      <c r="Y13" s="55">
        <f>MA!$M13</f>
        <v>22.215216274939003</v>
      </c>
      <c r="Z13" s="55">
        <f>O75TVL!$M13</f>
        <v>42.705600365806568</v>
      </c>
      <c r="AA13" s="55">
        <f>PC!$M13</f>
        <v>1004.5247175012427</v>
      </c>
      <c r="AB13" s="55"/>
      <c r="AC13" s="55">
        <f>SDA!$M13</f>
        <v>79.059490372158734</v>
      </c>
      <c r="AD13" s="55">
        <f>'SDA (working age)'!$M13</f>
        <v>68.253842000278851</v>
      </c>
      <c r="AE13" s="55">
        <f>'SDA (pensioners)'!$M13</f>
        <v>10.805648371879862</v>
      </c>
      <c r="AF13" s="55">
        <f>SP!$M13</f>
        <v>4591.0784969735196</v>
      </c>
      <c r="AG13" s="55"/>
      <c r="AH13" s="55"/>
      <c r="AI13" s="55"/>
      <c r="AJ13" s="55"/>
      <c r="AK13" s="55"/>
      <c r="AL13" s="55">
        <f>SMP!$M13</f>
        <v>214.59720459630725</v>
      </c>
      <c r="AM13" s="55"/>
      <c r="AN13" s="56">
        <f>WFP!$M13</f>
        <v>195.56490982177036</v>
      </c>
    </row>
    <row r="14" spans="1:40" s="42" customFormat="1">
      <c r="A14" s="52" t="s">
        <v>83</v>
      </c>
      <c r="B14" s="58" t="s">
        <v>84</v>
      </c>
      <c r="C14" s="54">
        <f t="shared" si="3"/>
        <v>14140.4194844137</v>
      </c>
      <c r="D14" s="55">
        <f>AA!$M14</f>
        <v>464.91431814614896</v>
      </c>
      <c r="E14" s="55">
        <f>BBWB!$M14</f>
        <v>102.64641992369734</v>
      </c>
      <c r="F14" s="55">
        <f>CA!$M14</f>
        <v>114.97475905231911</v>
      </c>
      <c r="G14" s="55"/>
      <c r="H14" s="55">
        <f>CTB!M14</f>
        <v>425.75884799999994</v>
      </c>
      <c r="I14" s="55">
        <f>DLA!$M14</f>
        <v>821.74097777729048</v>
      </c>
      <c r="J14" s="55">
        <f>'DLA (children)'!$M14</f>
        <v>125.73171117583661</v>
      </c>
      <c r="K14" s="55">
        <f>'DLA (working age)'!$M14</f>
        <v>470.69254468464931</v>
      </c>
      <c r="L14" s="55">
        <f>'DLA (pensioners)'!$M14</f>
        <v>225.17668677193433</v>
      </c>
      <c r="M14" s="55">
        <f>DHP!$M14</f>
        <v>2.5884400000000003</v>
      </c>
      <c r="N14" s="55"/>
      <c r="O14" s="55">
        <f>HB!$M14</f>
        <v>1703.0188120000003</v>
      </c>
      <c r="P14" s="55">
        <f>IB!$M14</f>
        <v>549.99548207868122</v>
      </c>
      <c r="Q14" s="55">
        <f>IS!$M14</f>
        <v>788.98128963030467</v>
      </c>
      <c r="R14" s="55"/>
      <c r="S14" s="55">
        <f>'IS (incapacity)'!$M14</f>
        <v>379.93903161946599</v>
      </c>
      <c r="T14" s="55">
        <f>'IS (lone parent)'!$M14</f>
        <v>354.686456229187</v>
      </c>
      <c r="U14" s="55">
        <f>'IS (carer)'!$M14</f>
        <v>22.797104366538605</v>
      </c>
      <c r="V14" s="55">
        <f>'IS (others)'!$M14</f>
        <v>32.399946199750993</v>
      </c>
      <c r="W14" s="55">
        <f>IIDB!$M14</f>
        <v>60.383595572642157</v>
      </c>
      <c r="X14" s="55">
        <f>JSA!$M14</f>
        <v>214.21455817039526</v>
      </c>
      <c r="Y14" s="55">
        <f>MA!$M14</f>
        <v>28.899992898759614</v>
      </c>
      <c r="Z14" s="55">
        <f>O75TVL!$M14</f>
        <v>71.116030234335526</v>
      </c>
      <c r="AA14" s="55">
        <f>PC!$M14</f>
        <v>669.89260735588823</v>
      </c>
      <c r="AB14" s="55"/>
      <c r="AC14" s="55">
        <f>SDA!$M14</f>
        <v>102.55463183868949</v>
      </c>
      <c r="AD14" s="55">
        <f>'SDA (working age)'!$M14</f>
        <v>87.484124230387053</v>
      </c>
      <c r="AE14" s="55">
        <f>'SDA (pensioners)'!$M14</f>
        <v>15.070507608302433</v>
      </c>
      <c r="AF14" s="55">
        <f>SP!$M14</f>
        <v>7534.8475875942968</v>
      </c>
      <c r="AG14" s="55"/>
      <c r="AH14" s="55"/>
      <c r="AI14" s="55"/>
      <c r="AJ14" s="55"/>
      <c r="AK14" s="55"/>
      <c r="AL14" s="55">
        <f>SMP!$M14</f>
        <v>196.69708181869657</v>
      </c>
      <c r="AM14" s="55"/>
      <c r="AN14" s="56">
        <f>WFP!$M14</f>
        <v>287.19405232155503</v>
      </c>
    </row>
    <row r="15" spans="1:40" s="42" customFormat="1">
      <c r="A15" s="52" t="s">
        <v>85</v>
      </c>
      <c r="B15" s="58" t="s">
        <v>86</v>
      </c>
      <c r="C15" s="54">
        <f t="shared" si="3"/>
        <v>9816.8991918484844</v>
      </c>
      <c r="D15" s="55">
        <f>AA!$M15</f>
        <v>399.95876832150566</v>
      </c>
      <c r="E15" s="55">
        <f>BBWB!$M15</f>
        <v>62.334101057273664</v>
      </c>
      <c r="F15" s="55">
        <f>CA!$M15</f>
        <v>85.563965280414095</v>
      </c>
      <c r="G15" s="55"/>
      <c r="H15" s="55">
        <f>CTB!M15</f>
        <v>297.84630999999996</v>
      </c>
      <c r="I15" s="55">
        <f>DLA!$M15</f>
        <v>638.09656497269293</v>
      </c>
      <c r="J15" s="55">
        <f>'DLA (children)'!$M15</f>
        <v>72.559132668634945</v>
      </c>
      <c r="K15" s="55">
        <f>'DLA (working age)'!$M15</f>
        <v>369.50773732602187</v>
      </c>
      <c r="L15" s="55">
        <f>'DLA (pensioners)'!$M15</f>
        <v>196.00244597544309</v>
      </c>
      <c r="M15" s="55">
        <f>DHP!$M15</f>
        <v>1.5599129999999999</v>
      </c>
      <c r="N15" s="55"/>
      <c r="O15" s="55">
        <f>HB!$M15</f>
        <v>1013.701966</v>
      </c>
      <c r="P15" s="55">
        <f>IB!$M15</f>
        <v>463.75504952965593</v>
      </c>
      <c r="Q15" s="55">
        <f>IS!$M15</f>
        <v>558.61895176410508</v>
      </c>
      <c r="R15" s="55"/>
      <c r="S15" s="55">
        <f>'IS (incapacity)'!$M15</f>
        <v>307.04659590620321</v>
      </c>
      <c r="T15" s="55">
        <f>'IS (lone parent)'!$M15</f>
        <v>212.44199560930653</v>
      </c>
      <c r="U15" s="55">
        <f>'IS (carer)'!$M15</f>
        <v>17.151331061181644</v>
      </c>
      <c r="V15" s="55">
        <f>'IS (others)'!$M15</f>
        <v>20.441816343489894</v>
      </c>
      <c r="W15" s="55">
        <f>IIDB!$M15</f>
        <v>49.822216644486851</v>
      </c>
      <c r="X15" s="55">
        <f>JSA!$M15</f>
        <v>126.18465883235726</v>
      </c>
      <c r="Y15" s="55">
        <f>MA!$M15</f>
        <v>19.79142870931863</v>
      </c>
      <c r="Z15" s="55">
        <f>O75TVL!$M15</f>
        <v>51.023544970730569</v>
      </c>
      <c r="AA15" s="55">
        <f>PC!$M15</f>
        <v>534.41254505632446</v>
      </c>
      <c r="AB15" s="55"/>
      <c r="AC15" s="55">
        <f>SDA!$M15</f>
        <v>76.655823220852355</v>
      </c>
      <c r="AD15" s="55">
        <f>'SDA (working age)'!$M15</f>
        <v>65.765450968198863</v>
      </c>
      <c r="AE15" s="55">
        <f>'SDA (pensioners)'!$M15</f>
        <v>10.890372252653494</v>
      </c>
      <c r="AF15" s="55">
        <f>SP!$M15</f>
        <v>5140.3288486492984</v>
      </c>
      <c r="AG15" s="55"/>
      <c r="AH15" s="55"/>
      <c r="AI15" s="55"/>
      <c r="AJ15" s="55"/>
      <c r="AK15" s="55"/>
      <c r="AL15" s="55">
        <f>SMP!$M15</f>
        <v>96.545619925609103</v>
      </c>
      <c r="AM15" s="55"/>
      <c r="AN15" s="56">
        <f>WFP!$M15</f>
        <v>200.69891591385795</v>
      </c>
    </row>
    <row r="16" spans="1:40" s="42" customFormat="1" ht="15.75">
      <c r="A16" s="40">
        <v>924</v>
      </c>
      <c r="B16" s="59" t="s">
        <v>87</v>
      </c>
      <c r="C16" s="49">
        <f t="shared" si="3"/>
        <v>6725.3306159646081</v>
      </c>
      <c r="D16" s="50">
        <f>AA!$M$16</f>
        <v>322.86916292612358</v>
      </c>
      <c r="E16" s="50">
        <f>BBWB!$M$16</f>
        <v>42.639218287298547</v>
      </c>
      <c r="F16" s="50">
        <f>CA!$M$16</f>
        <v>80.459159838585137</v>
      </c>
      <c r="G16" s="50"/>
      <c r="H16" s="50">
        <f>CTB!M16</f>
        <v>183.76244300000002</v>
      </c>
      <c r="I16" s="50">
        <f>DLA!$M$16</f>
        <v>749.97101489302861</v>
      </c>
      <c r="J16" s="50">
        <f>'DLA (children)'!$M$16</f>
        <v>59.731243369774049</v>
      </c>
      <c r="K16" s="50">
        <f>'DLA (working age)'!$M$16</f>
        <v>391.24253228603237</v>
      </c>
      <c r="L16" s="50">
        <f>'DLA (pensioners)'!$M$16</f>
        <v>299.11658744039073</v>
      </c>
      <c r="M16" s="50">
        <f>DHP!$M$16</f>
        <v>0.90104099999999987</v>
      </c>
      <c r="N16" s="50"/>
      <c r="O16" s="50">
        <f>HB!$M$16</f>
        <v>613.72234400000002</v>
      </c>
      <c r="P16" s="50">
        <f>IB!$M$16</f>
        <v>576.98178892243527</v>
      </c>
      <c r="Q16" s="50">
        <f>IS!$M$16</f>
        <v>521.26729769371548</v>
      </c>
      <c r="R16" s="50"/>
      <c r="S16" s="50">
        <f>'IS (incapacity)'!$M$16</f>
        <v>293.04010494847398</v>
      </c>
      <c r="T16" s="50">
        <f>'IS (lone parent)'!$M$16</f>
        <v>187.30319988700023</v>
      </c>
      <c r="U16" s="50">
        <f>'IS (carer)'!$M$16</f>
        <v>19.818227897271278</v>
      </c>
      <c r="V16" s="50">
        <f>'IS (others)'!$M$16</f>
        <v>19.554581639340284</v>
      </c>
      <c r="W16" s="50">
        <f>IIDB!$M$16</f>
        <v>53.365494926320643</v>
      </c>
      <c r="X16" s="50">
        <f>JSA!$M$16</f>
        <v>113.83669046906338</v>
      </c>
      <c r="Y16" s="50">
        <f>MA!$M$16</f>
        <v>6.8482280972570422</v>
      </c>
      <c r="Z16" s="50">
        <f>O75TVL!$M$16</f>
        <v>26.319766203143804</v>
      </c>
      <c r="AA16" s="50">
        <f>PC!$M$16</f>
        <v>409.83504423389223</v>
      </c>
      <c r="AB16" s="50"/>
      <c r="AC16" s="50">
        <f>SDA!$M$16</f>
        <v>59.856648702935317</v>
      </c>
      <c r="AD16" s="50">
        <f>'SDA (working age)'!$M$16</f>
        <v>48.719141249434806</v>
      </c>
      <c r="AE16" s="50">
        <f>'SDA (pensioners)'!$M$16</f>
        <v>11.137507453500518</v>
      </c>
      <c r="AF16" s="50">
        <f>SP!$M$16</f>
        <v>2793.5182040302307</v>
      </c>
      <c r="AG16" s="50"/>
      <c r="AH16" s="50"/>
      <c r="AI16" s="50"/>
      <c r="AJ16" s="50"/>
      <c r="AK16" s="50"/>
      <c r="AL16" s="50">
        <f>SMP!$M$16</f>
        <v>57.96625239661698</v>
      </c>
      <c r="AM16" s="50"/>
      <c r="AN16" s="51">
        <f>WFP!$M$16</f>
        <v>111.21081634396087</v>
      </c>
    </row>
    <row r="17" spans="1:40" s="42" customFormat="1" ht="15.75">
      <c r="A17" s="40">
        <v>923</v>
      </c>
      <c r="B17" s="59" t="s">
        <v>88</v>
      </c>
      <c r="C17" s="49">
        <f t="shared" si="3"/>
        <v>10989.403068100395</v>
      </c>
      <c r="D17" s="50">
        <f>AA!$M$17</f>
        <v>397.56874210229205</v>
      </c>
      <c r="E17" s="50">
        <f>BBWB!$M$17</f>
        <v>81.841771193848274</v>
      </c>
      <c r="F17" s="50">
        <f>CA!$M$17</f>
        <v>112.19432951615933</v>
      </c>
      <c r="G17" s="50"/>
      <c r="H17" s="50">
        <f>CTB!M17</f>
        <v>372.60758899999996</v>
      </c>
      <c r="I17" s="50">
        <f>DLA!$M$17</f>
        <v>1033.4122760824168</v>
      </c>
      <c r="J17" s="50">
        <f>'DLA (children)'!$M$17</f>
        <v>88.594113608094816</v>
      </c>
      <c r="K17" s="50">
        <f>'DLA (working age)'!$M$17</f>
        <v>589.58367833395539</v>
      </c>
      <c r="L17" s="50">
        <f>'DLA (pensioners)'!$M$17</f>
        <v>355.23605611349257</v>
      </c>
      <c r="M17" s="50">
        <f>DHP!$M$17</f>
        <v>2.3118630000000002</v>
      </c>
      <c r="N17" s="50"/>
      <c r="O17" s="50">
        <f>HB!$M$17</f>
        <v>1259.126917</v>
      </c>
      <c r="P17" s="50">
        <f>IB!$M$17</f>
        <v>779.76772086976234</v>
      </c>
      <c r="Q17" s="50">
        <f>IS!$M$17</f>
        <v>875.62368118983591</v>
      </c>
      <c r="R17" s="50"/>
      <c r="S17" s="50">
        <f>'IS (incapacity)'!$M$17</f>
        <v>513.91750011843567</v>
      </c>
      <c r="T17" s="50">
        <f>'IS (lone parent)'!$M$17</f>
        <v>296.34681557132365</v>
      </c>
      <c r="U17" s="50">
        <f>'IS (carer)'!$M$17</f>
        <v>29.784401875794522</v>
      </c>
      <c r="V17" s="50">
        <f>'IS (others)'!$M$17</f>
        <v>31.812729534132217</v>
      </c>
      <c r="W17" s="50">
        <f>IIDB!$M$17</f>
        <v>75.709506348085569</v>
      </c>
      <c r="X17" s="50">
        <f>JSA!$M$17</f>
        <v>228.00360977689624</v>
      </c>
      <c r="Y17" s="50">
        <f>MA!$M$17</f>
        <v>14.189909005871653</v>
      </c>
      <c r="Z17" s="50">
        <f>O75TVL!$M$17</f>
        <v>40.077880571241906</v>
      </c>
      <c r="AA17" s="50">
        <f>PC!$M$17</f>
        <v>685.55196583556574</v>
      </c>
      <c r="AB17" s="50"/>
      <c r="AC17" s="50">
        <f>SDA!$M$17</f>
        <v>99.979694949383671</v>
      </c>
      <c r="AD17" s="50">
        <f>'SDA (working age)'!$M$17</f>
        <v>85.091801391002122</v>
      </c>
      <c r="AE17" s="50">
        <f>'SDA (pensioners)'!$M$17</f>
        <v>14.887893558381521</v>
      </c>
      <c r="AF17" s="50">
        <f>SP!$M$17</f>
        <v>4631.2083015422295</v>
      </c>
      <c r="AG17" s="50"/>
      <c r="AH17" s="50"/>
      <c r="AI17" s="50"/>
      <c r="AJ17" s="50"/>
      <c r="AK17" s="50"/>
      <c r="AL17" s="50">
        <f>SMP!$M$17</f>
        <v>122.50775577716634</v>
      </c>
      <c r="AM17" s="50"/>
      <c r="AN17" s="51">
        <f>WFP!$M$17</f>
        <v>177.71955433963836</v>
      </c>
    </row>
    <row r="18" spans="1:40" s="65" customFormat="1" ht="30" customHeight="1">
      <c r="A18" s="60">
        <v>922</v>
      </c>
      <c r="B18" s="61" t="s">
        <v>89</v>
      </c>
      <c r="C18" s="62">
        <f t="shared" si="3"/>
        <v>11.569862103053612</v>
      </c>
      <c r="D18" s="63"/>
      <c r="E18" s="63"/>
      <c r="F18" s="63"/>
      <c r="G18" s="63"/>
      <c r="H18" s="63"/>
      <c r="I18" s="63"/>
      <c r="J18" s="63"/>
      <c r="K18" s="63"/>
      <c r="L18" s="63"/>
      <c r="M18" s="63"/>
      <c r="N18" s="63"/>
      <c r="O18" s="63"/>
      <c r="P18" s="63"/>
      <c r="Q18" s="63"/>
      <c r="R18" s="63"/>
      <c r="S18" s="63"/>
      <c r="T18" s="63"/>
      <c r="U18" s="63"/>
      <c r="V18" s="63"/>
      <c r="W18" s="63"/>
      <c r="X18" s="63"/>
      <c r="Y18" s="63"/>
      <c r="Z18" s="124">
        <f>O75TVL!$M$18</f>
        <v>11.569862103053612</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activeCell="AM1" sqref="AM1:AM1048576"/>
    </sheetView>
  </sheetViews>
  <sheetFormatPr defaultRowHeight="15"/>
  <cols>
    <col min="1" max="1" width="13.33203125" style="68" customWidth="1"/>
    <col min="2" max="2" width="39.33203125" style="68" bestFit="1" customWidth="1"/>
    <col min="3" max="6" width="12.77734375" style="68" customWidth="1"/>
    <col min="7" max="7" width="12.77734375" style="68" hidden="1" customWidth="1"/>
    <col min="8" max="13" width="12.77734375" style="68" customWidth="1"/>
    <col min="14" max="14" width="12.77734375" style="68" hidden="1" customWidth="1"/>
    <col min="15" max="17" width="12.77734375" style="68" customWidth="1"/>
    <col min="18" max="18" width="12.77734375" style="68" hidden="1" customWidth="1"/>
    <col min="19" max="20" width="12.77734375" style="68" customWidth="1"/>
    <col min="21" max="21" width="10" style="68" customWidth="1"/>
    <col min="22" max="22" width="10.33203125" style="68" customWidth="1"/>
    <col min="23" max="27" width="12.77734375" style="68" customWidth="1"/>
    <col min="28" max="28" width="13.44140625" style="68" hidden="1" customWidth="1"/>
    <col min="29" max="30" width="12.77734375" style="68" customWidth="1"/>
    <col min="31" max="31" width="11.77734375" style="68" customWidth="1"/>
    <col min="32" max="32" width="11.109375" style="68" customWidth="1"/>
    <col min="33" max="37" width="12.77734375" style="68" hidden="1" customWidth="1"/>
    <col min="38" max="38" width="10.88671875" style="68" customWidth="1"/>
    <col min="39" max="39" width="6.5546875" style="68" hidden="1" customWidth="1"/>
    <col min="40" max="40" width="12.77734375" style="68" customWidth="1"/>
    <col min="41" max="16384" width="8.88671875" style="68"/>
  </cols>
  <sheetData>
    <row r="1" spans="1:40" s="41" customFormat="1" ht="60" customHeight="1">
      <c r="A1" s="140" t="s">
        <v>99</v>
      </c>
      <c r="B1" s="140"/>
      <c r="C1" s="39"/>
      <c r="D1" s="39"/>
      <c r="E1" s="40"/>
      <c r="F1" s="40"/>
      <c r="G1" s="40"/>
      <c r="H1" s="40"/>
      <c r="I1" s="40"/>
      <c r="J1" s="40"/>
      <c r="K1" s="40"/>
      <c r="L1" s="40"/>
      <c r="M1" s="40"/>
      <c r="N1" s="40"/>
      <c r="O1" s="40"/>
      <c r="P1" s="40"/>
      <c r="Q1" s="40"/>
      <c r="R1" s="40"/>
      <c r="S1" s="40"/>
      <c r="T1" s="40"/>
      <c r="U1" s="40"/>
      <c r="V1" s="40"/>
      <c r="X1" s="40"/>
      <c r="AA1" s="40"/>
      <c r="AB1" s="40"/>
      <c r="AC1" s="40"/>
      <c r="AD1" s="40"/>
      <c r="AE1" s="42"/>
      <c r="AF1" s="40"/>
      <c r="AG1" s="42"/>
      <c r="AH1" s="42"/>
      <c r="AI1" s="42"/>
      <c r="AJ1" s="42"/>
      <c r="AK1" s="42"/>
      <c r="AN1" s="40"/>
    </row>
    <row r="2" spans="1:40" s="42" customFormat="1" ht="63">
      <c r="A2" s="43" t="s">
        <v>40</v>
      </c>
      <c r="B2" s="44" t="s">
        <v>41</v>
      </c>
      <c r="C2" s="45" t="s">
        <v>42</v>
      </c>
      <c r="D2" s="46" t="s">
        <v>43</v>
      </c>
      <c r="E2" s="46" t="s">
        <v>44</v>
      </c>
      <c r="F2" s="46" t="s">
        <v>45</v>
      </c>
      <c r="G2" s="46"/>
      <c r="H2" s="46" t="s">
        <v>46</v>
      </c>
      <c r="I2" s="46" t="s">
        <v>47</v>
      </c>
      <c r="J2" s="123" t="s">
        <v>48</v>
      </c>
      <c r="K2" s="123" t="s">
        <v>49</v>
      </c>
      <c r="L2" s="123" t="s">
        <v>50</v>
      </c>
      <c r="M2" s="46" t="s">
        <v>91</v>
      </c>
      <c r="N2" s="46"/>
      <c r="O2" s="46" t="s">
        <v>51</v>
      </c>
      <c r="P2" s="46" t="s">
        <v>52</v>
      </c>
      <c r="Q2" s="46" t="s">
        <v>53</v>
      </c>
      <c r="R2" s="123"/>
      <c r="S2" s="123" t="s">
        <v>55</v>
      </c>
      <c r="T2" s="123" t="s">
        <v>56</v>
      </c>
      <c r="U2" s="123" t="s">
        <v>57</v>
      </c>
      <c r="V2" s="123" t="s">
        <v>58</v>
      </c>
      <c r="W2" s="46" t="s">
        <v>59</v>
      </c>
      <c r="X2" s="46" t="s">
        <v>60</v>
      </c>
      <c r="Y2" s="46" t="s">
        <v>61</v>
      </c>
      <c r="Z2" s="46" t="s">
        <v>94</v>
      </c>
      <c r="AA2" s="46" t="s">
        <v>95</v>
      </c>
      <c r="AB2" s="46"/>
      <c r="AC2" s="46" t="s">
        <v>62</v>
      </c>
      <c r="AD2" s="123" t="s">
        <v>49</v>
      </c>
      <c r="AE2" s="123" t="s">
        <v>50</v>
      </c>
      <c r="AF2" s="46" t="s">
        <v>63</v>
      </c>
      <c r="AG2" s="46"/>
      <c r="AH2" s="46"/>
      <c r="AI2" s="46"/>
      <c r="AJ2" s="46"/>
      <c r="AK2" s="46"/>
      <c r="AL2" s="46" t="s">
        <v>96</v>
      </c>
      <c r="AM2" s="46"/>
      <c r="AN2" s="76" t="s">
        <v>64</v>
      </c>
    </row>
    <row r="3" spans="1:40" s="42" customFormat="1" ht="30" customHeight="1">
      <c r="A3" s="47">
        <v>925</v>
      </c>
      <c r="B3" s="48" t="s">
        <v>65</v>
      </c>
      <c r="C3" s="49">
        <f>SUM(D3:I3,M3:Q3,W3:AC3,AF3,AL3:AN3)</f>
        <v>125097.81510579975</v>
      </c>
      <c r="D3" s="50">
        <f t="shared" ref="D3:W3" si="0">SUM(D6,D16:D17,D4)</f>
        <v>4444.4350972342945</v>
      </c>
      <c r="E3" s="50">
        <f t="shared" si="0"/>
        <v>736.17217767890236</v>
      </c>
      <c r="F3" s="50">
        <f t="shared" si="0"/>
        <v>1279.8853888127119</v>
      </c>
      <c r="G3" s="50"/>
      <c r="H3" s="50">
        <f t="shared" si="0"/>
        <v>4026.6875789999999</v>
      </c>
      <c r="I3" s="50">
        <f t="shared" si="0"/>
        <v>9867.0298297974641</v>
      </c>
      <c r="J3" s="50">
        <f t="shared" si="0"/>
        <v>1039.82471587072</v>
      </c>
      <c r="K3" s="50">
        <f t="shared" si="0"/>
        <v>5468.0760196496658</v>
      </c>
      <c r="L3" s="50">
        <f t="shared" si="0"/>
        <v>3359.129094277072</v>
      </c>
      <c r="M3" s="50">
        <f t="shared" si="0"/>
        <v>20.507303</v>
      </c>
      <c r="N3" s="50"/>
      <c r="O3" s="50">
        <f t="shared" si="0"/>
        <v>15731.800595000001</v>
      </c>
      <c r="P3" s="50">
        <f t="shared" si="0"/>
        <v>6657.0001817393659</v>
      </c>
      <c r="Q3" s="50">
        <f t="shared" si="0"/>
        <v>9027.9858692587641</v>
      </c>
      <c r="R3" s="50"/>
      <c r="S3" s="50">
        <f t="shared" si="0"/>
        <v>5056.8584049752217</v>
      </c>
      <c r="T3" s="50">
        <f t="shared" si="0"/>
        <v>3385.751883020183</v>
      </c>
      <c r="U3" s="50">
        <f t="shared" si="0"/>
        <v>283.72187865289754</v>
      </c>
      <c r="V3" s="50">
        <f t="shared" si="0"/>
        <v>301.6537026104661</v>
      </c>
      <c r="W3" s="50">
        <f t="shared" si="0"/>
        <v>755.76206665380016</v>
      </c>
      <c r="X3" s="50">
        <f>SUM(X6,X16:X17,X4)</f>
        <v>2241.4881393452129</v>
      </c>
      <c r="Y3" s="50">
        <f>SUM(Y6,Y16:Y17,Y4)</f>
        <v>246.68661228606564</v>
      </c>
      <c r="Z3" s="50">
        <f>SUM(Z6,Z16:Z18,Z4)</f>
        <v>509.73661300000015</v>
      </c>
      <c r="AA3" s="50">
        <f t="shared" ref="AA3:AF3" si="1">SUM(AA6,AA16:AA17,AA4)</f>
        <v>7367.1248207140288</v>
      </c>
      <c r="AB3" s="50"/>
      <c r="AC3" s="50">
        <f t="shared" si="1"/>
        <v>898.33186294287157</v>
      </c>
      <c r="AD3" s="50">
        <f t="shared" si="1"/>
        <v>697.57744277639586</v>
      </c>
      <c r="AE3" s="50">
        <f t="shared" si="1"/>
        <v>200.7544201664756</v>
      </c>
      <c r="AF3" s="50">
        <f t="shared" si="1"/>
        <v>57593.742352232301</v>
      </c>
      <c r="AG3" s="50"/>
      <c r="AH3" s="50"/>
      <c r="AI3" s="50"/>
      <c r="AJ3" s="50"/>
      <c r="AK3" s="50"/>
      <c r="AL3" s="50">
        <f t="shared" ref="AL3:AN3" si="2">SUM(AL6,AL16:AL17,AL4)</f>
        <v>1623.1882790812581</v>
      </c>
      <c r="AM3" s="50"/>
      <c r="AN3" s="51">
        <f t="shared" si="2"/>
        <v>2070.2503380227035</v>
      </c>
    </row>
    <row r="4" spans="1:40" s="42" customFormat="1">
      <c r="A4" s="52"/>
      <c r="B4" s="53" t="s">
        <v>66</v>
      </c>
      <c r="C4" s="54">
        <f t="shared" ref="C4:C18" si="3">SUM(D4:I4,M4:Q4,W4:AC4,AF4,AL4:AN4)</f>
        <v>2447.6195180933182</v>
      </c>
      <c r="D4" s="55">
        <f>AA!$N$4</f>
        <v>1.4744685140742366</v>
      </c>
      <c r="E4" s="55">
        <f>BBWB!$N$4</f>
        <v>23.356956766137984</v>
      </c>
      <c r="F4" s="55">
        <f>CA!$N$4</f>
        <v>0.51428945267121295</v>
      </c>
      <c r="G4" s="55"/>
      <c r="H4" s="132">
        <f>CTB!N4</f>
        <v>0</v>
      </c>
      <c r="I4" s="55">
        <f>DLA!$N$4</f>
        <v>11.548124802262347</v>
      </c>
      <c r="J4" s="55">
        <f>'DLA (children)'!$N$4</f>
        <v>3.079087833006267</v>
      </c>
      <c r="K4" s="55">
        <f>'DLA (working age)'!$N$4</f>
        <v>4.8097445736683664</v>
      </c>
      <c r="L4" s="55">
        <f>'DLA (pensioners)'!$N$4</f>
        <v>3.7247013211636362</v>
      </c>
      <c r="M4" s="132">
        <f>DHP!$N$4</f>
        <v>0</v>
      </c>
      <c r="N4" s="55"/>
      <c r="O4" s="132">
        <f>HB!$N$4</f>
        <v>0</v>
      </c>
      <c r="P4" s="55">
        <f>IB!$N$4</f>
        <v>45.805815291138629</v>
      </c>
      <c r="Q4" s="55">
        <f>IS!$N$4</f>
        <v>0.69630645664430657</v>
      </c>
      <c r="R4" s="55"/>
      <c r="S4" s="55">
        <f>'IS (incapacity)'!$N$4</f>
        <v>0.18949076662401532</v>
      </c>
      <c r="T4" s="55">
        <f>'IS (lone parent)'!$N$4</f>
        <v>0.23656993769001664</v>
      </c>
      <c r="U4" s="132">
        <f>'IS (carer)'!$N$4</f>
        <v>0</v>
      </c>
      <c r="V4" s="55">
        <f>'IS (others)'!$N$4</f>
        <v>0.30021206849830462</v>
      </c>
      <c r="W4" s="55">
        <f>IIDB!$N$4</f>
        <v>15.280651014211305</v>
      </c>
      <c r="X4" s="55">
        <f>JSA!$N$4</f>
        <v>0.27288227866969328</v>
      </c>
      <c r="Y4" s="55">
        <f>MA!$N$4</f>
        <v>0.23839552359959709</v>
      </c>
      <c r="Z4" s="132">
        <f>O75TVL!$N$4</f>
        <v>0</v>
      </c>
      <c r="AA4" s="55">
        <f>PC!$N$4</f>
        <v>1.8328597452074644</v>
      </c>
      <c r="AB4" s="55"/>
      <c r="AC4" s="55">
        <f>SDA!$N$4</f>
        <v>1.8995333158472598</v>
      </c>
      <c r="AD4" s="55">
        <f>'SDA (working age)'!$N$4</f>
        <v>1.5671761067374772</v>
      </c>
      <c r="AE4" s="55">
        <f>'SDA (pensioners)'!$N$4</f>
        <v>0.33235720910978267</v>
      </c>
      <c r="AF4" s="55">
        <f>SP!$N$4</f>
        <v>2333.216346707105</v>
      </c>
      <c r="AG4" s="55"/>
      <c r="AH4" s="55"/>
      <c r="AI4" s="55"/>
      <c r="AJ4" s="55"/>
      <c r="AK4" s="55"/>
      <c r="AL4" s="55">
        <f>SMP!$N$4</f>
        <v>2.4828882257493583</v>
      </c>
      <c r="AM4" s="55"/>
      <c r="AN4" s="56">
        <f>WFP!$N$4</f>
        <v>9</v>
      </c>
    </row>
    <row r="5" spans="1:40" s="42" customFormat="1" ht="25.5" customHeight="1">
      <c r="A5" s="47">
        <v>941</v>
      </c>
      <c r="B5" s="48" t="s">
        <v>67</v>
      </c>
      <c r="C5" s="49">
        <f t="shared" si="3"/>
        <v>111102.05361607307</v>
      </c>
      <c r="D5" s="50">
        <f t="shared" ref="D5:W5" si="4">SUM(D6,D16)</f>
        <v>4022.096781170771</v>
      </c>
      <c r="E5" s="50">
        <f t="shared" si="4"/>
        <v>638.56827678584705</v>
      </c>
      <c r="F5" s="50">
        <f t="shared" si="4"/>
        <v>1159.6443873076641</v>
      </c>
      <c r="G5" s="50"/>
      <c r="H5" s="50">
        <f t="shared" si="4"/>
        <v>3660.2096689999998</v>
      </c>
      <c r="I5" s="50">
        <f t="shared" si="4"/>
        <v>8745.9796118804879</v>
      </c>
      <c r="J5" s="50">
        <f t="shared" si="4"/>
        <v>943.62264610728812</v>
      </c>
      <c r="K5" s="50">
        <f t="shared" si="4"/>
        <v>4834.5045892690114</v>
      </c>
      <c r="L5" s="50">
        <f t="shared" si="4"/>
        <v>2967.8677922973848</v>
      </c>
      <c r="M5" s="50">
        <f t="shared" si="4"/>
        <v>18.193657999999999</v>
      </c>
      <c r="N5" s="50"/>
      <c r="O5" s="50">
        <f t="shared" si="4"/>
        <v>14436.204086000002</v>
      </c>
      <c r="P5" s="50">
        <f t="shared" si="4"/>
        <v>5827.4299511975187</v>
      </c>
      <c r="Q5" s="50">
        <f t="shared" si="4"/>
        <v>8134.8728831498001</v>
      </c>
      <c r="R5" s="50"/>
      <c r="S5" s="50">
        <f t="shared" si="4"/>
        <v>4493.4684807937456</v>
      </c>
      <c r="T5" s="50">
        <f t="shared" si="4"/>
        <v>3112.3172595382193</v>
      </c>
      <c r="U5" s="50">
        <f t="shared" si="4"/>
        <v>255.07988443145905</v>
      </c>
      <c r="V5" s="50">
        <f t="shared" si="4"/>
        <v>272.51694511214487</v>
      </c>
      <c r="W5" s="50">
        <f t="shared" si="4"/>
        <v>664.10859253010437</v>
      </c>
      <c r="X5" s="50">
        <f>SUM(X6,X16)</f>
        <v>2037.3333327489686</v>
      </c>
      <c r="Y5" s="50">
        <f>SUM(Y6,Y16)</f>
        <v>225.51803345602977</v>
      </c>
      <c r="Z5" s="50">
        <f t="shared" ref="Z5:AF5" si="5">SUM(Z6,Z16)</f>
        <v>455.6925556727943</v>
      </c>
      <c r="AA5" s="50">
        <f t="shared" si="5"/>
        <v>6630.6342209493741</v>
      </c>
      <c r="AB5" s="50"/>
      <c r="AC5" s="50">
        <f t="shared" si="5"/>
        <v>797.23464917548904</v>
      </c>
      <c r="AD5" s="50">
        <f t="shared" si="5"/>
        <v>618.61006383704614</v>
      </c>
      <c r="AE5" s="50">
        <f t="shared" si="5"/>
        <v>178.62458533844281</v>
      </c>
      <c r="AF5" s="50">
        <f t="shared" si="5"/>
        <v>50295.437572721174</v>
      </c>
      <c r="AG5" s="50"/>
      <c r="AH5" s="50"/>
      <c r="AI5" s="50"/>
      <c r="AJ5" s="50"/>
      <c r="AK5" s="50"/>
      <c r="AL5" s="50">
        <f t="shared" ref="AL5:AN5" si="6">SUM(AL6,AL16)</f>
        <v>1473.9370535680025</v>
      </c>
      <c r="AM5" s="50"/>
      <c r="AN5" s="51">
        <f t="shared" si="6"/>
        <v>1878.9583007590468</v>
      </c>
    </row>
    <row r="6" spans="1:40" s="42" customFormat="1" ht="25.5" customHeight="1">
      <c r="A6" s="47">
        <v>921</v>
      </c>
      <c r="B6" s="57" t="s">
        <v>68</v>
      </c>
      <c r="C6" s="49">
        <f t="shared" si="3"/>
        <v>103996.93096349537</v>
      </c>
      <c r="D6" s="50">
        <f t="shared" ref="D6:L6" si="7">SUM(D7:D15)</f>
        <v>3677.1387856267588</v>
      </c>
      <c r="E6" s="50">
        <f t="shared" si="7"/>
        <v>599.42265964890771</v>
      </c>
      <c r="F6" s="50">
        <f t="shared" si="7"/>
        <v>1073.8348753586897</v>
      </c>
      <c r="G6" s="50"/>
      <c r="H6" s="50">
        <f t="shared" si="7"/>
        <v>3471.3048879999997</v>
      </c>
      <c r="I6" s="50">
        <f t="shared" si="7"/>
        <v>7946.4819605176654</v>
      </c>
      <c r="J6" s="50">
        <f t="shared" si="7"/>
        <v>880.25508299782666</v>
      </c>
      <c r="K6" s="50">
        <f t="shared" si="7"/>
        <v>4425.7177617324223</v>
      </c>
      <c r="L6" s="50">
        <f t="shared" si="7"/>
        <v>2640.5983280572927</v>
      </c>
      <c r="M6" s="50">
        <f t="shared" ref="M6:W6" si="8">SUM(M7:M15)</f>
        <v>17.184777</v>
      </c>
      <c r="N6" s="50"/>
      <c r="O6" s="50">
        <f t="shared" si="8"/>
        <v>13780.000830000001</v>
      </c>
      <c r="P6" s="50">
        <f t="shared" si="8"/>
        <v>5252.1434048241854</v>
      </c>
      <c r="Q6" s="50">
        <f t="shared" si="8"/>
        <v>7608.8081721142216</v>
      </c>
      <c r="R6" s="50"/>
      <c r="S6" s="50">
        <f t="shared" si="8"/>
        <v>4173.875832355121</v>
      </c>
      <c r="T6" s="50">
        <f t="shared" si="8"/>
        <v>2940.262110981022</v>
      </c>
      <c r="U6" s="50">
        <f t="shared" si="8"/>
        <v>235.76240556805013</v>
      </c>
      <c r="V6" s="50">
        <f t="shared" si="8"/>
        <v>257.38681641621099</v>
      </c>
      <c r="W6" s="50">
        <f t="shared" si="8"/>
        <v>610.55829141415597</v>
      </c>
      <c r="X6" s="50">
        <f>SUM(X7:X15)</f>
        <v>1927.6856748576931</v>
      </c>
      <c r="Y6" s="50">
        <f>SUM(Y7:Y15)</f>
        <v>215.05534095266336</v>
      </c>
      <c r="Z6" s="50">
        <f t="shared" ref="Z6:AF6" si="9">SUM(Z7:Z15)</f>
        <v>428.28494812580959</v>
      </c>
      <c r="AA6" s="50">
        <f t="shared" si="9"/>
        <v>6188.7721525979323</v>
      </c>
      <c r="AB6" s="50"/>
      <c r="AC6" s="50">
        <f t="shared" si="9"/>
        <v>736.73564864699199</v>
      </c>
      <c r="AD6" s="50">
        <f t="shared" si="9"/>
        <v>574.65294028919141</v>
      </c>
      <c r="AE6" s="50">
        <f t="shared" si="9"/>
        <v>162.0827083578005</v>
      </c>
      <c r="AF6" s="50">
        <f t="shared" si="9"/>
        <v>47295.922055852978</v>
      </c>
      <c r="AG6" s="50"/>
      <c r="AH6" s="50"/>
      <c r="AI6" s="50"/>
      <c r="AJ6" s="50"/>
      <c r="AK6" s="50"/>
      <c r="AL6" s="50">
        <f t="shared" ref="AL6:AN6" si="10">SUM(AL7:AL15)</f>
        <v>1402.6462923306167</v>
      </c>
      <c r="AM6" s="50"/>
      <c r="AN6" s="51">
        <f t="shared" si="10"/>
        <v>1764.9502056261074</v>
      </c>
    </row>
    <row r="7" spans="1:40" s="42" customFormat="1">
      <c r="A7" s="52" t="s">
        <v>69</v>
      </c>
      <c r="B7" s="58" t="s">
        <v>70</v>
      </c>
      <c r="C7" s="54">
        <f t="shared" si="3"/>
        <v>6020.3826673605663</v>
      </c>
      <c r="D7" s="55">
        <f>AA!$N7</f>
        <v>205.93155508611011</v>
      </c>
      <c r="E7" s="55">
        <f>BBWB!$N7</f>
        <v>33.68788401081418</v>
      </c>
      <c r="F7" s="55">
        <f>CA!$N7</f>
        <v>74.117730531776232</v>
      </c>
      <c r="G7" s="55"/>
      <c r="H7" s="55">
        <f>CTB!N7</f>
        <v>220.60486599999999</v>
      </c>
      <c r="I7" s="55">
        <f>DLA!$N7</f>
        <v>554.07155751102141</v>
      </c>
      <c r="J7" s="55">
        <f>'DLA (children)'!$N7</f>
        <v>50.843635498984845</v>
      </c>
      <c r="K7" s="55">
        <f>'DLA (working age)'!$N7</f>
        <v>291.71440224947264</v>
      </c>
      <c r="L7" s="55">
        <f>'DLA (pensioners)'!$N7</f>
        <v>211.46292346872394</v>
      </c>
      <c r="M7" s="55">
        <f>DHP!$N7</f>
        <v>0.49707800000000002</v>
      </c>
      <c r="N7" s="55"/>
      <c r="O7" s="55">
        <f>HB!$N7</f>
        <v>687.31745300000011</v>
      </c>
      <c r="P7" s="55">
        <f>IB!$N7</f>
        <v>452.18034383028947</v>
      </c>
      <c r="Q7" s="55">
        <f>IS!$N7</f>
        <v>472.9288146822139</v>
      </c>
      <c r="R7" s="55"/>
      <c r="S7" s="55">
        <f>'IS (incapacity)'!$N7</f>
        <v>275.60905961918593</v>
      </c>
      <c r="T7" s="55">
        <f>'IS (lone parent)'!$N7</f>
        <v>164.47379692546355</v>
      </c>
      <c r="U7" s="55">
        <f>'IS (carer)'!$N7</f>
        <v>18.463418137613147</v>
      </c>
      <c r="V7" s="55">
        <f>'IS (others)'!$N7</f>
        <v>14.25382750111047</v>
      </c>
      <c r="W7" s="55">
        <f>IIDB!$N7</f>
        <v>87.464003073727255</v>
      </c>
      <c r="X7" s="55">
        <f>JSA!$N7</f>
        <v>135.24177664284343</v>
      </c>
      <c r="Y7" s="55">
        <f>MA!$N7</f>
        <v>9.0676081903656272</v>
      </c>
      <c r="Z7" s="55">
        <f>O75TVL!$N7</f>
        <v>22.043292347848933</v>
      </c>
      <c r="AA7" s="55">
        <f>PC!$N7</f>
        <v>380.15695568711158</v>
      </c>
      <c r="AB7" s="55"/>
      <c r="AC7" s="55">
        <f>SDA!$N7</f>
        <v>49.769387760873514</v>
      </c>
      <c r="AD7" s="55">
        <f>'SDA (working age)'!$N7</f>
        <v>37.942276650354209</v>
      </c>
      <c r="AE7" s="55">
        <f>'SDA (pensioners)'!$N7</f>
        <v>11.827111110519301</v>
      </c>
      <c r="AF7" s="55">
        <f>SP!$N7</f>
        <v>2475.5467760123256</v>
      </c>
      <c r="AG7" s="55"/>
      <c r="AH7" s="55"/>
      <c r="AI7" s="55"/>
      <c r="AJ7" s="55"/>
      <c r="AK7" s="55"/>
      <c r="AL7" s="55">
        <f>SMP!$N7</f>
        <v>67.325157566440495</v>
      </c>
      <c r="AM7" s="55"/>
      <c r="AN7" s="56">
        <f>WFP!$N7</f>
        <v>92.4304274268043</v>
      </c>
    </row>
    <row r="8" spans="1:40" s="42" customFormat="1">
      <c r="A8" s="52" t="s">
        <v>71</v>
      </c>
      <c r="B8" s="58" t="s">
        <v>72</v>
      </c>
      <c r="C8" s="54">
        <f t="shared" si="3"/>
        <v>15582.948791297393</v>
      </c>
      <c r="D8" s="55">
        <f>AA!$N8</f>
        <v>611.8270846124467</v>
      </c>
      <c r="E8" s="55">
        <f>BBWB!$N8</f>
        <v>90.399240898228683</v>
      </c>
      <c r="F8" s="55">
        <f>CA!$N8</f>
        <v>180.37001546318254</v>
      </c>
      <c r="G8" s="55"/>
      <c r="H8" s="55">
        <f>CTB!N8</f>
        <v>516.80950400000006</v>
      </c>
      <c r="I8" s="55">
        <f>DLA!$N8</f>
        <v>1549.011931015611</v>
      </c>
      <c r="J8" s="55">
        <f>'DLA (children)'!$N8</f>
        <v>131.3699664125653</v>
      </c>
      <c r="K8" s="55">
        <f>'DLA (working age)'!$N8</f>
        <v>844.94506142701812</v>
      </c>
      <c r="L8" s="55">
        <f>'DLA (pensioners)'!$N8</f>
        <v>572.48840704877387</v>
      </c>
      <c r="M8" s="55">
        <f>DHP!$N8</f>
        <v>2.2644760000000002</v>
      </c>
      <c r="N8" s="55"/>
      <c r="O8" s="55">
        <f>HB!$N8</f>
        <v>1735.211063</v>
      </c>
      <c r="P8" s="55">
        <f>IB!$N8</f>
        <v>1041.8299717301911</v>
      </c>
      <c r="Q8" s="55">
        <f>IS!$N8</f>
        <v>1322.1883617516282</v>
      </c>
      <c r="R8" s="55"/>
      <c r="S8" s="55">
        <f>'IS (incapacity)'!$N8</f>
        <v>794.8522930405137</v>
      </c>
      <c r="T8" s="55">
        <f>'IS (lone parent)'!$N8</f>
        <v>449.28516227696065</v>
      </c>
      <c r="U8" s="55">
        <f>'IS (carer)'!$N8</f>
        <v>41.03642754969421</v>
      </c>
      <c r="V8" s="55">
        <f>'IS (others)'!$N8</f>
        <v>37.759839486547875</v>
      </c>
      <c r="W8" s="55">
        <f>IIDB!$N8</f>
        <v>110.68104354921283</v>
      </c>
      <c r="X8" s="55">
        <f>JSA!$N8</f>
        <v>296.59374122864784</v>
      </c>
      <c r="Y8" s="55">
        <f>MA!$N8</f>
        <v>26.24298869275167</v>
      </c>
      <c r="Z8" s="55">
        <f>O75TVL!$N8</f>
        <v>57.024294443119238</v>
      </c>
      <c r="AA8" s="55">
        <f>PC!$N8</f>
        <v>965.74318671298101</v>
      </c>
      <c r="AB8" s="55"/>
      <c r="AC8" s="55">
        <f>SDA!$N8</f>
        <v>124.1579050928532</v>
      </c>
      <c r="AD8" s="55">
        <f>'SDA (working age)'!$N8</f>
        <v>95.186503963220474</v>
      </c>
      <c r="AE8" s="55">
        <f>'SDA (pensioners)'!$N8</f>
        <v>28.97140112963271</v>
      </c>
      <c r="AF8" s="55">
        <f>SP!$N8</f>
        <v>6524.6480156089146</v>
      </c>
      <c r="AG8" s="55"/>
      <c r="AH8" s="55"/>
      <c r="AI8" s="55"/>
      <c r="AJ8" s="55"/>
      <c r="AK8" s="55"/>
      <c r="AL8" s="55">
        <f>SMP!$N8</f>
        <v>185.21495799835367</v>
      </c>
      <c r="AM8" s="55"/>
      <c r="AN8" s="56">
        <f>WFP!$N8</f>
        <v>242.73100949926777</v>
      </c>
    </row>
    <row r="9" spans="1:40" s="42" customFormat="1">
      <c r="A9" s="52" t="s">
        <v>73</v>
      </c>
      <c r="B9" s="58" t="s">
        <v>74</v>
      </c>
      <c r="C9" s="54">
        <f t="shared" si="3"/>
        <v>10413.563883311486</v>
      </c>
      <c r="D9" s="55">
        <f>AA!$N9</f>
        <v>341.13413561365246</v>
      </c>
      <c r="E9" s="55">
        <f>BBWB!$N9</f>
        <v>60.370524782646825</v>
      </c>
      <c r="F9" s="55">
        <f>CA!$N9</f>
        <v>125.44191066962807</v>
      </c>
      <c r="G9" s="55"/>
      <c r="H9" s="55">
        <f>CTB!N9</f>
        <v>330.51566200000002</v>
      </c>
      <c r="I9" s="55">
        <f>DLA!$N9</f>
        <v>934.08375721153106</v>
      </c>
      <c r="J9" s="55">
        <f>'DLA (children)'!$N9</f>
        <v>90.071408622226954</v>
      </c>
      <c r="K9" s="55">
        <f>'DLA (working age)'!$N9</f>
        <v>508.3287762070641</v>
      </c>
      <c r="L9" s="55">
        <f>'DLA (pensioners)'!$N9</f>
        <v>335.67166634565024</v>
      </c>
      <c r="M9" s="55">
        <f>DHP!$N9</f>
        <v>1.3075950000000001</v>
      </c>
      <c r="N9" s="55"/>
      <c r="O9" s="55">
        <f>HB!$N9</f>
        <v>1069.630535</v>
      </c>
      <c r="P9" s="55">
        <f>IB!$N9</f>
        <v>620.83566465290642</v>
      </c>
      <c r="Q9" s="55">
        <f>IS!$N9</f>
        <v>765.15248700243694</v>
      </c>
      <c r="R9" s="55"/>
      <c r="S9" s="55">
        <f>'IS (incapacity)'!$N9</f>
        <v>425.16422617037995</v>
      </c>
      <c r="T9" s="55">
        <f>'IS (lone parent)'!$N9</f>
        <v>282.68583768162233</v>
      </c>
      <c r="U9" s="55">
        <f>'IS (carer)'!$N9</f>
        <v>30.718183824451415</v>
      </c>
      <c r="V9" s="55">
        <f>'IS (others)'!$N9</f>
        <v>26.0204735927698</v>
      </c>
      <c r="W9" s="55">
        <f>IIDB!$N9</f>
        <v>78.970690094397668</v>
      </c>
      <c r="X9" s="55">
        <f>JSA!$N9</f>
        <v>221.61445686148096</v>
      </c>
      <c r="Y9" s="55">
        <f>MA!$N9</f>
        <v>19.983084248081664</v>
      </c>
      <c r="Z9" s="55">
        <f>O75TVL!$N9</f>
        <v>43.043768890923538</v>
      </c>
      <c r="AA9" s="55">
        <f>PC!$N9</f>
        <v>642.06758331125297</v>
      </c>
      <c r="AB9" s="55"/>
      <c r="AC9" s="55">
        <f>SDA!$N9</f>
        <v>82.447537251392703</v>
      </c>
      <c r="AD9" s="55">
        <f>'SDA (working age)'!$N9</f>
        <v>63.336814002764498</v>
      </c>
      <c r="AE9" s="55">
        <f>'SDA (pensioners)'!$N9</f>
        <v>19.110723248628201</v>
      </c>
      <c r="AF9" s="55">
        <f>SP!$N9</f>
        <v>4761.717737547764</v>
      </c>
      <c r="AG9" s="55"/>
      <c r="AH9" s="55"/>
      <c r="AI9" s="55"/>
      <c r="AJ9" s="55"/>
      <c r="AK9" s="55"/>
      <c r="AL9" s="55">
        <f>SMP!$N9</f>
        <v>136.82269411847113</v>
      </c>
      <c r="AM9" s="55"/>
      <c r="AN9" s="56">
        <f>WFP!$N9</f>
        <v>178.42405905492097</v>
      </c>
    </row>
    <row r="10" spans="1:40" s="42" customFormat="1">
      <c r="A10" s="52" t="s">
        <v>75</v>
      </c>
      <c r="B10" s="58" t="s">
        <v>76</v>
      </c>
      <c r="C10" s="54">
        <f t="shared" si="3"/>
        <v>8575.4277959101091</v>
      </c>
      <c r="D10" s="55">
        <f>AA!$N10</f>
        <v>328.17905768709068</v>
      </c>
      <c r="E10" s="55">
        <f>BBWB!$N10</f>
        <v>52.267020254919601</v>
      </c>
      <c r="F10" s="55">
        <f>CA!$N10</f>
        <v>96.30893081006252</v>
      </c>
      <c r="G10" s="55"/>
      <c r="H10" s="55">
        <f>CTB!N10</f>
        <v>259.12140500000004</v>
      </c>
      <c r="I10" s="55">
        <f>DLA!$N10</f>
        <v>706.70549959626806</v>
      </c>
      <c r="J10" s="55">
        <f>'DLA (children)'!$N10</f>
        <v>77.007454649370885</v>
      </c>
      <c r="K10" s="55">
        <f>'DLA (working age)'!$N10</f>
        <v>389.40983112666612</v>
      </c>
      <c r="L10" s="55">
        <f>'DLA (pensioners)'!$N10</f>
        <v>240.32134009397052</v>
      </c>
      <c r="M10" s="55">
        <f>DHP!$N10</f>
        <v>0.79211700000000007</v>
      </c>
      <c r="N10" s="55"/>
      <c r="O10" s="55">
        <f>HB!$N10</f>
        <v>785.72021000000007</v>
      </c>
      <c r="P10" s="55">
        <f>IB!$N10</f>
        <v>484.57947261792793</v>
      </c>
      <c r="Q10" s="55">
        <f>IS!$N10</f>
        <v>535.96290809492655</v>
      </c>
      <c r="R10" s="55"/>
      <c r="S10" s="55">
        <f>'IS (incapacity)'!$N10</f>
        <v>296.01523787468199</v>
      </c>
      <c r="T10" s="55">
        <f>'IS (lone parent)'!$N10</f>
        <v>203.49993777839919</v>
      </c>
      <c r="U10" s="55">
        <f>'IS (carer)'!$N10</f>
        <v>20.397798016071611</v>
      </c>
      <c r="V10" s="55">
        <f>'IS (others)'!$N10</f>
        <v>15.401205594824678</v>
      </c>
      <c r="W10" s="55">
        <f>IIDB!$N10</f>
        <v>73.603749990894912</v>
      </c>
      <c r="X10" s="55">
        <f>JSA!$N10</f>
        <v>154.61819435562597</v>
      </c>
      <c r="Y10" s="55">
        <f>MA!$N10</f>
        <v>20.475757667299263</v>
      </c>
      <c r="Z10" s="55">
        <f>O75TVL!$N10</f>
        <v>37.373734121902935</v>
      </c>
      <c r="AA10" s="55">
        <f>PC!$N10</f>
        <v>499.0419617591167</v>
      </c>
      <c r="AB10" s="55"/>
      <c r="AC10" s="55">
        <f>SDA!$N10</f>
        <v>70.955376464797865</v>
      </c>
      <c r="AD10" s="55">
        <f>'SDA (working age)'!$N10</f>
        <v>56.243042988691563</v>
      </c>
      <c r="AE10" s="55">
        <f>'SDA (pensioners)'!$N10</f>
        <v>14.712333476106291</v>
      </c>
      <c r="AF10" s="55">
        <f>SP!$N10</f>
        <v>4215.0073154254169</v>
      </c>
      <c r="AG10" s="55"/>
      <c r="AH10" s="55"/>
      <c r="AI10" s="55"/>
      <c r="AJ10" s="55"/>
      <c r="AK10" s="55"/>
      <c r="AL10" s="55">
        <f>SMP!$N10</f>
        <v>99.925447997236233</v>
      </c>
      <c r="AM10" s="55"/>
      <c r="AN10" s="56">
        <f>WFP!$N10</f>
        <v>154.78963706662282</v>
      </c>
    </row>
    <row r="11" spans="1:40" s="42" customFormat="1">
      <c r="A11" s="52" t="s">
        <v>77</v>
      </c>
      <c r="B11" s="58" t="s">
        <v>78</v>
      </c>
      <c r="C11" s="54">
        <f t="shared" si="3"/>
        <v>11486.405229731441</v>
      </c>
      <c r="D11" s="55">
        <f>AA!$N11</f>
        <v>467.00107605877213</v>
      </c>
      <c r="E11" s="55">
        <f>BBWB!$N11</f>
        <v>71.407977707792142</v>
      </c>
      <c r="F11" s="55">
        <f>CA!$N11</f>
        <v>134.30347085556221</v>
      </c>
      <c r="G11" s="55"/>
      <c r="H11" s="55">
        <f>CTB!N11</f>
        <v>383.576413</v>
      </c>
      <c r="I11" s="55">
        <f>DLA!$N11</f>
        <v>941.50700169606228</v>
      </c>
      <c r="J11" s="55">
        <f>'DLA (children)'!$N11</f>
        <v>103.25066329071795</v>
      </c>
      <c r="K11" s="55">
        <f>'DLA (working age)'!$N11</f>
        <v>503.86685428543575</v>
      </c>
      <c r="L11" s="55">
        <f>'DLA (pensioners)'!$N11</f>
        <v>334.38257878480727</v>
      </c>
      <c r="M11" s="55">
        <f>DHP!$N11</f>
        <v>1.6848679999999998</v>
      </c>
      <c r="N11" s="55"/>
      <c r="O11" s="55">
        <f>HB!$N11</f>
        <v>1258.3332019999998</v>
      </c>
      <c r="P11" s="55">
        <f>IB!$N11</f>
        <v>626.38374623448919</v>
      </c>
      <c r="Q11" s="55">
        <f>IS!$N11</f>
        <v>831.54406032076179</v>
      </c>
      <c r="R11" s="55"/>
      <c r="S11" s="55">
        <f>'IS (incapacity)'!$N11</f>
        <v>438.37812383801378</v>
      </c>
      <c r="T11" s="55">
        <f>'IS (lone parent)'!$N11</f>
        <v>332.47366668879505</v>
      </c>
      <c r="U11" s="55">
        <f>'IS (carer)'!$N11</f>
        <v>31.724566482125116</v>
      </c>
      <c r="V11" s="55">
        <f>'IS (others)'!$N11</f>
        <v>27.600991233209573</v>
      </c>
      <c r="W11" s="55">
        <f>IIDB!$N11</f>
        <v>70.68580197345652</v>
      </c>
      <c r="X11" s="55">
        <f>JSA!$N11</f>
        <v>278.61963860307617</v>
      </c>
      <c r="Y11" s="55">
        <f>MA!$N11</f>
        <v>20.183008070947839</v>
      </c>
      <c r="Z11" s="55">
        <f>O75TVL!$N11</f>
        <v>46.056225140520567</v>
      </c>
      <c r="AA11" s="55">
        <f>PC!$N11</f>
        <v>748.04978646168092</v>
      </c>
      <c r="AB11" s="55"/>
      <c r="AC11" s="55">
        <f>SDA!$N11</f>
        <v>81.578287589258309</v>
      </c>
      <c r="AD11" s="55">
        <f>'SDA (working age)'!$N11</f>
        <v>64.543418961448538</v>
      </c>
      <c r="AE11" s="55">
        <f>'SDA (pensioners)'!$N11</f>
        <v>17.034868627809782</v>
      </c>
      <c r="AF11" s="55">
        <f>SP!$N11</f>
        <v>5186.6201149676035</v>
      </c>
      <c r="AG11" s="55"/>
      <c r="AH11" s="55"/>
      <c r="AI11" s="55"/>
      <c r="AJ11" s="55"/>
      <c r="AK11" s="55"/>
      <c r="AL11" s="55">
        <f>SMP!$N11</f>
        <v>147.43038277931896</v>
      </c>
      <c r="AM11" s="55"/>
      <c r="AN11" s="56">
        <f>WFP!$N11</f>
        <v>191.44016827213977</v>
      </c>
    </row>
    <row r="12" spans="1:40" s="42" customFormat="1">
      <c r="A12" s="52" t="s">
        <v>79</v>
      </c>
      <c r="B12" s="58" t="s">
        <v>80</v>
      </c>
      <c r="C12" s="54">
        <f t="shared" si="3"/>
        <v>10737.191607284774</v>
      </c>
      <c r="D12" s="55">
        <f>AA!$N12</f>
        <v>409.20019561232652</v>
      </c>
      <c r="E12" s="55">
        <f>BBWB!$N12</f>
        <v>64.576543197690299</v>
      </c>
      <c r="F12" s="55">
        <f>CA!$N12</f>
        <v>100.14321473490155</v>
      </c>
      <c r="G12" s="55"/>
      <c r="H12" s="55">
        <f>CTB!N12</f>
        <v>334.89466999999996</v>
      </c>
      <c r="I12" s="55">
        <f>DLA!$N12</f>
        <v>695.25807907082321</v>
      </c>
      <c r="J12" s="55">
        <f>'DLA (children)'!$N12</f>
        <v>96.085389527463278</v>
      </c>
      <c r="K12" s="55">
        <f>'DLA (working age)'!$N12</f>
        <v>383.56970946901561</v>
      </c>
      <c r="L12" s="55">
        <f>'DLA (pensioners)'!$N12</f>
        <v>215.69479457288935</v>
      </c>
      <c r="M12" s="55">
        <f>DHP!$N12</f>
        <v>1.600978</v>
      </c>
      <c r="N12" s="55"/>
      <c r="O12" s="55">
        <f>HB!$N12</f>
        <v>1166.2379719999999</v>
      </c>
      <c r="P12" s="55">
        <f>IB!$N12</f>
        <v>446.00264461841647</v>
      </c>
      <c r="Q12" s="55">
        <f>IS!$N12</f>
        <v>599.58288227451612</v>
      </c>
      <c r="R12" s="55"/>
      <c r="S12" s="55">
        <f>'IS (incapacity)'!$N12</f>
        <v>315.86662241763014</v>
      </c>
      <c r="T12" s="55">
        <f>'IS (lone parent)'!$N12</f>
        <v>244.25447898118372</v>
      </c>
      <c r="U12" s="55">
        <f>'IS (carer)'!$N12</f>
        <v>19.053673086304268</v>
      </c>
      <c r="V12" s="55">
        <f>'IS (others)'!$N12</f>
        <v>19.93821103199836</v>
      </c>
      <c r="W12" s="55">
        <f>IIDB!$N12</f>
        <v>47.54319894739541</v>
      </c>
      <c r="X12" s="55">
        <f>JSA!$N12</f>
        <v>160.69592180258067</v>
      </c>
      <c r="Y12" s="55">
        <f>MA!$N12</f>
        <v>22.137392860270651</v>
      </c>
      <c r="Z12" s="55">
        <f>O75TVL!$N12</f>
        <v>50.688691324123496</v>
      </c>
      <c r="AA12" s="55">
        <f>PC!$N12</f>
        <v>579.24305711710747</v>
      </c>
      <c r="AB12" s="55"/>
      <c r="AC12" s="55">
        <f>SDA!$N12</f>
        <v>71.899936587737528</v>
      </c>
      <c r="AD12" s="55">
        <f>'SDA (working age)'!$N12</f>
        <v>56.180686978134602</v>
      </c>
      <c r="AE12" s="55">
        <f>'SDA (pensioners)'!$N12</f>
        <v>15.719249609602919</v>
      </c>
      <c r="AF12" s="55">
        <f>SP!$N12</f>
        <v>5635.336035910138</v>
      </c>
      <c r="AG12" s="55"/>
      <c r="AH12" s="55"/>
      <c r="AI12" s="55"/>
      <c r="AJ12" s="55"/>
      <c r="AK12" s="55"/>
      <c r="AL12" s="55">
        <f>SMP!$N12</f>
        <v>148.39000179641411</v>
      </c>
      <c r="AM12" s="55"/>
      <c r="AN12" s="56">
        <f>WFP!$N12</f>
        <v>203.76019143033332</v>
      </c>
    </row>
    <row r="13" spans="1:40" s="42" customFormat="1">
      <c r="A13" s="52" t="s">
        <v>81</v>
      </c>
      <c r="B13" s="58" t="s">
        <v>82</v>
      </c>
      <c r="C13" s="54">
        <f t="shared" si="3"/>
        <v>15598.982192440526</v>
      </c>
      <c r="D13" s="55">
        <f>AA!$N13</f>
        <v>377.77893584015942</v>
      </c>
      <c r="E13" s="55">
        <f>BBWB!$N13</f>
        <v>73.317689452335316</v>
      </c>
      <c r="F13" s="55">
        <f>CA!$N13</f>
        <v>144.53257983606005</v>
      </c>
      <c r="G13" s="55"/>
      <c r="H13" s="55">
        <f>CTB!N13</f>
        <v>679.03706499999976</v>
      </c>
      <c r="I13" s="55">
        <f>DLA!$N13</f>
        <v>967.36143782444071</v>
      </c>
      <c r="J13" s="55">
        <f>'DLA (children)'!$N13</f>
        <v>119.16134077602938</v>
      </c>
      <c r="K13" s="55">
        <f>'DLA (working age)'!$N13</f>
        <v>587.92684076805176</v>
      </c>
      <c r="L13" s="55">
        <f>'DLA (pensioners)'!$N13</f>
        <v>260.32245536372017</v>
      </c>
      <c r="M13" s="55">
        <f>DHP!$N13</f>
        <v>4.6988479999999999</v>
      </c>
      <c r="N13" s="55"/>
      <c r="O13" s="55">
        <f>HB!$N13</f>
        <v>4193.7559160000001</v>
      </c>
      <c r="P13" s="55">
        <f>IB!$N13</f>
        <v>531.97929717144939</v>
      </c>
      <c r="Q13" s="55">
        <f>IS!$N13</f>
        <v>1687.9743433605358</v>
      </c>
      <c r="R13" s="55"/>
      <c r="S13" s="55">
        <f>'IS (incapacity)'!$N13</f>
        <v>855.17278224834672</v>
      </c>
      <c r="T13" s="55">
        <f>'IS (lone parent)'!$N13</f>
        <v>728.18907636479912</v>
      </c>
      <c r="U13" s="55">
        <f>'IS (carer)'!$N13</f>
        <v>34.491230435179325</v>
      </c>
      <c r="V13" s="55">
        <f>'IS (others)'!$N13</f>
        <v>71.058452998504379</v>
      </c>
      <c r="W13" s="55">
        <f>IIDB!$N13</f>
        <v>29.879192198973719</v>
      </c>
      <c r="X13" s="55">
        <f>JSA!$N13</f>
        <v>380.71217479316999</v>
      </c>
      <c r="Y13" s="55">
        <f>MA!$N13</f>
        <v>33.464045882463296</v>
      </c>
      <c r="Z13" s="55">
        <f>O75TVL!$N13</f>
        <v>44.26940886486117</v>
      </c>
      <c r="AA13" s="55">
        <f>PC!$N13</f>
        <v>1076.4061590686313</v>
      </c>
      <c r="AB13" s="55"/>
      <c r="AC13" s="55">
        <f>SDA!$N13</f>
        <v>77.752285234740796</v>
      </c>
      <c r="AD13" s="55">
        <f>'SDA (working age)'!$N13</f>
        <v>61.727303777019465</v>
      </c>
      <c r="AE13" s="55">
        <f>'SDA (pensioners)'!$N13</f>
        <v>16.024981457721353</v>
      </c>
      <c r="AF13" s="55">
        <f>SP!$N13</f>
        <v>4845.757805580517</v>
      </c>
      <c r="AG13" s="55"/>
      <c r="AH13" s="55"/>
      <c r="AI13" s="55"/>
      <c r="AJ13" s="55"/>
      <c r="AK13" s="55"/>
      <c r="AL13" s="55">
        <f>SMP!$N13</f>
        <v>251.51943192713122</v>
      </c>
      <c r="AM13" s="55"/>
      <c r="AN13" s="56">
        <f>WFP!$N13</f>
        <v>198.7855764050579</v>
      </c>
    </row>
    <row r="14" spans="1:40" s="42" customFormat="1">
      <c r="A14" s="52" t="s">
        <v>83</v>
      </c>
      <c r="B14" s="58" t="s">
        <v>84</v>
      </c>
      <c r="C14" s="54">
        <f t="shared" si="3"/>
        <v>15094.540525000184</v>
      </c>
      <c r="D14" s="55">
        <f>AA!$N14</f>
        <v>507.16106027409785</v>
      </c>
      <c r="E14" s="55">
        <f>BBWB!$N14</f>
        <v>95.920952257344851</v>
      </c>
      <c r="F14" s="55">
        <f>CA!$N14</f>
        <v>126.18471260043023</v>
      </c>
      <c r="G14" s="55"/>
      <c r="H14" s="55">
        <f>CTB!N14</f>
        <v>439.59835299999997</v>
      </c>
      <c r="I14" s="55">
        <f>DLA!$N14</f>
        <v>901.70091463566928</v>
      </c>
      <c r="J14" s="55">
        <f>'DLA (children)'!$N14</f>
        <v>134.69823040243048</v>
      </c>
      <c r="K14" s="55">
        <f>'DLA (working age)'!$N14</f>
        <v>515.16345145979153</v>
      </c>
      <c r="L14" s="55">
        <f>'DLA (pensioners)'!$N14</f>
        <v>251.94346066164806</v>
      </c>
      <c r="M14" s="55">
        <f>DHP!$N14</f>
        <v>2.8012360000000003</v>
      </c>
      <c r="N14" s="55"/>
      <c r="O14" s="55">
        <f>HB!$N14</f>
        <v>1805.0824689999999</v>
      </c>
      <c r="P14" s="55">
        <f>IB!$N14</f>
        <v>566.69374518271115</v>
      </c>
      <c r="Q14" s="55">
        <f>IS!$N14</f>
        <v>813.08433790684353</v>
      </c>
      <c r="R14" s="55"/>
      <c r="S14" s="55">
        <f>'IS (incapacity)'!$N14</f>
        <v>427.30304527300615</v>
      </c>
      <c r="T14" s="55">
        <f>'IS (lone parent)'!$N14</f>
        <v>334.69148324772908</v>
      </c>
      <c r="U14" s="55">
        <f>'IS (carer)'!$N14</f>
        <v>23.074176866382103</v>
      </c>
      <c r="V14" s="55">
        <f>'IS (others)'!$N14</f>
        <v>27.590093456750168</v>
      </c>
      <c r="W14" s="55">
        <f>IIDB!$N14</f>
        <v>61.031264783105527</v>
      </c>
      <c r="X14" s="55">
        <f>JSA!$N14</f>
        <v>188.97290136098937</v>
      </c>
      <c r="Y14" s="55">
        <f>MA!$N14</f>
        <v>37.58114697134436</v>
      </c>
      <c r="Z14" s="55">
        <f>O75TVL!$N14</f>
        <v>74.531227572423916</v>
      </c>
      <c r="AA14" s="55">
        <f>PC!$N14</f>
        <v>725.79548870013184</v>
      </c>
      <c r="AB14" s="55"/>
      <c r="AC14" s="55">
        <f>SDA!$N14</f>
        <v>101.8044243112645</v>
      </c>
      <c r="AD14" s="55">
        <f>'SDA (working age)'!$N14</f>
        <v>79.528639275630724</v>
      </c>
      <c r="AE14" s="55">
        <f>'SDA (pensioners)'!$N14</f>
        <v>22.275785035633774</v>
      </c>
      <c r="AF14" s="55">
        <f>SP!$N14</f>
        <v>8116.0196612258742</v>
      </c>
      <c r="AG14" s="55"/>
      <c r="AH14" s="55"/>
      <c r="AI14" s="55"/>
      <c r="AJ14" s="55"/>
      <c r="AK14" s="55"/>
      <c r="AL14" s="55">
        <f>SMP!$N14</f>
        <v>234.54102952626064</v>
      </c>
      <c r="AM14" s="55"/>
      <c r="AN14" s="56">
        <f>WFP!$N14</f>
        <v>296.03559969169373</v>
      </c>
    </row>
    <row r="15" spans="1:40" s="42" customFormat="1">
      <c r="A15" s="52" t="s">
        <v>85</v>
      </c>
      <c r="B15" s="58" t="s">
        <v>86</v>
      </c>
      <c r="C15" s="54">
        <f t="shared" si="3"/>
        <v>10487.488271158896</v>
      </c>
      <c r="D15" s="55">
        <f>AA!$N15</f>
        <v>428.92568484210273</v>
      </c>
      <c r="E15" s="55">
        <f>BBWB!$N15</f>
        <v>57.474827087135679</v>
      </c>
      <c r="F15" s="55">
        <f>CA!$N15</f>
        <v>92.432309857086324</v>
      </c>
      <c r="G15" s="55"/>
      <c r="H15" s="55">
        <f>CTB!N15</f>
        <v>307.14695</v>
      </c>
      <c r="I15" s="55">
        <f>DLA!$N15</f>
        <v>696.78178195623832</v>
      </c>
      <c r="J15" s="55">
        <f>'DLA (children)'!$N15</f>
        <v>77.766993818037562</v>
      </c>
      <c r="K15" s="55">
        <f>'DLA (working age)'!$N15</f>
        <v>400.79283473990637</v>
      </c>
      <c r="L15" s="55">
        <f>'DLA (pensioners)'!$N15</f>
        <v>218.31070171710917</v>
      </c>
      <c r="M15" s="55">
        <f>DHP!$N15</f>
        <v>1.5375809999999999</v>
      </c>
      <c r="N15" s="55"/>
      <c r="O15" s="55">
        <f>HB!$N15</f>
        <v>1078.71201</v>
      </c>
      <c r="P15" s="55">
        <f>IB!$N15</f>
        <v>481.65851878580446</v>
      </c>
      <c r="Q15" s="55">
        <f>IS!$N15</f>
        <v>580.38997672035862</v>
      </c>
      <c r="R15" s="55"/>
      <c r="S15" s="55">
        <f>'IS (incapacity)'!$N15</f>
        <v>345.51444187336273</v>
      </c>
      <c r="T15" s="55">
        <f>'IS (lone parent)'!$N15</f>
        <v>200.70867103606923</v>
      </c>
      <c r="U15" s="55">
        <f>'IS (carer)'!$N15</f>
        <v>16.802931170228966</v>
      </c>
      <c r="V15" s="55">
        <f>'IS (others)'!$N15</f>
        <v>17.76372152049569</v>
      </c>
      <c r="W15" s="55">
        <f>IIDB!$N15</f>
        <v>50.699346802992039</v>
      </c>
      <c r="X15" s="55">
        <f>JSA!$N15</f>
        <v>110.61686920927858</v>
      </c>
      <c r="Y15" s="55">
        <f>MA!$N15</f>
        <v>25.920308369138969</v>
      </c>
      <c r="Z15" s="55">
        <f>O75TVL!$N15</f>
        <v>53.254305420085771</v>
      </c>
      <c r="AA15" s="55">
        <f>PC!$N15</f>
        <v>572.26797377991852</v>
      </c>
      <c r="AB15" s="55"/>
      <c r="AC15" s="55">
        <f>SDA!$N15</f>
        <v>76.37050835407355</v>
      </c>
      <c r="AD15" s="55">
        <f>'SDA (working age)'!$N15</f>
        <v>59.964253691927389</v>
      </c>
      <c r="AE15" s="55">
        <f>'SDA (pensioners)'!$N15</f>
        <v>16.406254662146161</v>
      </c>
      <c r="AF15" s="55">
        <f>SP!$N15</f>
        <v>5535.2685935744248</v>
      </c>
      <c r="AG15" s="55"/>
      <c r="AH15" s="55"/>
      <c r="AI15" s="55"/>
      <c r="AJ15" s="55"/>
      <c r="AK15" s="55"/>
      <c r="AL15" s="55">
        <f>SMP!$N15</f>
        <v>131.47718862099003</v>
      </c>
      <c r="AM15" s="55"/>
      <c r="AN15" s="56">
        <f>WFP!$N15</f>
        <v>206.55353677926658</v>
      </c>
    </row>
    <row r="16" spans="1:40" s="42" customFormat="1" ht="15.75">
      <c r="A16" s="40">
        <v>924</v>
      </c>
      <c r="B16" s="59" t="s">
        <v>87</v>
      </c>
      <c r="C16" s="49">
        <f t="shared" si="3"/>
        <v>7105.1226525776974</v>
      </c>
      <c r="D16" s="50">
        <f>AA!$N$16</f>
        <v>344.95799554401236</v>
      </c>
      <c r="E16" s="50">
        <f>BBWB!$N$16</f>
        <v>39.145617136939364</v>
      </c>
      <c r="F16" s="50">
        <f>CA!$N$16</f>
        <v>85.809511948974361</v>
      </c>
      <c r="G16" s="50"/>
      <c r="H16" s="50">
        <f>CTB!N16</f>
        <v>188.90478100000004</v>
      </c>
      <c r="I16" s="50">
        <f>DLA!$N$16</f>
        <v>799.49765136282178</v>
      </c>
      <c r="J16" s="50">
        <f>'DLA (children)'!$N$16</f>
        <v>63.367563109461436</v>
      </c>
      <c r="K16" s="50">
        <f>'DLA (working age)'!$N$16</f>
        <v>408.78682753658921</v>
      </c>
      <c r="L16" s="50">
        <f>'DLA (pensioners)'!$N$16</f>
        <v>327.26946424009219</v>
      </c>
      <c r="M16" s="50">
        <f>DHP!$N$16</f>
        <v>1.0088810000000001</v>
      </c>
      <c r="N16" s="50"/>
      <c r="O16" s="50">
        <f>HB!$N$16</f>
        <v>656.2032559999999</v>
      </c>
      <c r="P16" s="50">
        <f>IB!$N$16</f>
        <v>575.28654637333364</v>
      </c>
      <c r="Q16" s="50">
        <f>IS!$N$16</f>
        <v>526.06471103557817</v>
      </c>
      <c r="R16" s="50"/>
      <c r="S16" s="50">
        <f>'IS (incapacity)'!$N$16</f>
        <v>319.59264843862417</v>
      </c>
      <c r="T16" s="50">
        <f>'IS (lone parent)'!$N$16</f>
        <v>172.05514855719753</v>
      </c>
      <c r="U16" s="50">
        <f>'IS (carer)'!$N$16</f>
        <v>19.317478863408937</v>
      </c>
      <c r="V16" s="50">
        <f>'IS (others)'!$N$16</f>
        <v>15.130128695933873</v>
      </c>
      <c r="W16" s="50">
        <f>IIDB!$N$16</f>
        <v>53.550301115948422</v>
      </c>
      <c r="X16" s="50">
        <f>JSA!$N$16</f>
        <v>109.64765789127556</v>
      </c>
      <c r="Y16" s="50">
        <f>MA!$N$16</f>
        <v>10.462692503366416</v>
      </c>
      <c r="Z16" s="50">
        <f>O75TVL!$N$16</f>
        <v>27.407607546984693</v>
      </c>
      <c r="AA16" s="50">
        <f>PC!$N$16</f>
        <v>441.86206835144168</v>
      </c>
      <c r="AB16" s="50"/>
      <c r="AC16" s="50">
        <f>SDA!$N$16</f>
        <v>60.499000528497064</v>
      </c>
      <c r="AD16" s="50">
        <f>'SDA (working age)'!$N$16</f>
        <v>43.957123547854764</v>
      </c>
      <c r="AE16" s="50">
        <f>'SDA (pensioners)'!$N$16</f>
        <v>16.541876980642311</v>
      </c>
      <c r="AF16" s="50">
        <f>SP!$N$16</f>
        <v>2999.5155168681986</v>
      </c>
      <c r="AG16" s="50"/>
      <c r="AH16" s="50"/>
      <c r="AI16" s="50"/>
      <c r="AJ16" s="50"/>
      <c r="AK16" s="50"/>
      <c r="AL16" s="50">
        <f>SMP!$N$16</f>
        <v>71.290761237385894</v>
      </c>
      <c r="AM16" s="50"/>
      <c r="AN16" s="51">
        <f>WFP!$N$16</f>
        <v>114.00809513293942</v>
      </c>
    </row>
    <row r="17" spans="1:40" s="42" customFormat="1" ht="15.75">
      <c r="A17" s="40">
        <v>923</v>
      </c>
      <c r="B17" s="59" t="s">
        <v>88</v>
      </c>
      <c r="C17" s="49">
        <f t="shared" si="3"/>
        <v>11536.052470926401</v>
      </c>
      <c r="D17" s="50">
        <f>AA!$N$17</f>
        <v>420.8638475494493</v>
      </c>
      <c r="E17" s="50">
        <f>BBWB!$N$17</f>
        <v>74.246944126917398</v>
      </c>
      <c r="F17" s="50">
        <f>CA!$N$17</f>
        <v>119.72671205237646</v>
      </c>
      <c r="G17" s="50"/>
      <c r="H17" s="50">
        <f>CTB!N17</f>
        <v>366.47791000000001</v>
      </c>
      <c r="I17" s="50">
        <f>DLA!$N$17</f>
        <v>1109.5020931147133</v>
      </c>
      <c r="J17" s="50">
        <f>'DLA (children)'!$N$17</f>
        <v>93.122981930425453</v>
      </c>
      <c r="K17" s="50">
        <f>'DLA (working age)'!$N$17</f>
        <v>628.76168580698641</v>
      </c>
      <c r="L17" s="50">
        <f>'DLA (pensioners)'!$N$17</f>
        <v>387.53660065852358</v>
      </c>
      <c r="M17" s="50">
        <f>DHP!$N$17</f>
        <v>2.3136450000000002</v>
      </c>
      <c r="N17" s="50"/>
      <c r="O17" s="50">
        <f>HB!$N$17</f>
        <v>1295.596509</v>
      </c>
      <c r="P17" s="50">
        <f>IB!$N$17</f>
        <v>783.76441525070834</v>
      </c>
      <c r="Q17" s="50">
        <f>IS!$N$17</f>
        <v>892.41667965231909</v>
      </c>
      <c r="R17" s="50"/>
      <c r="S17" s="50">
        <f>'IS (incapacity)'!$N$17</f>
        <v>563.2004334148528</v>
      </c>
      <c r="T17" s="50">
        <f>'IS (lone parent)'!$N$17</f>
        <v>273.19805354427342</v>
      </c>
      <c r="U17" s="50">
        <f>'IS (carer)'!$N$17</f>
        <v>28.641994221438491</v>
      </c>
      <c r="V17" s="50">
        <f>'IS (others)'!$N$17</f>
        <v>28.836545429822948</v>
      </c>
      <c r="W17" s="50">
        <f>IIDB!$N$17</f>
        <v>76.372823109484401</v>
      </c>
      <c r="X17" s="50">
        <f>JSA!$N$17</f>
        <v>203.88192431757452</v>
      </c>
      <c r="Y17" s="50">
        <f>MA!$N$17</f>
        <v>20.93018330643628</v>
      </c>
      <c r="Z17" s="50">
        <f>O75TVL!$N$17</f>
        <v>41.95455662025882</v>
      </c>
      <c r="AA17" s="50">
        <f>PC!$N$17</f>
        <v>734.65774001944692</v>
      </c>
      <c r="AB17" s="50"/>
      <c r="AC17" s="50">
        <f>SDA!$N$17</f>
        <v>99.197680451535206</v>
      </c>
      <c r="AD17" s="50">
        <f>'SDA (working age)'!$N$17</f>
        <v>77.400202832612223</v>
      </c>
      <c r="AE17" s="50">
        <f>'SDA (pensioners)'!$N$17</f>
        <v>21.797477618923004</v>
      </c>
      <c r="AF17" s="50">
        <f>SP!$N$17</f>
        <v>4965.0884328040183</v>
      </c>
      <c r="AG17" s="50"/>
      <c r="AH17" s="50"/>
      <c r="AI17" s="50"/>
      <c r="AJ17" s="50"/>
      <c r="AK17" s="50"/>
      <c r="AL17" s="50">
        <f>SMP!$N$17</f>
        <v>146.76833728750623</v>
      </c>
      <c r="AM17" s="50"/>
      <c r="AN17" s="51">
        <f>WFP!$N$17</f>
        <v>182.29203726365685</v>
      </c>
    </row>
    <row r="18" spans="1:40" s="65" customFormat="1" ht="30" customHeight="1">
      <c r="A18" s="60">
        <v>922</v>
      </c>
      <c r="B18" s="61" t="s">
        <v>89</v>
      </c>
      <c r="C18" s="62">
        <f t="shared" si="3"/>
        <v>12.089500706947012</v>
      </c>
      <c r="D18" s="63"/>
      <c r="E18" s="63"/>
      <c r="F18" s="63"/>
      <c r="G18" s="63"/>
      <c r="H18" s="63"/>
      <c r="I18" s="63"/>
      <c r="J18" s="63"/>
      <c r="K18" s="63"/>
      <c r="L18" s="63"/>
      <c r="M18" s="63"/>
      <c r="N18" s="63"/>
      <c r="O18" s="63"/>
      <c r="P18" s="63"/>
      <c r="Q18" s="63"/>
      <c r="R18" s="63"/>
      <c r="S18" s="63"/>
      <c r="T18" s="63"/>
      <c r="U18" s="63"/>
      <c r="V18" s="63"/>
      <c r="W18" s="63"/>
      <c r="X18" s="63"/>
      <c r="Y18" s="63"/>
      <c r="Z18" s="124">
        <f>O75TVL!$N$18</f>
        <v>12.089500706947012</v>
      </c>
      <c r="AA18" s="63"/>
      <c r="AB18" s="63"/>
      <c r="AC18" s="63"/>
      <c r="AD18" s="63"/>
      <c r="AE18" s="63"/>
      <c r="AF18" s="63"/>
      <c r="AG18" s="63"/>
      <c r="AH18" s="63"/>
      <c r="AI18" s="63"/>
      <c r="AJ18" s="63"/>
      <c r="AK18" s="63"/>
      <c r="AL18" s="63"/>
      <c r="AM18" s="63"/>
      <c r="AN18" s="64"/>
    </row>
    <row r="19" spans="1:40" s="42" customFormat="1" ht="15.75">
      <c r="A19" s="57"/>
      <c r="B19" s="48"/>
      <c r="C19" s="66" t="str">
        <f t="shared" ref="C19" si="11">IF(SUM(D19:I19,M19:Q19,W19:AC19,AF19:AN19)=0,"",SUM(D19:I19,M19:Q19,W19:AC19,AF19:AN19))</f>
        <v/>
      </c>
      <c r="D19" s="66"/>
      <c r="E19" s="67"/>
      <c r="F19" s="67"/>
      <c r="G19" s="67"/>
      <c r="H19" s="67"/>
      <c r="I19" s="67"/>
      <c r="J19" s="67"/>
      <c r="K19" s="67"/>
      <c r="L19" s="67"/>
      <c r="M19" s="67"/>
      <c r="N19" s="67"/>
      <c r="O19" s="67"/>
      <c r="P19" s="67"/>
      <c r="Q19" s="67"/>
      <c r="R19" s="67"/>
      <c r="S19" s="67"/>
      <c r="T19" s="67"/>
      <c r="U19" s="67"/>
      <c r="V19" s="67"/>
      <c r="X19" s="67"/>
      <c r="AA19" s="67"/>
      <c r="AB19" s="67"/>
      <c r="AC19" s="67"/>
      <c r="AD19" s="67"/>
      <c r="AE19" s="67"/>
      <c r="AF19" s="67"/>
      <c r="AG19" s="67"/>
      <c r="AH19" s="67"/>
      <c r="AI19" s="67"/>
      <c r="AJ19" s="67"/>
      <c r="AK19" s="67"/>
      <c r="AN19" s="67"/>
    </row>
    <row r="21" spans="1:40" ht="15.75">
      <c r="P21" s="69"/>
      <c r="AM21" s="69"/>
    </row>
    <row r="22" spans="1:40">
      <c r="P22" s="70"/>
      <c r="AM22" s="70"/>
    </row>
    <row r="23" spans="1:40" ht="15.75">
      <c r="P23" s="69"/>
      <c r="AM23" s="69"/>
    </row>
    <row r="24" spans="1:40" ht="15.75">
      <c r="P24" s="69"/>
      <c r="AM24" s="69"/>
    </row>
    <row r="25" spans="1:40">
      <c r="P25" s="70"/>
      <c r="AM25" s="70"/>
    </row>
    <row r="26" spans="1:40">
      <c r="P26" s="70"/>
      <c r="AM26" s="70"/>
    </row>
    <row r="27" spans="1:40">
      <c r="P27" s="70"/>
      <c r="AM27" s="70"/>
    </row>
    <row r="28" spans="1:40">
      <c r="P28" s="70"/>
      <c r="AM28" s="70"/>
    </row>
    <row r="29" spans="1:40">
      <c r="P29" s="70"/>
      <c r="AM29" s="70"/>
    </row>
    <row r="30" spans="1:40">
      <c r="P30" s="70"/>
      <c r="AM30" s="70"/>
    </row>
    <row r="31" spans="1:40">
      <c r="P31" s="70"/>
      <c r="AM31" s="70"/>
    </row>
    <row r="32" spans="1:40">
      <c r="P32" s="70"/>
      <c r="AM32" s="70"/>
    </row>
    <row r="33" spans="16:39">
      <c r="P33" s="70"/>
      <c r="AM33" s="70"/>
    </row>
    <row r="34" spans="16:39" ht="15.75">
      <c r="P34" s="69"/>
      <c r="AM34" s="69"/>
    </row>
    <row r="35" spans="16:39" ht="15.75">
      <c r="P35" s="69"/>
      <c r="AM35" s="69"/>
    </row>
    <row r="36" spans="16:39" ht="15.75">
      <c r="AM36" s="69"/>
    </row>
  </sheetData>
  <mergeCells count="1">
    <mergeCell ref="A1: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Notes</vt:lpstr>
      <vt:lpstr>% of Expenditure covered</vt:lpstr>
      <vt:lpstr>2001-02</vt:lpstr>
      <vt:lpstr>2002-03</vt:lpstr>
      <vt:lpstr>2003-04</vt:lpstr>
      <vt:lpstr>2004-05</vt:lpstr>
      <vt:lpstr>2005-06</vt:lpstr>
      <vt:lpstr>2006-07</vt:lpstr>
      <vt:lpstr>2007-08</vt:lpstr>
      <vt:lpstr>2008-09</vt:lpstr>
      <vt:lpstr>2009-10</vt:lpstr>
      <vt:lpstr>2010-11</vt:lpstr>
      <vt:lpstr>2011-12</vt:lpstr>
      <vt:lpstr>2012-13</vt:lpstr>
      <vt:lpstr>2013-14</vt:lpstr>
      <vt:lpstr>2014-15</vt:lpstr>
      <vt:lpstr>2015-16</vt:lpstr>
      <vt:lpstr>2016-17</vt:lpstr>
      <vt:lpstr>AA</vt:lpstr>
      <vt:lpstr>BBWB</vt:lpstr>
      <vt:lpstr>CA</vt:lpstr>
      <vt:lpstr>CWP</vt:lpstr>
      <vt:lpstr>CTB</vt:lpstr>
      <vt:lpstr>DLA</vt:lpstr>
      <vt:lpstr>DLA (children)</vt:lpstr>
      <vt:lpstr>DLA (working age)</vt:lpstr>
      <vt:lpstr>DLA (pensioners)</vt:lpstr>
      <vt:lpstr>DHP</vt:lpstr>
      <vt:lpstr>ESA</vt:lpstr>
      <vt:lpstr>HB</vt:lpstr>
      <vt:lpstr>IB</vt:lpstr>
      <vt:lpstr>IS</vt:lpstr>
      <vt:lpstr>IS MIG</vt:lpstr>
      <vt:lpstr>IS (incapacity)</vt:lpstr>
      <vt:lpstr>IS (lone parent)</vt:lpstr>
      <vt:lpstr>IS (carer)</vt:lpstr>
      <vt:lpstr>IS (others)</vt:lpstr>
      <vt:lpstr>IIDB</vt:lpstr>
      <vt:lpstr>JSA</vt:lpstr>
      <vt:lpstr>MA</vt:lpstr>
      <vt:lpstr>O75TVL</vt:lpstr>
      <vt:lpstr>PC</vt:lpstr>
      <vt:lpstr>PIP</vt:lpstr>
      <vt:lpstr>SDA</vt:lpstr>
      <vt:lpstr>SDA (working age)</vt:lpstr>
      <vt:lpstr>SDA (pensioners)</vt:lpstr>
      <vt:lpstr>SP</vt:lpstr>
      <vt:lpstr>SMP</vt:lpstr>
      <vt:lpstr>UC</vt:lpstr>
      <vt:lpstr>WFP</vt:lpstr>
      <vt:lpstr>England</vt:lpstr>
      <vt:lpstr>North East England</vt:lpstr>
      <vt:lpstr>North West England</vt:lpstr>
      <vt:lpstr>Yorkshire and The Humber</vt:lpstr>
      <vt:lpstr>East Midlands</vt:lpstr>
      <vt:lpstr>West Midlands</vt:lpstr>
      <vt:lpstr>East England</vt:lpstr>
      <vt:lpstr>London</vt:lpstr>
      <vt:lpstr>South East England</vt:lpstr>
      <vt:lpstr>South West England</vt:lpstr>
      <vt:lpstr>Scotland</vt:lpstr>
      <vt:lpstr>Wales</vt:lpstr>
      <vt:lpstr>Great Britain and overseas</vt:lpstr>
      <vt:lpstr>Overseas</vt:lpstr>
      <vt:lpstr>GB excluding overseas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Benefit expenditure by country and region, 1996/97 to 2016/17</dc:title>
  <dc:creator/>
  <cp:lastModifiedBy/>
  <dcterms:created xsi:type="dcterms:W3CDTF">2017-09-18T12:56:13Z</dcterms:created>
  <dcterms:modified xsi:type="dcterms:W3CDTF">2017-09-20T13:52:17Z</dcterms:modified>
</cp:coreProperties>
</file>