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800" activeTab="0"/>
  </bookViews>
  <sheets>
    <sheet name="Index" sheetId="1" r:id="rId1"/>
    <sheet name="6.1" sheetId="2" r:id="rId2"/>
    <sheet name="6.2" sheetId="3" r:id="rId3"/>
    <sheet name="6.3" sheetId="4" r:id="rId4"/>
    <sheet name="6.4" sheetId="5" r:id="rId5"/>
    <sheet name="6.5" sheetId="6" r:id="rId6"/>
    <sheet name="6.6" sheetId="7" r:id="rId7"/>
    <sheet name="7.1" sheetId="8" r:id="rId8"/>
    <sheet name="8.1" sheetId="9" r:id="rId9"/>
    <sheet name="Statistical Testing" sheetId="10" r:id="rId10"/>
  </sheets>
  <definedNames/>
  <calcPr fullCalcOnLoad="1"/>
</workbook>
</file>

<file path=xl/sharedStrings.xml><?xml version="1.0" encoding="utf-8"?>
<sst xmlns="http://schemas.openxmlformats.org/spreadsheetml/2006/main" count="744" uniqueCount="376">
  <si>
    <t>Chapter</t>
  </si>
  <si>
    <t>Description</t>
  </si>
  <si>
    <t>Link</t>
  </si>
  <si>
    <t>Chapter 1</t>
  </si>
  <si>
    <t>Figure 1</t>
  </si>
  <si>
    <t>Table of Contents</t>
  </si>
  <si>
    <t>Figure 2</t>
  </si>
  <si>
    <t>Figure 3</t>
  </si>
  <si>
    <t>Figure 4</t>
  </si>
  <si>
    <t>Figure 5</t>
  </si>
  <si>
    <t>Figure 6</t>
  </si>
  <si>
    <t>Figure 7</t>
  </si>
  <si>
    <t>Figure 8</t>
  </si>
  <si>
    <t>Figure 9</t>
  </si>
  <si>
    <t>Figure 10</t>
  </si>
  <si>
    <t>Figure 11</t>
  </si>
  <si>
    <t>Figure 12</t>
  </si>
  <si>
    <t>Figure 13</t>
  </si>
  <si>
    <t>Figure 14</t>
  </si>
  <si>
    <r>
      <t xml:space="preserve">Supplementary tables for the publication: </t>
    </r>
    <r>
      <rPr>
        <b/>
        <i/>
        <u val="single"/>
        <sz val="13"/>
        <color indexed="8"/>
        <rFont val="Arial"/>
        <family val="2"/>
      </rPr>
      <t>Exploratory analysis of 10-17 year olds in the youth secure estate by black and other minority ethnic groups</t>
    </r>
  </si>
  <si>
    <t>Volume of under-18 people in custody in England and Wales, by ethnic group, 2005/06 to 2015/16</t>
  </si>
  <si>
    <t>Proportion of under-18 people in custody in England and Wales, by ethnic group (where known): 2005/06 to 2015/16</t>
  </si>
  <si>
    <t>Average (mean) days in the youth secure estate, by ethnicity, 2012/13 to 2015/16</t>
  </si>
  <si>
    <t>Within each ethnic group, the proportion of those sentenced to immediate custody that were given a sentence longer than 12 months in England and Wales, 2012-2016</t>
  </si>
  <si>
    <t>Proportion of under-18 youth custody population by principal offence group within each ethnic group, 2015/16</t>
  </si>
  <si>
    <t>Proportion of immediate custody sentences given to under-18 people within offence group, by sentence length and ethnicity, totalled over 2015 and 2016</t>
  </si>
  <si>
    <t>Proportion of under-18 people sentenced to immediate custody by ethnicity and count of previous cautions and convictions (banded), 2016</t>
  </si>
  <si>
    <t>Young people recorded as having ‘gang concerns’ and being a ‘risk to others’ on entering custody, by ethnicity, April 2014 to March 2016</t>
  </si>
  <si>
    <t>Proportion of 16 and 17 year olds sentenced to custody in the 2014 matched offender cohort that were looked after children on the 31st March 2014</t>
  </si>
  <si>
    <t>Remand population in the youth secure estate, by ethnicity, 2010/11 to 2015/16</t>
  </si>
  <si>
    <t>Court case outcomes for those young people remanded to custody by ethnic group, 2015/16</t>
  </si>
  <si>
    <t xml:space="preserve">Proportion of young offenders released from custody who then return to custody within 6 months and 12 month, by ethnic group, 2010 to 2014 </t>
  </si>
  <si>
    <t>Related Figure in Main Publication (if applicable)</t>
  </si>
  <si>
    <t>Youth Justice statistics: 2015 to 2016</t>
  </si>
  <si>
    <t>Table 1</t>
  </si>
  <si>
    <t>Relative Rate Index, 2014, court experience of black young males and BAME males relative to white young males (aged 10 to 17)</t>
  </si>
  <si>
    <t>Black, Asian and Minority Ethnic disproportionality in the Criminal Justice System in England and Wales</t>
  </si>
  <si>
    <t>Criminal Justice System statistics quarterly: December 2016</t>
  </si>
  <si>
    <t>Proportion of immediate custodial sentences by ethnicity, 2010 to 2016</t>
  </si>
  <si>
    <t>Chapter 2</t>
  </si>
  <si>
    <t>Chapter 3</t>
  </si>
  <si>
    <t>Chapter 4</t>
  </si>
  <si>
    <t>Chapter 5</t>
  </si>
  <si>
    <t>Chapter 6</t>
  </si>
  <si>
    <t>Chapter 7</t>
  </si>
  <si>
    <t>Chapter 8</t>
  </si>
  <si>
    <t>n/a</t>
  </si>
  <si>
    <t>Proportion of those in the 2014 matched offender cohort with a previous record of being persistently absent from school, by ethnicity and sentence length</t>
  </si>
  <si>
    <t>Proportion of those in the 2014 matched offender cohort with a previous record of being permanently excluded from school, by ethnicity and sentence length</t>
  </si>
  <si>
    <t>Percentage of juveniles remanded in custody, at magistrates' courts, by ethnicity, 2016</t>
  </si>
  <si>
    <t>Ethnicity</t>
  </si>
  <si>
    <t>Juveniles with a magistrates' court remand status</t>
  </si>
  <si>
    <t>Juveniles remanded in Custody</t>
  </si>
  <si>
    <t>Remanded in custody %</t>
  </si>
  <si>
    <t>White</t>
  </si>
  <si>
    <t>Black</t>
  </si>
  <si>
    <t>Asian</t>
  </si>
  <si>
    <t>Mixed</t>
  </si>
  <si>
    <t>Chinese and other</t>
  </si>
  <si>
    <t>Not stated</t>
  </si>
  <si>
    <t>Total</t>
  </si>
  <si>
    <t>Notes:</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</si>
  <si>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The juveniles shown as having a remand status at magistrates' courts in 2016 include those failing to appear as well as those with a completed prosecution (in line with our published remand statistics).
Each juvenile is counted once, against their principal remand status, which is the most serious form of remand recorded at any stage of their magistrates court proceeding. (They may be included more than once in the event of their having multiple seperate proceedings during 2016.) The possible statuses, in decending order of severity, are remanded in custody, remanded on bail, and not remanded.</t>
  </si>
  <si>
    <t>Table 7.1</t>
  </si>
  <si>
    <t>Number of matched young offenders:</t>
  </si>
  <si>
    <t>Proportion of matched young offenders:</t>
  </si>
  <si>
    <t>Disposal Type</t>
  </si>
  <si>
    <t>Achieved any pass at GCSE or equiv.</t>
  </si>
  <si>
    <t>Achieved 5 or more GCSE (or equiv.) passes A* - G incl. English and Maths</t>
  </si>
  <si>
    <t>Achieved 5 or more GCSE (or equiv.) passes A* - C incl. English and Maths</t>
  </si>
  <si>
    <t>% Achieved any pass at GCSE or equiv.</t>
  </si>
  <si>
    <t>% Achieved 5 or more GCSE (or equiv.) passes A* - G incl. English and Maths</t>
  </si>
  <si>
    <t>% Achieved 5 or more GCSE (or equiv.) passes A* - C incl. English and Maths</t>
  </si>
  <si>
    <t>Custody (12 months or more)</t>
  </si>
  <si>
    <t>*</t>
  </si>
  <si>
    <t>Custody (Less than 12 months)</t>
  </si>
  <si>
    <t>Data Source: MoJ-DfE data share</t>
  </si>
  <si>
    <t xml:space="preserve">(1) The matched cohort is based on those young offenders sentenced in 2014 that could be matched to the Key Stage 4 attainment data for the academic year from the School Census data. </t>
  </si>
  <si>
    <t xml:space="preserve">as the above figures only count those sentenced in 2014, and the young person could have been sentenced in a different year. </t>
  </si>
  <si>
    <t>(2) Due to the matching methodology, the above figures are an under-estimate of the total number of young people who were sentenced in 2014, as not every record could be matched to a corresponding record from the DfE attainment data.</t>
  </si>
  <si>
    <t xml:space="preserve">(1) The FSM indicator used for the above figures only counts those who were recorded in the school census that were known to be eligible for Free School Meals, </t>
  </si>
  <si>
    <t>this could be an undersestimate of the total number who were eligible.</t>
  </si>
  <si>
    <t>(3) Due to the matching methodology, the above figures are an under-estimate of the total number of young people who were sentenced in 2014,</t>
  </si>
  <si>
    <t xml:space="preserve"> as not every record could be matched to a corresponding record from the DfE school census data.</t>
  </si>
  <si>
    <t>Number of people in matched cohort with:</t>
  </si>
  <si>
    <t>Proportion of matched cohort:</t>
  </si>
  <si>
    <t>No SEN</t>
  </si>
  <si>
    <t>SEN No Statement</t>
  </si>
  <si>
    <t>SEN with Statement</t>
  </si>
  <si>
    <t>% Matched to SEN at KS4: No SEN</t>
  </si>
  <si>
    <t>% Matched to SEN at KS4: SEN with No Statement</t>
  </si>
  <si>
    <t>% Matched to SEN at KS4: SEN with Statement</t>
  </si>
  <si>
    <t xml:space="preserve">(2) Young people identified as having special education needs may also have a SEN Statement. Those with Statements (or Education, Health and Care Plans) typically require the most support and help. </t>
  </si>
  <si>
    <t xml:space="preserve">SEN Statements and Plans are only given to those identified and then assessed with needs that require special educational provision that cannot reasonably be provided within the resources normally available to mainstream providers of education.  </t>
  </si>
  <si>
    <t>There may however be children and young people with similar needs who have not been identified or assessed including children who have been out of education for some time.</t>
  </si>
  <si>
    <t>(3) From 2014 Education Health and Care Plans (ECH) were introduced and no new Statements of SEN were issued.</t>
  </si>
  <si>
    <t>% LAC as at 31st March 2014</t>
  </si>
  <si>
    <t xml:space="preserve">(2) LAC figures exclude those who were Legal status (V3 and V4) where the child was accomodated under an agreed series of short-term breaks, </t>
  </si>
  <si>
    <t>when individual episodes of care are recorded and  when agreements are recorded (i.e. NOT individual episodes of care).</t>
  </si>
  <si>
    <t>as not every record could be matched to a corresponding record from the DfE LAC data.</t>
  </si>
  <si>
    <t>Persistent Absence from School</t>
  </si>
  <si>
    <t>Permanently Excluded from School</t>
  </si>
  <si>
    <t>% Matched young offenders who were Persistently Absent</t>
  </si>
  <si>
    <t>% Matched young offenders who were Permanently Excluded</t>
  </si>
  <si>
    <t xml:space="preserve">(1) A young offender has been classified as being persistently absent from school when they have taken absences (both unauthorised and authorised) during the school year that account </t>
  </si>
  <si>
    <t>The above figures count a young person as being persistently absent, if in any school year recorded in the absence data they were flagged as being persistently absent.</t>
  </si>
  <si>
    <t xml:space="preserve">(2) The above figures for permanent exclusions are counted for where a young offender in the matched data has had any instance of being permantently excluded from school, </t>
  </si>
  <si>
    <t>it does not count those who were excluded for fixed periods.</t>
  </si>
  <si>
    <t>a corresponding record from the DfE school census data. Also the number of young people persistently absent and permanently excluded may also be an undersestimate due to the same reason.</t>
  </si>
  <si>
    <t>Number of offenders in cohort</t>
  </si>
  <si>
    <t>Number of offenders who return to custody within six months</t>
  </si>
  <si>
    <t>Proportion of offenders who return to custody within six months</t>
  </si>
  <si>
    <t>Number of offenders who return to custody within 12 months</t>
  </si>
  <si>
    <t>Proportion of offenders who return to custody within 12 months</t>
  </si>
  <si>
    <t>Not Recorded</t>
  </si>
  <si>
    <t>Other</t>
  </si>
  <si>
    <t>Key:</t>
  </si>
  <si>
    <t>- Not applicable</t>
  </si>
  <si>
    <t>* Proportions and averages based on less than 30 offenders are removed as they make data unreliable for interpretation</t>
  </si>
  <si>
    <t>Data Sources:</t>
  </si>
  <si>
    <t>These figures have been derived from administrative IT systems which, as with any large scale recording system, are subject to possible errors with data entry and processing.</t>
  </si>
  <si>
    <t>Table 8.1: Proportion of young offenders released from custody and then return to custody within six months, and within 12 months, by ethnicity for 2010 to 2014</t>
  </si>
  <si>
    <t>Table 8.1</t>
  </si>
  <si>
    <t>Table 7.1 : Percentage of juveniles remanded in custody, at magistrates' courts, by ethnicity, 2016</t>
  </si>
  <si>
    <t>Table 6.1</t>
  </si>
  <si>
    <t>Table 6.2</t>
  </si>
  <si>
    <t>Table 6.3</t>
  </si>
  <si>
    <t>Table 6.4</t>
  </si>
  <si>
    <t>Table 6.5</t>
  </si>
  <si>
    <t>Table 6.6</t>
  </si>
  <si>
    <t>12</t>
  </si>
  <si>
    <t>13</t>
  </si>
  <si>
    <t>14</t>
  </si>
  <si>
    <t>15</t>
  </si>
  <si>
    <t>16</t>
  </si>
  <si>
    <t>17</t>
  </si>
  <si>
    <t>Chinese or other</t>
  </si>
  <si>
    <t>Age of young person on sentence date</t>
  </si>
  <si>
    <t>Notes</t>
  </si>
  <si>
    <t>Based on a bespoke analysis of the underlying dataset used for the December 2016 Criminal Justice Statistics Quarterly publication.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</si>
  <si>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Volumes</t>
  </si>
  <si>
    <t>Proportions</t>
  </si>
  <si>
    <t>Proportion of those in the 2014 matched offender cohort at the end of KS4 in academic year 2012/13 achieving ‘5 or more GCSEs (or equivalents) graded A* to C’ by ethnicity and sentence length</t>
  </si>
  <si>
    <t>Proportion of those in the 2014 matched offender cohort at the end of KS4 in academic year 2012/13 achieving ‘5 or more GCSEs (or equivalents) graded A* to G’ by ethnicity and sentence length</t>
  </si>
  <si>
    <t>Proportion of those in the 2014 matched offender cohort at the end of KS4 in academic year 2012/13 achieving ‘Any Pass in GCSEs (or equivalents)’ by ethnicity and sentence length</t>
  </si>
  <si>
    <t>Proportion of those in the 2014 matched offender cohort at the end of KS4 in academic year 2012/13 known to be eligible for Free School Meals, by ethnicity and sentence length</t>
  </si>
  <si>
    <t>Proportion of those in the 2014 matched offender cohort at the end of KS4 in academic year 2012/13 with Special Educational Needs, by ethnicity and sentence length</t>
  </si>
  <si>
    <t>Table 6.2 - Key Stage 4 Attainment for those sentenced to immediate custody in 2014</t>
  </si>
  <si>
    <t>Custodial Sentence Length</t>
  </si>
  <si>
    <t xml:space="preserve">Therefore, the number of young people presented above does not represent the total number of young people going on to offend in that academic year, </t>
  </si>
  <si>
    <t xml:space="preserve">(3) Young offenders can have multiple custodial sentences in a given year and so can appear in both categories of custodial sentence length </t>
  </si>
  <si>
    <t>for example, a young person could be given a short custodial sentence in ealry 2014 and a long custodial sentence in late 2014.</t>
  </si>
  <si>
    <t xml:space="preserve">(4) A young person can only appear once in each custodial sentence length category. The earliest recorded disposal within that year is counted. </t>
  </si>
  <si>
    <t xml:space="preserve">For example, if the same person was given 2 custodial sentences less than 12 months in length, they would only be counted once under the 'less than 12 months' category in the above figures. </t>
  </si>
  <si>
    <t>Asian &amp; Other</t>
  </si>
  <si>
    <t>Unknown</t>
  </si>
  <si>
    <t>headline KS4 measures, by ethnicity and custodial sentence length.</t>
  </si>
  <si>
    <t>Table 6.3 - Proportion of those sentenced to immediate custody in 2014 that are known to be eligible for Free School Meals at the end of Key Stage 4</t>
  </si>
  <si>
    <t>and were recorded as known to be eligible for FSM, by ethnicity and custodial sentence length.</t>
  </si>
  <si>
    <t>Known to be eligible for FSM at KS4 academic year</t>
  </si>
  <si>
    <t xml:space="preserve">(4) Young offenders can have multiple custodial sentences in a given year and so can appear in both categories of custodial sentence length </t>
  </si>
  <si>
    <t xml:space="preserve">(5) A young person can only appear once in each custodial sentence length category. The earliest recorded disposal within that year is counted. </t>
  </si>
  <si>
    <t>Table 6.4 - Proportion of those sentenced to immediate custody in 2014 with Special Educational Needs (SEN) at the end of Key Stage 4</t>
  </si>
  <si>
    <t>and were recorded as having SEN with or without a statement or plan, by ethnicity and custodial sentence length.</t>
  </si>
  <si>
    <t>Table 6.5 -  Proportion of 16 and 17 year olds sentenced to immediate custody in 2014, who were Children Looked After (LAC) as at 31st March 2014</t>
  </si>
  <si>
    <t>Number of Young Offenders sentenced to immediate custody in 2014 aged 16 and 17 matched to School Census</t>
  </si>
  <si>
    <t>Number matched to LAC data who were LAC  as at 31st March 2014</t>
  </si>
  <si>
    <t>(1) The matched cohort is based on those young offenders aged 16 and 17 sentenced to immediate custody in 2014 that could be matched to the LAC data and the School Census data.</t>
  </si>
  <si>
    <t>(3) The matched cohort is based on those young offenders sentenced to immediate custody in 2014 that could be matched to the Exclusions data, Absence data and the School Census data.</t>
  </si>
  <si>
    <t xml:space="preserve">(4) Due to the matching methodology, the above figures are an under-estimate of the total number of young people who were sentenced in 2014, as not every record could be matched to </t>
  </si>
  <si>
    <t xml:space="preserve">(5) Young offenders can have multiple custodial sentences in a given year and so can appear in both categories of custodial sentence length </t>
  </si>
  <si>
    <t xml:space="preserve">(6) A young person can only appear once in each custodial sentence length category. The earliest recorded disposal within that year is counted. </t>
  </si>
  <si>
    <t>Statistical Testing</t>
  </si>
  <si>
    <t>Statistical Significance Testing</t>
  </si>
  <si>
    <t>The results of the 'difference in proportion' statistical significance testing reported in the main publication</t>
  </si>
  <si>
    <t>Comparing proportions (z-test)</t>
  </si>
  <si>
    <t>Proportions 1</t>
  </si>
  <si>
    <t>Proportions 2</t>
  </si>
  <si>
    <t>N1</t>
  </si>
  <si>
    <t>N2</t>
  </si>
  <si>
    <t>z-value</t>
  </si>
  <si>
    <t>2015/16 black youth custody Popn as a % of black 10-17 aged general population (2011)</t>
  </si>
  <si>
    <t>2015/16 white youth custody Popn as a % of white 10-17 aged general population (2011)</t>
  </si>
  <si>
    <t>2015/16 mixed youth custody Popn as a % of mixed 10-17 aged general population (2011)</t>
  </si>
  <si>
    <t>2015/16 Asian and Other youth custody Popn as a % of Asian and Other 10-17 aged general population (2011)</t>
  </si>
  <si>
    <t>% of young black people sentenced to immediate custody that were given a sentence longer than 12 months  in 2012</t>
  </si>
  <si>
    <t>% of young black people sentenced to immediate custody that were given a sentence longer than 12 months  in 2013</t>
  </si>
  <si>
    <t>% of young black people sentenced to immediate custody that were given a sentence longer than 12 months  in 2014</t>
  </si>
  <si>
    <t>% of young black people sentenced to immediate custody that were given a sentence longer than 12 months  in 2015</t>
  </si>
  <si>
    <t>% of young black people sentenced to immediate custody that were given a sentence longer than 12 months  in 2016</t>
  </si>
  <si>
    <t>% of young white people sentenced to immediate custody that were given a sentence longer than 12 months  in 2012</t>
  </si>
  <si>
    <t>% of young white people sentenced to immediate custody that were given a sentence longer than 12 months  in 2013</t>
  </si>
  <si>
    <t>% of young white people sentenced to immediate custody that were given a sentence longer than 12 months  in 2014</t>
  </si>
  <si>
    <t>% of young white people sentenced to immediate custody that were given a sentence longer than 12 months  in 2015</t>
  </si>
  <si>
    <t>% of young white people sentenced to immediate custody that were given a sentence longer than 12 months  in 2016</t>
  </si>
  <si>
    <t>Proportion 1 Description</t>
  </si>
  <si>
    <t>Proportion 2 Description</t>
  </si>
  <si>
    <t>% of average under-18 youth black custody population sentenced for robbery offences, 2015/16</t>
  </si>
  <si>
    <t>% of average under-18 youth white custody population sentenced for robbery offences, 2015/16</t>
  </si>
  <si>
    <t>% of average under-18 youth black custody population sentenced for violence against the person (VAP) offences, 2015/16</t>
  </si>
  <si>
    <t>% of average under-18 youth white custody population sentenced for VAP offences, 2015/16</t>
  </si>
  <si>
    <t>% of young black people sentenced to immediate custody that were given a sentence of 12 months or less for VAP offences in 2015 and 2016</t>
  </si>
  <si>
    <t>% of young white people sentenced to immediate custody that were given a sentence of 12 months or less for VAP offences in 2015 and 2016</t>
  </si>
  <si>
    <t>% of young black people sentenced to immediate custody that were given a sentence of longer than 12 months for VAP offences in 2015 and 2016</t>
  </si>
  <si>
    <t>% of young white people sentenced to immediate custody that were given a sentence of longer than 12 months for VAP offences in 2015 and 2016</t>
  </si>
  <si>
    <t>% of young mixed people sentenced to immediate custody that were given a sentence of 12 months or less for VAP offences in 2015 and 2016</t>
  </si>
  <si>
    <t>% of young mixed people sentenced to immediate custody that were given a sentence of longer than 12 months for VAP offences in 2015 and 2016</t>
  </si>
  <si>
    <t>% of young black people sentenced to immediate custody that were given a sentence of 12 months or less for robbery offences in 2015 and 2016</t>
  </si>
  <si>
    <t>% of young white people sentenced to immediate custody that were given a sentence of 12 months or less for robbery offences in 2015 and 2016</t>
  </si>
  <si>
    <t>% of young black people sentenced to immediate custody that were given a sentence of longer than 12 months for robbery offences in 2015 and 2016</t>
  </si>
  <si>
    <t>% of young white people sentenced to immediate custody that were given a sentence of longer than 12 months for robbery offences in 2015 and 2016</t>
  </si>
  <si>
    <t>% of young mixed people sentenced to immediate custody that were given a sentence of 12 months or less for robbery offences in 2015 and 2016</t>
  </si>
  <si>
    <t>% of young mixed people sentenced to immediate custody that were given a sentence of longer than 12 months for robbery offences in 2015 and 2016</t>
  </si>
  <si>
    <t>% of young black people sentenced to immediate custody that were given a sentence of 12 months or less for theft offences in 2015 and 2016</t>
  </si>
  <si>
    <t>% of young white people sentenced to immediate custody that were given a sentence of 12 months or less for theft offences in 2015 and 2016</t>
  </si>
  <si>
    <t>% of young black people sentenced to immediate custody that were given a sentence of longer than 12 months for theft offences in 2015 and 2016</t>
  </si>
  <si>
    <t>% of young white people sentenced to immediate custody that were given a sentence of longer than 12 months for theft offences in 2015 and 2016</t>
  </si>
  <si>
    <t>% of young mixed people sentenced to immediate custody that were given a sentence of 12 months or less for theft offences in 2015 and 2016</t>
  </si>
  <si>
    <t>% of young mixed people sentenced to immediate custody that were given a sentence of longer than 12 months for theft offences in 2015 and 2016</t>
  </si>
  <si>
    <t>% of young black people sentenced to immediate custody that were given a sentence of 12 months or less for posession of weapons offences in 2015 and 2016</t>
  </si>
  <si>
    <t>% of young white people sentenced to immediate custody that were given a sentence of 12 months or less for posession of weapons offences in 2015 and 2016</t>
  </si>
  <si>
    <t>% of young black people sentenced to immediate custody that were given a sentence of longer than 12 months for posession of weapons offences in 2015 and 2016</t>
  </si>
  <si>
    <t>% of young white people sentenced to immediate custody that were given a sentence of longer than 12 months for posession of weapons offences in 2015 and 2016</t>
  </si>
  <si>
    <t>% of young mixed people sentenced to immediate custody that were given a sentence of 12 months or less for posession of weapons offences in 2015 and 2016</t>
  </si>
  <si>
    <t>% of young mixed people sentenced to immediate custody that were given a sentence of longer than 12 months for posession of weapons offences in 2015 and 2016</t>
  </si>
  <si>
    <t>% young black people sentenced to immediate custody in 2016 with less than 6 previous cautions or convictions</t>
  </si>
  <si>
    <t>% young white people sentenced to immediate custody in 2016 with less than 6 previous cautions or convictions</t>
  </si>
  <si>
    <t>% young Asian and Other people sentenced to immediate custody in 2016 with less than 6 previous cautions or convictions</t>
  </si>
  <si>
    <t>% young Asian and Other people sentenced to immediate custody in 2016 with no previous cautions or convictions</t>
  </si>
  <si>
    <t>% young white people sentenced to immediate custody in 2016 with no previous cautions or convictions</t>
  </si>
  <si>
    <t>% young black people sentenced to immediate custody in 2016 with no previous cautions or convictions</t>
  </si>
  <si>
    <t>black - Level 1 EM (&lt;12m)</t>
  </si>
  <si>
    <t>black - Level 1 EM (&gt;=12m)</t>
  </si>
  <si>
    <t>white - Level 1 EM (&lt;12m)</t>
  </si>
  <si>
    <t>asian &amp; other - Level 1 EM (&lt;12m)</t>
  </si>
  <si>
    <t>white - Level 1 EM (&gt;=12m)</t>
  </si>
  <si>
    <t>mixed - Level 1 EM (&gt;=12m)</t>
  </si>
  <si>
    <t>asian &amp; other - Level 1 EM (&gt;=12m)</t>
  </si>
  <si>
    <t>black - Level 2 EM (&gt;=12m)</t>
  </si>
  <si>
    <t>white - Level 2 EM (&gt;=12m)</t>
  </si>
  <si>
    <t>black - Any Pass (&lt;12m)</t>
  </si>
  <si>
    <t>white - Any Pass (&lt;12m)</t>
  </si>
  <si>
    <t>mixed - Any Pass (&lt;12m)</t>
  </si>
  <si>
    <t>asian &amp; other - Any Pass (&lt;12m)</t>
  </si>
  <si>
    <t>black - Any Pass (&gt;=12m)</t>
  </si>
  <si>
    <t>white - Any Pass (&gt;=12m)</t>
  </si>
  <si>
    <t>mixed - Any Pass (&gt;=12m)</t>
  </si>
  <si>
    <t>asian &amp; other - Any Pass (&gt;=12m)</t>
  </si>
  <si>
    <t>black - LAC (&lt;12m)</t>
  </si>
  <si>
    <t>white - LAC (&lt;12m)</t>
  </si>
  <si>
    <t>mixed - LAC (&lt;12m)</t>
  </si>
  <si>
    <t>asian &amp; other - LAC (&lt;12m)</t>
  </si>
  <si>
    <t>black - LAC (&gt;=12m)</t>
  </si>
  <si>
    <t>white - LAC (&gt;=12m)</t>
  </si>
  <si>
    <t>mixed - LAC (&gt;=12m)</t>
  </si>
  <si>
    <t>asian &amp; other - LAC (&gt;=12m)</t>
  </si>
  <si>
    <t>black - SEN (no st) (&lt;12m)</t>
  </si>
  <si>
    <t>white - SEN (no st) (&lt;12m)</t>
  </si>
  <si>
    <t>mixed - SEN (no st) (&lt;12m)</t>
  </si>
  <si>
    <t>asian &amp; other - SEN (no st) (&lt;12m)</t>
  </si>
  <si>
    <t>black - SEN (no st) (&gt;=12m)</t>
  </si>
  <si>
    <t>white - SEN (no st) (&gt;=12m)</t>
  </si>
  <si>
    <t>mixed - SEN (no st) (&gt;=12m)</t>
  </si>
  <si>
    <t>asian &amp; other - SEN (no st) (&gt;=12m)</t>
  </si>
  <si>
    <t>black - SEN (st) (&lt;12m)</t>
  </si>
  <si>
    <t>white - SEN (st) (&lt;12m)</t>
  </si>
  <si>
    <t>mixed - SEN (st) (&lt;12m)</t>
  </si>
  <si>
    <t>black - SEN (st) (&gt;=12m)</t>
  </si>
  <si>
    <t>white - SEN (st) (&gt;=12m)</t>
  </si>
  <si>
    <t>black - FSM (&lt;12m)</t>
  </si>
  <si>
    <t>white - FSM (&lt;12m)</t>
  </si>
  <si>
    <t>mixed - FSM (&lt;12m)</t>
  </si>
  <si>
    <t>asian &amp; other - FSM (&lt;12m)</t>
  </si>
  <si>
    <t>black - FSM (&gt;=12m)</t>
  </si>
  <si>
    <t>white - FSM (&gt;=12m)</t>
  </si>
  <si>
    <t>mixed - FSM (&gt;=12m)</t>
  </si>
  <si>
    <t>asian &amp; other - FSM (&gt;=12m)</t>
  </si>
  <si>
    <t>black - Pers Abs (&lt;12m)</t>
  </si>
  <si>
    <t>white - Pers Abs (&lt;12m)</t>
  </si>
  <si>
    <t>mixed - Pers Abs (&lt;12m)</t>
  </si>
  <si>
    <t>asian &amp; other - Pers Abs (&lt;12m)</t>
  </si>
  <si>
    <t>black - Pers Abs (&gt;=12m)</t>
  </si>
  <si>
    <t>white - Pers Abs (&gt;=12m)</t>
  </si>
  <si>
    <t>mixed - Pers Abs (&gt;=12m)</t>
  </si>
  <si>
    <t>asian &amp; other - Pers Abs (&gt;=12m)</t>
  </si>
  <si>
    <t>black - Perm Excl (&lt;12m)</t>
  </si>
  <si>
    <t>white - Perm Excl (&lt;12m)</t>
  </si>
  <si>
    <t>mixed - Perm Excl (&lt;12m)</t>
  </si>
  <si>
    <t>asian &amp; other - Perm Excl (&lt;12m)</t>
  </si>
  <si>
    <t>black - Perm Excl (&gt;=12m)</t>
  </si>
  <si>
    <t>white - Perm Excl (&gt;=12m)</t>
  </si>
  <si>
    <t>mixed - Perm Excl (&gt;=12m)</t>
  </si>
  <si>
    <t>% of young black people sentenced to immediate custody in 2016 aged 16 or 17</t>
  </si>
  <si>
    <t>% of young white people sentenced to immediate custody in 2016 aged 16 or 17</t>
  </si>
  <si>
    <t>% of young black people recorded as a 'risk to others' on placement in custody, 2014-2016</t>
  </si>
  <si>
    <t>% of young white people recorded as a 'risk to others' on placement in custody, 2014-2016</t>
  </si>
  <si>
    <t>% of young mixed people recorded as a 'risk to others' on placement in custody, 2014-2016</t>
  </si>
  <si>
    <t>% of young Asian and Other people recorded as a 'risk to others' on placement in custody, 2014-2016</t>
  </si>
  <si>
    <t>% of young black people recorded with a 'gang concern' on placement in custody, 2014-2016</t>
  </si>
  <si>
    <t>% of young white people recorded with a 'gang concern' on placement in custody, 2014-2016</t>
  </si>
  <si>
    <t>% of young mixed people recorded with a 'gang concern' on placement in custody, 2014-2016</t>
  </si>
  <si>
    <t>% of young Asian and Other people recorded with a 'gang concern' on placement in custody, 2014-2016</t>
  </si>
  <si>
    <t>Educational Background of young offenders sentenced to custody in 2014</t>
  </si>
  <si>
    <t>% of black juveniles remanded in custody, at magistrates' courts, 2016</t>
  </si>
  <si>
    <t>% of black juveniles remanded in custody, at Crown courts, 2016</t>
  </si>
  <si>
    <t>% of white juveniles remanded in custody, at Crown courts, 2016</t>
  </si>
  <si>
    <t>% of white juveniles remanded in custody, at magistrates' courts, 2016</t>
  </si>
  <si>
    <t>% of mixed juveniles remanded in custody, at magistrates' courts, 2016</t>
  </si>
  <si>
    <t>% of black young people on remand to custody in 2015/16 that received a non-custodial outcome</t>
  </si>
  <si>
    <t>% of white young people on remand to custody in 2015/16 that received a non-custodial outcome</t>
  </si>
  <si>
    <t>% of mixed young people on remand to custody in 2015/16 that received a non-custodial outcome</t>
  </si>
  <si>
    <t>See link for further information on stats testing for RRI analysis</t>
  </si>
  <si>
    <t>% of young black offenders released from custody who return to custody within 6 months - 2010</t>
  </si>
  <si>
    <t>% of young black offenders released from custody who return to custody within 12 months - 2010</t>
  </si>
  <si>
    <t>% of young black offenders released from custody who return to custody within 6 months - 2011</t>
  </si>
  <si>
    <t>% of young black offenders released from custody who return to custody within 12 months - 2011</t>
  </si>
  <si>
    <t>% of young black offenders released from custody who return to custody within 6 months - 2012</t>
  </si>
  <si>
    <t>% of young black offenders released from custody who return to custody within 12 months - 2012</t>
  </si>
  <si>
    <t>% of young black offenders released from custody who return to custody within 6 months - 2013</t>
  </si>
  <si>
    <t>% of young black offenders released from custody who return to custody within 12 months - 2013</t>
  </si>
  <si>
    <t>% of young black offenders released from custody who return to custody within 6 months - 2014</t>
  </si>
  <si>
    <t>% of young black offenders released from custody who return to custody within 12 months - 2014</t>
  </si>
  <si>
    <t>% of young white offenders released from custody who return to custody within 6 months - 2010</t>
  </si>
  <si>
    <t>% of young white offenders released from custody who return to custody within 12 months - 2010</t>
  </si>
  <si>
    <t>% of young white offenders released from custody who return to custody within 6 months - 2011</t>
  </si>
  <si>
    <t>% of young white offenders released from custody who return to custody within 12 months - 2011</t>
  </si>
  <si>
    <t>% of young white offenders released from custody who return to custody within 6 months - 2012</t>
  </si>
  <si>
    <t>% of young white offenders released from custody who return to custody within 12 months - 2012</t>
  </si>
  <si>
    <t>% of young white offenders released from custody who return to custody within 6 months - 2013</t>
  </si>
  <si>
    <t>% of young white offenders released from custody who return to custody within 12 months - 2013</t>
  </si>
  <si>
    <t>% of young white offenders released from custody who return to custody within 6 months - 2014</t>
  </si>
  <si>
    <t>% of young white offenders released from custody who return to custody within 12 months - 2014</t>
  </si>
  <si>
    <t>Where the age of a juvenile offender in unknown the default age is set at 17.</t>
  </si>
  <si>
    <t xml:space="preserve">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</si>
  <si>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These figures include young people sentenced to immediate custody at both Magistrates' and Crown Court.</t>
  </si>
  <si>
    <t xml:space="preserve">The number and proportion of matched young offender cohort sentenced to immediate custody in 2014 that were at the end of KS4 in academic years 2011/12 and 2012/13 and achieved the </t>
  </si>
  <si>
    <t>Number of Young Offenders sentenced to immediate custody in 2014 matched to a KS4 attainment record in academic years 2011/12 and 2012/13</t>
  </si>
  <si>
    <t xml:space="preserve">Therefore, the number of young people presented above does not represent the total number of young people going on to offend in academic years 2011/12 and 2012/13, </t>
  </si>
  <si>
    <t>for example, a young person could be given a short custodial sentence in early 2014 and a long custodial sentence in late 2014.</t>
  </si>
  <si>
    <t xml:space="preserve">i) Professor Alison Wolf’s Review of Vocational Education recommendations which: restrict the qualifications counted; </t>
  </si>
  <si>
    <t xml:space="preserve">prevent any qualification from counting as larger than one GCSE; and cap the number of non-GCSEs included in performance measures at two per pupil, and </t>
  </si>
  <si>
    <t>ii) an early entry policy to only count a pupil’s first attempt at a qualification, in subjects counted in the English Baccalaureate.</t>
  </si>
  <si>
    <t>(5)  Unlike tables 6.3. and 6.4, the figures in table 6.2 are based on only academic years 2011/12 and 2012/13.  Academic year 2013/14 data has been excluded as two major reforms were implemented in this year:</t>
  </si>
  <si>
    <t>The number and proportion of matched young offender cohort sentenced to immediate custody in 2014, that were at the end of KS4 in academic years 2011/12 to 2013/14</t>
  </si>
  <si>
    <t>Number of Young Offenders sentenced to immediate custody in 2014 matched to a FSM record at KS4 academic year 2011/12 to 2013/14</t>
  </si>
  <si>
    <t>% known to be eligible for FSM at end of KS4 for academic years 2011/12 to 2013/14</t>
  </si>
  <si>
    <t xml:space="preserve">(2) The matched cohort is based on those young offenders sentenced in 2014 that could be matched to the Key Stage 4 attainment data for academic years 2011/12 to 2013/14 from the School Census data. </t>
  </si>
  <si>
    <t xml:space="preserve">The number and proportion of matched young offender cohort sentenced to immediate custody in 2014 that were at the end of KS4 in academic year 2011/12 to 2013/14, </t>
  </si>
  <si>
    <t>Number of Young Offenders sentenced to immediate custody in 2014 matched to SEN Provision measure at KS4 for Academic Years 2011/12 to 2013/14</t>
  </si>
  <si>
    <t xml:space="preserve">(1) The matched cohort is based on those young offenders sentenced in 2014 that could be matched to the Key Stage 4 attainment data and the corresponding SEN provision recorded for academic years 2011/12 to 2013/14 from the School Census data. </t>
  </si>
  <si>
    <r>
      <t xml:space="preserve">The number and proportion of matched young offenders aged 16 and 17 sentenced to immediate custody in 2014 who </t>
    </r>
    <r>
      <rPr>
        <sz val="11"/>
        <rFont val="Calibri"/>
        <family val="2"/>
      </rPr>
      <t>were recorded as being Looked After Children as at 31</t>
    </r>
    <r>
      <rPr>
        <vertAlign val="superscript"/>
        <sz val="11"/>
        <color indexed="8"/>
        <rFont val="Calibri"/>
        <family val="2"/>
      </rPr>
      <t>st</t>
    </r>
    <r>
      <rPr>
        <sz val="11"/>
        <rFont val="Calibri"/>
        <family val="2"/>
      </rPr>
      <t xml:space="preserve"> March 2014, by ethnicity and custodial sentence length</t>
    </r>
  </si>
  <si>
    <t>(3) It is important to note that by using this measure, the analysis takes no account of how long the children were in care and does not count the young offenders who were LAC during 2014 (or previously) but were looked after specifically on 31st March 2014.</t>
  </si>
  <si>
    <t xml:space="preserve">(4) Due to the matching methodology, the above figures are an under-estimate of the total number of young people who were LAC in 2014, </t>
  </si>
  <si>
    <t>Table 6.6 - Proportion of those aged 15 to 17 that were sentenced to immediate custody in 2014 who have been Persistently Absent / Permanently Excluded from school</t>
  </si>
  <si>
    <t xml:space="preserve">Number and proportion of matched young offenders aged 15 to 17 on their court sentence date that were sentenced to immediate custody in 2014 and that have ever had a </t>
  </si>
  <si>
    <t>Number of Young Offenders aged 15 to 17 that were sentenced to immediate custody in 2014 matched to School Census</t>
  </si>
  <si>
    <t>Number of matched young offenders aged 15 to 17 that were sentenced to immediate custody in 2014 that have ever had a record of persistent absence from school</t>
  </si>
  <si>
    <t>Number of matched young offenders aged 15 to 17 that were sentenced to immediate custody in 2014 that have ever had a record of being permanently excluded from school</t>
  </si>
  <si>
    <t>for more than 10% of the total number of school sessions available. This 10% measure has been applied retrospectively to all previous years.</t>
  </si>
  <si>
    <t>record of being persistently absent or permanently excluded from school between academic years 2006/07 and 2013/14, by ethnicity and custodial sentence length.</t>
  </si>
  <si>
    <t>For more information on the matching methdology - please see the publication 'Understanding the Educational Background of Young Offenders'</t>
  </si>
  <si>
    <t>***</t>
  </si>
  <si>
    <t>**</t>
  </si>
  <si>
    <t/>
  </si>
  <si>
    <t>** Proportions significantly different at 95%</t>
  </si>
  <si>
    <t>*** Proportions significantly different at 99%</t>
  </si>
  <si>
    <t>* Proportions significantly different at 90%</t>
  </si>
  <si>
    <t>Table 6.1: Volume and proportion of young people sentenced to immediate custody for indictable offences by age (on sentence date) in 2016</t>
  </si>
  <si>
    <t>Volume and proportion of young people sentenced to immediate custody for indictable offences by age (on sentence date) in 2016</t>
  </si>
  <si>
    <t>Summary offences are not included here because the completeness and quality of the ethnicity data for high-volume summary offences is insufficient.</t>
  </si>
  <si>
    <t>(4) * indicates where counts of 5 or less have been suppressed or is used in order to maintain the integrity of other figures that have been suppressed.</t>
  </si>
  <si>
    <t>(6) * indicates where counts of 5 or less have been suppressed or is used in order to maintain the integrity of other figures that have been suppressed.</t>
  </si>
  <si>
    <t>(7) * indicates where counts of 5 or less have been suppressed or is used in order to maintain the integrity of other figures that have been suppressed.</t>
  </si>
  <si>
    <t>(7) These figures may not sum to the total figures published in the publication 'Understanding the Educational Background of Young Offenders'.  Young people who did not have an ethnicity code recorded in the data have been excluded.</t>
  </si>
  <si>
    <t>(5) These figures may not sum to the total figures published in the publication 'Understanding the Educational Background of Young Offenders'.  Young people who did not have an ethnicity code recorded in the data have been excluded.</t>
  </si>
  <si>
    <t>(8) These figures may not sum to the total figures published in the publication 'Understanding the Educational Background of Young Offenders'.  Young people who did not have an ethnicity code recorded in the data have been excluded.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</si>
</sst>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0"/>
    <numFmt numFmtId="180" formatCode="0.00000"/>
    <numFmt numFmtId="181" formatCode="0.000%"/>
    <numFmt numFmtId="182" formatCode="0.000000"/>
    <numFmt numFmtId="183" formatCode="0.0000000"/>
    <numFmt numFmtId="184" formatCode="0.00000000"/>
    <numFmt numFmtId="185" formatCode="0.000000000"/>
  </numFmts>
  <fonts count="80">
    <font>
      <sz val="11"/>
      <color theme="1"/>
      <name val="Calibri"/>
      <family val="2"/>
    </font>
    <font>
      <sz val="11"/>
      <color indexed="8"/>
      <name val="Calibri"/>
      <family val="2"/>
    </font>
    <font>
      <sz val="10"/>
      <name val="Arial"/>
      <family val="2"/>
    </font>
    <font>
      <b/>
      <sz val="11"/>
      <name val="Arial"/>
      <family val="2"/>
    </font>
    <font>
      <u val="single"/>
      <sz val="8.5"/>
      <color indexed="12"/>
      <name val="Arial"/>
      <family val="2"/>
    </font>
    <font>
      <b/>
      <sz val="10"/>
      <name val="Arial"/>
      <family val="2"/>
    </font>
    <font>
      <b/>
      <i/>
      <u val="single"/>
      <sz val="13"/>
      <color indexed="8"/>
      <name val="Arial"/>
      <family val="2"/>
    </font>
    <font>
      <sz val="8.5"/>
      <color indexed="12"/>
      <name val="Arial"/>
      <family val="2"/>
    </font>
    <font>
      <b/>
      <sz val="11"/>
      <name val="Calibri"/>
      <family val="2"/>
    </font>
    <font>
      <b/>
      <sz val="14"/>
      <name val="Calibri"/>
      <family val="2"/>
    </font>
    <font>
      <sz val="11"/>
      <name val="Calibri"/>
      <family val="2"/>
    </font>
    <font>
      <vertAlign val="superscript"/>
      <sz val="11"/>
      <color indexed="8"/>
      <name val="Calibri"/>
      <family val="2"/>
    </font>
    <font>
      <u val="single"/>
      <sz val="10"/>
      <color indexed="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3"/>
      <color indexed="8"/>
      <name val="Arial"/>
      <family val="2"/>
    </font>
    <font>
      <sz val="9"/>
      <color indexed="8"/>
      <name val="Calibri"/>
      <family val="2"/>
    </font>
    <font>
      <b/>
      <sz val="12"/>
      <color indexed="8"/>
      <name val="Calibri"/>
      <family val="2"/>
    </font>
    <font>
      <sz val="12"/>
      <color indexed="8"/>
      <name val="Calibri"/>
      <family val="2"/>
    </font>
    <font>
      <u val="single"/>
      <sz val="9"/>
      <color indexed="8"/>
      <name val="Calibri"/>
      <family val="2"/>
    </font>
    <font>
      <i/>
      <sz val="11"/>
      <color indexed="8"/>
      <name val="Calibri"/>
      <family val="2"/>
    </font>
    <font>
      <u val="single"/>
      <sz val="11"/>
      <color indexed="8"/>
      <name val="Calibri"/>
      <family val="2"/>
    </font>
    <font>
      <b/>
      <sz val="14"/>
      <color indexed="8"/>
      <name val="Calibri"/>
      <family val="2"/>
    </font>
    <font>
      <sz val="10"/>
      <color indexed="8"/>
      <name val="Calibri"/>
      <family val="2"/>
    </font>
    <font>
      <b/>
      <sz val="11"/>
      <color indexed="10"/>
      <name val="Calibri"/>
      <family val="2"/>
    </font>
    <font>
      <b/>
      <u val="single"/>
      <sz val="11"/>
      <color indexed="8"/>
      <name val="Calibri"/>
      <family val="2"/>
    </font>
    <font>
      <sz val="10"/>
      <color indexed="8"/>
      <name val="Arial"/>
      <family val="2"/>
    </font>
    <font>
      <i/>
      <sz val="12"/>
      <color indexed="8"/>
      <name val="Calibri"/>
      <family val="2"/>
    </font>
    <font>
      <sz val="11"/>
      <color indexed="56"/>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3"/>
      <color theme="1"/>
      <name val="Arial"/>
      <family val="2"/>
    </font>
    <font>
      <sz val="9"/>
      <color theme="1"/>
      <name val="Calibri"/>
      <family val="2"/>
    </font>
    <font>
      <b/>
      <sz val="12"/>
      <color theme="1"/>
      <name val="Calibri"/>
      <family val="2"/>
    </font>
    <font>
      <sz val="12"/>
      <color theme="1"/>
      <name val="Calibri"/>
      <family val="2"/>
    </font>
    <font>
      <u val="single"/>
      <sz val="9"/>
      <color theme="1"/>
      <name val="Calibri"/>
      <family val="2"/>
    </font>
    <font>
      <i/>
      <sz val="11"/>
      <color theme="1"/>
      <name val="Calibri"/>
      <family val="2"/>
    </font>
    <font>
      <u val="single"/>
      <sz val="11"/>
      <color theme="1"/>
      <name val="Calibri"/>
      <family val="2"/>
    </font>
    <font>
      <b/>
      <sz val="14"/>
      <color theme="1"/>
      <name val="Calibri"/>
      <family val="2"/>
    </font>
    <font>
      <sz val="10"/>
      <color theme="1"/>
      <name val="Calibri"/>
      <family val="2"/>
    </font>
    <font>
      <sz val="11"/>
      <color rgb="FF000000"/>
      <name val="Calibri"/>
      <family val="2"/>
    </font>
    <font>
      <b/>
      <sz val="11"/>
      <color rgb="FFC00000"/>
      <name val="Calibri"/>
      <family val="2"/>
    </font>
    <font>
      <b/>
      <u val="single"/>
      <sz val="11"/>
      <color theme="1"/>
      <name val="Calibri"/>
      <family val="2"/>
    </font>
    <font>
      <sz val="10"/>
      <color theme="1"/>
      <name val="Arial"/>
      <family val="2"/>
    </font>
    <font>
      <i/>
      <sz val="12"/>
      <color theme="1"/>
      <name val="Calibri"/>
      <family val="2"/>
    </font>
    <font>
      <sz val="11"/>
      <color rgb="FF1F497D"/>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hair"/>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1">
    <xf numFmtId="0" fontId="0" fillId="0" borderId="0" xfId="0" applyFont="1" applyAlignment="1">
      <alignment/>
    </xf>
    <xf numFmtId="0" fontId="3" fillId="0" borderId="0" xfId="61" applyFont="1" applyFill="1">
      <alignment/>
      <protection/>
    </xf>
    <xf numFmtId="0" fontId="62" fillId="0" borderId="0" xfId="0" applyFont="1" applyAlignment="1">
      <alignment/>
    </xf>
    <xf numFmtId="0" fontId="64" fillId="0" borderId="0" xfId="0" applyFont="1" applyAlignment="1">
      <alignment vertical="center"/>
    </xf>
    <xf numFmtId="0" fontId="65" fillId="0" borderId="0" xfId="0" applyFont="1" applyAlignment="1">
      <alignment/>
    </xf>
    <xf numFmtId="0" fontId="0" fillId="0" borderId="0" xfId="0" applyFill="1" applyAlignment="1">
      <alignment/>
    </xf>
    <xf numFmtId="0" fontId="66" fillId="0" borderId="0" xfId="0" applyFont="1" applyFill="1" applyAlignment="1">
      <alignment/>
    </xf>
    <xf numFmtId="0" fontId="67" fillId="0" borderId="0" xfId="0" applyFont="1" applyFill="1" applyAlignment="1">
      <alignment/>
    </xf>
    <xf numFmtId="0" fontId="62" fillId="0" borderId="10" xfId="0" applyFont="1" applyFill="1" applyBorder="1" applyAlignment="1">
      <alignment horizontal="center"/>
    </xf>
    <xf numFmtId="0" fontId="62" fillId="0" borderId="10" xfId="0" applyFont="1" applyFill="1" applyBorder="1" applyAlignment="1">
      <alignment horizontal="center" wrapText="1"/>
    </xf>
    <xf numFmtId="0" fontId="0" fillId="0" borderId="10" xfId="0" applyFill="1" applyBorder="1" applyAlignment="1">
      <alignment/>
    </xf>
    <xf numFmtId="3" fontId="0" fillId="0" borderId="10" xfId="0" applyNumberFormat="1" applyFill="1" applyBorder="1" applyAlignment="1">
      <alignment/>
    </xf>
    <xf numFmtId="177" fontId="0" fillId="0" borderId="10" xfId="71" applyNumberFormat="1" applyFont="1" applyFill="1" applyBorder="1" applyAlignment="1">
      <alignment/>
    </xf>
    <xf numFmtId="0" fontId="62" fillId="0" borderId="10" xfId="0" applyFont="1" applyFill="1" applyBorder="1" applyAlignment="1">
      <alignment/>
    </xf>
    <xf numFmtId="3" fontId="62" fillId="0" borderId="10" xfId="0" applyNumberFormat="1" applyFont="1" applyFill="1" applyBorder="1" applyAlignment="1">
      <alignment/>
    </xf>
    <xf numFmtId="177" fontId="62" fillId="0" borderId="10" xfId="0" applyNumberFormat="1" applyFont="1" applyFill="1" applyBorder="1" applyAlignment="1">
      <alignment/>
    </xf>
    <xf numFmtId="0" fontId="68" fillId="0" borderId="0" xfId="0" applyFont="1" applyFill="1" applyBorder="1" applyAlignment="1">
      <alignment/>
    </xf>
    <xf numFmtId="0" fontId="65" fillId="0" borderId="0" xfId="0" applyFont="1" applyFill="1" applyAlignment="1">
      <alignment/>
    </xf>
    <xf numFmtId="0" fontId="62" fillId="0" borderId="11" xfId="0" applyFont="1" applyBorder="1" applyAlignment="1">
      <alignment vertical="center"/>
    </xf>
    <xf numFmtId="0" fontId="62" fillId="0" borderId="11" xfId="0" applyFont="1" applyBorder="1" applyAlignment="1">
      <alignment vertical="center" wrapText="1"/>
    </xf>
    <xf numFmtId="0" fontId="7" fillId="0" borderId="0" xfId="54" applyFont="1" applyAlignment="1" applyProtection="1">
      <alignment vertical="center" wrapText="1"/>
      <protection/>
    </xf>
    <xf numFmtId="0" fontId="0" fillId="0" borderId="12" xfId="0" applyFill="1" applyBorder="1" applyAlignment="1">
      <alignment/>
    </xf>
    <xf numFmtId="0" fontId="62" fillId="0" borderId="0" xfId="0" applyFont="1" applyFill="1" applyAlignment="1">
      <alignment/>
    </xf>
    <xf numFmtId="0" fontId="0" fillId="0" borderId="0" xfId="0" applyFill="1" applyBorder="1" applyAlignment="1">
      <alignment/>
    </xf>
    <xf numFmtId="0" fontId="0" fillId="0" borderId="12" xfId="0" applyBorder="1" applyAlignment="1">
      <alignment/>
    </xf>
    <xf numFmtId="0" fontId="66" fillId="0" borderId="0" xfId="0" applyFont="1" applyAlignment="1">
      <alignment/>
    </xf>
    <xf numFmtId="0" fontId="62" fillId="0" borderId="13" xfId="0" applyFont="1" applyBorder="1" applyAlignment="1">
      <alignment horizontal="right" wrapText="1"/>
    </xf>
    <xf numFmtId="0" fontId="62" fillId="0" borderId="12" xfId="0" applyFont="1" applyBorder="1" applyAlignment="1">
      <alignment horizontal="right" wrapText="1"/>
    </xf>
    <xf numFmtId="177" fontId="0" fillId="0" borderId="0" xfId="71" applyNumberFormat="1" applyFont="1" applyFill="1" applyBorder="1" applyAlignment="1">
      <alignment horizontal="right"/>
    </xf>
    <xf numFmtId="0" fontId="62" fillId="0" borderId="0" xfId="0" applyFont="1" applyFill="1" applyBorder="1" applyAlignment="1">
      <alignment/>
    </xf>
    <xf numFmtId="0" fontId="69" fillId="0" borderId="0" xfId="0" applyFont="1" applyFill="1" applyBorder="1" applyAlignment="1" quotePrefix="1">
      <alignment/>
    </xf>
    <xf numFmtId="0" fontId="69" fillId="0" borderId="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172" fontId="0" fillId="0" borderId="15" xfId="0" applyNumberFormat="1" applyFont="1" applyFill="1" applyBorder="1" applyAlignment="1">
      <alignment horizontal="right"/>
    </xf>
    <xf numFmtId="0" fontId="0" fillId="0" borderId="0" xfId="0" applyFont="1" applyFill="1" applyAlignment="1">
      <alignment/>
    </xf>
    <xf numFmtId="172" fontId="0" fillId="0" borderId="16" xfId="0" applyNumberFormat="1" applyFont="1" applyFill="1" applyBorder="1" applyAlignment="1">
      <alignment horizontal="right"/>
    </xf>
    <xf numFmtId="0" fontId="0" fillId="0" borderId="17" xfId="0" applyFont="1" applyFill="1" applyBorder="1" applyAlignment="1">
      <alignment/>
    </xf>
    <xf numFmtId="0" fontId="0" fillId="0" borderId="0" xfId="0" applyFont="1" applyFill="1" applyBorder="1" applyAlignment="1">
      <alignment/>
    </xf>
    <xf numFmtId="172" fontId="0" fillId="0" borderId="18"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ill="1" applyAlignment="1">
      <alignment horizontal="right"/>
    </xf>
    <xf numFmtId="172" fontId="0" fillId="0" borderId="0" xfId="0" applyNumberFormat="1" applyFill="1" applyAlignment="1">
      <alignment horizontal="right"/>
    </xf>
    <xf numFmtId="0" fontId="62"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172" fontId="0" fillId="0" borderId="21" xfId="0" applyNumberFormat="1" applyFont="1" applyFill="1" applyBorder="1" applyAlignment="1">
      <alignment horizontal="right"/>
    </xf>
    <xf numFmtId="0" fontId="0" fillId="0" borderId="19" xfId="0" applyFont="1" applyFill="1" applyBorder="1" applyAlignment="1">
      <alignment/>
    </xf>
    <xf numFmtId="172" fontId="0" fillId="0" borderId="22"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23" xfId="0" applyNumberFormat="1" applyFont="1" applyFill="1" applyBorder="1" applyAlignment="1">
      <alignment horizontal="right"/>
    </xf>
    <xf numFmtId="0" fontId="0" fillId="0" borderId="19" xfId="0" applyFill="1" applyBorder="1" applyAlignment="1">
      <alignment horizontal="right"/>
    </xf>
    <xf numFmtId="172" fontId="0" fillId="0" borderId="19" xfId="0" applyNumberFormat="1" applyFill="1" applyBorder="1" applyAlignment="1">
      <alignment horizontal="right"/>
    </xf>
    <xf numFmtId="172" fontId="0" fillId="0" borderId="24" xfId="0" applyNumberFormat="1" applyFont="1" applyFill="1" applyBorder="1" applyAlignment="1">
      <alignment horizontal="right"/>
    </xf>
    <xf numFmtId="0" fontId="62" fillId="0" borderId="12" xfId="0" applyFont="1" applyFill="1" applyBorder="1" applyAlignment="1">
      <alignment/>
    </xf>
    <xf numFmtId="0" fontId="0" fillId="0" borderId="25" xfId="0" applyFont="1" applyFill="1" applyBorder="1" applyAlignment="1">
      <alignment/>
    </xf>
    <xf numFmtId="0" fontId="0" fillId="0" borderId="12" xfId="0" applyFont="1" applyFill="1" applyBorder="1" applyAlignment="1">
      <alignment/>
    </xf>
    <xf numFmtId="172" fontId="0" fillId="0" borderId="12" xfId="0" applyNumberFormat="1" applyFont="1" applyFill="1" applyBorder="1" applyAlignment="1">
      <alignment horizontal="right"/>
    </xf>
    <xf numFmtId="172" fontId="0" fillId="0" borderId="26" xfId="0" applyNumberFormat="1" applyFont="1" applyFill="1" applyBorder="1" applyAlignment="1">
      <alignment horizontal="right"/>
    </xf>
    <xf numFmtId="0" fontId="0" fillId="0" borderId="27" xfId="0" applyFont="1" applyFill="1" applyBorder="1" applyAlignment="1">
      <alignment/>
    </xf>
    <xf numFmtId="172" fontId="0" fillId="0" borderId="28" xfId="0" applyNumberFormat="1" applyFont="1" applyFill="1" applyBorder="1" applyAlignment="1">
      <alignment horizontal="right"/>
    </xf>
    <xf numFmtId="0" fontId="0" fillId="0" borderId="12" xfId="0" applyFill="1" applyBorder="1" applyAlignment="1">
      <alignment horizontal="right"/>
    </xf>
    <xf numFmtId="172" fontId="0" fillId="0" borderId="28" xfId="0" applyNumberFormat="1" applyFill="1" applyBorder="1" applyAlignment="1">
      <alignment horizontal="right"/>
    </xf>
    <xf numFmtId="0" fontId="0" fillId="0" borderId="28" xfId="0" applyFill="1" applyBorder="1" applyAlignment="1">
      <alignment horizontal="right"/>
    </xf>
    <xf numFmtId="0" fontId="70" fillId="0" borderId="0" xfId="0" applyFont="1" applyAlignment="1">
      <alignment/>
    </xf>
    <xf numFmtId="0" fontId="68" fillId="0" borderId="0" xfId="0" applyFont="1" applyAlignment="1">
      <alignment/>
    </xf>
    <xf numFmtId="0" fontId="0" fillId="0" borderId="0" xfId="63" applyFill="1">
      <alignment/>
      <protection/>
    </xf>
    <xf numFmtId="0" fontId="71" fillId="0" borderId="0" xfId="63" applyFont="1" applyFill="1">
      <alignment/>
      <protection/>
    </xf>
    <xf numFmtId="0" fontId="0" fillId="0" borderId="0" xfId="63" applyFont="1" applyAlignment="1">
      <alignment vertical="center"/>
      <protection/>
    </xf>
    <xf numFmtId="0" fontId="0" fillId="0" borderId="12" xfId="63" applyFill="1" applyBorder="1">
      <alignment/>
      <protection/>
    </xf>
    <xf numFmtId="0" fontId="62" fillId="0" borderId="12" xfId="63" applyFont="1" applyFill="1" applyBorder="1" applyAlignment="1">
      <alignment vertical="top"/>
      <protection/>
    </xf>
    <xf numFmtId="0" fontId="8" fillId="0" borderId="12" xfId="63" applyFont="1" applyFill="1" applyBorder="1" applyAlignment="1">
      <alignment horizontal="center" vertical="top" wrapText="1"/>
      <protection/>
    </xf>
    <xf numFmtId="0" fontId="62" fillId="0" borderId="12" xfId="63" applyFont="1" applyFill="1" applyBorder="1" applyAlignment="1">
      <alignment horizontal="center" vertical="top" wrapText="1"/>
      <protection/>
    </xf>
    <xf numFmtId="0" fontId="0" fillId="0" borderId="0" xfId="63" applyFill="1" applyAlignment="1">
      <alignment horizontal="center" vertical="top"/>
      <protection/>
    </xf>
    <xf numFmtId="0" fontId="62" fillId="0" borderId="0" xfId="63" applyFont="1" applyFill="1">
      <alignment/>
      <protection/>
    </xf>
    <xf numFmtId="0" fontId="0" fillId="0" borderId="0" xfId="63" applyFont="1" applyFill="1" applyAlignment="1">
      <alignment horizontal="center"/>
      <protection/>
    </xf>
    <xf numFmtId="3" fontId="0" fillId="0" borderId="0" xfId="63" applyNumberFormat="1" applyFill="1" applyAlignment="1">
      <alignment horizontal="center"/>
      <protection/>
    </xf>
    <xf numFmtId="0" fontId="0" fillId="0" borderId="0" xfId="63" applyFont="1" applyFill="1" applyBorder="1" applyAlignment="1">
      <alignment horizontal="center"/>
      <protection/>
    </xf>
    <xf numFmtId="0" fontId="0" fillId="0" borderId="0" xfId="63" applyFill="1" applyBorder="1">
      <alignment/>
      <protection/>
    </xf>
    <xf numFmtId="0" fontId="62" fillId="0" borderId="0" xfId="63" applyFont="1" applyFill="1" applyAlignment="1">
      <alignment horizontal="center"/>
      <protection/>
    </xf>
    <xf numFmtId="9" fontId="10" fillId="0" borderId="0" xfId="72" applyFont="1" applyFill="1" applyAlignment="1">
      <alignment horizontal="center"/>
    </xf>
    <xf numFmtId="3" fontId="0" fillId="0" borderId="0" xfId="63" applyNumberFormat="1" applyFill="1" applyBorder="1" applyAlignment="1">
      <alignment horizontal="center"/>
      <protection/>
    </xf>
    <xf numFmtId="0" fontId="0" fillId="0" borderId="0" xfId="63" applyFill="1" applyAlignment="1">
      <alignment horizontal="center"/>
      <protection/>
    </xf>
    <xf numFmtId="0" fontId="72" fillId="0" borderId="0" xfId="63" applyFont="1" applyFill="1">
      <alignment/>
      <protection/>
    </xf>
    <xf numFmtId="0" fontId="72" fillId="0" borderId="0" xfId="63" applyFont="1" applyFill="1" applyAlignment="1">
      <alignment horizontal="left" indent="2"/>
      <protection/>
    </xf>
    <xf numFmtId="0" fontId="72" fillId="0" borderId="0" xfId="63" applyFont="1" applyFill="1" applyAlignment="1">
      <alignment horizontal="left" indent="3"/>
      <protection/>
    </xf>
    <xf numFmtId="0" fontId="4" fillId="0" borderId="0" xfId="55" applyFill="1" applyAlignment="1" applyProtection="1">
      <alignment/>
      <protection/>
    </xf>
    <xf numFmtId="0" fontId="0" fillId="0" borderId="0" xfId="63">
      <alignment/>
      <protection/>
    </xf>
    <xf numFmtId="0" fontId="9" fillId="0" borderId="0" xfId="63" applyFont="1">
      <alignment/>
      <protection/>
    </xf>
    <xf numFmtId="0" fontId="0" fillId="0" borderId="12" xfId="63" applyBorder="1">
      <alignment/>
      <protection/>
    </xf>
    <xf numFmtId="0" fontId="62" fillId="0" borderId="12" xfId="63" applyFont="1" applyBorder="1" applyAlignment="1">
      <alignment vertical="top"/>
      <protection/>
    </xf>
    <xf numFmtId="3" fontId="0" fillId="0" borderId="0" xfId="63" applyNumberFormat="1" applyFont="1" applyAlignment="1">
      <alignment horizontal="center"/>
      <protection/>
    </xf>
    <xf numFmtId="9" fontId="10" fillId="0" borderId="0" xfId="72" applyFont="1" applyAlignment="1">
      <alignment horizontal="center"/>
    </xf>
    <xf numFmtId="9" fontId="0" fillId="0" borderId="0" xfId="63" applyNumberFormat="1">
      <alignment/>
      <protection/>
    </xf>
    <xf numFmtId="3" fontId="0" fillId="0" borderId="0" xfId="63" applyNumberFormat="1" applyFont="1" applyBorder="1" applyAlignment="1">
      <alignment horizontal="center"/>
      <protection/>
    </xf>
    <xf numFmtId="9" fontId="10" fillId="0" borderId="0" xfId="72" applyFont="1" applyBorder="1" applyAlignment="1">
      <alignment horizontal="center"/>
    </xf>
    <xf numFmtId="0" fontId="62" fillId="0" borderId="0" xfId="63" applyFont="1" applyBorder="1" applyAlignment="1">
      <alignment horizontal="center"/>
      <protection/>
    </xf>
    <xf numFmtId="3" fontId="0" fillId="0" borderId="0" xfId="63" applyNumberFormat="1" applyFont="1" applyFill="1" applyBorder="1" applyAlignment="1">
      <alignment horizontal="center" vertical="top"/>
      <protection/>
    </xf>
    <xf numFmtId="9" fontId="0" fillId="0" borderId="0" xfId="72" applyFont="1" applyBorder="1" applyAlignment="1">
      <alignment horizontal="center" vertical="top"/>
    </xf>
    <xf numFmtId="0" fontId="0" fillId="0" borderId="0" xfId="63" applyBorder="1">
      <alignment/>
      <protection/>
    </xf>
    <xf numFmtId="0" fontId="0" fillId="0" borderId="0" xfId="63" applyFont="1" applyBorder="1" applyAlignment="1">
      <alignment horizontal="center"/>
      <protection/>
    </xf>
    <xf numFmtId="0" fontId="62" fillId="0" borderId="0" xfId="63" applyFont="1">
      <alignment/>
      <protection/>
    </xf>
    <xf numFmtId="0" fontId="62" fillId="0" borderId="0" xfId="63" applyFont="1">
      <alignment/>
      <protection/>
    </xf>
    <xf numFmtId="3" fontId="62" fillId="0" borderId="0" xfId="63" applyNumberFormat="1" applyFont="1" applyFill="1" applyBorder="1" applyAlignment="1">
      <alignment horizontal="center" vertical="top"/>
      <protection/>
    </xf>
    <xf numFmtId="9" fontId="62" fillId="0" borderId="0" xfId="72" applyFont="1" applyBorder="1" applyAlignment="1">
      <alignment horizontal="center" vertical="top"/>
    </xf>
    <xf numFmtId="0" fontId="72" fillId="0" borderId="0" xfId="63" applyFont="1">
      <alignment/>
      <protection/>
    </xf>
    <xf numFmtId="0" fontId="72" fillId="0" borderId="0" xfId="63" applyFont="1" applyAlignment="1">
      <alignment horizontal="left" indent="1"/>
      <protection/>
    </xf>
    <xf numFmtId="0" fontId="72" fillId="0" borderId="0" xfId="63" applyFont="1" applyBorder="1" applyAlignment="1">
      <alignment horizontal="left" indent="2"/>
      <protection/>
    </xf>
    <xf numFmtId="0" fontId="71" fillId="0" borderId="0" xfId="63" applyFont="1">
      <alignment/>
      <protection/>
    </xf>
    <xf numFmtId="0" fontId="0" fillId="0" borderId="0" xfId="63" applyFont="1">
      <alignment/>
      <protection/>
    </xf>
    <xf numFmtId="0" fontId="0" fillId="0" borderId="0" xfId="63" applyAlignment="1">
      <alignment horizontal="center"/>
      <protection/>
    </xf>
    <xf numFmtId="3" fontId="0" fillId="0" borderId="0" xfId="63" applyNumberFormat="1" applyBorder="1" applyAlignment="1">
      <alignment horizontal="center"/>
      <protection/>
    </xf>
    <xf numFmtId="0" fontId="0" fillId="0" borderId="0" xfId="63" applyBorder="1" applyAlignment="1">
      <alignment horizontal="center"/>
      <protection/>
    </xf>
    <xf numFmtId="0" fontId="0" fillId="0" borderId="0" xfId="63" applyFill="1" applyBorder="1" applyAlignment="1">
      <alignment horizontal="center"/>
      <protection/>
    </xf>
    <xf numFmtId="9" fontId="0" fillId="0" borderId="0" xfId="63" applyNumberFormat="1" applyFill="1" applyBorder="1" applyAlignment="1">
      <alignment horizontal="center"/>
      <protection/>
    </xf>
    <xf numFmtId="3" fontId="62" fillId="0" borderId="0" xfId="63" applyNumberFormat="1" applyFont="1" applyFill="1" applyBorder="1" applyAlignment="1">
      <alignment horizontal="center"/>
      <protection/>
    </xf>
    <xf numFmtId="9" fontId="62" fillId="0" borderId="0" xfId="63" applyNumberFormat="1" applyFont="1" applyFill="1" applyBorder="1" applyAlignment="1">
      <alignment horizontal="center"/>
      <protection/>
    </xf>
    <xf numFmtId="0" fontId="0" fillId="0" borderId="0" xfId="63" applyAlignment="1">
      <alignment horizontal="right"/>
      <protection/>
    </xf>
    <xf numFmtId="3" fontId="62" fillId="0" borderId="0" xfId="63" applyNumberFormat="1" applyFont="1" applyBorder="1" applyAlignment="1">
      <alignment horizontal="center"/>
      <protection/>
    </xf>
    <xf numFmtId="9" fontId="62" fillId="0" borderId="0" xfId="63" applyNumberFormat="1" applyFont="1" applyBorder="1" applyAlignment="1">
      <alignment horizontal="center"/>
      <protection/>
    </xf>
    <xf numFmtId="9" fontId="0" fillId="0" borderId="0" xfId="63" applyNumberFormat="1" applyBorder="1" applyAlignment="1">
      <alignment horizontal="center"/>
      <protection/>
    </xf>
    <xf numFmtId="0" fontId="72" fillId="0" borderId="0" xfId="63" applyFont="1" applyAlignment="1">
      <alignment vertical="center"/>
      <protection/>
    </xf>
    <xf numFmtId="0" fontId="0" fillId="0" borderId="0" xfId="63" applyAlignment="1">
      <alignment vertical="center"/>
      <protection/>
    </xf>
    <xf numFmtId="0" fontId="72" fillId="0" borderId="0" xfId="63" applyFont="1" applyAlignment="1">
      <alignment horizontal="left" vertical="center" indent="1"/>
      <protection/>
    </xf>
    <xf numFmtId="0" fontId="72" fillId="0" borderId="0" xfId="63" applyFont="1" applyFill="1" applyAlignment="1">
      <alignment horizontal="left" vertical="top"/>
      <protection/>
    </xf>
    <xf numFmtId="0" fontId="0" fillId="0" borderId="0" xfId="63" applyAlignment="1">
      <alignment vertical="top"/>
      <protection/>
    </xf>
    <xf numFmtId="0" fontId="73" fillId="0" borderId="0" xfId="63" applyFont="1" applyFill="1" applyBorder="1" applyAlignment="1">
      <alignment vertical="center"/>
      <protection/>
    </xf>
    <xf numFmtId="3" fontId="0" fillId="0" borderId="29" xfId="63" applyNumberFormat="1" applyFont="1" applyFill="1" applyBorder="1" applyAlignment="1">
      <alignment horizontal="center"/>
      <protection/>
    </xf>
    <xf numFmtId="0" fontId="0" fillId="0" borderId="29" xfId="63" applyFont="1" applyBorder="1" applyAlignment="1">
      <alignment horizontal="center"/>
      <protection/>
    </xf>
    <xf numFmtId="9" fontId="10" fillId="0" borderId="29" xfId="72" applyFont="1" applyFill="1" applyBorder="1" applyAlignment="1">
      <alignment horizontal="center"/>
    </xf>
    <xf numFmtId="3" fontId="0" fillId="0" borderId="0" xfId="63" applyNumberFormat="1" applyFont="1" applyFill="1" applyBorder="1" applyAlignment="1">
      <alignment horizontal="center"/>
      <protection/>
    </xf>
    <xf numFmtId="9" fontId="10" fillId="0" borderId="0" xfId="72" applyFont="1" applyFill="1" applyBorder="1" applyAlignment="1">
      <alignment horizontal="center"/>
    </xf>
    <xf numFmtId="0" fontId="65" fillId="0" borderId="0" xfId="63" applyFont="1" applyAlignment="1">
      <alignment vertical="top"/>
      <protection/>
    </xf>
    <xf numFmtId="0" fontId="72" fillId="0" borderId="0" xfId="63" applyFont="1" applyAlignment="1">
      <alignment vertical="top"/>
      <protection/>
    </xf>
    <xf numFmtId="0" fontId="72" fillId="0" borderId="0" xfId="63" applyFont="1" applyAlignment="1">
      <alignment horizontal="left" indent="2"/>
      <protection/>
    </xf>
    <xf numFmtId="0" fontId="65" fillId="0" borderId="0" xfId="63" applyFont="1" applyAlignment="1">
      <alignment vertical="center"/>
      <protection/>
    </xf>
    <xf numFmtId="0" fontId="0" fillId="0" borderId="0" xfId="63" applyAlignment="1">
      <alignment vertical="center" wrapText="1"/>
      <protection/>
    </xf>
    <xf numFmtId="0" fontId="65" fillId="0" borderId="0" xfId="63" applyFont="1" applyFill="1" applyBorder="1" applyAlignment="1">
      <alignment vertical="center"/>
      <protection/>
    </xf>
    <xf numFmtId="0" fontId="0" fillId="0" borderId="0" xfId="63" applyFont="1" applyFill="1" applyBorder="1" applyAlignment="1">
      <alignment vertical="center" wrapText="1"/>
      <protection/>
    </xf>
    <xf numFmtId="9" fontId="10" fillId="0" borderId="0" xfId="72" applyFont="1" applyAlignment="1">
      <alignment/>
    </xf>
    <xf numFmtId="9" fontId="10" fillId="0" borderId="0" xfId="72" applyFont="1" applyBorder="1" applyAlignment="1">
      <alignment/>
    </xf>
    <xf numFmtId="0" fontId="0" fillId="0" borderId="0" xfId="63" applyFont="1" applyBorder="1">
      <alignment/>
      <protection/>
    </xf>
    <xf numFmtId="9" fontId="0" fillId="0" borderId="0" xfId="72" applyFont="1" applyFill="1" applyBorder="1" applyAlignment="1">
      <alignment horizontal="center"/>
    </xf>
    <xf numFmtId="9" fontId="0" fillId="0" borderId="0" xfId="72" applyFont="1" applyBorder="1" applyAlignment="1">
      <alignment/>
    </xf>
    <xf numFmtId="0" fontId="72" fillId="0" borderId="0" xfId="63" applyFont="1" applyFill="1" applyBorder="1" applyAlignment="1">
      <alignment vertical="center"/>
      <protection/>
    </xf>
    <xf numFmtId="0" fontId="0" fillId="0" borderId="0" xfId="65" applyFont="1">
      <alignment/>
      <protection/>
    </xf>
    <xf numFmtId="0" fontId="62" fillId="0" borderId="0" xfId="65" applyFont="1" applyAlignment="1">
      <alignment horizontal="center"/>
      <protection/>
    </xf>
    <xf numFmtId="178" fontId="0" fillId="0" borderId="0" xfId="65" applyNumberFormat="1" applyFont="1">
      <alignment/>
      <protection/>
    </xf>
    <xf numFmtId="178" fontId="0" fillId="0" borderId="0" xfId="65" applyNumberFormat="1" applyFont="1" applyBorder="1">
      <alignment/>
      <protection/>
    </xf>
    <xf numFmtId="0" fontId="74" fillId="0" borderId="0" xfId="65" applyFont="1">
      <alignment/>
      <protection/>
    </xf>
    <xf numFmtId="0" fontId="0" fillId="0" borderId="0" xfId="65" applyFont="1" applyAlignment="1">
      <alignment horizontal="left"/>
      <protection/>
    </xf>
    <xf numFmtId="0" fontId="0" fillId="33" borderId="0" xfId="65" applyFont="1" applyFill="1">
      <alignment/>
      <protection/>
    </xf>
    <xf numFmtId="10" fontId="0" fillId="0" borderId="0" xfId="71" applyNumberFormat="1" applyFont="1" applyAlignment="1">
      <alignment/>
    </xf>
    <xf numFmtId="3" fontId="0" fillId="0" borderId="0" xfId="65" applyNumberFormat="1" applyFont="1">
      <alignment/>
      <protection/>
    </xf>
    <xf numFmtId="181" fontId="0" fillId="0" borderId="0" xfId="71" applyNumberFormat="1" applyFont="1" applyAlignment="1">
      <alignment/>
    </xf>
    <xf numFmtId="10" fontId="0" fillId="0" borderId="0" xfId="65" applyNumberFormat="1" applyFont="1">
      <alignment/>
      <protection/>
    </xf>
    <xf numFmtId="0" fontId="62" fillId="0" borderId="11" xfId="65" applyFont="1" applyBorder="1">
      <alignment/>
      <protection/>
    </xf>
    <xf numFmtId="0" fontId="62" fillId="0" borderId="11" xfId="65" applyFont="1" applyBorder="1" applyAlignment="1">
      <alignment horizontal="center"/>
      <protection/>
    </xf>
    <xf numFmtId="0" fontId="62" fillId="0" borderId="0" xfId="65" applyFont="1" applyBorder="1">
      <alignment/>
      <protection/>
    </xf>
    <xf numFmtId="0" fontId="62" fillId="0" borderId="0" xfId="65" applyFont="1" applyBorder="1" applyAlignment="1">
      <alignment horizontal="center"/>
      <protection/>
    </xf>
    <xf numFmtId="0" fontId="75" fillId="0" borderId="0" xfId="65" applyFont="1" applyBorder="1">
      <alignment/>
      <protection/>
    </xf>
    <xf numFmtId="0" fontId="2" fillId="0" borderId="0" xfId="0" applyFont="1" applyFill="1" applyBorder="1" applyAlignment="1">
      <alignment wrapText="1"/>
    </xf>
    <xf numFmtId="0" fontId="2" fillId="0" borderId="0" xfId="0" applyFont="1" applyFill="1" applyBorder="1" applyAlignment="1">
      <alignment/>
    </xf>
    <xf numFmtId="0" fontId="0" fillId="0" borderId="0" xfId="65" applyFont="1" applyFill="1">
      <alignment/>
      <protection/>
    </xf>
    <xf numFmtId="0" fontId="5" fillId="0" borderId="0" xfId="0" applyFont="1" applyFill="1" applyBorder="1" applyAlignment="1">
      <alignment/>
    </xf>
    <xf numFmtId="3" fontId="0" fillId="0" borderId="0" xfId="66" applyNumberFormat="1" applyFont="1">
      <alignment/>
      <protection/>
    </xf>
    <xf numFmtId="178" fontId="0" fillId="0" borderId="0" xfId="66" applyNumberFormat="1" applyFont="1">
      <alignment/>
      <protection/>
    </xf>
    <xf numFmtId="0" fontId="0" fillId="0" borderId="0" xfId="66" applyFont="1">
      <alignment/>
      <protection/>
    </xf>
    <xf numFmtId="0" fontId="74" fillId="0" borderId="0" xfId="66" applyFont="1">
      <alignment/>
      <protection/>
    </xf>
    <xf numFmtId="0" fontId="0" fillId="0" borderId="0" xfId="65" applyFont="1" applyAlignment="1">
      <alignment wrapText="1"/>
      <protection/>
    </xf>
    <xf numFmtId="0" fontId="76" fillId="0" borderId="0" xfId="65" applyFont="1" applyAlignment="1">
      <alignment wrapText="1"/>
      <protection/>
    </xf>
    <xf numFmtId="9" fontId="0" fillId="0" borderId="0" xfId="72" applyNumberFormat="1" applyFont="1" applyAlignment="1">
      <alignment/>
    </xf>
    <xf numFmtId="0" fontId="74" fillId="0" borderId="0" xfId="65" applyFont="1" applyFill="1">
      <alignment/>
      <protection/>
    </xf>
    <xf numFmtId="3" fontId="0" fillId="0" borderId="29" xfId="65" applyNumberFormat="1" applyFont="1" applyBorder="1">
      <alignment/>
      <protection/>
    </xf>
    <xf numFmtId="178" fontId="0" fillId="0" borderId="29" xfId="65" applyNumberFormat="1" applyFont="1" applyBorder="1">
      <alignment/>
      <protection/>
    </xf>
    <xf numFmtId="3" fontId="0" fillId="0" borderId="12" xfId="65" applyNumberFormat="1" applyFont="1" applyBorder="1">
      <alignment/>
      <protection/>
    </xf>
    <xf numFmtId="178" fontId="0" fillId="0" borderId="12" xfId="65" applyNumberFormat="1" applyFont="1" applyBorder="1">
      <alignment/>
      <protection/>
    </xf>
    <xf numFmtId="0" fontId="2" fillId="0" borderId="29" xfId="0" applyFont="1" applyFill="1" applyBorder="1" applyAlignment="1">
      <alignment/>
    </xf>
    <xf numFmtId="0" fontId="2" fillId="0" borderId="12" xfId="0" applyFont="1" applyFill="1" applyBorder="1" applyAlignment="1">
      <alignment/>
    </xf>
    <xf numFmtId="0" fontId="76" fillId="0" borderId="29" xfId="65" applyFont="1" applyBorder="1" applyAlignment="1">
      <alignment wrapText="1"/>
      <protection/>
    </xf>
    <xf numFmtId="9" fontId="0" fillId="0" borderId="29" xfId="71" applyNumberFormat="1" applyFont="1" applyFill="1" applyBorder="1" applyAlignment="1">
      <alignment/>
    </xf>
    <xf numFmtId="0" fontId="0" fillId="0" borderId="29" xfId="0" applyFill="1" applyBorder="1" applyAlignment="1">
      <alignment/>
    </xf>
    <xf numFmtId="3" fontId="0" fillId="0" borderId="29" xfId="65" applyNumberFormat="1" applyFont="1" applyFill="1" applyBorder="1">
      <alignment/>
      <protection/>
    </xf>
    <xf numFmtId="178" fontId="0" fillId="0" borderId="29" xfId="65" applyNumberFormat="1" applyFont="1" applyFill="1" applyBorder="1">
      <alignment/>
      <protection/>
    </xf>
    <xf numFmtId="0" fontId="76" fillId="0" borderId="0" xfId="65" applyFont="1" applyBorder="1" applyAlignment="1">
      <alignment wrapText="1"/>
      <protection/>
    </xf>
    <xf numFmtId="9" fontId="0" fillId="0" borderId="0" xfId="71" applyNumberFormat="1" applyFont="1" applyFill="1" applyBorder="1" applyAlignment="1">
      <alignment/>
    </xf>
    <xf numFmtId="3" fontId="0" fillId="0" borderId="0" xfId="65" applyNumberFormat="1" applyFont="1" applyFill="1" applyBorder="1">
      <alignment/>
      <protection/>
    </xf>
    <xf numFmtId="178" fontId="0" fillId="0" borderId="0" xfId="65" applyNumberFormat="1" applyFont="1" applyFill="1" applyBorder="1">
      <alignment/>
      <protection/>
    </xf>
    <xf numFmtId="0" fontId="76" fillId="0" borderId="12" xfId="65" applyFont="1" applyBorder="1" applyAlignment="1">
      <alignment wrapText="1"/>
      <protection/>
    </xf>
    <xf numFmtId="9" fontId="0" fillId="0" borderId="12" xfId="71" applyNumberFormat="1" applyFont="1" applyFill="1" applyBorder="1" applyAlignment="1">
      <alignment/>
    </xf>
    <xf numFmtId="3" fontId="0" fillId="0" borderId="12" xfId="65" applyNumberFormat="1" applyFont="1" applyFill="1" applyBorder="1">
      <alignment/>
      <protection/>
    </xf>
    <xf numFmtId="178" fontId="0" fillId="0" borderId="12" xfId="65" applyNumberFormat="1" applyFont="1" applyFill="1" applyBorder="1">
      <alignment/>
      <protection/>
    </xf>
    <xf numFmtId="9" fontId="0" fillId="0" borderId="29" xfId="65" applyNumberFormat="1" applyFont="1" applyFill="1" applyBorder="1">
      <alignment/>
      <protection/>
    </xf>
    <xf numFmtId="9" fontId="0" fillId="0" borderId="0" xfId="65" applyNumberFormat="1" applyFont="1" applyFill="1" applyBorder="1">
      <alignment/>
      <protection/>
    </xf>
    <xf numFmtId="9" fontId="0" fillId="0" borderId="12" xfId="65" applyNumberFormat="1" applyFont="1" applyFill="1" applyBorder="1">
      <alignment/>
      <protection/>
    </xf>
    <xf numFmtId="0" fontId="0" fillId="0" borderId="29" xfId="65" applyFont="1" applyFill="1" applyBorder="1">
      <alignment/>
      <protection/>
    </xf>
    <xf numFmtId="0" fontId="0" fillId="0" borderId="0" xfId="65" applyFont="1" applyFill="1" applyBorder="1">
      <alignment/>
      <protection/>
    </xf>
    <xf numFmtId="0" fontId="0" fillId="0" borderId="12" xfId="65" applyFont="1" applyFill="1" applyBorder="1">
      <alignment/>
      <protection/>
    </xf>
    <xf numFmtId="0" fontId="0" fillId="0" borderId="29" xfId="65" applyFont="1" applyBorder="1" applyAlignment="1">
      <alignment wrapText="1"/>
      <protection/>
    </xf>
    <xf numFmtId="9" fontId="0" fillId="0" borderId="29" xfId="71" applyNumberFormat="1" applyFont="1" applyBorder="1" applyAlignment="1">
      <alignment/>
    </xf>
    <xf numFmtId="0" fontId="0" fillId="0" borderId="12" xfId="65" applyFont="1" applyBorder="1" applyAlignment="1">
      <alignment wrapText="1"/>
      <protection/>
    </xf>
    <xf numFmtId="9" fontId="0" fillId="0" borderId="12" xfId="71" applyNumberFormat="1" applyFont="1" applyBorder="1" applyAlignment="1">
      <alignment/>
    </xf>
    <xf numFmtId="0" fontId="77" fillId="0" borderId="0" xfId="65" applyFont="1">
      <alignment/>
      <protection/>
    </xf>
    <xf numFmtId="0" fontId="0" fillId="0" borderId="0" xfId="65" applyFont="1" applyFill="1" applyAlignment="1">
      <alignment wrapText="1"/>
      <protection/>
    </xf>
    <xf numFmtId="10" fontId="0" fillId="0" borderId="29" xfId="72" applyNumberFormat="1" applyFont="1" applyBorder="1" applyAlignment="1">
      <alignment/>
    </xf>
    <xf numFmtId="10" fontId="0" fillId="0" borderId="12" xfId="72" applyNumberFormat="1" applyFont="1" applyBorder="1" applyAlignment="1">
      <alignment/>
    </xf>
    <xf numFmtId="3" fontId="0" fillId="0" borderId="12" xfId="65" applyNumberFormat="1" applyFont="1" applyBorder="1">
      <alignment/>
      <protection/>
    </xf>
    <xf numFmtId="0" fontId="62" fillId="0" borderId="12" xfId="63" applyFont="1" applyBorder="1" applyAlignment="1">
      <alignment horizontal="center" vertical="top" wrapText="1"/>
      <protection/>
    </xf>
    <xf numFmtId="0" fontId="2" fillId="0" borderId="30" xfId="0" applyFont="1" applyFill="1" applyBorder="1" applyAlignment="1">
      <alignment/>
    </xf>
    <xf numFmtId="178" fontId="0" fillId="0" borderId="30" xfId="65" applyNumberFormat="1" applyFont="1" applyBorder="1">
      <alignment/>
      <protection/>
    </xf>
    <xf numFmtId="0" fontId="0" fillId="0" borderId="31" xfId="0" applyBorder="1" applyAlignment="1">
      <alignment vertical="center"/>
    </xf>
    <xf numFmtId="0" fontId="0" fillId="0" borderId="31" xfId="0" applyFont="1" applyBorder="1" applyAlignment="1">
      <alignment horizontal="justify" vertical="center"/>
    </xf>
    <xf numFmtId="0" fontId="7" fillId="0" borderId="31" xfId="54" applyFont="1" applyBorder="1" applyAlignment="1" applyProtection="1">
      <alignment vertical="center" wrapText="1"/>
      <protection/>
    </xf>
    <xf numFmtId="0" fontId="0" fillId="0" borderId="12" xfId="0" applyBorder="1" applyAlignment="1">
      <alignment vertical="center"/>
    </xf>
    <xf numFmtId="0" fontId="0" fillId="0" borderId="12" xfId="0" applyFont="1" applyBorder="1" applyAlignment="1">
      <alignment horizontal="justify" vertical="center"/>
    </xf>
    <xf numFmtId="0" fontId="7" fillId="0" borderId="12" xfId="54" applyFont="1" applyBorder="1" applyAlignment="1" applyProtection="1">
      <alignment vertical="center" wrapText="1"/>
      <protection/>
    </xf>
    <xf numFmtId="0" fontId="0" fillId="0" borderId="29" xfId="0" applyBorder="1" applyAlignment="1">
      <alignment vertical="center"/>
    </xf>
    <xf numFmtId="0" fontId="0" fillId="0" borderId="29" xfId="0" applyFont="1" applyBorder="1" applyAlignment="1">
      <alignment horizontal="justify" vertical="center"/>
    </xf>
    <xf numFmtId="0" fontId="7" fillId="0" borderId="29" xfId="54" applyFont="1" applyBorder="1" applyAlignment="1" applyProtection="1">
      <alignment vertical="center" wrapText="1"/>
      <protection/>
    </xf>
    <xf numFmtId="0" fontId="0" fillId="0" borderId="12" xfId="0" applyFont="1" applyBorder="1" applyAlignment="1">
      <alignment vertical="center"/>
    </xf>
    <xf numFmtId="0" fontId="0" fillId="0" borderId="30" xfId="0" applyBorder="1" applyAlignment="1">
      <alignment vertical="center"/>
    </xf>
    <xf numFmtId="0" fontId="0" fillId="0" borderId="30" xfId="0" applyFont="1" applyBorder="1" applyAlignment="1">
      <alignment horizontal="justify" vertical="center"/>
    </xf>
    <xf numFmtId="0" fontId="7" fillId="0" borderId="30" xfId="54" applyFont="1" applyBorder="1" applyAlignment="1" applyProtection="1">
      <alignment vertical="center" wrapText="1"/>
      <protection/>
    </xf>
    <xf numFmtId="0" fontId="0" fillId="0" borderId="0" xfId="0" applyBorder="1" applyAlignment="1">
      <alignment vertical="center"/>
    </xf>
    <xf numFmtId="0" fontId="0" fillId="0" borderId="0" xfId="0" applyFont="1" applyBorder="1" applyAlignment="1">
      <alignment horizontal="justify" vertical="center"/>
    </xf>
    <xf numFmtId="0" fontId="7" fillId="0" borderId="0" xfId="54" applyFont="1" applyBorder="1" applyAlignment="1" applyProtection="1">
      <alignment vertical="center" wrapText="1"/>
      <protection/>
    </xf>
    <xf numFmtId="0" fontId="0" fillId="0" borderId="30" xfId="0" applyBorder="1" applyAlignment="1">
      <alignment/>
    </xf>
    <xf numFmtId="0" fontId="7" fillId="0" borderId="30" xfId="54" applyFont="1" applyBorder="1" applyAlignment="1" applyProtection="1">
      <alignment/>
      <protection/>
    </xf>
    <xf numFmtId="9" fontId="0" fillId="0" borderId="0" xfId="72" applyFont="1" applyFill="1" applyAlignment="1">
      <alignment horizontal="center"/>
    </xf>
    <xf numFmtId="9" fontId="0" fillId="0" borderId="0" xfId="72" applyFont="1" applyFill="1" applyBorder="1" applyAlignment="1">
      <alignment horizontal="center"/>
    </xf>
    <xf numFmtId="3" fontId="0" fillId="0" borderId="0" xfId="63" applyNumberFormat="1" applyFont="1" applyFill="1" applyAlignment="1">
      <alignment horizontal="center"/>
      <protection/>
    </xf>
    <xf numFmtId="0" fontId="72" fillId="0" borderId="0" xfId="0" applyFont="1" applyFill="1" applyAlignment="1">
      <alignment/>
    </xf>
    <xf numFmtId="0" fontId="72" fillId="0" borderId="0" xfId="0" applyFont="1" applyFill="1" applyAlignment="1">
      <alignment horizontal="left" indent="4"/>
    </xf>
    <xf numFmtId="0" fontId="72" fillId="0" borderId="0" xfId="0" applyFont="1" applyFill="1" applyAlignment="1">
      <alignment horizontal="left" indent="5"/>
    </xf>
    <xf numFmtId="9" fontId="0" fillId="0" borderId="0" xfId="72" applyFont="1" applyBorder="1" applyAlignment="1">
      <alignment/>
    </xf>
    <xf numFmtId="9" fontId="0" fillId="0" borderId="0" xfId="72" applyFont="1" applyBorder="1" applyAlignment="1">
      <alignment horizontal="center"/>
    </xf>
    <xf numFmtId="10" fontId="0" fillId="0" borderId="29" xfId="71" applyNumberFormat="1" applyFont="1" applyFill="1" applyBorder="1" applyAlignment="1">
      <alignment/>
    </xf>
    <xf numFmtId="10" fontId="0" fillId="0" borderId="12" xfId="71" applyNumberFormat="1" applyFont="1" applyFill="1" applyBorder="1" applyAlignment="1">
      <alignment/>
    </xf>
    <xf numFmtId="10" fontId="0" fillId="0" borderId="0" xfId="71" applyNumberFormat="1" applyFont="1" applyFill="1" applyBorder="1" applyAlignment="1">
      <alignment/>
    </xf>
    <xf numFmtId="10" fontId="0" fillId="0" borderId="0" xfId="71" applyNumberFormat="1" applyFont="1" applyFill="1" applyAlignment="1">
      <alignment/>
    </xf>
    <xf numFmtId="3" fontId="0" fillId="0" borderId="0" xfId="65" applyNumberFormat="1" applyFont="1" applyFill="1">
      <alignment/>
      <protection/>
    </xf>
    <xf numFmtId="10" fontId="0" fillId="0" borderId="30" xfId="71" applyNumberFormat="1" applyFont="1" applyFill="1" applyBorder="1" applyAlignment="1">
      <alignment/>
    </xf>
    <xf numFmtId="3" fontId="0" fillId="0" borderId="30" xfId="65" applyNumberFormat="1" applyFont="1" applyFill="1" applyBorder="1">
      <alignment/>
      <protection/>
    </xf>
    <xf numFmtId="0" fontId="0" fillId="0" borderId="0" xfId="63" applyFont="1">
      <alignment/>
      <protection/>
    </xf>
    <xf numFmtId="0" fontId="0" fillId="0" borderId="0" xfId="63" applyFont="1" applyFill="1">
      <alignment/>
      <protection/>
    </xf>
    <xf numFmtId="0" fontId="4" fillId="0" borderId="0" xfId="54" applyFill="1" applyAlignment="1" applyProtection="1">
      <alignment/>
      <protection/>
    </xf>
    <xf numFmtId="0" fontId="0" fillId="0" borderId="0" xfId="65" applyFont="1" applyAlignment="1">
      <alignment horizontal="left"/>
      <protection/>
    </xf>
    <xf numFmtId="0" fontId="0" fillId="0" borderId="0" xfId="0" applyNumberFormat="1" applyFill="1" applyBorder="1" applyAlignment="1">
      <alignment/>
    </xf>
    <xf numFmtId="9" fontId="0" fillId="0" borderId="12" xfId="0" applyNumberFormat="1" applyFill="1" applyBorder="1" applyAlignment="1">
      <alignment/>
    </xf>
    <xf numFmtId="9" fontId="0" fillId="0" borderId="12" xfId="71" applyFont="1" applyFill="1" applyBorder="1" applyAlignment="1">
      <alignment/>
    </xf>
    <xf numFmtId="9" fontId="0" fillId="0" borderId="0" xfId="0" applyNumberFormat="1" applyFill="1" applyBorder="1" applyAlignment="1">
      <alignment/>
    </xf>
    <xf numFmtId="0" fontId="0" fillId="0" borderId="12" xfId="0" applyFill="1" applyBorder="1" applyAlignment="1">
      <alignment horizontal="center"/>
    </xf>
    <xf numFmtId="9" fontId="0" fillId="0" borderId="0" xfId="71" applyFont="1" applyFill="1" applyBorder="1" applyAlignment="1">
      <alignment/>
    </xf>
    <xf numFmtId="0" fontId="0" fillId="0" borderId="12" xfId="0" applyNumberFormat="1" applyFill="1" applyBorder="1" applyAlignment="1">
      <alignment/>
    </xf>
    <xf numFmtId="0" fontId="0" fillId="0" borderId="0" xfId="0" applyAlignment="1">
      <alignment/>
    </xf>
    <xf numFmtId="0" fontId="78" fillId="0" borderId="0" xfId="0" applyFont="1" applyAlignment="1">
      <alignment vertical="center"/>
    </xf>
    <xf numFmtId="0" fontId="62" fillId="0" borderId="30" xfId="0" applyFont="1" applyFill="1" applyBorder="1" applyAlignment="1">
      <alignment horizontal="center"/>
    </xf>
    <xf numFmtId="0" fontId="62" fillId="0" borderId="0" xfId="0" applyFont="1" applyFill="1" applyBorder="1" applyAlignment="1">
      <alignment horizontal="center" vertical="center"/>
    </xf>
    <xf numFmtId="0" fontId="62" fillId="0" borderId="12" xfId="0" applyFont="1" applyFill="1" applyBorder="1" applyAlignment="1">
      <alignment horizontal="center" vertical="center"/>
    </xf>
    <xf numFmtId="0" fontId="65" fillId="0" borderId="0" xfId="0" applyFont="1" applyAlignment="1">
      <alignment horizontal="left" wrapText="1"/>
    </xf>
    <xf numFmtId="0" fontId="65" fillId="0" borderId="0" xfId="0" applyFont="1" applyAlignment="1">
      <alignment wrapText="1"/>
    </xf>
    <xf numFmtId="0" fontId="62" fillId="0" borderId="30" xfId="63" applyFont="1" applyFill="1" applyBorder="1" applyAlignment="1">
      <alignment horizontal="center" vertical="top"/>
      <protection/>
    </xf>
    <xf numFmtId="0" fontId="62" fillId="0" borderId="12" xfId="63" applyFont="1" applyBorder="1" applyAlignment="1">
      <alignment horizontal="center" vertical="top" wrapText="1"/>
      <protection/>
    </xf>
    <xf numFmtId="0" fontId="62" fillId="0" borderId="0" xfId="63" applyFont="1" applyAlignment="1">
      <alignment horizontal="center" vertical="top"/>
      <protection/>
    </xf>
    <xf numFmtId="0" fontId="65" fillId="0" borderId="0" xfId="0" applyFont="1" applyFill="1" applyAlignment="1">
      <alignment horizontal="left" vertical="top" wrapText="1"/>
    </xf>
    <xf numFmtId="0" fontId="62" fillId="0" borderId="29" xfId="0" applyFont="1" applyBorder="1" applyAlignment="1">
      <alignment/>
    </xf>
    <xf numFmtId="0" fontId="62" fillId="0" borderId="12" xfId="0" applyFont="1" applyBorder="1" applyAlignment="1">
      <alignment/>
    </xf>
    <xf numFmtId="0" fontId="62" fillId="0" borderId="13" xfId="0" applyFont="1" applyBorder="1" applyAlignment="1">
      <alignment horizontal="center"/>
    </xf>
    <xf numFmtId="0" fontId="62" fillId="0" borderId="30" xfId="0" applyFont="1" applyBorder="1" applyAlignment="1">
      <alignment horizontal="center"/>
    </xf>
    <xf numFmtId="0" fontId="62" fillId="0" borderId="32" xfId="0" applyFont="1" applyBorder="1" applyAlignment="1">
      <alignment horizontal="center"/>
    </xf>
    <xf numFmtId="0" fontId="79" fillId="0" borderId="0" xfId="0" applyFont="1" applyAlignment="1">
      <alignment horizontal="lef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Hyperlink 3" xfId="57"/>
    <cellStyle name="Input" xfId="58"/>
    <cellStyle name="Linked Cell" xfId="59"/>
    <cellStyle name="Neutral" xfId="60"/>
    <cellStyle name="Normal 2" xfId="61"/>
    <cellStyle name="Normal 2 2" xfId="62"/>
    <cellStyle name="Normal 3" xfId="63"/>
    <cellStyle name="Normal 4" xfId="64"/>
    <cellStyle name="Normal 5" xfId="65"/>
    <cellStyle name="Normal 5 2" xfId="66"/>
    <cellStyle name="Normal 5 3" xfId="67"/>
    <cellStyle name="Normal 6" xfId="68"/>
    <cellStyle name="Note" xfId="69"/>
    <cellStyle name="Output" xfId="70"/>
    <cellStyle name="Percent" xfId="71"/>
    <cellStyle name="Percent 2"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youth-justice-statistics-2015-to-2016" TargetMode="External" /><Relationship Id="rId2" Type="http://schemas.openxmlformats.org/officeDocument/2006/relationships/hyperlink" Target="https://www.gov.uk/government/statistics/youth-justice-statistics-2015-to-2016" TargetMode="External" /><Relationship Id="rId3" Type="http://schemas.openxmlformats.org/officeDocument/2006/relationships/hyperlink" Target="https://www.gov.uk/government/statistics/youth-justice-statistics-2015-to-2016" TargetMode="External" /><Relationship Id="rId4" Type="http://schemas.openxmlformats.org/officeDocument/2006/relationships/hyperlink" Target="https://www.gov.uk/government/publications/black-asian-and-minority-ethnic-disproportionality-in-the-criminal-justice-system-in-england-and-wales" TargetMode="External" /><Relationship Id="rId5" Type="http://schemas.openxmlformats.org/officeDocument/2006/relationships/hyperlink" Target="https://www.gov.uk/government/statistics/criminal-justice-system-statistics-quarterly-december-2016" TargetMode="External" /><Relationship Id="rId6" Type="http://schemas.openxmlformats.org/officeDocument/2006/relationships/hyperlink" Target="https://www.gov.uk/government/statistics/youth-justice-statistics-2015-to-2016" TargetMode="External" /><Relationship Id="rId7" Type="http://schemas.openxmlformats.org/officeDocument/2006/relationships/hyperlink" Target="https://www.gov.uk/government/statistics/criminal-justice-system-statistics-quarterly-december-2016" TargetMode="External" /><Relationship Id="rId8" Type="http://schemas.openxmlformats.org/officeDocument/2006/relationships/hyperlink" Target="https://www.gov.uk/government/statistics/criminal-justice-system-statistics-quarterly-december-2016" TargetMode="External" /><Relationship Id="rId9" Type="http://schemas.openxmlformats.org/officeDocument/2006/relationships/hyperlink" Target="https://www.gov.uk/government/statistics/youth-justice-statistics-2015-to-2016" TargetMode="External" /><Relationship Id="rId10" Type="http://schemas.openxmlformats.org/officeDocument/2006/relationships/hyperlink" Target="https://www.gov.uk/government/statistics/youth-justice-statistics-2015-to-2016" TargetMode="External" /><Relationship Id="rId11" Type="http://schemas.openxmlformats.org/officeDocument/2006/relationships/hyperlink" Target="https://www.gov.uk/government/statistics/youth-justice-statistics-2015-to-2016" TargetMode="External" /><Relationship Id="rId12" Type="http://schemas.openxmlformats.org/officeDocument/2006/relationships/hyperlink" Target="https://www.gov.uk/government/statistics/criminal-justice-system-statistics-quarterly-december-2016"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black-asian-and-minority-ethnic-disproportionality-in-the-criminal-justice-system-in-england-and-wale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understanding-the-educational-background-of-young-offenders-full-repor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understanding-the-educational-background-of-young-offenders-full-report"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statistics/understanding-the-educational-background-of-young-offenders-full-repor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statistics/understanding-the-educational-background-of-young-offenders-full-repor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statistics/understanding-the-educational-background-of-young-offenders-full-report" TargetMode="External" /></Relationships>
</file>

<file path=xl/worksheets/sheet1.xml><?xml version="1.0" encoding="utf-8"?>
<worksheet xmlns="http://schemas.openxmlformats.org/spreadsheetml/2006/main" xmlns:r="http://schemas.openxmlformats.org/officeDocument/2006/relationships">
  <dimension ref="B2:E31"/>
  <sheetViews>
    <sheetView tabSelected="1" zoomScale="85"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3" sqref="D3"/>
    </sheetView>
  </sheetViews>
  <sheetFormatPr defaultColWidth="8.8515625" defaultRowHeight="15"/>
  <cols>
    <col min="1" max="1" width="1.1484375" style="0" customWidth="1"/>
    <col min="2" max="2" width="11.28125" style="0" customWidth="1"/>
    <col min="3" max="3" width="24.421875" style="0" customWidth="1"/>
    <col min="4" max="4" width="131.421875" style="0" customWidth="1"/>
    <col min="5" max="5" width="53.421875" style="0" customWidth="1"/>
  </cols>
  <sheetData>
    <row r="2" ht="16.5">
      <c r="B2" s="3" t="s">
        <v>19</v>
      </c>
    </row>
    <row r="4" ht="15">
      <c r="B4" s="1" t="s">
        <v>5</v>
      </c>
    </row>
    <row r="6" spans="2:5" ht="45" customHeight="1" thickBot="1">
      <c r="B6" s="18" t="s">
        <v>0</v>
      </c>
      <c r="C6" s="19" t="s">
        <v>32</v>
      </c>
      <c r="D6" s="18" t="s">
        <v>1</v>
      </c>
      <c r="E6" s="18" t="s">
        <v>2</v>
      </c>
    </row>
    <row r="7" spans="2:5" ht="15">
      <c r="B7" s="210" t="s">
        <v>3</v>
      </c>
      <c r="C7" s="210" t="s">
        <v>4</v>
      </c>
      <c r="D7" s="211" t="s">
        <v>20</v>
      </c>
      <c r="E7" s="212" t="s">
        <v>33</v>
      </c>
    </row>
    <row r="8" spans="2:5" ht="15">
      <c r="B8" s="213"/>
      <c r="C8" s="213" t="s">
        <v>6</v>
      </c>
      <c r="D8" s="214" t="s">
        <v>21</v>
      </c>
      <c r="E8" s="215" t="s">
        <v>33</v>
      </c>
    </row>
    <row r="9" spans="2:5" ht="15">
      <c r="B9" s="216" t="s">
        <v>39</v>
      </c>
      <c r="C9" s="216" t="s">
        <v>46</v>
      </c>
      <c r="D9" s="217" t="s">
        <v>38</v>
      </c>
      <c r="E9" s="218" t="s">
        <v>37</v>
      </c>
    </row>
    <row r="10" spans="2:5" ht="26.25" customHeight="1">
      <c r="B10" s="213"/>
      <c r="C10" s="213" t="s">
        <v>34</v>
      </c>
      <c r="D10" s="219" t="s">
        <v>35</v>
      </c>
      <c r="E10" s="215" t="s">
        <v>36</v>
      </c>
    </row>
    <row r="11" spans="2:5" ht="15">
      <c r="B11" s="216" t="s">
        <v>40</v>
      </c>
      <c r="C11" s="216" t="s">
        <v>7</v>
      </c>
      <c r="D11" s="217" t="s">
        <v>22</v>
      </c>
      <c r="E11" s="218" t="s">
        <v>33</v>
      </c>
    </row>
    <row r="12" spans="2:5" ht="28.5" customHeight="1">
      <c r="B12" s="213"/>
      <c r="C12" s="213" t="s">
        <v>8</v>
      </c>
      <c r="D12" s="214" t="s">
        <v>23</v>
      </c>
      <c r="E12" s="215" t="s">
        <v>37</v>
      </c>
    </row>
    <row r="13" spans="2:5" ht="28.5" customHeight="1">
      <c r="B13" s="216" t="s">
        <v>41</v>
      </c>
      <c r="C13" s="216" t="s">
        <v>9</v>
      </c>
      <c r="D13" s="217" t="s">
        <v>24</v>
      </c>
      <c r="E13" s="218" t="s">
        <v>33</v>
      </c>
    </row>
    <row r="14" spans="2:5" ht="15">
      <c r="B14" s="213"/>
      <c r="C14" s="213" t="s">
        <v>10</v>
      </c>
      <c r="D14" s="214" t="s">
        <v>25</v>
      </c>
      <c r="E14" s="215" t="s">
        <v>37</v>
      </c>
    </row>
    <row r="15" spans="2:5" ht="15">
      <c r="B15" s="220" t="s">
        <v>42</v>
      </c>
      <c r="C15" s="220" t="s">
        <v>11</v>
      </c>
      <c r="D15" s="221" t="s">
        <v>26</v>
      </c>
      <c r="E15" s="222" t="s">
        <v>37</v>
      </c>
    </row>
    <row r="16" spans="2:5" ht="15">
      <c r="B16" s="216" t="s">
        <v>43</v>
      </c>
      <c r="C16" s="216" t="s">
        <v>46</v>
      </c>
      <c r="D16" s="217" t="s">
        <v>368</v>
      </c>
      <c r="E16" s="218" t="s">
        <v>124</v>
      </c>
    </row>
    <row r="17" spans="2:5" ht="15">
      <c r="B17" s="223"/>
      <c r="C17" s="223" t="s">
        <v>12</v>
      </c>
      <c r="D17" s="224" t="s">
        <v>27</v>
      </c>
      <c r="E17" s="225" t="s">
        <v>33</v>
      </c>
    </row>
    <row r="18" spans="2:5" ht="30">
      <c r="B18" s="223"/>
      <c r="C18" s="223" t="s">
        <v>46</v>
      </c>
      <c r="D18" s="224" t="s">
        <v>142</v>
      </c>
      <c r="E18" s="225" t="s">
        <v>125</v>
      </c>
    </row>
    <row r="19" spans="2:5" ht="30">
      <c r="B19" s="223"/>
      <c r="C19" s="223" t="s">
        <v>13</v>
      </c>
      <c r="D19" s="224" t="s">
        <v>143</v>
      </c>
      <c r="E19" s="225" t="s">
        <v>125</v>
      </c>
    </row>
    <row r="20" spans="2:5" ht="30">
      <c r="B20" s="223"/>
      <c r="C20" s="223" t="s">
        <v>46</v>
      </c>
      <c r="D20" s="224" t="s">
        <v>144</v>
      </c>
      <c r="E20" s="225" t="s">
        <v>125</v>
      </c>
    </row>
    <row r="21" spans="2:5" ht="30">
      <c r="B21" s="223"/>
      <c r="C21" s="223" t="s">
        <v>46</v>
      </c>
      <c r="D21" s="224" t="s">
        <v>145</v>
      </c>
      <c r="E21" s="225" t="s">
        <v>126</v>
      </c>
    </row>
    <row r="22" spans="2:5" ht="15">
      <c r="B22" s="223"/>
      <c r="C22" s="223" t="s">
        <v>14</v>
      </c>
      <c r="D22" s="224" t="s">
        <v>146</v>
      </c>
      <c r="E22" s="225" t="s">
        <v>127</v>
      </c>
    </row>
    <row r="23" spans="2:5" ht="15">
      <c r="B23" s="223"/>
      <c r="C23" s="223" t="s">
        <v>15</v>
      </c>
      <c r="D23" s="224" t="s">
        <v>28</v>
      </c>
      <c r="E23" s="225" t="s">
        <v>128</v>
      </c>
    </row>
    <row r="24" spans="2:5" ht="15">
      <c r="B24" s="223"/>
      <c r="C24" s="223" t="s">
        <v>46</v>
      </c>
      <c r="D24" s="224" t="s">
        <v>47</v>
      </c>
      <c r="E24" s="225" t="s">
        <v>129</v>
      </c>
    </row>
    <row r="25" spans="2:5" ht="15">
      <c r="B25" s="213"/>
      <c r="C25" s="213" t="s">
        <v>46</v>
      </c>
      <c r="D25" s="214" t="s">
        <v>48</v>
      </c>
      <c r="E25" s="215" t="s">
        <v>129</v>
      </c>
    </row>
    <row r="26" spans="2:5" ht="15">
      <c r="B26" s="216" t="s">
        <v>44</v>
      </c>
      <c r="C26" s="216" t="s">
        <v>16</v>
      </c>
      <c r="D26" s="217" t="s">
        <v>29</v>
      </c>
      <c r="E26" s="218" t="s">
        <v>33</v>
      </c>
    </row>
    <row r="27" spans="2:5" ht="15">
      <c r="B27" s="223"/>
      <c r="C27" s="223"/>
      <c r="D27" s="224" t="s">
        <v>49</v>
      </c>
      <c r="E27" s="225" t="s">
        <v>63</v>
      </c>
    </row>
    <row r="28" spans="2:5" ht="15">
      <c r="B28" s="213"/>
      <c r="C28" s="213" t="s">
        <v>17</v>
      </c>
      <c r="D28" s="214" t="s">
        <v>30</v>
      </c>
      <c r="E28" s="215" t="s">
        <v>33</v>
      </c>
    </row>
    <row r="29" spans="2:5" ht="15">
      <c r="B29" s="220" t="s">
        <v>45</v>
      </c>
      <c r="C29" s="220" t="s">
        <v>18</v>
      </c>
      <c r="D29" s="221" t="s">
        <v>31</v>
      </c>
      <c r="E29" s="222" t="s">
        <v>122</v>
      </c>
    </row>
    <row r="31" spans="2:5" ht="15">
      <c r="B31" s="226" t="s">
        <v>173</v>
      </c>
      <c r="C31" s="226"/>
      <c r="D31" s="221" t="s">
        <v>174</v>
      </c>
      <c r="E31" s="227" t="s">
        <v>172</v>
      </c>
    </row>
  </sheetData>
  <sheetProtection/>
  <hyperlinks>
    <hyperlink ref="E7" r:id="rId1" display="Youth Justice statistics: 2015 to 2016"/>
    <hyperlink ref="E8" r:id="rId2" display="Youth Justice statistics: 2015 to 2016"/>
    <hyperlink ref="E11" r:id="rId3" display="Youth Justice statistics: 2015 to 2016"/>
    <hyperlink ref="E10" r:id="rId4" display="Black, Asian and Minority Ethnic disproportionality in the Criminal Justice System in England and Wales"/>
    <hyperlink ref="E12" r:id="rId5" display="Criminal Justice System statistics quarterly: December 2016"/>
    <hyperlink ref="E13" r:id="rId6" display="Youth Justice statistics: 2015 to 2016"/>
    <hyperlink ref="E14" r:id="rId7" display="Criminal Justice System statistics quarterly: December 2016"/>
    <hyperlink ref="E15" r:id="rId8" display="Criminal Justice System statistics quarterly: December 2016"/>
    <hyperlink ref="E17" r:id="rId9" display="Youth Justice statistics: 2015 to 2016"/>
    <hyperlink ref="E26" r:id="rId10" display="Youth Justice statistics: 2015 to 2016"/>
    <hyperlink ref="E28" r:id="rId11" display="Youth Justice statistics: 2015 to 2016"/>
    <hyperlink ref="E9" r:id="rId12" display="Criminal Justice System statistics quarterly: December 2016"/>
    <hyperlink ref="E27" location="'7.1'!A1" display="Table 7.1"/>
    <hyperlink ref="E29" location="'8.1'!A1" display="Table 8.1"/>
    <hyperlink ref="E16" location="'6.1'!A1" display="Table 6.1"/>
    <hyperlink ref="E18" location="'6.2'!A1" display="Table 6.2"/>
    <hyperlink ref="E19" location="'6.2'!A1" display="Table 6.2"/>
    <hyperlink ref="E20" location="'6.2'!A1" display="Table 6.2"/>
    <hyperlink ref="E21" location="'6.3'!A1" display="Table 6.3"/>
    <hyperlink ref="E22" location="'6.4'!A1" display="Table 6.4"/>
    <hyperlink ref="E23" location="'6.5'!A1" display="Table 6.5"/>
    <hyperlink ref="E24" location="'6.6'!A1" display="Table 6.6"/>
    <hyperlink ref="E25" location="'6.6'!A1" display="Table 6.6"/>
    <hyperlink ref="E31" location="'Statistical Testing'!A1" display="Statistical Testing"/>
  </hyperlinks>
  <printOptions/>
  <pageMargins left="0.75" right="0.75" top="1" bottom="1" header="0.3" footer="0.3"/>
  <pageSetup orientation="portrait" paperSize="3"/>
</worksheet>
</file>

<file path=xl/worksheets/sheet10.xml><?xml version="1.0" encoding="utf-8"?>
<worksheet xmlns="http://schemas.openxmlformats.org/spreadsheetml/2006/main" xmlns:r="http://schemas.openxmlformats.org/officeDocument/2006/relationships">
  <dimension ref="B1:IR149"/>
  <sheetViews>
    <sheetView zoomScale="70" zoomScaleNormal="70"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5"/>
  <cols>
    <col min="1" max="1" width="2.421875" style="145" customWidth="1"/>
    <col min="2" max="3" width="50.8515625" style="145" customWidth="1"/>
    <col min="4" max="5" width="17.00390625" style="145" customWidth="1"/>
    <col min="6" max="6" width="11.28125" style="145" customWidth="1"/>
    <col min="7" max="7" width="18.00390625" style="145" bestFit="1" customWidth="1"/>
    <col min="8" max="8" width="11.421875" style="145" customWidth="1"/>
    <col min="9" max="9" width="5.140625" style="145" customWidth="1"/>
    <col min="10" max="16384" width="9.140625" style="145" customWidth="1"/>
  </cols>
  <sheetData>
    <row r="1" ht="15">
      <c r="F1" s="146"/>
    </row>
    <row r="2" spans="2:7" ht="24">
      <c r="B2" s="270" t="s">
        <v>174</v>
      </c>
      <c r="C2" s="270"/>
      <c r="D2" s="270"/>
      <c r="E2" s="270"/>
      <c r="F2" s="270"/>
      <c r="G2" s="270"/>
    </row>
    <row r="3" ht="30" customHeight="1"/>
    <row r="4" spans="2:8" ht="15">
      <c r="B4" s="151"/>
      <c r="C4" s="151"/>
      <c r="D4" s="151"/>
      <c r="E4" s="151"/>
      <c r="F4" s="151"/>
      <c r="G4" s="151"/>
      <c r="H4" s="151"/>
    </row>
    <row r="5" spans="2:6" ht="15">
      <c r="B5" s="246" t="s">
        <v>365</v>
      </c>
      <c r="C5" s="150"/>
      <c r="F5" s="146" t="s">
        <v>175</v>
      </c>
    </row>
    <row r="6" spans="2:6" ht="15">
      <c r="B6" s="246" t="s">
        <v>364</v>
      </c>
      <c r="C6" s="150"/>
      <c r="F6" s="146"/>
    </row>
    <row r="7" spans="2:6" ht="15">
      <c r="B7" s="246" t="s">
        <v>366</v>
      </c>
      <c r="C7" s="150"/>
      <c r="F7" s="146"/>
    </row>
    <row r="9" spans="2:252" ht="15.75" thickBot="1">
      <c r="B9" s="156" t="s">
        <v>195</v>
      </c>
      <c r="C9" s="156" t="s">
        <v>196</v>
      </c>
      <c r="D9" s="157" t="s">
        <v>176</v>
      </c>
      <c r="E9" s="157" t="s">
        <v>177</v>
      </c>
      <c r="F9" s="157" t="s">
        <v>178</v>
      </c>
      <c r="G9" s="157" t="s">
        <v>179</v>
      </c>
      <c r="H9" s="157" t="s">
        <v>180</v>
      </c>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row>
    <row r="10" spans="2:252" ht="15">
      <c r="B10" s="158"/>
      <c r="C10" s="158"/>
      <c r="D10" s="159"/>
      <c r="E10" s="159"/>
      <c r="F10" s="159"/>
      <c r="G10" s="159"/>
      <c r="H10" s="159"/>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row>
    <row r="11" spans="2:252" ht="15">
      <c r="B11" s="160" t="s">
        <v>3</v>
      </c>
      <c r="C11" s="158"/>
      <c r="D11" s="159"/>
      <c r="E11" s="159"/>
      <c r="F11" s="159"/>
      <c r="G11" s="159"/>
      <c r="H11" s="159"/>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c r="IP11" s="146"/>
      <c r="IQ11" s="146"/>
      <c r="IR11" s="146"/>
    </row>
    <row r="12" spans="2:252" ht="15">
      <c r="B12" s="158"/>
      <c r="C12" s="158"/>
      <c r="D12" s="159"/>
      <c r="E12" s="159"/>
      <c r="F12" s="159"/>
      <c r="G12" s="159"/>
      <c r="H12" s="159"/>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row>
    <row r="13" spans="2:10" ht="32.25" customHeight="1">
      <c r="B13" s="161" t="s">
        <v>181</v>
      </c>
      <c r="C13" s="161" t="s">
        <v>182</v>
      </c>
      <c r="D13" s="152">
        <v>0.0008737085006278444</v>
      </c>
      <c r="E13" s="152">
        <v>0.000127483909649316</v>
      </c>
      <c r="F13" s="153">
        <v>233869</v>
      </c>
      <c r="G13" s="153">
        <v>4358720</v>
      </c>
      <c r="H13" s="147">
        <v>27.33156580430427</v>
      </c>
      <c r="I13" s="145" t="s">
        <v>361</v>
      </c>
      <c r="J13" s="149"/>
    </row>
    <row r="14" spans="2:10" ht="32.25" customHeight="1">
      <c r="B14" s="161" t="s">
        <v>183</v>
      </c>
      <c r="C14" s="161" t="s">
        <v>182</v>
      </c>
      <c r="D14" s="152">
        <v>0.0004249546011233583</v>
      </c>
      <c r="E14" s="152">
        <v>0.000127483909649316</v>
      </c>
      <c r="F14" s="153">
        <v>221004</v>
      </c>
      <c r="G14" s="153">
        <v>4358720</v>
      </c>
      <c r="H14" s="147">
        <v>11.456108049168193</v>
      </c>
      <c r="I14" s="145" t="s">
        <v>361</v>
      </c>
      <c r="J14" s="149"/>
    </row>
    <row r="15" spans="2:10" ht="32.25" customHeight="1">
      <c r="B15" s="161" t="s">
        <v>184</v>
      </c>
      <c r="C15" s="161" t="s">
        <v>182</v>
      </c>
      <c r="D15" s="154">
        <v>0.0001899310780646929</v>
      </c>
      <c r="E15" s="154">
        <v>0.000127483909649316</v>
      </c>
      <c r="F15" s="153">
        <v>524313</v>
      </c>
      <c r="G15" s="153">
        <v>4358720</v>
      </c>
      <c r="H15" s="147">
        <v>3.6881890589457416</v>
      </c>
      <c r="I15" s="145" t="s">
        <v>361</v>
      </c>
      <c r="J15" s="149"/>
    </row>
    <row r="16" spans="2:10" ht="32.25" customHeight="1">
      <c r="B16" s="161" t="s">
        <v>181</v>
      </c>
      <c r="C16" s="161" t="s">
        <v>183</v>
      </c>
      <c r="D16" s="155">
        <v>0.0008737085006278444</v>
      </c>
      <c r="E16" s="155">
        <v>0.0004249546011233583</v>
      </c>
      <c r="F16" s="153">
        <v>233869</v>
      </c>
      <c r="G16" s="153">
        <v>221004</v>
      </c>
      <c r="H16" s="147">
        <v>5.909446850372905</v>
      </c>
      <c r="I16" s="145" t="s">
        <v>361</v>
      </c>
      <c r="J16" s="149"/>
    </row>
    <row r="17" spans="2:10" ht="32.25" customHeight="1">
      <c r="B17" s="161" t="s">
        <v>181</v>
      </c>
      <c r="C17" s="161" t="s">
        <v>184</v>
      </c>
      <c r="D17" s="155">
        <v>0.0008737085006278444</v>
      </c>
      <c r="E17" s="155">
        <v>0.0001899310780646929</v>
      </c>
      <c r="F17" s="153">
        <v>233869</v>
      </c>
      <c r="G17" s="153">
        <v>524313</v>
      </c>
      <c r="H17" s="147">
        <v>13.737452420435597</v>
      </c>
      <c r="I17" s="145" t="s">
        <v>361</v>
      </c>
      <c r="J17" s="149"/>
    </row>
    <row r="18" spans="2:3" ht="15">
      <c r="B18" s="163"/>
      <c r="C18" s="163"/>
    </row>
    <row r="19" spans="2:3" ht="15">
      <c r="B19" s="160" t="s">
        <v>39</v>
      </c>
      <c r="C19" s="163"/>
    </row>
    <row r="20" spans="2:3" ht="15">
      <c r="B20" s="160"/>
      <c r="C20" s="163"/>
    </row>
    <row r="21" spans="2:3" ht="24">
      <c r="B21" s="203" t="s">
        <v>311</v>
      </c>
      <c r="C21" s="20" t="s">
        <v>36</v>
      </c>
    </row>
    <row r="22" spans="2:3" ht="15">
      <c r="B22" s="163"/>
      <c r="C22" s="163"/>
    </row>
    <row r="23" ht="15">
      <c r="B23" s="160" t="s">
        <v>40</v>
      </c>
    </row>
    <row r="25" spans="2:13" ht="28.5" customHeight="1">
      <c r="B25" s="170" t="s">
        <v>185</v>
      </c>
      <c r="C25" s="170" t="s">
        <v>190</v>
      </c>
      <c r="D25" s="171">
        <v>0.38329764453961457</v>
      </c>
      <c r="E25" s="171">
        <v>0.2457627118644068</v>
      </c>
      <c r="F25" s="165">
        <v>467</v>
      </c>
      <c r="G25" s="165">
        <v>1534</v>
      </c>
      <c r="H25" s="166">
        <v>5.809468005591686</v>
      </c>
      <c r="I25" s="167" t="s">
        <v>361</v>
      </c>
      <c r="J25" s="168"/>
      <c r="K25" s="167"/>
      <c r="L25" s="167"/>
      <c r="M25" s="167"/>
    </row>
    <row r="26" spans="2:13" ht="27">
      <c r="B26" s="170" t="s">
        <v>186</v>
      </c>
      <c r="C26" s="170" t="s">
        <v>191</v>
      </c>
      <c r="D26" s="171">
        <v>0.4228395061728395</v>
      </c>
      <c r="E26" s="171">
        <v>0.25608732157850544</v>
      </c>
      <c r="F26" s="165">
        <v>324</v>
      </c>
      <c r="G26" s="165">
        <v>1191</v>
      </c>
      <c r="H26" s="166">
        <v>5.85457317952939</v>
      </c>
      <c r="I26" s="167" t="s">
        <v>361</v>
      </c>
      <c r="J26" s="168"/>
      <c r="K26" s="167"/>
      <c r="L26" s="167"/>
      <c r="M26" s="167"/>
    </row>
    <row r="27" spans="2:13" ht="27">
      <c r="B27" s="170" t="s">
        <v>187</v>
      </c>
      <c r="C27" s="170" t="s">
        <v>192</v>
      </c>
      <c r="D27" s="171">
        <v>0.425</v>
      </c>
      <c r="E27" s="171">
        <v>0.28226652675760755</v>
      </c>
      <c r="F27" s="165">
        <v>240</v>
      </c>
      <c r="G27" s="165">
        <v>953</v>
      </c>
      <c r="H27" s="166">
        <v>4.269482751543077</v>
      </c>
      <c r="I27" s="167" t="s">
        <v>361</v>
      </c>
      <c r="J27" s="168"/>
      <c r="K27" s="167"/>
      <c r="L27" s="167"/>
      <c r="M27" s="167"/>
    </row>
    <row r="28" spans="2:13" ht="27">
      <c r="B28" s="170" t="s">
        <v>188</v>
      </c>
      <c r="C28" s="170" t="s">
        <v>193</v>
      </c>
      <c r="D28" s="171">
        <v>0.38671875</v>
      </c>
      <c r="E28" s="171">
        <v>0.3149882903981265</v>
      </c>
      <c r="F28" s="165">
        <v>256</v>
      </c>
      <c r="G28" s="165">
        <v>854</v>
      </c>
      <c r="H28" s="166">
        <v>2.138396125862653</v>
      </c>
      <c r="I28" s="167" t="s">
        <v>362</v>
      </c>
      <c r="J28" s="168"/>
      <c r="K28" s="167"/>
      <c r="L28" s="167"/>
      <c r="M28" s="167"/>
    </row>
    <row r="29" spans="2:13" ht="27">
      <c r="B29" s="170" t="s">
        <v>189</v>
      </c>
      <c r="C29" s="170" t="s">
        <v>194</v>
      </c>
      <c r="D29" s="171">
        <v>0.31645569620253167</v>
      </c>
      <c r="E29" s="171">
        <v>0.28635014836795253</v>
      </c>
      <c r="F29" s="165">
        <v>237</v>
      </c>
      <c r="G29" s="165">
        <v>674</v>
      </c>
      <c r="H29" s="166">
        <v>0.8748567778401892</v>
      </c>
      <c r="I29" s="167" t="s">
        <v>363</v>
      </c>
      <c r="J29" s="168"/>
      <c r="K29" s="167"/>
      <c r="L29" s="167"/>
      <c r="M29" s="167"/>
    </row>
    <row r="31" ht="15">
      <c r="B31" s="160" t="s">
        <v>41</v>
      </c>
    </row>
    <row r="33" spans="2:10" ht="50.25" customHeight="1">
      <c r="B33" s="198" t="s">
        <v>199</v>
      </c>
      <c r="C33" s="198" t="s">
        <v>200</v>
      </c>
      <c r="D33" s="199">
        <v>0.4184339314845024</v>
      </c>
      <c r="E33" s="199">
        <v>0.2979904019196161</v>
      </c>
      <c r="F33" s="173">
        <v>204.33333333333334</v>
      </c>
      <c r="G33" s="173">
        <v>555.6666666666666</v>
      </c>
      <c r="H33" s="174">
        <v>3.1299310661514714</v>
      </c>
      <c r="I33" s="145" t="s">
        <v>361</v>
      </c>
      <c r="J33" s="149"/>
    </row>
    <row r="34" spans="2:10" ht="30">
      <c r="B34" s="200" t="s">
        <v>197</v>
      </c>
      <c r="C34" s="200" t="s">
        <v>198</v>
      </c>
      <c r="D34" s="201">
        <v>0.26468189233278955</v>
      </c>
      <c r="E34" s="201">
        <v>0.23290341931613678</v>
      </c>
      <c r="F34" s="175">
        <v>204.33333333333334</v>
      </c>
      <c r="G34" s="175">
        <v>555.6666666666666</v>
      </c>
      <c r="H34" s="176">
        <v>0.9076092504867278</v>
      </c>
      <c r="I34" s="145" t="s">
        <v>363</v>
      </c>
      <c r="J34" s="149"/>
    </row>
    <row r="36" spans="2:10" ht="39.75">
      <c r="B36" s="179" t="s">
        <v>201</v>
      </c>
      <c r="C36" s="179" t="s">
        <v>202</v>
      </c>
      <c r="D36" s="180">
        <v>0.3466666666666667</v>
      </c>
      <c r="E36" s="180">
        <v>0.5859375</v>
      </c>
      <c r="F36" s="181">
        <v>75</v>
      </c>
      <c r="G36" s="182">
        <v>256</v>
      </c>
      <c r="H36" s="183">
        <v>-3.6520119538124933</v>
      </c>
      <c r="I36" s="163" t="s">
        <v>361</v>
      </c>
      <c r="J36" s="172"/>
    </row>
    <row r="37" spans="2:10" ht="39.75">
      <c r="B37" s="184" t="s">
        <v>203</v>
      </c>
      <c r="C37" s="184" t="s">
        <v>204</v>
      </c>
      <c r="D37" s="185">
        <v>0.6533333333333333</v>
      </c>
      <c r="E37" s="185">
        <v>0.4140625</v>
      </c>
      <c r="F37" s="23">
        <v>75</v>
      </c>
      <c r="G37" s="186">
        <v>256</v>
      </c>
      <c r="H37" s="187">
        <v>3.6520119538124933</v>
      </c>
      <c r="I37" s="163" t="s">
        <v>361</v>
      </c>
      <c r="J37" s="172"/>
    </row>
    <row r="38" spans="2:10" ht="39.75">
      <c r="B38" s="184" t="s">
        <v>205</v>
      </c>
      <c r="C38" s="184" t="s">
        <v>202</v>
      </c>
      <c r="D38" s="185">
        <v>0.4411764705882353</v>
      </c>
      <c r="E38" s="185">
        <v>0.5859375</v>
      </c>
      <c r="F38" s="23">
        <v>34</v>
      </c>
      <c r="G38" s="186">
        <v>256</v>
      </c>
      <c r="H38" s="187">
        <v>-1.6014490430335757</v>
      </c>
      <c r="I38" s="163" t="s">
        <v>363</v>
      </c>
      <c r="J38" s="172"/>
    </row>
    <row r="39" spans="2:10" ht="39.75">
      <c r="B39" s="188" t="s">
        <v>206</v>
      </c>
      <c r="C39" s="188" t="s">
        <v>204</v>
      </c>
      <c r="D39" s="189">
        <v>0.5588235294117647</v>
      </c>
      <c r="E39" s="189">
        <v>0.4140625</v>
      </c>
      <c r="F39" s="21">
        <v>34</v>
      </c>
      <c r="G39" s="190">
        <v>256</v>
      </c>
      <c r="H39" s="191">
        <v>1.6014490430335757</v>
      </c>
      <c r="I39" s="163" t="s">
        <v>363</v>
      </c>
      <c r="J39" s="172"/>
    </row>
    <row r="40" spans="2:10" ht="39.75">
      <c r="B40" s="179" t="s">
        <v>207</v>
      </c>
      <c r="C40" s="179" t="s">
        <v>208</v>
      </c>
      <c r="D40" s="180">
        <v>0.603448275862069</v>
      </c>
      <c r="E40" s="192">
        <v>0.41901408450704225</v>
      </c>
      <c r="F40" s="182">
        <v>116</v>
      </c>
      <c r="G40" s="182">
        <v>284</v>
      </c>
      <c r="H40" s="183">
        <v>3.35264420148264</v>
      </c>
      <c r="I40" s="163" t="s">
        <v>361</v>
      </c>
      <c r="J40" s="172"/>
    </row>
    <row r="41" spans="2:10" ht="39.75">
      <c r="B41" s="184" t="s">
        <v>209</v>
      </c>
      <c r="C41" s="184" t="s">
        <v>210</v>
      </c>
      <c r="D41" s="185">
        <v>0.39655172413793105</v>
      </c>
      <c r="E41" s="193">
        <v>0.5809859154929577</v>
      </c>
      <c r="F41" s="186">
        <v>116</v>
      </c>
      <c r="G41" s="186">
        <v>284</v>
      </c>
      <c r="H41" s="187">
        <v>-3.35264420148264</v>
      </c>
      <c r="I41" s="163" t="s">
        <v>361</v>
      </c>
      <c r="J41" s="172"/>
    </row>
    <row r="42" spans="2:10" ht="39.75">
      <c r="B42" s="184" t="s">
        <v>211</v>
      </c>
      <c r="C42" s="184" t="s">
        <v>208</v>
      </c>
      <c r="D42" s="185">
        <v>0.4193548387096774</v>
      </c>
      <c r="E42" s="193">
        <v>0.41901408450704225</v>
      </c>
      <c r="F42" s="186">
        <v>31</v>
      </c>
      <c r="G42" s="186">
        <v>284</v>
      </c>
      <c r="H42" s="187">
        <v>0.0036511023219953564</v>
      </c>
      <c r="I42" s="163" t="s">
        <v>363</v>
      </c>
      <c r="J42" s="172"/>
    </row>
    <row r="43" spans="2:10" ht="39.75">
      <c r="B43" s="188" t="s">
        <v>212</v>
      </c>
      <c r="C43" s="188" t="s">
        <v>210</v>
      </c>
      <c r="D43" s="189">
        <v>0.5806451612903225</v>
      </c>
      <c r="E43" s="194">
        <v>0.5809859154929577</v>
      </c>
      <c r="F43" s="190">
        <v>31</v>
      </c>
      <c r="G43" s="190">
        <v>284</v>
      </c>
      <c r="H43" s="191">
        <v>-0.003651102321996545</v>
      </c>
      <c r="I43" s="163" t="s">
        <v>363</v>
      </c>
      <c r="J43" s="172"/>
    </row>
    <row r="44" spans="2:10" ht="39.75">
      <c r="B44" s="179" t="s">
        <v>213</v>
      </c>
      <c r="C44" s="179" t="s">
        <v>214</v>
      </c>
      <c r="D44" s="192">
        <v>0.7058823529411764</v>
      </c>
      <c r="E44" s="192">
        <v>0.8727272727272728</v>
      </c>
      <c r="F44" s="182">
        <v>34</v>
      </c>
      <c r="G44" s="182">
        <v>440</v>
      </c>
      <c r="H44" s="183">
        <v>-2.7074840432991714</v>
      </c>
      <c r="I44" s="163" t="s">
        <v>361</v>
      </c>
      <c r="J44" s="172"/>
    </row>
    <row r="45" spans="2:10" ht="39.75">
      <c r="B45" s="184" t="s">
        <v>215</v>
      </c>
      <c r="C45" s="184" t="s">
        <v>216</v>
      </c>
      <c r="D45" s="193">
        <v>0.29411764705882354</v>
      </c>
      <c r="E45" s="193">
        <v>0.12727272727272726</v>
      </c>
      <c r="F45" s="186">
        <v>34</v>
      </c>
      <c r="G45" s="186">
        <v>440</v>
      </c>
      <c r="H45" s="187">
        <v>2.707484043299168</v>
      </c>
      <c r="I45" s="163" t="s">
        <v>361</v>
      </c>
      <c r="J45" s="172"/>
    </row>
    <row r="46" spans="2:10" ht="39.75">
      <c r="B46" s="184" t="s">
        <v>217</v>
      </c>
      <c r="C46" s="184" t="s">
        <v>214</v>
      </c>
      <c r="D46" s="193">
        <v>0.8333333333333333</v>
      </c>
      <c r="E46" s="193">
        <v>0.8727272727272728</v>
      </c>
      <c r="F46" s="186">
        <v>24</v>
      </c>
      <c r="G46" s="186">
        <v>440</v>
      </c>
      <c r="H46" s="187">
        <v>-0.5600851448993771</v>
      </c>
      <c r="I46" s="163" t="s">
        <v>363</v>
      </c>
      <c r="J46" s="172"/>
    </row>
    <row r="47" spans="2:10" ht="39.75">
      <c r="B47" s="188" t="s">
        <v>218</v>
      </c>
      <c r="C47" s="188" t="s">
        <v>216</v>
      </c>
      <c r="D47" s="194">
        <v>0.16666666666666666</v>
      </c>
      <c r="E47" s="194">
        <v>0.12727272727272726</v>
      </c>
      <c r="F47" s="190">
        <v>24</v>
      </c>
      <c r="G47" s="190">
        <v>440</v>
      </c>
      <c r="H47" s="191">
        <v>0.5600851448993749</v>
      </c>
      <c r="I47" s="163" t="s">
        <v>363</v>
      </c>
      <c r="J47" s="172"/>
    </row>
    <row r="48" spans="2:10" ht="39.75">
      <c r="B48" s="179" t="s">
        <v>219</v>
      </c>
      <c r="C48" s="179" t="s">
        <v>220</v>
      </c>
      <c r="D48" s="192">
        <v>0.8688524590163935</v>
      </c>
      <c r="E48" s="192">
        <v>0.9426229508196722</v>
      </c>
      <c r="F48" s="195">
        <v>122</v>
      </c>
      <c r="G48" s="195">
        <v>122</v>
      </c>
      <c r="H48" s="183">
        <v>-1.9718658594181426</v>
      </c>
      <c r="I48" s="163" t="s">
        <v>362</v>
      </c>
      <c r="J48" s="172"/>
    </row>
    <row r="49" spans="2:10" ht="39.75">
      <c r="B49" s="184" t="s">
        <v>221</v>
      </c>
      <c r="C49" s="184" t="s">
        <v>222</v>
      </c>
      <c r="D49" s="193">
        <v>0.13114754098360656</v>
      </c>
      <c r="E49" s="193">
        <v>0.05737704918032787</v>
      </c>
      <c r="F49" s="196">
        <v>122</v>
      </c>
      <c r="G49" s="196">
        <v>122</v>
      </c>
      <c r="H49" s="187">
        <v>1.9718658594181437</v>
      </c>
      <c r="I49" s="163" t="s">
        <v>362</v>
      </c>
      <c r="J49" s="172"/>
    </row>
    <row r="50" spans="2:10" ht="39.75">
      <c r="B50" s="184" t="s">
        <v>223</v>
      </c>
      <c r="C50" s="184" t="s">
        <v>220</v>
      </c>
      <c r="D50" s="193">
        <v>0.935483870967742</v>
      </c>
      <c r="E50" s="193">
        <v>0.9426229508196722</v>
      </c>
      <c r="F50" s="196">
        <v>31</v>
      </c>
      <c r="G50" s="196">
        <v>122</v>
      </c>
      <c r="H50" s="187">
        <v>-0.15085031331763096</v>
      </c>
      <c r="I50" s="163" t="s">
        <v>363</v>
      </c>
      <c r="J50" s="172"/>
    </row>
    <row r="51" spans="2:10" ht="39.75">
      <c r="B51" s="188" t="s">
        <v>224</v>
      </c>
      <c r="C51" s="188" t="s">
        <v>222</v>
      </c>
      <c r="D51" s="194">
        <v>0.06451612903225806</v>
      </c>
      <c r="E51" s="194">
        <v>0.05737704918032787</v>
      </c>
      <c r="F51" s="197">
        <v>31</v>
      </c>
      <c r="G51" s="197">
        <v>122</v>
      </c>
      <c r="H51" s="191">
        <v>0.1508503133176311</v>
      </c>
      <c r="I51" s="163" t="s">
        <v>363</v>
      </c>
      <c r="J51" s="172"/>
    </row>
    <row r="53" ht="15">
      <c r="B53" s="160" t="s">
        <v>42</v>
      </c>
    </row>
    <row r="55" spans="2:10" ht="30">
      <c r="B55" s="169" t="s">
        <v>225</v>
      </c>
      <c r="C55" s="169" t="s">
        <v>226</v>
      </c>
      <c r="D55" s="152">
        <v>0.7062374245472838</v>
      </c>
      <c r="E55" s="152">
        <v>0.5356589147286821</v>
      </c>
      <c r="F55" s="153">
        <v>497</v>
      </c>
      <c r="G55" s="153">
        <v>1290</v>
      </c>
      <c r="H55" s="147">
        <v>6.55311283579992</v>
      </c>
      <c r="I55" s="145" t="s">
        <v>361</v>
      </c>
      <c r="J55" s="149"/>
    </row>
    <row r="56" spans="2:10" ht="30">
      <c r="B56" s="169" t="s">
        <v>227</v>
      </c>
      <c r="C56" s="169" t="s">
        <v>226</v>
      </c>
      <c r="D56" s="152">
        <v>0.8423913043478262</v>
      </c>
      <c r="E56" s="152">
        <v>0.5356589147286821</v>
      </c>
      <c r="F56" s="153">
        <v>184</v>
      </c>
      <c r="G56" s="153">
        <v>1290</v>
      </c>
      <c r="H56" s="147">
        <v>7.87131228863805</v>
      </c>
      <c r="I56" s="145" t="s">
        <v>361</v>
      </c>
      <c r="J56" s="149"/>
    </row>
    <row r="57" spans="2:10" ht="30">
      <c r="B57" s="169" t="s">
        <v>227</v>
      </c>
      <c r="C57" s="169" t="s">
        <v>225</v>
      </c>
      <c r="D57" s="152">
        <v>0.8423913043478262</v>
      </c>
      <c r="E57" s="152">
        <v>0.7062374245472838</v>
      </c>
      <c r="F57" s="153">
        <v>184</v>
      </c>
      <c r="G57" s="153">
        <v>497</v>
      </c>
      <c r="H57" s="147">
        <v>3.610741524026112</v>
      </c>
      <c r="I57" s="145" t="s">
        <v>361</v>
      </c>
      <c r="J57" s="149"/>
    </row>
    <row r="58" spans="3:10" ht="15">
      <c r="C58" s="164"/>
      <c r="D58" s="152"/>
      <c r="E58" s="152"/>
      <c r="F58" s="153"/>
      <c r="G58" s="153"/>
      <c r="H58" s="147"/>
      <c r="J58" s="149"/>
    </row>
    <row r="59" spans="2:10" ht="30">
      <c r="B59" s="169" t="s">
        <v>228</v>
      </c>
      <c r="C59" s="169" t="s">
        <v>229</v>
      </c>
      <c r="D59" s="152">
        <v>0.2826086956521739</v>
      </c>
      <c r="E59" s="152">
        <v>0.10232558139534884</v>
      </c>
      <c r="F59" s="153">
        <v>184</v>
      </c>
      <c r="G59" s="153">
        <v>1290</v>
      </c>
      <c r="H59" s="147">
        <v>6.921556898254145</v>
      </c>
      <c r="I59" s="145" t="s">
        <v>361</v>
      </c>
      <c r="J59" s="149"/>
    </row>
    <row r="60" spans="2:10" ht="30">
      <c r="B60" s="169" t="s">
        <v>228</v>
      </c>
      <c r="C60" s="169" t="s">
        <v>230</v>
      </c>
      <c r="D60" s="152">
        <v>0.2826086956521739</v>
      </c>
      <c r="E60" s="152">
        <v>0.07847082494969819</v>
      </c>
      <c r="F60" s="153">
        <v>184</v>
      </c>
      <c r="G60" s="153">
        <v>497</v>
      </c>
      <c r="H60" s="147">
        <v>6.952444654547618</v>
      </c>
      <c r="I60" s="145" t="s">
        <v>361</v>
      </c>
      <c r="J60" s="149"/>
    </row>
    <row r="62" ht="15">
      <c r="B62" s="160" t="s">
        <v>43</v>
      </c>
    </row>
    <row r="64" spans="2:10" ht="30">
      <c r="B64" s="169" t="s">
        <v>292</v>
      </c>
      <c r="C64" s="169" t="s">
        <v>293</v>
      </c>
      <c r="D64" s="152">
        <v>0.869198312236287</v>
      </c>
      <c r="E64" s="152">
        <v>0.7863501483679525</v>
      </c>
      <c r="F64" s="153">
        <v>237</v>
      </c>
      <c r="G64" s="153">
        <v>674</v>
      </c>
      <c r="H64" s="147">
        <v>2.7847631666324104</v>
      </c>
      <c r="I64" s="145" t="s">
        <v>361</v>
      </c>
      <c r="J64" s="149"/>
    </row>
    <row r="66" spans="2:10" ht="30">
      <c r="B66" s="169" t="s">
        <v>294</v>
      </c>
      <c r="C66" s="169" t="s">
        <v>295</v>
      </c>
      <c r="D66" s="152">
        <v>0.7653736991485336</v>
      </c>
      <c r="E66" s="152">
        <v>0.659915611814346</v>
      </c>
      <c r="F66" s="153">
        <v>1057</v>
      </c>
      <c r="G66" s="153">
        <v>3555</v>
      </c>
      <c r="H66" s="147">
        <v>6.475187940398862</v>
      </c>
      <c r="I66" s="145" t="s">
        <v>361</v>
      </c>
      <c r="J66" s="149"/>
    </row>
    <row r="67" spans="2:10" ht="30">
      <c r="B67" s="169" t="s">
        <v>294</v>
      </c>
      <c r="C67" s="169" t="s">
        <v>296</v>
      </c>
      <c r="D67" s="152">
        <v>0.7653736991485336</v>
      </c>
      <c r="E67" s="152">
        <v>0.7156862745098038</v>
      </c>
      <c r="F67" s="153">
        <v>1057</v>
      </c>
      <c r="G67" s="153">
        <v>510</v>
      </c>
      <c r="H67" s="147">
        <v>2.126048872306395</v>
      </c>
      <c r="I67" s="145" t="s">
        <v>362</v>
      </c>
      <c r="J67" s="149"/>
    </row>
    <row r="68" spans="2:10" ht="30">
      <c r="B68" s="169" t="s">
        <v>294</v>
      </c>
      <c r="C68" s="169" t="s">
        <v>297</v>
      </c>
      <c r="D68" s="152">
        <v>0.7653736991485336</v>
      </c>
      <c r="E68" s="152">
        <v>0.6056910569105691</v>
      </c>
      <c r="F68" s="153">
        <v>1057</v>
      </c>
      <c r="G68" s="153">
        <v>492</v>
      </c>
      <c r="H68" s="147">
        <v>6.479157228152376</v>
      </c>
      <c r="I68" s="145" t="s">
        <v>361</v>
      </c>
      <c r="J68" s="149"/>
    </row>
    <row r="69" spans="3:10" ht="15">
      <c r="C69" s="164"/>
      <c r="D69" s="152"/>
      <c r="E69" s="152"/>
      <c r="F69" s="153"/>
      <c r="G69" s="153"/>
      <c r="H69" s="147"/>
      <c r="J69" s="149"/>
    </row>
    <row r="70" spans="3:10" ht="15">
      <c r="C70" s="164"/>
      <c r="D70" s="152"/>
      <c r="E70" s="152"/>
      <c r="F70" s="153"/>
      <c r="G70" s="153"/>
      <c r="H70" s="147"/>
      <c r="J70" s="149"/>
    </row>
    <row r="71" spans="2:10" ht="30">
      <c r="B71" s="169" t="s">
        <v>298</v>
      </c>
      <c r="C71" s="169" t="s">
        <v>299</v>
      </c>
      <c r="D71" s="152">
        <v>0.33964049195837276</v>
      </c>
      <c r="E71" s="152">
        <v>0.053164556962025315</v>
      </c>
      <c r="F71" s="153">
        <v>1057</v>
      </c>
      <c r="G71" s="153">
        <v>3555</v>
      </c>
      <c r="H71" s="147">
        <v>25.271031096859623</v>
      </c>
      <c r="I71" s="145" t="s">
        <v>361</v>
      </c>
      <c r="J71" s="149"/>
    </row>
    <row r="72" spans="2:10" ht="30">
      <c r="B72" s="169" t="s">
        <v>298</v>
      </c>
      <c r="C72" s="169" t="s">
        <v>300</v>
      </c>
      <c r="D72" s="152">
        <v>0.33964049195837276</v>
      </c>
      <c r="E72" s="152">
        <v>0.20588235294117646</v>
      </c>
      <c r="F72" s="153">
        <v>1057</v>
      </c>
      <c r="G72" s="153">
        <v>510</v>
      </c>
      <c r="H72" s="147">
        <v>5.434136599630053</v>
      </c>
      <c r="I72" s="145" t="s">
        <v>361</v>
      </c>
      <c r="J72" s="149"/>
    </row>
    <row r="73" spans="2:10" ht="30">
      <c r="B73" s="169" t="s">
        <v>298</v>
      </c>
      <c r="C73" s="169" t="s">
        <v>301</v>
      </c>
      <c r="D73" s="152">
        <v>0.33964049195837276</v>
      </c>
      <c r="E73" s="152">
        <v>0.11382113821138211</v>
      </c>
      <c r="F73" s="153">
        <v>1057</v>
      </c>
      <c r="G73" s="153">
        <v>492</v>
      </c>
      <c r="H73" s="147">
        <v>9.34278464894729</v>
      </c>
      <c r="I73" s="145" t="s">
        <v>361</v>
      </c>
      <c r="J73" s="149"/>
    </row>
    <row r="75" ht="15.75">
      <c r="B75" s="202" t="s">
        <v>302</v>
      </c>
    </row>
    <row r="76" spans="2:10" ht="15">
      <c r="B76" s="177" t="s">
        <v>231</v>
      </c>
      <c r="C76" s="177" t="s">
        <v>233</v>
      </c>
      <c r="D76" s="236">
        <v>0.4057971014492754</v>
      </c>
      <c r="E76" s="236">
        <v>0.18058690744920994</v>
      </c>
      <c r="F76" s="182">
        <v>69</v>
      </c>
      <c r="G76" s="182">
        <v>443</v>
      </c>
      <c r="H76" s="174">
        <v>4.265273391183169</v>
      </c>
      <c r="I76" s="145" t="s">
        <v>361</v>
      </c>
      <c r="J76" s="149"/>
    </row>
    <row r="77" spans="2:10" ht="15">
      <c r="B77" s="178" t="s">
        <v>231</v>
      </c>
      <c r="C77" s="178" t="s">
        <v>234</v>
      </c>
      <c r="D77" s="237">
        <v>0.4057971014492754</v>
      </c>
      <c r="E77" s="237">
        <v>0.42857142857142855</v>
      </c>
      <c r="F77" s="190">
        <v>69</v>
      </c>
      <c r="G77" s="190">
        <v>35</v>
      </c>
      <c r="H77" s="176">
        <v>-0.22285462227248143</v>
      </c>
      <c r="I77" s="145" t="s">
        <v>363</v>
      </c>
      <c r="J77" s="149"/>
    </row>
    <row r="78" spans="2:10" ht="15">
      <c r="B78" s="162" t="s">
        <v>232</v>
      </c>
      <c r="C78" s="162" t="s">
        <v>235</v>
      </c>
      <c r="D78" s="238">
        <v>0.4716981132075472</v>
      </c>
      <c r="E78" s="238">
        <v>0.28901734104046245</v>
      </c>
      <c r="F78" s="186">
        <v>53</v>
      </c>
      <c r="G78" s="186">
        <v>173</v>
      </c>
      <c r="H78" s="148">
        <v>2.471092139595538</v>
      </c>
      <c r="I78" s="145" t="s">
        <v>362</v>
      </c>
      <c r="J78" s="149"/>
    </row>
    <row r="79" spans="2:10" ht="15">
      <c r="B79" s="162" t="s">
        <v>232</v>
      </c>
      <c r="C79" s="162" t="s">
        <v>236</v>
      </c>
      <c r="D79" s="238">
        <v>0.4716981132075472</v>
      </c>
      <c r="E79" s="238">
        <v>0.36</v>
      </c>
      <c r="F79" s="186">
        <v>53</v>
      </c>
      <c r="G79" s="186">
        <v>25</v>
      </c>
      <c r="H79" s="148">
        <v>0.9284003186393693</v>
      </c>
      <c r="I79" s="145" t="s">
        <v>363</v>
      </c>
      <c r="J79" s="149"/>
    </row>
    <row r="80" spans="2:10" ht="15">
      <c r="B80" s="178" t="s">
        <v>232</v>
      </c>
      <c r="C80" s="178" t="s">
        <v>237</v>
      </c>
      <c r="D80" s="237">
        <v>0.4716981132075472</v>
      </c>
      <c r="E80" s="237">
        <v>0.4642857142857143</v>
      </c>
      <c r="F80" s="190">
        <v>53</v>
      </c>
      <c r="G80" s="190">
        <v>28</v>
      </c>
      <c r="H80" s="176">
        <v>0.06357585624880017</v>
      </c>
      <c r="I80" s="145" t="s">
        <v>363</v>
      </c>
      <c r="J80" s="149"/>
    </row>
    <row r="81" spans="2:10" ht="15">
      <c r="B81" s="164"/>
      <c r="C81" s="164"/>
      <c r="D81" s="239"/>
      <c r="E81" s="239"/>
      <c r="F81" s="240"/>
      <c r="G81" s="240"/>
      <c r="H81" s="147"/>
      <c r="J81" s="149"/>
    </row>
    <row r="82" spans="2:10" ht="15">
      <c r="B82" s="208" t="s">
        <v>238</v>
      </c>
      <c r="C82" s="208" t="s">
        <v>239</v>
      </c>
      <c r="D82" s="241">
        <v>0.11320754716981132</v>
      </c>
      <c r="E82" s="241">
        <v>0.04046242774566474</v>
      </c>
      <c r="F82" s="242">
        <v>53</v>
      </c>
      <c r="G82" s="242">
        <v>173</v>
      </c>
      <c r="H82" s="209">
        <v>1.9900206786052566</v>
      </c>
      <c r="I82" s="145" t="s">
        <v>362</v>
      </c>
      <c r="J82" s="149"/>
    </row>
    <row r="83" spans="2:10" ht="15">
      <c r="B83" s="164"/>
      <c r="C83" s="164"/>
      <c r="D83" s="239"/>
      <c r="E83" s="239"/>
      <c r="F83" s="240"/>
      <c r="G83" s="240"/>
      <c r="H83" s="147"/>
      <c r="J83" s="149"/>
    </row>
    <row r="84" spans="2:10" ht="15">
      <c r="B84" s="177" t="s">
        <v>240</v>
      </c>
      <c r="C84" s="177" t="s">
        <v>241</v>
      </c>
      <c r="D84" s="236">
        <v>0.927536231884058</v>
      </c>
      <c r="E84" s="236">
        <v>0.8171557562076749</v>
      </c>
      <c r="F84" s="182">
        <v>69</v>
      </c>
      <c r="G84" s="182">
        <v>443</v>
      </c>
      <c r="H84" s="174">
        <v>2.28139048072179</v>
      </c>
      <c r="I84" s="145" t="s">
        <v>362</v>
      </c>
      <c r="J84" s="149"/>
    </row>
    <row r="85" spans="2:10" ht="15">
      <c r="B85" s="162" t="s">
        <v>240</v>
      </c>
      <c r="C85" s="162" t="s">
        <v>242</v>
      </c>
      <c r="D85" s="238">
        <v>0.927536231884058</v>
      </c>
      <c r="E85" s="238">
        <v>0.8823529411764706</v>
      </c>
      <c r="F85" s="186">
        <v>69</v>
      </c>
      <c r="G85" s="186">
        <v>34</v>
      </c>
      <c r="H85" s="148">
        <v>0.7636164793894136</v>
      </c>
      <c r="I85" s="145" t="s">
        <v>363</v>
      </c>
      <c r="J85" s="149"/>
    </row>
    <row r="86" spans="2:10" ht="15">
      <c r="B86" s="178" t="s">
        <v>240</v>
      </c>
      <c r="C86" s="178" t="s">
        <v>243</v>
      </c>
      <c r="D86" s="237">
        <v>0.927536231884058</v>
      </c>
      <c r="E86" s="237">
        <v>0.9428571428571428</v>
      </c>
      <c r="F86" s="190">
        <v>69</v>
      </c>
      <c r="G86" s="190">
        <v>35</v>
      </c>
      <c r="H86" s="176">
        <v>-0.29466254737474895</v>
      </c>
      <c r="I86" s="145" t="s">
        <v>363</v>
      </c>
      <c r="J86" s="149"/>
    </row>
    <row r="87" spans="2:10" ht="15">
      <c r="B87" s="162" t="s">
        <v>244</v>
      </c>
      <c r="C87" s="162" t="s">
        <v>245</v>
      </c>
      <c r="D87" s="238">
        <v>0.9245283018867925</v>
      </c>
      <c r="E87" s="238">
        <v>0.8959537572254336</v>
      </c>
      <c r="F87" s="186">
        <v>53</v>
      </c>
      <c r="G87" s="186">
        <v>173</v>
      </c>
      <c r="H87" s="148">
        <v>0.6139996172362134</v>
      </c>
      <c r="I87" s="145" t="s">
        <v>363</v>
      </c>
      <c r="J87" s="149"/>
    </row>
    <row r="88" spans="2:10" ht="15">
      <c r="B88" s="162" t="s">
        <v>244</v>
      </c>
      <c r="C88" s="162" t="s">
        <v>246</v>
      </c>
      <c r="D88" s="238">
        <v>0.9245283018867925</v>
      </c>
      <c r="E88" s="238">
        <v>0.84</v>
      </c>
      <c r="F88" s="186">
        <v>53</v>
      </c>
      <c r="G88" s="186">
        <v>25</v>
      </c>
      <c r="H88" s="148">
        <v>1.1483211699842357</v>
      </c>
      <c r="I88" s="145" t="s">
        <v>363</v>
      </c>
      <c r="J88" s="149"/>
    </row>
    <row r="89" spans="2:10" ht="15">
      <c r="B89" s="178" t="s">
        <v>244</v>
      </c>
      <c r="C89" s="178" t="s">
        <v>247</v>
      </c>
      <c r="D89" s="237">
        <v>0.9245283018867925</v>
      </c>
      <c r="E89" s="237">
        <v>0.9642857142857143</v>
      </c>
      <c r="F89" s="190">
        <v>53</v>
      </c>
      <c r="G89" s="190">
        <v>28</v>
      </c>
      <c r="H89" s="176">
        <v>-0.7071080350987231</v>
      </c>
      <c r="I89" s="145" t="s">
        <v>363</v>
      </c>
      <c r="J89" s="149"/>
    </row>
    <row r="90" spans="2:10" ht="15">
      <c r="B90" s="164"/>
      <c r="C90" s="164"/>
      <c r="D90" s="239"/>
      <c r="E90" s="239"/>
      <c r="F90" s="240"/>
      <c r="G90" s="240"/>
      <c r="H90" s="147"/>
      <c r="J90" s="149"/>
    </row>
    <row r="91" spans="2:10" ht="15">
      <c r="B91" s="177" t="s">
        <v>248</v>
      </c>
      <c r="C91" s="177" t="s">
        <v>249</v>
      </c>
      <c r="D91" s="236">
        <v>0.23275862068965517</v>
      </c>
      <c r="E91" s="236">
        <v>0.2733612273361227</v>
      </c>
      <c r="F91" s="182">
        <v>116</v>
      </c>
      <c r="G91" s="182">
        <v>717</v>
      </c>
      <c r="H91" s="174">
        <v>-0.9163210002910556</v>
      </c>
      <c r="I91" s="145" t="s">
        <v>363</v>
      </c>
      <c r="J91" s="149"/>
    </row>
    <row r="92" spans="2:10" ht="15">
      <c r="B92" s="162" t="s">
        <v>248</v>
      </c>
      <c r="C92" s="162" t="s">
        <v>250</v>
      </c>
      <c r="D92" s="238">
        <v>0.23275862068965517</v>
      </c>
      <c r="E92" s="238">
        <v>0.32</v>
      </c>
      <c r="F92" s="186">
        <v>116</v>
      </c>
      <c r="G92" s="186">
        <v>75</v>
      </c>
      <c r="H92" s="148">
        <v>-1.3309131843871498</v>
      </c>
      <c r="I92" s="145" t="s">
        <v>363</v>
      </c>
      <c r="J92" s="149"/>
    </row>
    <row r="93" spans="2:10" ht="15">
      <c r="B93" s="178" t="s">
        <v>248</v>
      </c>
      <c r="C93" s="178" t="s">
        <v>251</v>
      </c>
      <c r="D93" s="237">
        <v>0.23275862068965517</v>
      </c>
      <c r="E93" s="237">
        <v>0.18181818181818182</v>
      </c>
      <c r="F93" s="190">
        <v>116</v>
      </c>
      <c r="G93" s="190">
        <v>55</v>
      </c>
      <c r="H93" s="176">
        <v>0.7556450044748817</v>
      </c>
      <c r="I93" s="145" t="s">
        <v>363</v>
      </c>
      <c r="J93" s="149"/>
    </row>
    <row r="94" spans="2:10" ht="15">
      <c r="B94" s="162" t="s">
        <v>252</v>
      </c>
      <c r="C94" s="162" t="s">
        <v>253</v>
      </c>
      <c r="D94" s="238">
        <v>0.2875</v>
      </c>
      <c r="E94" s="238">
        <v>0.3142857142857143</v>
      </c>
      <c r="F94" s="186">
        <v>80</v>
      </c>
      <c r="G94" s="186">
        <v>280</v>
      </c>
      <c r="H94" s="148">
        <v>-0.45752763264390894</v>
      </c>
      <c r="I94" s="145" t="s">
        <v>363</v>
      </c>
      <c r="J94" s="149"/>
    </row>
    <row r="95" spans="2:10" ht="15">
      <c r="B95" s="162" t="s">
        <v>252</v>
      </c>
      <c r="C95" s="162" t="s">
        <v>254</v>
      </c>
      <c r="D95" s="238">
        <v>0.2875</v>
      </c>
      <c r="E95" s="238">
        <v>0.4</v>
      </c>
      <c r="F95" s="186">
        <v>80</v>
      </c>
      <c r="G95" s="186">
        <v>45</v>
      </c>
      <c r="H95" s="148">
        <v>-1.2859592536665359</v>
      </c>
      <c r="I95" s="145" t="s">
        <v>363</v>
      </c>
      <c r="J95" s="149"/>
    </row>
    <row r="96" spans="2:10" ht="15">
      <c r="B96" s="178" t="s">
        <v>252</v>
      </c>
      <c r="C96" s="178" t="s">
        <v>255</v>
      </c>
      <c r="D96" s="237">
        <v>0.2875</v>
      </c>
      <c r="E96" s="237">
        <v>0.2</v>
      </c>
      <c r="F96" s="190">
        <v>80</v>
      </c>
      <c r="G96" s="190">
        <v>40</v>
      </c>
      <c r="H96" s="176">
        <v>1.0322807174027637</v>
      </c>
      <c r="I96" s="145" t="s">
        <v>363</v>
      </c>
      <c r="J96" s="149"/>
    </row>
    <row r="97" spans="2:10" ht="15">
      <c r="B97" s="164"/>
      <c r="C97" s="164"/>
      <c r="D97" s="239"/>
      <c r="E97" s="239"/>
      <c r="F97" s="240"/>
      <c r="G97" s="240"/>
      <c r="H97" s="147"/>
      <c r="J97" s="149"/>
    </row>
    <row r="98" spans="2:10" ht="15">
      <c r="B98" s="177" t="s">
        <v>256</v>
      </c>
      <c r="C98" s="177" t="s">
        <v>257</v>
      </c>
      <c r="D98" s="236">
        <v>0.46875</v>
      </c>
      <c r="E98" s="236">
        <v>0.44562334217506633</v>
      </c>
      <c r="F98" s="182">
        <v>64</v>
      </c>
      <c r="G98" s="182">
        <v>377</v>
      </c>
      <c r="H98" s="174">
        <v>0.3439197367215892</v>
      </c>
      <c r="I98" s="145" t="s">
        <v>363</v>
      </c>
      <c r="J98" s="149"/>
    </row>
    <row r="99" spans="2:10" ht="15">
      <c r="B99" s="162" t="s">
        <v>256</v>
      </c>
      <c r="C99" s="162" t="s">
        <v>258</v>
      </c>
      <c r="D99" s="238">
        <v>0.46875</v>
      </c>
      <c r="E99" s="238">
        <v>0.43902439024390244</v>
      </c>
      <c r="F99" s="186">
        <v>64</v>
      </c>
      <c r="G99" s="186">
        <v>41</v>
      </c>
      <c r="H99" s="148">
        <v>0.2982972779731875</v>
      </c>
      <c r="I99" s="145" t="s">
        <v>363</v>
      </c>
      <c r="J99" s="149"/>
    </row>
    <row r="100" spans="2:10" ht="15">
      <c r="B100" s="178" t="s">
        <v>256</v>
      </c>
      <c r="C100" s="178" t="s">
        <v>259</v>
      </c>
      <c r="D100" s="237">
        <v>0.46875</v>
      </c>
      <c r="E100" s="237">
        <v>0.44</v>
      </c>
      <c r="F100" s="190">
        <v>64</v>
      </c>
      <c r="G100" s="190">
        <v>25</v>
      </c>
      <c r="H100" s="176">
        <v>0.24455711172302663</v>
      </c>
      <c r="I100" s="145" t="s">
        <v>363</v>
      </c>
      <c r="J100" s="149"/>
    </row>
    <row r="101" spans="2:10" ht="15">
      <c r="B101" s="162" t="s">
        <v>260</v>
      </c>
      <c r="C101" s="162" t="s">
        <v>261</v>
      </c>
      <c r="D101" s="238">
        <v>0.5333333333333333</v>
      </c>
      <c r="E101" s="238">
        <v>0.49635036496350365</v>
      </c>
      <c r="F101" s="186">
        <v>45</v>
      </c>
      <c r="G101" s="186">
        <v>137</v>
      </c>
      <c r="H101" s="148">
        <v>0.4305155396593935</v>
      </c>
      <c r="I101" s="145" t="s">
        <v>363</v>
      </c>
      <c r="J101" s="149"/>
    </row>
    <row r="102" spans="2:10" ht="15">
      <c r="B102" s="162" t="s">
        <v>260</v>
      </c>
      <c r="C102" s="162" t="s">
        <v>262</v>
      </c>
      <c r="D102" s="238">
        <v>0.5333333333333333</v>
      </c>
      <c r="E102" s="238">
        <v>0.5185185185185185</v>
      </c>
      <c r="F102" s="186">
        <v>45</v>
      </c>
      <c r="G102" s="186">
        <v>27</v>
      </c>
      <c r="H102" s="148">
        <v>0.12190439333572489</v>
      </c>
      <c r="I102" s="145" t="s">
        <v>363</v>
      </c>
      <c r="J102" s="149"/>
    </row>
    <row r="103" spans="2:10" ht="15">
      <c r="B103" s="178" t="s">
        <v>260</v>
      </c>
      <c r="C103" s="178" t="s">
        <v>263</v>
      </c>
      <c r="D103" s="237">
        <v>0.5333333333333333</v>
      </c>
      <c r="E103" s="237">
        <v>0.4444444444444444</v>
      </c>
      <c r="F103" s="190">
        <v>45</v>
      </c>
      <c r="G103" s="190">
        <v>27</v>
      </c>
      <c r="H103" s="176">
        <v>0.7302967433402217</v>
      </c>
      <c r="I103" s="145" t="s">
        <v>363</v>
      </c>
      <c r="J103" s="149"/>
    </row>
    <row r="104" spans="2:10" ht="15">
      <c r="B104" s="164"/>
      <c r="C104" s="164"/>
      <c r="D104" s="239"/>
      <c r="E104" s="239"/>
      <c r="F104" s="240"/>
      <c r="G104" s="240"/>
      <c r="H104" s="147"/>
      <c r="J104" s="149"/>
    </row>
    <row r="105" spans="2:10" ht="15">
      <c r="B105" s="177" t="s">
        <v>264</v>
      </c>
      <c r="C105" s="177" t="s">
        <v>265</v>
      </c>
      <c r="D105" s="236">
        <v>0.125</v>
      </c>
      <c r="E105" s="236">
        <v>0.33421750663129973</v>
      </c>
      <c r="F105" s="182">
        <v>64</v>
      </c>
      <c r="G105" s="182">
        <v>377</v>
      </c>
      <c r="H105" s="174">
        <v>-3.3647778152915344</v>
      </c>
      <c r="I105" s="145" t="s">
        <v>361</v>
      </c>
      <c r="J105" s="149"/>
    </row>
    <row r="106" spans="2:10" ht="15">
      <c r="B106" s="178" t="s">
        <v>264</v>
      </c>
      <c r="C106" s="178" t="s">
        <v>266</v>
      </c>
      <c r="D106" s="237">
        <v>0.125</v>
      </c>
      <c r="E106" s="237">
        <v>0.36585365853658536</v>
      </c>
      <c r="F106" s="190">
        <v>64</v>
      </c>
      <c r="G106" s="190">
        <v>41</v>
      </c>
      <c r="H106" s="176">
        <v>-2.91111236046157</v>
      </c>
      <c r="I106" s="145" t="s">
        <v>361</v>
      </c>
      <c r="J106" s="149"/>
    </row>
    <row r="107" spans="2:10" ht="15">
      <c r="B107" s="208" t="s">
        <v>267</v>
      </c>
      <c r="C107" s="208" t="s">
        <v>268</v>
      </c>
      <c r="D107" s="241">
        <v>0.15555555555555556</v>
      </c>
      <c r="E107" s="241">
        <v>0.22627737226277372</v>
      </c>
      <c r="F107" s="242">
        <v>45</v>
      </c>
      <c r="G107" s="242">
        <v>137</v>
      </c>
      <c r="H107" s="209">
        <v>-1.0127041703891289</v>
      </c>
      <c r="I107" s="145" t="s">
        <v>363</v>
      </c>
      <c r="J107" s="149"/>
    </row>
    <row r="108" spans="2:10" ht="15">
      <c r="B108" s="164"/>
      <c r="C108" s="164"/>
      <c r="D108" s="239"/>
      <c r="E108" s="239"/>
      <c r="F108" s="240"/>
      <c r="G108" s="240"/>
      <c r="H108" s="147"/>
      <c r="J108" s="149"/>
    </row>
    <row r="109" spans="2:10" ht="15">
      <c r="B109" s="177" t="s">
        <v>269</v>
      </c>
      <c r="C109" s="177" t="s">
        <v>270</v>
      </c>
      <c r="D109" s="236">
        <v>0.40625</v>
      </c>
      <c r="E109" s="236">
        <v>0.41114058355437666</v>
      </c>
      <c r="F109" s="182">
        <v>64</v>
      </c>
      <c r="G109" s="182">
        <v>377</v>
      </c>
      <c r="H109" s="174">
        <v>-0.07353848499994387</v>
      </c>
      <c r="I109" s="145" t="s">
        <v>363</v>
      </c>
      <c r="J109" s="149"/>
    </row>
    <row r="110" spans="2:10" ht="15">
      <c r="B110" s="162" t="s">
        <v>269</v>
      </c>
      <c r="C110" s="162" t="s">
        <v>271</v>
      </c>
      <c r="D110" s="238">
        <v>0.40625</v>
      </c>
      <c r="E110" s="238">
        <v>0.6097560975609756</v>
      </c>
      <c r="F110" s="186">
        <v>64</v>
      </c>
      <c r="G110" s="186">
        <v>41</v>
      </c>
      <c r="H110" s="148">
        <v>-2.035504295727336</v>
      </c>
      <c r="I110" s="145" t="s">
        <v>362</v>
      </c>
      <c r="J110" s="149"/>
    </row>
    <row r="111" spans="2:10" ht="15">
      <c r="B111" s="178" t="s">
        <v>269</v>
      </c>
      <c r="C111" s="178" t="s">
        <v>272</v>
      </c>
      <c r="D111" s="237">
        <v>0.40625</v>
      </c>
      <c r="E111" s="237">
        <v>0.72</v>
      </c>
      <c r="F111" s="190">
        <v>64</v>
      </c>
      <c r="G111" s="190">
        <v>25</v>
      </c>
      <c r="H111" s="176">
        <v>-2.6607626403500984</v>
      </c>
      <c r="I111" s="145" t="s">
        <v>361</v>
      </c>
      <c r="J111" s="149"/>
    </row>
    <row r="112" spans="2:10" ht="15">
      <c r="B112" s="162" t="s">
        <v>273</v>
      </c>
      <c r="C112" s="162" t="s">
        <v>274</v>
      </c>
      <c r="D112" s="238">
        <v>0.4888888888888889</v>
      </c>
      <c r="E112" s="238">
        <v>0.39416058394160586</v>
      </c>
      <c r="F112" s="186">
        <v>45</v>
      </c>
      <c r="G112" s="186">
        <v>137</v>
      </c>
      <c r="H112" s="148">
        <v>1.117949720908879</v>
      </c>
      <c r="I112" s="145" t="s">
        <v>363</v>
      </c>
      <c r="J112" s="149"/>
    </row>
    <row r="113" spans="2:10" ht="15">
      <c r="B113" s="162" t="s">
        <v>273</v>
      </c>
      <c r="C113" s="162" t="s">
        <v>275</v>
      </c>
      <c r="D113" s="238">
        <v>0.4888888888888889</v>
      </c>
      <c r="E113" s="238">
        <v>0.4074074074074074</v>
      </c>
      <c r="F113" s="186">
        <v>45</v>
      </c>
      <c r="G113" s="186">
        <v>27</v>
      </c>
      <c r="H113" s="148">
        <v>0.6717752982077052</v>
      </c>
      <c r="I113" s="145" t="s">
        <v>363</v>
      </c>
      <c r="J113" s="149"/>
    </row>
    <row r="114" spans="2:10" ht="15">
      <c r="B114" s="178" t="s">
        <v>273</v>
      </c>
      <c r="C114" s="178" t="s">
        <v>276</v>
      </c>
      <c r="D114" s="237">
        <v>0.4888888888888889</v>
      </c>
      <c r="E114" s="237">
        <v>0.5925925925925926</v>
      </c>
      <c r="F114" s="190">
        <v>45</v>
      </c>
      <c r="G114" s="190">
        <v>27</v>
      </c>
      <c r="H114" s="176">
        <v>-0.8533307533500729</v>
      </c>
      <c r="I114" s="145" t="s">
        <v>363</v>
      </c>
      <c r="J114" s="149"/>
    </row>
    <row r="115" spans="2:10" ht="15">
      <c r="B115" s="164"/>
      <c r="C115" s="164"/>
      <c r="D115" s="239"/>
      <c r="E115" s="239"/>
      <c r="F115" s="240"/>
      <c r="G115" s="240"/>
      <c r="H115" s="147"/>
      <c r="J115" s="149"/>
    </row>
    <row r="116" spans="2:10" ht="15">
      <c r="B116" s="177" t="s">
        <v>277</v>
      </c>
      <c r="C116" s="177" t="s">
        <v>278</v>
      </c>
      <c r="D116" s="236">
        <v>0.9013157894736842</v>
      </c>
      <c r="E116" s="236">
        <v>0.9437428243398392</v>
      </c>
      <c r="F116" s="182">
        <v>152</v>
      </c>
      <c r="G116" s="182">
        <v>871</v>
      </c>
      <c r="H116" s="174">
        <v>-1.993021935689856</v>
      </c>
      <c r="I116" s="145" t="s">
        <v>362</v>
      </c>
      <c r="J116" s="149"/>
    </row>
    <row r="117" spans="2:10" ht="15">
      <c r="B117" s="162" t="s">
        <v>277</v>
      </c>
      <c r="C117" s="162" t="s">
        <v>279</v>
      </c>
      <c r="D117" s="238">
        <v>0.9013157894736842</v>
      </c>
      <c r="E117" s="238">
        <v>0.9818181818181818</v>
      </c>
      <c r="F117" s="186">
        <v>152</v>
      </c>
      <c r="G117" s="186">
        <v>110</v>
      </c>
      <c r="H117" s="148">
        <v>-2.610778731691287</v>
      </c>
      <c r="I117" s="145" t="s">
        <v>361</v>
      </c>
      <c r="J117" s="149"/>
    </row>
    <row r="118" spans="2:10" ht="15">
      <c r="B118" s="178" t="s">
        <v>277</v>
      </c>
      <c r="C118" s="178" t="s">
        <v>280</v>
      </c>
      <c r="D118" s="237">
        <v>0.9013157894736842</v>
      </c>
      <c r="E118" s="237">
        <v>0.8709677419354839</v>
      </c>
      <c r="F118" s="190">
        <v>152</v>
      </c>
      <c r="G118" s="190">
        <v>62</v>
      </c>
      <c r="H118" s="176">
        <v>0.6502414935180303</v>
      </c>
      <c r="I118" s="145" t="s">
        <v>363</v>
      </c>
      <c r="J118" s="149"/>
    </row>
    <row r="119" spans="2:10" ht="15">
      <c r="B119" s="162" t="s">
        <v>281</v>
      </c>
      <c r="C119" s="162" t="s">
        <v>282</v>
      </c>
      <c r="D119" s="238">
        <v>0.8297872340425532</v>
      </c>
      <c r="E119" s="238">
        <v>0.9228395061728395</v>
      </c>
      <c r="F119" s="186">
        <v>94</v>
      </c>
      <c r="G119" s="186">
        <v>324</v>
      </c>
      <c r="H119" s="148">
        <v>-2.6704776736664666</v>
      </c>
      <c r="I119" s="145" t="s">
        <v>361</v>
      </c>
      <c r="J119" s="149"/>
    </row>
    <row r="120" spans="2:10" ht="15">
      <c r="B120" s="162" t="s">
        <v>281</v>
      </c>
      <c r="C120" s="162" t="s">
        <v>283</v>
      </c>
      <c r="D120" s="238">
        <v>0.8297872340425532</v>
      </c>
      <c r="E120" s="238">
        <v>0.9454545454545454</v>
      </c>
      <c r="F120" s="186">
        <v>94</v>
      </c>
      <c r="G120" s="186">
        <v>55</v>
      </c>
      <c r="H120" s="148">
        <v>-2.04268109732205</v>
      </c>
      <c r="I120" s="145" t="s">
        <v>362</v>
      </c>
      <c r="J120" s="149"/>
    </row>
    <row r="121" spans="2:10" ht="15">
      <c r="B121" s="178" t="s">
        <v>281</v>
      </c>
      <c r="C121" s="178" t="s">
        <v>284</v>
      </c>
      <c r="D121" s="237">
        <v>0.8297872340425532</v>
      </c>
      <c r="E121" s="237">
        <v>0.9069767441860465</v>
      </c>
      <c r="F121" s="190">
        <v>94</v>
      </c>
      <c r="G121" s="190">
        <v>43</v>
      </c>
      <c r="H121" s="176">
        <v>-1.1874321251989421</v>
      </c>
      <c r="I121" s="145" t="s">
        <v>363</v>
      </c>
      <c r="J121" s="149"/>
    </row>
    <row r="122" spans="2:10" ht="15">
      <c r="B122" s="23"/>
      <c r="C122" s="23"/>
      <c r="D122" s="5"/>
      <c r="E122" s="5"/>
      <c r="F122" s="5"/>
      <c r="G122" s="5"/>
      <c r="H122"/>
      <c r="I122"/>
      <c r="J122"/>
    </row>
    <row r="123" spans="2:10" ht="15">
      <c r="B123" s="177" t="s">
        <v>285</v>
      </c>
      <c r="C123" s="177" t="s">
        <v>286</v>
      </c>
      <c r="D123" s="236">
        <v>0.2565789473684211</v>
      </c>
      <c r="E123" s="236">
        <v>0.23421354764638347</v>
      </c>
      <c r="F123" s="182">
        <v>152</v>
      </c>
      <c r="G123" s="182">
        <v>871</v>
      </c>
      <c r="H123" s="174">
        <v>0.5978536907382097</v>
      </c>
      <c r="I123" s="145" t="s">
        <v>363</v>
      </c>
      <c r="J123" s="149"/>
    </row>
    <row r="124" spans="2:10" ht="15">
      <c r="B124" s="162" t="s">
        <v>285</v>
      </c>
      <c r="C124" s="162" t="s">
        <v>287</v>
      </c>
      <c r="D124" s="238">
        <v>0.2565789473684211</v>
      </c>
      <c r="E124" s="238">
        <v>0.21818181818181817</v>
      </c>
      <c r="F124" s="186">
        <v>152</v>
      </c>
      <c r="G124" s="186">
        <v>110</v>
      </c>
      <c r="H124" s="148">
        <v>0.7177459064495197</v>
      </c>
      <c r="I124" s="145" t="s">
        <v>363</v>
      </c>
      <c r="J124" s="149"/>
    </row>
    <row r="125" spans="2:10" ht="15">
      <c r="B125" s="178" t="s">
        <v>285</v>
      </c>
      <c r="C125" s="178" t="s">
        <v>288</v>
      </c>
      <c r="D125" s="237">
        <v>0.2565789473684211</v>
      </c>
      <c r="E125" s="237">
        <v>0.20967741935483872</v>
      </c>
      <c r="F125" s="190">
        <v>152</v>
      </c>
      <c r="G125" s="190">
        <v>62</v>
      </c>
      <c r="H125" s="176">
        <v>0.7256920045964571</v>
      </c>
      <c r="I125" s="145" t="s">
        <v>363</v>
      </c>
      <c r="J125" s="149"/>
    </row>
    <row r="126" spans="2:10" ht="15">
      <c r="B126" s="177" t="s">
        <v>289</v>
      </c>
      <c r="C126" s="177" t="s">
        <v>290</v>
      </c>
      <c r="D126" s="236">
        <v>0.23404255319148937</v>
      </c>
      <c r="E126" s="236">
        <v>0.17592592592592593</v>
      </c>
      <c r="F126" s="182">
        <v>94</v>
      </c>
      <c r="G126" s="182">
        <v>324</v>
      </c>
      <c r="H126" s="174">
        <v>1.267102012223079</v>
      </c>
      <c r="I126" s="145" t="s">
        <v>363</v>
      </c>
      <c r="J126" s="149"/>
    </row>
    <row r="127" spans="2:10" ht="15">
      <c r="B127" s="178" t="s">
        <v>289</v>
      </c>
      <c r="C127" s="178" t="s">
        <v>291</v>
      </c>
      <c r="D127" s="237">
        <v>0.23404255319148937</v>
      </c>
      <c r="E127" s="237">
        <v>0.18181818181818182</v>
      </c>
      <c r="F127" s="190">
        <v>94</v>
      </c>
      <c r="G127" s="190">
        <v>55</v>
      </c>
      <c r="H127" s="176">
        <v>0.7491067437652198</v>
      </c>
      <c r="I127" s="145" t="s">
        <v>363</v>
      </c>
      <c r="J127" s="149"/>
    </row>
    <row r="129" ht="15">
      <c r="B129" s="160" t="s">
        <v>44</v>
      </c>
    </row>
    <row r="131" spans="2:10" ht="30">
      <c r="B131" s="169" t="s">
        <v>303</v>
      </c>
      <c r="C131" s="169" t="s">
        <v>306</v>
      </c>
      <c r="D131" s="152">
        <v>0.053605615826419914</v>
      </c>
      <c r="E131" s="152">
        <v>0.039164724861086214</v>
      </c>
      <c r="F131" s="153">
        <v>3134</v>
      </c>
      <c r="G131" s="153">
        <v>11158</v>
      </c>
      <c r="H131" s="147">
        <v>3.547736419800613</v>
      </c>
      <c r="I131" s="145" t="s">
        <v>361</v>
      </c>
      <c r="J131" s="149"/>
    </row>
    <row r="132" spans="2:10" ht="30">
      <c r="B132" s="169" t="s">
        <v>303</v>
      </c>
      <c r="C132" s="169" t="s">
        <v>307</v>
      </c>
      <c r="D132" s="152">
        <v>0.053605615826419914</v>
      </c>
      <c r="E132" s="152">
        <v>0.051865332120109194</v>
      </c>
      <c r="F132" s="153">
        <v>3134</v>
      </c>
      <c r="G132" s="153">
        <v>1099</v>
      </c>
      <c r="H132" s="147">
        <v>0.22127758099318612</v>
      </c>
      <c r="I132" s="145" t="s">
        <v>363</v>
      </c>
      <c r="J132" s="149"/>
    </row>
    <row r="133" spans="2:10" ht="15">
      <c r="B133" s="169" t="s">
        <v>304</v>
      </c>
      <c r="C133" s="169" t="s">
        <v>305</v>
      </c>
      <c r="D133" s="152">
        <v>0.4855769230769231</v>
      </c>
      <c r="E133" s="152">
        <v>0.25773195876288657</v>
      </c>
      <c r="F133" s="153">
        <v>208</v>
      </c>
      <c r="G133" s="153">
        <v>679</v>
      </c>
      <c r="H133" s="147">
        <v>6.210015053036908</v>
      </c>
      <c r="I133" s="145" t="s">
        <v>361</v>
      </c>
      <c r="J133" s="149"/>
    </row>
    <row r="135" spans="2:10" ht="30">
      <c r="B135" s="169" t="s">
        <v>308</v>
      </c>
      <c r="C135" s="169" t="s">
        <v>309</v>
      </c>
      <c r="D135" s="152">
        <v>0.6479400749063671</v>
      </c>
      <c r="E135" s="152">
        <v>0.662807525325615</v>
      </c>
      <c r="F135" s="153">
        <v>267</v>
      </c>
      <c r="G135" s="153">
        <v>691</v>
      </c>
      <c r="H135" s="147">
        <v>-0.4351363373166792</v>
      </c>
      <c r="I135" s="145" t="s">
        <v>363</v>
      </c>
      <c r="J135" s="149"/>
    </row>
    <row r="136" spans="2:10" ht="30">
      <c r="B136" s="169" t="s">
        <v>308</v>
      </c>
      <c r="C136" s="169" t="s">
        <v>310</v>
      </c>
      <c r="D136" s="152">
        <v>0.6479400749063671</v>
      </c>
      <c r="E136" s="152">
        <v>0.6494845360824741</v>
      </c>
      <c r="F136" s="153">
        <v>267</v>
      </c>
      <c r="G136" s="153">
        <v>97</v>
      </c>
      <c r="H136" s="147">
        <v>-0.02728400993676548</v>
      </c>
      <c r="I136" s="145" t="s">
        <v>363</v>
      </c>
      <c r="J136" s="149"/>
    </row>
    <row r="138" ht="15">
      <c r="B138" s="160" t="s">
        <v>45</v>
      </c>
    </row>
    <row r="140" spans="2:10" ht="30">
      <c r="B140" s="198" t="s">
        <v>312</v>
      </c>
      <c r="C140" s="198" t="s">
        <v>322</v>
      </c>
      <c r="D140" s="204">
        <v>0.13802816901408452</v>
      </c>
      <c r="E140" s="204">
        <v>0.21088053841839596</v>
      </c>
      <c r="F140" s="173">
        <v>355</v>
      </c>
      <c r="G140" s="173">
        <v>1783</v>
      </c>
      <c r="H140" s="174">
        <v>-3.1409732162904405</v>
      </c>
      <c r="I140" s="145" t="s">
        <v>361</v>
      </c>
      <c r="J140" s="149"/>
    </row>
    <row r="141" spans="2:10" ht="30">
      <c r="B141" s="200" t="s">
        <v>313</v>
      </c>
      <c r="C141" s="200" t="s">
        <v>323</v>
      </c>
      <c r="D141" s="205">
        <v>0.2619718309859155</v>
      </c>
      <c r="E141" s="205">
        <v>0.3836231071228267</v>
      </c>
      <c r="F141" s="175">
        <v>355</v>
      </c>
      <c r="G141" s="206">
        <v>1783</v>
      </c>
      <c r="H141" s="176">
        <v>-4.351818716100032</v>
      </c>
      <c r="I141" s="145" t="s">
        <v>361</v>
      </c>
      <c r="J141" s="149"/>
    </row>
    <row r="142" spans="2:10" ht="30">
      <c r="B142" s="198" t="s">
        <v>314</v>
      </c>
      <c r="C142" s="198" t="s">
        <v>324</v>
      </c>
      <c r="D142" s="204">
        <v>0.14245014245014245</v>
      </c>
      <c r="E142" s="204">
        <v>0.22290809327846364</v>
      </c>
      <c r="F142" s="173">
        <v>351</v>
      </c>
      <c r="G142" s="173">
        <v>1458</v>
      </c>
      <c r="H142" s="174">
        <v>-3.3383384266710894</v>
      </c>
      <c r="I142" s="145" t="s">
        <v>361</v>
      </c>
      <c r="J142" s="149"/>
    </row>
    <row r="143" spans="2:10" ht="30">
      <c r="B143" s="200" t="s">
        <v>315</v>
      </c>
      <c r="C143" s="200" t="s">
        <v>325</v>
      </c>
      <c r="D143" s="205">
        <v>0.2706552706552707</v>
      </c>
      <c r="E143" s="205">
        <v>0.401920438957476</v>
      </c>
      <c r="F143" s="175">
        <v>351</v>
      </c>
      <c r="G143" s="175">
        <v>1458</v>
      </c>
      <c r="H143" s="176">
        <v>-4.556936718101803</v>
      </c>
      <c r="I143" s="145" t="s">
        <v>361</v>
      </c>
      <c r="J143" s="149"/>
    </row>
    <row r="144" spans="2:10" ht="30">
      <c r="B144" s="198" t="s">
        <v>316</v>
      </c>
      <c r="C144" s="198" t="s">
        <v>326</v>
      </c>
      <c r="D144" s="204">
        <v>0.12590799031476999</v>
      </c>
      <c r="E144" s="204">
        <v>0.21207307386814933</v>
      </c>
      <c r="F144" s="173">
        <v>413</v>
      </c>
      <c r="G144" s="173">
        <v>1259</v>
      </c>
      <c r="H144" s="174">
        <v>-3.867168549433666</v>
      </c>
      <c r="I144" s="145" t="s">
        <v>361</v>
      </c>
      <c r="J144" s="149"/>
    </row>
    <row r="145" spans="2:10" ht="30">
      <c r="B145" s="200" t="s">
        <v>317</v>
      </c>
      <c r="C145" s="200" t="s">
        <v>327</v>
      </c>
      <c r="D145" s="205">
        <v>0.2687651331719128</v>
      </c>
      <c r="E145" s="205">
        <v>0.39396346306592533</v>
      </c>
      <c r="F145" s="175">
        <v>413</v>
      </c>
      <c r="G145" s="175">
        <v>1259</v>
      </c>
      <c r="H145" s="176">
        <v>-4.5912972793839</v>
      </c>
      <c r="I145" s="145" t="s">
        <v>361</v>
      </c>
      <c r="J145" s="149"/>
    </row>
    <row r="146" spans="2:10" ht="30">
      <c r="B146" s="198" t="s">
        <v>318</v>
      </c>
      <c r="C146" s="198" t="s">
        <v>328</v>
      </c>
      <c r="D146" s="204">
        <v>0.16428571428571426</v>
      </c>
      <c r="E146" s="204">
        <v>0.22031963470319635</v>
      </c>
      <c r="F146" s="173">
        <v>280</v>
      </c>
      <c r="G146" s="173">
        <v>876</v>
      </c>
      <c r="H146" s="174">
        <v>-2.0154748187387534</v>
      </c>
      <c r="I146" s="145" t="s">
        <v>362</v>
      </c>
      <c r="J146" s="149"/>
    </row>
    <row r="147" spans="2:10" ht="30">
      <c r="B147" s="200" t="s">
        <v>319</v>
      </c>
      <c r="C147" s="200" t="s">
        <v>329</v>
      </c>
      <c r="D147" s="205">
        <v>0.2857142857142857</v>
      </c>
      <c r="E147" s="205">
        <v>0.3881278538812785</v>
      </c>
      <c r="F147" s="175">
        <v>280</v>
      </c>
      <c r="G147" s="175">
        <v>876</v>
      </c>
      <c r="H147" s="176">
        <v>-3.101729574427765</v>
      </c>
      <c r="I147" s="145" t="s">
        <v>361</v>
      </c>
      <c r="J147" s="149"/>
    </row>
    <row r="148" spans="2:10" ht="30">
      <c r="B148" s="198" t="s">
        <v>320</v>
      </c>
      <c r="C148" s="198" t="s">
        <v>330</v>
      </c>
      <c r="D148" s="204">
        <v>0.14563106796116504</v>
      </c>
      <c r="E148" s="204">
        <v>0.20667522464698332</v>
      </c>
      <c r="F148" s="173">
        <v>206</v>
      </c>
      <c r="G148" s="173">
        <v>779</v>
      </c>
      <c r="H148" s="174">
        <v>-1.9707776019722394</v>
      </c>
      <c r="I148" s="145" t="s">
        <v>362</v>
      </c>
      <c r="J148" s="149"/>
    </row>
    <row r="149" spans="2:10" ht="30">
      <c r="B149" s="200" t="s">
        <v>321</v>
      </c>
      <c r="C149" s="200" t="s">
        <v>331</v>
      </c>
      <c r="D149" s="205">
        <v>0.23300970873786409</v>
      </c>
      <c r="E149" s="205">
        <v>0.3465982028241335</v>
      </c>
      <c r="F149" s="175">
        <v>206</v>
      </c>
      <c r="G149" s="175">
        <v>779</v>
      </c>
      <c r="H149" s="176">
        <v>-3.100832585168145</v>
      </c>
      <c r="I149" s="145" t="s">
        <v>361</v>
      </c>
      <c r="J149" s="149"/>
    </row>
  </sheetData>
  <sheetProtection/>
  <mergeCells count="1">
    <mergeCell ref="B2:G2"/>
  </mergeCells>
  <hyperlinks>
    <hyperlink ref="C21" r:id="rId1" display="Black, Asian and Minority Ethnic disproportionality in the Criminal Justice System in England and Wales"/>
  </hyperlink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2:T31"/>
  <sheetViews>
    <sheetView zoomScale="85" zoomScaleNormal="85" zoomScalePageLayoutView="0" workbookViewId="0" topLeftCell="A1">
      <selection activeCell="A1" sqref="A1"/>
    </sheetView>
  </sheetViews>
  <sheetFormatPr defaultColWidth="8.8515625" defaultRowHeight="15"/>
  <cols>
    <col min="1" max="1" width="2.8515625" style="0" customWidth="1"/>
    <col min="2" max="2" width="16.140625" style="0" customWidth="1"/>
    <col min="3" max="10" width="8.8515625" style="0" customWidth="1"/>
    <col min="11" max="11" width="22.421875" style="0" customWidth="1"/>
  </cols>
  <sheetData>
    <row r="2" ht="15.75">
      <c r="B2" s="25" t="s">
        <v>367</v>
      </c>
    </row>
    <row r="4" spans="2:11" ht="15">
      <c r="B4" s="64" t="s">
        <v>140</v>
      </c>
      <c r="K4" s="64" t="s">
        <v>141</v>
      </c>
    </row>
    <row r="6" spans="2:19" ht="15">
      <c r="B6" s="257" t="s">
        <v>50</v>
      </c>
      <c r="C6" s="256" t="s">
        <v>137</v>
      </c>
      <c r="D6" s="256"/>
      <c r="E6" s="256"/>
      <c r="F6" s="256"/>
      <c r="G6" s="256"/>
      <c r="H6" s="256"/>
      <c r="I6" s="23"/>
      <c r="J6" s="23"/>
      <c r="K6" s="257" t="s">
        <v>50</v>
      </c>
      <c r="L6" s="256" t="s">
        <v>137</v>
      </c>
      <c r="M6" s="256"/>
      <c r="N6" s="256"/>
      <c r="O6" s="256"/>
      <c r="P6" s="256"/>
      <c r="Q6" s="256"/>
      <c r="R6" s="23"/>
      <c r="S6" s="23"/>
    </row>
    <row r="7" spans="2:19" ht="15">
      <c r="B7" s="258"/>
      <c r="C7" s="251" t="s">
        <v>130</v>
      </c>
      <c r="D7" s="251" t="s">
        <v>131</v>
      </c>
      <c r="E7" s="251" t="s">
        <v>132</v>
      </c>
      <c r="F7" s="251" t="s">
        <v>133</v>
      </c>
      <c r="G7" s="251" t="s">
        <v>134</v>
      </c>
      <c r="H7" s="251" t="s">
        <v>135</v>
      </c>
      <c r="I7" s="251" t="s">
        <v>60</v>
      </c>
      <c r="J7" s="23"/>
      <c r="K7" s="258"/>
      <c r="L7" s="251" t="s">
        <v>130</v>
      </c>
      <c r="M7" s="251" t="s">
        <v>131</v>
      </c>
      <c r="N7" s="251" t="s">
        <v>132</v>
      </c>
      <c r="O7" s="251" t="s">
        <v>133</v>
      </c>
      <c r="P7" s="251" t="s">
        <v>134</v>
      </c>
      <c r="Q7" s="251" t="s">
        <v>135</v>
      </c>
      <c r="R7" s="251" t="s">
        <v>60</v>
      </c>
      <c r="S7" s="23"/>
    </row>
    <row r="8" spans="2:19" ht="15">
      <c r="B8" s="23" t="s">
        <v>54</v>
      </c>
      <c r="C8" s="247">
        <v>2</v>
      </c>
      <c r="D8" s="247">
        <v>7</v>
      </c>
      <c r="E8" s="247">
        <v>23</v>
      </c>
      <c r="F8" s="247">
        <v>112</v>
      </c>
      <c r="G8" s="247">
        <v>193</v>
      </c>
      <c r="H8" s="247">
        <v>337</v>
      </c>
      <c r="I8" s="247">
        <v>674</v>
      </c>
      <c r="J8" s="23"/>
      <c r="K8" s="23" t="s">
        <v>54</v>
      </c>
      <c r="L8" s="252">
        <f>C8/$I8</f>
        <v>0.002967359050445104</v>
      </c>
      <c r="M8" s="252">
        <f aca="true" t="shared" si="0" ref="L8:Q13">D8/$I8</f>
        <v>0.010385756676557863</v>
      </c>
      <c r="N8" s="252">
        <f t="shared" si="0"/>
        <v>0.03412462908011869</v>
      </c>
      <c r="O8" s="252">
        <f t="shared" si="0"/>
        <v>0.1661721068249258</v>
      </c>
      <c r="P8" s="252">
        <f t="shared" si="0"/>
        <v>0.28635014836795253</v>
      </c>
      <c r="Q8" s="252">
        <f t="shared" si="0"/>
        <v>0.5</v>
      </c>
      <c r="R8" s="250">
        <f aca="true" t="shared" si="1" ref="R8:R13">SUM(L8:Q8)</f>
        <v>1</v>
      </c>
      <c r="S8" s="23"/>
    </row>
    <row r="9" spans="2:19" ht="15">
      <c r="B9" s="23" t="s">
        <v>55</v>
      </c>
      <c r="C9" s="247">
        <v>0</v>
      </c>
      <c r="D9" s="247">
        <v>1</v>
      </c>
      <c r="E9" s="247">
        <v>7</v>
      </c>
      <c r="F9" s="247">
        <v>23</v>
      </c>
      <c r="G9" s="247">
        <v>89</v>
      </c>
      <c r="H9" s="247">
        <v>117</v>
      </c>
      <c r="I9" s="247">
        <v>237</v>
      </c>
      <c r="J9" s="23"/>
      <c r="K9" s="23" t="s">
        <v>55</v>
      </c>
      <c r="L9" s="252">
        <f t="shared" si="0"/>
        <v>0</v>
      </c>
      <c r="M9" s="252">
        <f t="shared" si="0"/>
        <v>0.004219409282700422</v>
      </c>
      <c r="N9" s="252">
        <f t="shared" si="0"/>
        <v>0.029535864978902954</v>
      </c>
      <c r="O9" s="252">
        <f t="shared" si="0"/>
        <v>0.0970464135021097</v>
      </c>
      <c r="P9" s="252">
        <f t="shared" si="0"/>
        <v>0.3755274261603376</v>
      </c>
      <c r="Q9" s="252">
        <f t="shared" si="0"/>
        <v>0.4936708860759494</v>
      </c>
      <c r="R9" s="250">
        <f t="shared" si="1"/>
        <v>1</v>
      </c>
      <c r="S9" s="23"/>
    </row>
    <row r="10" spans="2:19" ht="15">
      <c r="B10" s="23" t="s">
        <v>56</v>
      </c>
      <c r="C10" s="247">
        <v>0</v>
      </c>
      <c r="D10" s="247">
        <v>0</v>
      </c>
      <c r="E10" s="247">
        <v>3</v>
      </c>
      <c r="F10" s="247">
        <v>17</v>
      </c>
      <c r="G10" s="247">
        <v>36</v>
      </c>
      <c r="H10" s="247">
        <v>40</v>
      </c>
      <c r="I10" s="247">
        <v>96</v>
      </c>
      <c r="J10" s="23"/>
      <c r="K10" s="23" t="s">
        <v>56</v>
      </c>
      <c r="L10" s="252">
        <f t="shared" si="0"/>
        <v>0</v>
      </c>
      <c r="M10" s="252">
        <f t="shared" si="0"/>
        <v>0</v>
      </c>
      <c r="N10" s="252">
        <f t="shared" si="0"/>
        <v>0.03125</v>
      </c>
      <c r="O10" s="252">
        <f t="shared" si="0"/>
        <v>0.17708333333333334</v>
      </c>
      <c r="P10" s="252">
        <f t="shared" si="0"/>
        <v>0.375</v>
      </c>
      <c r="Q10" s="252">
        <f t="shared" si="0"/>
        <v>0.4166666666666667</v>
      </c>
      <c r="R10" s="250">
        <f t="shared" si="1"/>
        <v>1</v>
      </c>
      <c r="S10" s="23"/>
    </row>
    <row r="11" spans="2:19" ht="15">
      <c r="B11" s="23" t="s">
        <v>57</v>
      </c>
      <c r="C11" s="247">
        <v>0</v>
      </c>
      <c r="D11" s="247">
        <v>0</v>
      </c>
      <c r="E11" s="247">
        <v>4</v>
      </c>
      <c r="F11" s="247">
        <v>9</v>
      </c>
      <c r="G11" s="247">
        <v>25</v>
      </c>
      <c r="H11" s="247">
        <v>34</v>
      </c>
      <c r="I11" s="247">
        <v>72</v>
      </c>
      <c r="J11" s="23"/>
      <c r="K11" s="23" t="s">
        <v>57</v>
      </c>
      <c r="L11" s="252">
        <f t="shared" si="0"/>
        <v>0</v>
      </c>
      <c r="M11" s="252">
        <f t="shared" si="0"/>
        <v>0</v>
      </c>
      <c r="N11" s="252">
        <f t="shared" si="0"/>
        <v>0.05555555555555555</v>
      </c>
      <c r="O11" s="252">
        <f t="shared" si="0"/>
        <v>0.125</v>
      </c>
      <c r="P11" s="252">
        <f t="shared" si="0"/>
        <v>0.3472222222222222</v>
      </c>
      <c r="Q11" s="252">
        <f t="shared" si="0"/>
        <v>0.4722222222222222</v>
      </c>
      <c r="R11" s="250">
        <f t="shared" si="1"/>
        <v>1</v>
      </c>
      <c r="S11" s="23"/>
    </row>
    <row r="12" spans="2:19" ht="15">
      <c r="B12" s="23" t="s">
        <v>136</v>
      </c>
      <c r="C12" s="247">
        <v>0</v>
      </c>
      <c r="D12" s="247">
        <v>0</v>
      </c>
      <c r="E12" s="247">
        <v>0</v>
      </c>
      <c r="F12" s="247">
        <v>1</v>
      </c>
      <c r="G12" s="247">
        <v>5</v>
      </c>
      <c r="H12" s="247">
        <v>11</v>
      </c>
      <c r="I12" s="247">
        <v>17</v>
      </c>
      <c r="J12" s="23"/>
      <c r="K12" s="23" t="s">
        <v>136</v>
      </c>
      <c r="L12" s="252">
        <f t="shared" si="0"/>
        <v>0</v>
      </c>
      <c r="M12" s="252">
        <f t="shared" si="0"/>
        <v>0</v>
      </c>
      <c r="N12" s="252">
        <f t="shared" si="0"/>
        <v>0</v>
      </c>
      <c r="O12" s="252">
        <f t="shared" si="0"/>
        <v>0.058823529411764705</v>
      </c>
      <c r="P12" s="252">
        <f t="shared" si="0"/>
        <v>0.29411764705882354</v>
      </c>
      <c r="Q12" s="252">
        <f t="shared" si="0"/>
        <v>0.6470588235294118</v>
      </c>
      <c r="R12" s="250">
        <f t="shared" si="1"/>
        <v>1</v>
      </c>
      <c r="S12" s="23"/>
    </row>
    <row r="13" spans="2:19" ht="15">
      <c r="B13" s="21" t="s">
        <v>59</v>
      </c>
      <c r="C13" s="253">
        <v>1</v>
      </c>
      <c r="D13" s="253">
        <v>3</v>
      </c>
      <c r="E13" s="253">
        <v>6</v>
      </c>
      <c r="F13" s="253">
        <v>41</v>
      </c>
      <c r="G13" s="253">
        <v>84</v>
      </c>
      <c r="H13" s="253">
        <v>141</v>
      </c>
      <c r="I13" s="253">
        <v>276</v>
      </c>
      <c r="J13" s="23"/>
      <c r="K13" s="21" t="s">
        <v>59</v>
      </c>
      <c r="L13" s="249">
        <f t="shared" si="0"/>
        <v>0.0036231884057971015</v>
      </c>
      <c r="M13" s="249">
        <f t="shared" si="0"/>
        <v>0.010869565217391304</v>
      </c>
      <c r="N13" s="249">
        <f t="shared" si="0"/>
        <v>0.021739130434782608</v>
      </c>
      <c r="O13" s="249">
        <f t="shared" si="0"/>
        <v>0.14855072463768115</v>
      </c>
      <c r="P13" s="249">
        <f t="shared" si="0"/>
        <v>0.30434782608695654</v>
      </c>
      <c r="Q13" s="249">
        <f t="shared" si="0"/>
        <v>0.5108695652173914</v>
      </c>
      <c r="R13" s="248">
        <f t="shared" si="1"/>
        <v>1</v>
      </c>
      <c r="S13" s="23"/>
    </row>
    <row r="14" spans="2:19" ht="15">
      <c r="B14" s="23" t="s">
        <v>60</v>
      </c>
      <c r="C14" s="247">
        <f aca="true" t="shared" si="2" ref="C14:I14">SUM(C8:C13)</f>
        <v>3</v>
      </c>
      <c r="D14" s="247">
        <f t="shared" si="2"/>
        <v>11</v>
      </c>
      <c r="E14" s="247">
        <f t="shared" si="2"/>
        <v>43</v>
      </c>
      <c r="F14" s="247">
        <f t="shared" si="2"/>
        <v>203</v>
      </c>
      <c r="G14" s="247">
        <f t="shared" si="2"/>
        <v>432</v>
      </c>
      <c r="H14" s="247">
        <f t="shared" si="2"/>
        <v>680</v>
      </c>
      <c r="I14" s="247">
        <f t="shared" si="2"/>
        <v>1372</v>
      </c>
      <c r="J14" s="23"/>
      <c r="K14" s="23"/>
      <c r="L14" s="252">
        <f aca="true" t="shared" si="3" ref="L14:Q14">C14/$I14</f>
        <v>0.002186588921282799</v>
      </c>
      <c r="M14" s="252">
        <f t="shared" si="3"/>
        <v>0.008017492711370262</v>
      </c>
      <c r="N14" s="252">
        <f t="shared" si="3"/>
        <v>0.03134110787172012</v>
      </c>
      <c r="O14" s="252">
        <f t="shared" si="3"/>
        <v>0.14795918367346939</v>
      </c>
      <c r="P14" s="252">
        <f t="shared" si="3"/>
        <v>0.31486880466472306</v>
      </c>
      <c r="Q14" s="252">
        <f t="shared" si="3"/>
        <v>0.4956268221574344</v>
      </c>
      <c r="R14" s="250">
        <f>SUM(L14:Q14)</f>
        <v>1</v>
      </c>
      <c r="S14" s="23"/>
    </row>
    <row r="15" spans="2:19" ht="15">
      <c r="B15" s="23"/>
      <c r="C15" s="23"/>
      <c r="D15" s="23"/>
      <c r="E15" s="23"/>
      <c r="F15" s="23"/>
      <c r="G15" s="23"/>
      <c r="H15" s="23"/>
      <c r="I15" s="23"/>
      <c r="J15" s="23"/>
      <c r="K15" s="23"/>
      <c r="L15" s="23"/>
      <c r="M15" s="23"/>
      <c r="N15" s="23"/>
      <c r="O15" s="23"/>
      <c r="P15" s="23"/>
      <c r="Q15" s="23"/>
      <c r="R15" s="23"/>
      <c r="S15" s="23"/>
    </row>
    <row r="16" spans="2:12" ht="15">
      <c r="B16" s="65" t="s">
        <v>138</v>
      </c>
      <c r="C16" s="4"/>
      <c r="D16" s="4"/>
      <c r="E16" s="4"/>
      <c r="F16" s="4"/>
      <c r="G16" s="4"/>
      <c r="H16" s="4"/>
      <c r="I16" s="4"/>
      <c r="J16" s="4"/>
      <c r="K16" s="4"/>
      <c r="L16" s="4"/>
    </row>
    <row r="17" spans="2:12" ht="6.75" customHeight="1">
      <c r="B17" s="4"/>
      <c r="C17" s="4"/>
      <c r="D17" s="4"/>
      <c r="E17" s="4"/>
      <c r="F17" s="4"/>
      <c r="G17" s="4"/>
      <c r="H17" s="4"/>
      <c r="I17" s="4"/>
      <c r="J17" s="4"/>
      <c r="K17" s="4"/>
      <c r="L17" s="4"/>
    </row>
    <row r="18" spans="2:12" ht="63" customHeight="1">
      <c r="B18" s="259" t="s">
        <v>139</v>
      </c>
      <c r="C18" s="259"/>
      <c r="D18" s="259"/>
      <c r="E18" s="259"/>
      <c r="F18" s="259"/>
      <c r="G18" s="259"/>
      <c r="H18" s="259"/>
      <c r="I18" s="259"/>
      <c r="J18" s="259"/>
      <c r="K18" s="259"/>
      <c r="L18" s="259"/>
    </row>
    <row r="19" spans="2:13" ht="15">
      <c r="B19" s="4" t="s">
        <v>332</v>
      </c>
      <c r="C19" s="4"/>
      <c r="D19" s="4"/>
      <c r="E19" s="4"/>
      <c r="F19" s="4"/>
      <c r="G19" s="4"/>
      <c r="H19" s="4"/>
      <c r="I19" s="4"/>
      <c r="J19" s="4"/>
      <c r="K19" s="4"/>
      <c r="L19" s="4"/>
      <c r="M19" s="4"/>
    </row>
    <row r="20" spans="2:13" ht="36.75" customHeight="1">
      <c r="B20" s="260" t="s">
        <v>333</v>
      </c>
      <c r="C20" s="260"/>
      <c r="D20" s="260"/>
      <c r="E20" s="260"/>
      <c r="F20" s="260"/>
      <c r="G20" s="260"/>
      <c r="H20" s="260"/>
      <c r="I20" s="260"/>
      <c r="J20" s="260"/>
      <c r="K20" s="260"/>
      <c r="L20" s="260"/>
      <c r="M20" s="260"/>
    </row>
    <row r="21" spans="2:13" ht="15">
      <c r="B21" s="4" t="s">
        <v>334</v>
      </c>
      <c r="C21" s="4"/>
      <c r="D21" s="4"/>
      <c r="E21" s="4"/>
      <c r="F21" s="4"/>
      <c r="G21" s="4"/>
      <c r="H21" s="4"/>
      <c r="I21" s="4"/>
      <c r="J21" s="4"/>
      <c r="K21" s="4"/>
      <c r="L21" s="4"/>
      <c r="M21" s="4"/>
    </row>
    <row r="22" spans="2:20" ht="15">
      <c r="B22" s="4" t="s">
        <v>369</v>
      </c>
      <c r="M22" s="4"/>
      <c r="N22" s="254"/>
      <c r="O22" s="254"/>
      <c r="P22" s="254"/>
      <c r="Q22" s="254"/>
      <c r="R22" s="254"/>
      <c r="S22" s="254"/>
      <c r="T22" s="254"/>
    </row>
    <row r="23" spans="2:20" ht="15">
      <c r="B23" s="4"/>
      <c r="M23" s="4"/>
      <c r="N23" s="254"/>
      <c r="O23" s="254"/>
      <c r="P23" s="254"/>
      <c r="Q23" s="254"/>
      <c r="R23" s="254"/>
      <c r="S23" s="254"/>
      <c r="T23" s="254"/>
    </row>
    <row r="24" spans="2:20" ht="15">
      <c r="B24" s="4"/>
      <c r="M24" s="4"/>
      <c r="N24" s="254"/>
      <c r="O24" s="254"/>
      <c r="P24" s="254"/>
      <c r="Q24" s="254"/>
      <c r="R24" s="254"/>
      <c r="S24" s="254"/>
      <c r="T24" s="254"/>
    </row>
    <row r="25" spans="13:20" ht="15">
      <c r="M25" s="4"/>
      <c r="N25" s="254"/>
      <c r="O25" s="254"/>
      <c r="P25" s="254"/>
      <c r="Q25" s="254"/>
      <c r="R25" s="254"/>
      <c r="S25" s="254"/>
      <c r="T25" s="254"/>
    </row>
    <row r="26" spans="13:20" ht="15">
      <c r="M26" s="4"/>
      <c r="N26" s="254"/>
      <c r="O26" s="254"/>
      <c r="P26" s="254"/>
      <c r="Q26" s="254"/>
      <c r="R26" s="254"/>
      <c r="S26" s="254"/>
      <c r="T26" s="254"/>
    </row>
    <row r="27" spans="13:20" ht="15">
      <c r="M27" s="4"/>
      <c r="N27" s="254"/>
      <c r="O27" s="254"/>
      <c r="P27" s="254"/>
      <c r="Q27" s="254"/>
      <c r="R27" s="254"/>
      <c r="S27" s="254"/>
      <c r="T27" s="254"/>
    </row>
    <row r="28" spans="13:20" ht="15">
      <c r="M28" s="4"/>
      <c r="N28" s="254"/>
      <c r="O28" s="254"/>
      <c r="P28" s="254"/>
      <c r="Q28" s="254"/>
      <c r="R28" s="254"/>
      <c r="S28" s="254"/>
      <c r="T28" s="254"/>
    </row>
    <row r="29" spans="13:20" ht="15">
      <c r="M29" s="4"/>
      <c r="N29" s="254"/>
      <c r="O29" s="254"/>
      <c r="P29" s="254"/>
      <c r="Q29" s="254"/>
      <c r="R29" s="254"/>
      <c r="S29" s="254"/>
      <c r="T29" s="254"/>
    </row>
    <row r="30" spans="13:20" ht="15">
      <c r="M30" s="4"/>
      <c r="N30" s="254"/>
      <c r="O30" s="254"/>
      <c r="P30" s="254"/>
      <c r="Q30" s="254"/>
      <c r="R30" s="254"/>
      <c r="S30" s="254"/>
      <c r="T30" s="254"/>
    </row>
    <row r="31" spans="13:20" ht="15">
      <c r="M31" s="4"/>
      <c r="N31" s="254"/>
      <c r="O31" s="254"/>
      <c r="P31" s="254"/>
      <c r="Q31" s="254"/>
      <c r="R31" s="254"/>
      <c r="S31" s="254"/>
      <c r="T31" s="254"/>
    </row>
  </sheetData>
  <sheetProtection/>
  <mergeCells count="6">
    <mergeCell ref="C6:H6"/>
    <mergeCell ref="B6:B7"/>
    <mergeCell ref="B18:L18"/>
    <mergeCell ref="K6:K7"/>
    <mergeCell ref="L6:Q6"/>
    <mergeCell ref="B20:M20"/>
  </mergeCell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B2:L39"/>
  <sheetViews>
    <sheetView zoomScale="85" zoomScaleNormal="85" zoomScalePageLayoutView="0" workbookViewId="0" topLeftCell="A1">
      <selection activeCell="A1" sqref="A1"/>
    </sheetView>
  </sheetViews>
  <sheetFormatPr defaultColWidth="3.28125" defaultRowHeight="15"/>
  <cols>
    <col min="1" max="1" width="3.28125" style="66" customWidth="1"/>
    <col min="2" max="2" width="35.7109375" style="66" customWidth="1"/>
    <col min="3" max="3" width="21.28125" style="66" customWidth="1"/>
    <col min="4" max="4" width="24.140625" style="66" customWidth="1"/>
    <col min="5" max="5" width="3.140625" style="66" customWidth="1"/>
    <col min="6" max="8" width="21.28125" style="66" customWidth="1"/>
    <col min="9" max="9" width="2.7109375" style="66" customWidth="1"/>
    <col min="10" max="12" width="21.28125" style="66" customWidth="1"/>
    <col min="13" max="13" width="4.7109375" style="66" customWidth="1"/>
    <col min="14" max="14" width="9.140625" style="66" customWidth="1"/>
    <col min="15" max="15" width="1.421875" style="66" customWidth="1"/>
    <col min="16" max="18" width="9.140625" style="66" customWidth="1"/>
    <col min="19" max="19" width="2.00390625" style="66" customWidth="1"/>
    <col min="20" max="255" width="9.140625" style="66" customWidth="1"/>
    <col min="256" max="16384" width="3.28125" style="66" customWidth="1"/>
  </cols>
  <sheetData>
    <row r="1" ht="15" customHeight="1"/>
    <row r="2" ht="18.75">
      <c r="B2" s="67" t="s">
        <v>147</v>
      </c>
    </row>
    <row r="3" ht="15">
      <c r="B3" s="68" t="s">
        <v>335</v>
      </c>
    </row>
    <row r="4" spans="2:12" ht="15">
      <c r="B4" s="66" t="s">
        <v>156</v>
      </c>
      <c r="F4" s="69"/>
      <c r="G4" s="69"/>
      <c r="H4" s="69"/>
      <c r="J4" s="69"/>
      <c r="K4" s="69"/>
      <c r="L4" s="69"/>
    </row>
    <row r="5" spans="6:12" ht="15">
      <c r="F5" s="69"/>
      <c r="G5" s="69"/>
      <c r="H5" s="69"/>
      <c r="J5" s="69"/>
      <c r="K5" s="69"/>
      <c r="L5" s="69"/>
    </row>
    <row r="6" spans="2:12" ht="21" customHeight="1">
      <c r="B6" s="69"/>
      <c r="C6" s="69"/>
      <c r="D6" s="69"/>
      <c r="F6" s="261" t="s">
        <v>64</v>
      </c>
      <c r="G6" s="261"/>
      <c r="H6" s="261"/>
      <c r="J6" s="261" t="s">
        <v>65</v>
      </c>
      <c r="K6" s="261"/>
      <c r="L6" s="261"/>
    </row>
    <row r="7" spans="2:12" ht="95.25" customHeight="1">
      <c r="B7" s="70" t="s">
        <v>148</v>
      </c>
      <c r="C7" s="71" t="s">
        <v>50</v>
      </c>
      <c r="D7" s="71" t="s">
        <v>336</v>
      </c>
      <c r="F7" s="72" t="s">
        <v>67</v>
      </c>
      <c r="G7" s="72" t="s">
        <v>68</v>
      </c>
      <c r="H7" s="72" t="s">
        <v>69</v>
      </c>
      <c r="I7" s="73"/>
      <c r="J7" s="72" t="s">
        <v>70</v>
      </c>
      <c r="K7" s="72" t="s">
        <v>71</v>
      </c>
      <c r="L7" s="72" t="s">
        <v>72</v>
      </c>
    </row>
    <row r="8" spans="2:12" ht="15">
      <c r="B8" s="74" t="s">
        <v>73</v>
      </c>
      <c r="C8" s="75" t="s">
        <v>55</v>
      </c>
      <c r="D8" s="76">
        <v>53</v>
      </c>
      <c r="F8" s="76">
        <v>49</v>
      </c>
      <c r="G8" s="76">
        <v>25</v>
      </c>
      <c r="H8" s="76">
        <v>6</v>
      </c>
      <c r="J8" s="228">
        <f>F8/D8</f>
        <v>0.9245283018867925</v>
      </c>
      <c r="K8" s="228">
        <f>G8/D8</f>
        <v>0.4716981132075472</v>
      </c>
      <c r="L8" s="228">
        <f>H8/D8</f>
        <v>0.11320754716981132</v>
      </c>
    </row>
    <row r="9" spans="2:12" ht="15">
      <c r="B9" s="74"/>
      <c r="C9" s="77" t="s">
        <v>54</v>
      </c>
      <c r="D9" s="76">
        <v>173</v>
      </c>
      <c r="E9" s="78"/>
      <c r="F9" s="76">
        <v>155</v>
      </c>
      <c r="G9" s="76">
        <v>50</v>
      </c>
      <c r="H9" s="76">
        <v>7</v>
      </c>
      <c r="I9" s="78"/>
      <c r="J9" s="228">
        <f aca="true" t="shared" si="0" ref="J9:J19">F9/D9</f>
        <v>0.8959537572254336</v>
      </c>
      <c r="K9" s="228">
        <f>G9/D9</f>
        <v>0.28901734104046245</v>
      </c>
      <c r="L9" s="228">
        <f>H9/D9</f>
        <v>0.04046242774566474</v>
      </c>
    </row>
    <row r="10" spans="2:12" ht="15">
      <c r="B10" s="74"/>
      <c r="C10" s="77" t="s">
        <v>57</v>
      </c>
      <c r="D10" s="76">
        <v>25</v>
      </c>
      <c r="E10" s="78"/>
      <c r="F10" s="76">
        <v>21</v>
      </c>
      <c r="G10" s="76">
        <v>9</v>
      </c>
      <c r="H10" s="76" t="s">
        <v>74</v>
      </c>
      <c r="I10" s="78"/>
      <c r="J10" s="228">
        <f t="shared" si="0"/>
        <v>0.84</v>
      </c>
      <c r="K10" s="228">
        <f>G10/D10</f>
        <v>0.36</v>
      </c>
      <c r="L10" s="229" t="s">
        <v>74</v>
      </c>
    </row>
    <row r="11" spans="2:12" ht="15">
      <c r="B11" s="74"/>
      <c r="C11" s="75" t="s">
        <v>154</v>
      </c>
      <c r="D11" s="75">
        <v>28</v>
      </c>
      <c r="E11" s="74"/>
      <c r="F11" s="76">
        <v>27</v>
      </c>
      <c r="G11" s="76">
        <v>13</v>
      </c>
      <c r="H11" s="75" t="s">
        <v>74</v>
      </c>
      <c r="I11" s="74"/>
      <c r="J11" s="228">
        <f t="shared" si="0"/>
        <v>0.9642857142857143</v>
      </c>
      <c r="K11" s="228">
        <f>G11/D11</f>
        <v>0.4642857142857143</v>
      </c>
      <c r="L11" s="79" t="s">
        <v>74</v>
      </c>
    </row>
    <row r="12" spans="2:12" ht="15">
      <c r="B12" s="74"/>
      <c r="C12" s="75" t="s">
        <v>155</v>
      </c>
      <c r="D12" s="75" t="s">
        <v>74</v>
      </c>
      <c r="E12" s="74"/>
      <c r="F12" s="230" t="s">
        <v>74</v>
      </c>
      <c r="G12" s="76" t="s">
        <v>74</v>
      </c>
      <c r="H12" s="75" t="s">
        <v>74</v>
      </c>
      <c r="I12" s="74"/>
      <c r="J12" s="80" t="s">
        <v>74</v>
      </c>
      <c r="K12" s="80" t="s">
        <v>74</v>
      </c>
      <c r="L12" s="79" t="s">
        <v>74</v>
      </c>
    </row>
    <row r="13" spans="2:12" ht="15">
      <c r="B13" s="74"/>
      <c r="C13" s="74"/>
      <c r="D13" s="74"/>
      <c r="E13" s="74"/>
      <c r="F13" s="76"/>
      <c r="G13" s="76"/>
      <c r="H13" s="74"/>
      <c r="I13" s="74"/>
      <c r="J13" s="74"/>
      <c r="K13" s="74"/>
      <c r="L13" s="79"/>
    </row>
    <row r="14" spans="2:12" ht="15">
      <c r="B14" s="74"/>
      <c r="C14" s="74"/>
      <c r="D14" s="74"/>
      <c r="E14" s="74"/>
      <c r="F14" s="76"/>
      <c r="G14" s="76"/>
      <c r="H14" s="74"/>
      <c r="I14" s="74"/>
      <c r="J14" s="74"/>
      <c r="K14" s="74"/>
      <c r="L14" s="79"/>
    </row>
    <row r="15" spans="2:12" ht="15">
      <c r="B15" s="74" t="s">
        <v>75</v>
      </c>
      <c r="C15" s="75" t="s">
        <v>55</v>
      </c>
      <c r="D15" s="76">
        <v>69</v>
      </c>
      <c r="F15" s="76">
        <v>64</v>
      </c>
      <c r="G15" s="76">
        <v>28</v>
      </c>
      <c r="H15" s="76" t="s">
        <v>74</v>
      </c>
      <c r="J15" s="228">
        <f>F15/D15</f>
        <v>0.927536231884058</v>
      </c>
      <c r="K15" s="228">
        <f>G15/D15</f>
        <v>0.4057971014492754</v>
      </c>
      <c r="L15" s="80" t="s">
        <v>74</v>
      </c>
    </row>
    <row r="16" spans="3:12" ht="15">
      <c r="C16" s="77" t="s">
        <v>54</v>
      </c>
      <c r="D16" s="76">
        <v>443</v>
      </c>
      <c r="E16" s="78"/>
      <c r="F16" s="76">
        <v>362</v>
      </c>
      <c r="G16" s="76">
        <v>80</v>
      </c>
      <c r="H16" s="76">
        <v>7</v>
      </c>
      <c r="I16" s="78"/>
      <c r="J16" s="228">
        <f t="shared" si="0"/>
        <v>0.8171557562076749</v>
      </c>
      <c r="K16" s="228">
        <f>G16/D16</f>
        <v>0.18058690744920994</v>
      </c>
      <c r="L16" s="229">
        <f>H16/D16</f>
        <v>0.01580135440180587</v>
      </c>
    </row>
    <row r="17" spans="2:12" ht="15">
      <c r="B17" s="74"/>
      <c r="C17" s="77" t="s">
        <v>57</v>
      </c>
      <c r="D17" s="76">
        <v>34</v>
      </c>
      <c r="E17" s="78"/>
      <c r="F17" s="76">
        <v>30</v>
      </c>
      <c r="G17" s="230" t="s">
        <v>74</v>
      </c>
      <c r="H17" s="76" t="s">
        <v>74</v>
      </c>
      <c r="I17" s="78"/>
      <c r="J17" s="228">
        <f t="shared" si="0"/>
        <v>0.8823529411764706</v>
      </c>
      <c r="K17" s="80" t="s">
        <v>74</v>
      </c>
      <c r="L17" s="229" t="s">
        <v>74</v>
      </c>
    </row>
    <row r="18" spans="2:12" ht="15">
      <c r="B18" s="74"/>
      <c r="C18" s="75" t="s">
        <v>154</v>
      </c>
      <c r="D18" s="81">
        <v>35</v>
      </c>
      <c r="F18" s="81">
        <v>33</v>
      </c>
      <c r="G18" s="81">
        <v>15</v>
      </c>
      <c r="H18" s="81" t="s">
        <v>74</v>
      </c>
      <c r="J18" s="228">
        <f t="shared" si="0"/>
        <v>0.9428571428571428</v>
      </c>
      <c r="K18" s="228">
        <f>G18/D18</f>
        <v>0.42857142857142855</v>
      </c>
      <c r="L18" s="80" t="s">
        <v>74</v>
      </c>
    </row>
    <row r="19" spans="3:12" ht="14.25" customHeight="1">
      <c r="C19" s="75" t="s">
        <v>155</v>
      </c>
      <c r="D19" s="82">
        <v>11</v>
      </c>
      <c r="F19" s="82">
        <v>9</v>
      </c>
      <c r="G19" s="82" t="s">
        <v>74</v>
      </c>
      <c r="H19" s="82" t="s">
        <v>74</v>
      </c>
      <c r="J19" s="228">
        <f t="shared" si="0"/>
        <v>0.8181818181818182</v>
      </c>
      <c r="K19" s="82" t="s">
        <v>74</v>
      </c>
      <c r="L19" s="82" t="s">
        <v>74</v>
      </c>
    </row>
    <row r="20" spans="2:12" ht="15">
      <c r="B20" s="78"/>
      <c r="C20" s="82"/>
      <c r="D20" s="81"/>
      <c r="F20" s="81"/>
      <c r="G20" s="81"/>
      <c r="H20" s="81"/>
      <c r="J20" s="228"/>
      <c r="K20" s="228"/>
      <c r="L20" s="228"/>
    </row>
    <row r="21" ht="15">
      <c r="B21" s="83" t="s">
        <v>76</v>
      </c>
    </row>
    <row r="23" ht="15">
      <c r="B23" s="83" t="s">
        <v>77</v>
      </c>
    </row>
    <row r="24" ht="15">
      <c r="B24" s="84" t="s">
        <v>337</v>
      </c>
    </row>
    <row r="25" ht="15">
      <c r="B25" s="84" t="s">
        <v>78</v>
      </c>
    </row>
    <row r="26" ht="15">
      <c r="B26" s="83" t="s">
        <v>79</v>
      </c>
    </row>
    <row r="27" ht="15">
      <c r="B27" s="83" t="s">
        <v>150</v>
      </c>
    </row>
    <row r="28" ht="15">
      <c r="B28" s="84" t="s">
        <v>338</v>
      </c>
    </row>
    <row r="29" ht="15">
      <c r="B29" s="83" t="s">
        <v>152</v>
      </c>
    </row>
    <row r="30" ht="15">
      <c r="B30" s="85" t="s">
        <v>153</v>
      </c>
    </row>
    <row r="31" ht="15">
      <c r="B31" s="231" t="s">
        <v>342</v>
      </c>
    </row>
    <row r="32" ht="15">
      <c r="B32" s="232" t="s">
        <v>339</v>
      </c>
    </row>
    <row r="33" ht="15">
      <c r="B33" s="233" t="s">
        <v>340</v>
      </c>
    </row>
    <row r="34" ht="15">
      <c r="B34" s="232" t="s">
        <v>341</v>
      </c>
    </row>
    <row r="35" ht="15">
      <c r="B35" s="83" t="s">
        <v>371</v>
      </c>
    </row>
    <row r="36" ht="15">
      <c r="B36" s="83" t="s">
        <v>373</v>
      </c>
    </row>
    <row r="38" ht="15">
      <c r="B38" s="244" t="s">
        <v>360</v>
      </c>
    </row>
    <row r="39" ht="15">
      <c r="B39" s="245" t="s">
        <v>2</v>
      </c>
    </row>
  </sheetData>
  <sheetProtection/>
  <mergeCells count="2">
    <mergeCell ref="F6:H6"/>
    <mergeCell ref="J6:L6"/>
  </mergeCells>
  <hyperlinks>
    <hyperlink ref="B39" r:id="rId1" display="Link"/>
  </hyperlink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H39"/>
  <sheetViews>
    <sheetView zoomScale="85" zoomScaleNormal="85" zoomScalePageLayoutView="0" workbookViewId="0" topLeftCell="A1">
      <selection activeCell="A1" sqref="A1"/>
    </sheetView>
  </sheetViews>
  <sheetFormatPr defaultColWidth="9.140625" defaultRowHeight="15"/>
  <cols>
    <col min="1" max="1" width="3.28125" style="87" customWidth="1"/>
    <col min="2" max="2" width="35.28125" style="87" customWidth="1"/>
    <col min="3" max="3" width="31.421875" style="87" customWidth="1"/>
    <col min="4" max="4" width="2.421875" style="87" customWidth="1"/>
    <col min="5" max="7" width="25.7109375" style="87" customWidth="1"/>
    <col min="8" max="8" width="11.8515625" style="87" customWidth="1"/>
    <col min="9" max="9" width="29.28125" style="87" customWidth="1"/>
    <col min="10" max="10" width="9.8515625" style="87" bestFit="1" customWidth="1"/>
    <col min="11" max="11" width="9.28125" style="87" bestFit="1" customWidth="1"/>
    <col min="12" max="12" width="9.140625" style="87" customWidth="1"/>
    <col min="13" max="14" width="14.28125" style="87" customWidth="1"/>
    <col min="15" max="16384" width="9.140625" style="87" customWidth="1"/>
  </cols>
  <sheetData>
    <row r="1" ht="15" customHeight="1"/>
    <row r="2" ht="18.75">
      <c r="B2" s="88" t="s">
        <v>157</v>
      </c>
    </row>
    <row r="3" ht="15">
      <c r="B3" s="109" t="s">
        <v>343</v>
      </c>
    </row>
    <row r="4" ht="15">
      <c r="B4" s="87" t="s">
        <v>158</v>
      </c>
    </row>
    <row r="5" spans="2:7" ht="15">
      <c r="B5" s="89"/>
      <c r="C5" s="89"/>
      <c r="E5" s="89"/>
      <c r="F5" s="89"/>
      <c r="G5" s="89"/>
    </row>
    <row r="6" spans="2:7" ht="79.5" customHeight="1">
      <c r="B6" s="90" t="s">
        <v>66</v>
      </c>
      <c r="C6" s="207" t="s">
        <v>50</v>
      </c>
      <c r="E6" s="207" t="s">
        <v>344</v>
      </c>
      <c r="F6" s="207" t="s">
        <v>159</v>
      </c>
      <c r="G6" s="207" t="s">
        <v>345</v>
      </c>
    </row>
    <row r="7" spans="2:7" ht="15">
      <c r="B7" s="74" t="s">
        <v>73</v>
      </c>
      <c r="C7" s="75" t="s">
        <v>55</v>
      </c>
      <c r="E7" s="91">
        <v>45</v>
      </c>
      <c r="F7" s="91">
        <v>22</v>
      </c>
      <c r="G7" s="92">
        <f>F7/E7</f>
        <v>0.4888888888888889</v>
      </c>
    </row>
    <row r="8" spans="2:8" ht="15">
      <c r="B8" s="74"/>
      <c r="C8" s="77" t="s">
        <v>54</v>
      </c>
      <c r="E8" s="91">
        <v>137</v>
      </c>
      <c r="F8" s="91">
        <v>54</v>
      </c>
      <c r="G8" s="92">
        <f>F8/E8</f>
        <v>0.39416058394160586</v>
      </c>
      <c r="H8" s="93"/>
    </row>
    <row r="9" spans="2:7" ht="15">
      <c r="B9" s="74"/>
      <c r="C9" s="77" t="s">
        <v>57</v>
      </c>
      <c r="E9" s="91">
        <v>27</v>
      </c>
      <c r="F9" s="91">
        <v>11</v>
      </c>
      <c r="G9" s="92">
        <f>F9/E9</f>
        <v>0.4074074074074074</v>
      </c>
    </row>
    <row r="10" spans="2:7" ht="15">
      <c r="B10" s="74"/>
      <c r="C10" s="75" t="s">
        <v>154</v>
      </c>
      <c r="E10" s="94">
        <v>27</v>
      </c>
      <c r="F10" s="94">
        <v>16</v>
      </c>
      <c r="G10" s="92">
        <f>F10/E10</f>
        <v>0.5925925925925926</v>
      </c>
    </row>
    <row r="11" spans="2:7" ht="15">
      <c r="B11" s="74"/>
      <c r="C11" s="75" t="s">
        <v>155</v>
      </c>
      <c r="E11" s="94" t="s">
        <v>74</v>
      </c>
      <c r="F11" s="94" t="s">
        <v>74</v>
      </c>
      <c r="G11" s="95" t="s">
        <v>74</v>
      </c>
    </row>
    <row r="12" spans="2:7" ht="15">
      <c r="B12" s="74"/>
      <c r="C12" s="96"/>
      <c r="E12" s="97"/>
      <c r="F12" s="97"/>
      <c r="G12" s="98"/>
    </row>
    <row r="13" spans="2:7" ht="15">
      <c r="B13" s="74"/>
      <c r="C13" s="99"/>
      <c r="E13" s="100"/>
      <c r="F13" s="100"/>
      <c r="G13" s="100"/>
    </row>
    <row r="14" spans="2:7" ht="15">
      <c r="B14" s="74" t="s">
        <v>75</v>
      </c>
      <c r="C14" s="75" t="s">
        <v>55</v>
      </c>
      <c r="E14" s="94">
        <v>64</v>
      </c>
      <c r="F14" s="94">
        <v>26</v>
      </c>
      <c r="G14" s="95">
        <f>F14/E14</f>
        <v>0.40625</v>
      </c>
    </row>
    <row r="15" spans="2:7" ht="15">
      <c r="B15" s="101"/>
      <c r="C15" s="77" t="s">
        <v>54</v>
      </c>
      <c r="E15" s="94">
        <v>377</v>
      </c>
      <c r="F15" s="94">
        <v>155</v>
      </c>
      <c r="G15" s="95">
        <f>F15/E15</f>
        <v>0.41114058355437666</v>
      </c>
    </row>
    <row r="16" spans="2:8" ht="15.75" customHeight="1">
      <c r="B16" s="102"/>
      <c r="C16" s="77" t="s">
        <v>57</v>
      </c>
      <c r="E16" s="94">
        <v>41</v>
      </c>
      <c r="F16" s="94">
        <v>25</v>
      </c>
      <c r="G16" s="95">
        <f>F16/E16</f>
        <v>0.6097560975609756</v>
      </c>
      <c r="H16" s="93"/>
    </row>
    <row r="17" spans="3:7" ht="15">
      <c r="C17" s="75" t="s">
        <v>154</v>
      </c>
      <c r="E17" s="97">
        <v>25</v>
      </c>
      <c r="F17" s="97">
        <v>18</v>
      </c>
      <c r="G17" s="95">
        <f>F17/E17</f>
        <v>0.72</v>
      </c>
    </row>
    <row r="18" spans="2:7" ht="15">
      <c r="B18" s="102"/>
      <c r="C18" s="75" t="s">
        <v>155</v>
      </c>
      <c r="E18" s="100">
        <v>12</v>
      </c>
      <c r="F18" s="100" t="s">
        <v>74</v>
      </c>
      <c r="G18" s="100" t="s">
        <v>74</v>
      </c>
    </row>
    <row r="19" spans="2:7" ht="15">
      <c r="B19" s="102"/>
      <c r="C19" s="96"/>
      <c r="E19" s="103"/>
      <c r="F19" s="103"/>
      <c r="G19" s="104"/>
    </row>
    <row r="20" spans="2:8" ht="15">
      <c r="B20" s="83" t="s">
        <v>76</v>
      </c>
      <c r="H20" s="93"/>
    </row>
    <row r="22" ht="15">
      <c r="B22" s="105" t="s">
        <v>80</v>
      </c>
    </row>
    <row r="23" ht="15">
      <c r="B23" s="105" t="s">
        <v>81</v>
      </c>
    </row>
    <row r="24" ht="15">
      <c r="B24" s="105" t="s">
        <v>346</v>
      </c>
    </row>
    <row r="25" ht="15">
      <c r="B25" s="106" t="s">
        <v>149</v>
      </c>
    </row>
    <row r="26" ht="15">
      <c r="B26" s="106" t="s">
        <v>78</v>
      </c>
    </row>
    <row r="27" ht="15">
      <c r="B27" s="105" t="s">
        <v>82</v>
      </c>
    </row>
    <row r="28" ht="15">
      <c r="B28" s="107" t="s">
        <v>83</v>
      </c>
    </row>
    <row r="29" ht="15">
      <c r="B29" s="83" t="s">
        <v>160</v>
      </c>
    </row>
    <row r="30" ht="15">
      <c r="B30" s="84" t="s">
        <v>151</v>
      </c>
    </row>
    <row r="31" ht="15">
      <c r="B31" s="83" t="s">
        <v>161</v>
      </c>
    </row>
    <row r="32" ht="15">
      <c r="B32" s="85" t="s">
        <v>153</v>
      </c>
    </row>
    <row r="33" ht="15">
      <c r="B33" s="83" t="s">
        <v>371</v>
      </c>
    </row>
    <row r="34" ht="15">
      <c r="B34" s="83" t="s">
        <v>373</v>
      </c>
    </row>
    <row r="35" ht="15">
      <c r="B35" s="105"/>
    </row>
    <row r="36" ht="15">
      <c r="B36" s="244" t="s">
        <v>360</v>
      </c>
    </row>
    <row r="37" ht="15">
      <c r="B37" s="245" t="s">
        <v>2</v>
      </c>
    </row>
    <row r="39" ht="15">
      <c r="B39" s="86"/>
    </row>
  </sheetData>
  <sheetProtection/>
  <hyperlinks>
    <hyperlink ref="B37" r:id="rId1" display="Link"/>
  </hyperlinks>
  <printOptions/>
  <pageMargins left="0.75" right="0.75" top="1" bottom="1" header="0.3" footer="0.3"/>
  <pageSetup orientation="portrait" paperSize="3"/>
</worksheet>
</file>

<file path=xl/worksheets/sheet5.xml><?xml version="1.0" encoding="utf-8"?>
<worksheet xmlns="http://schemas.openxmlformats.org/spreadsheetml/2006/main" xmlns:r="http://schemas.openxmlformats.org/officeDocument/2006/relationships">
  <dimension ref="B2:M33"/>
  <sheetViews>
    <sheetView zoomScale="85" zoomScaleNormal="85" zoomScalePageLayoutView="0" workbookViewId="0" topLeftCell="A1">
      <selection activeCell="A1" sqref="A1"/>
    </sheetView>
  </sheetViews>
  <sheetFormatPr defaultColWidth="9.140625" defaultRowHeight="15"/>
  <cols>
    <col min="1" max="1" width="3.28125" style="87" customWidth="1"/>
    <col min="2" max="2" width="33.7109375" style="87" customWidth="1"/>
    <col min="3" max="3" width="27.8515625" style="87" customWidth="1"/>
    <col min="4" max="4" width="2.7109375" style="87" customWidth="1"/>
    <col min="5" max="5" width="24.421875" style="87" customWidth="1"/>
    <col min="6" max="6" width="1.421875" style="87" customWidth="1"/>
    <col min="7" max="9" width="18.00390625" style="87" customWidth="1"/>
    <col min="10" max="10" width="1.421875" style="87" customWidth="1"/>
    <col min="11" max="13" width="18.00390625" style="87" customWidth="1"/>
    <col min="14" max="14" width="16.8515625" style="87" customWidth="1"/>
    <col min="15" max="15" width="9.140625" style="87" customWidth="1"/>
    <col min="16" max="16" width="19.28125" style="87" bestFit="1" customWidth="1"/>
    <col min="17" max="18" width="9.140625" style="87" customWidth="1"/>
    <col min="19" max="19" width="10.140625" style="87" customWidth="1"/>
    <col min="20" max="20" width="9.8515625" style="87" customWidth="1"/>
    <col min="21" max="23" width="11.140625" style="87" customWidth="1"/>
    <col min="24" max="26" width="9.140625" style="87" customWidth="1"/>
    <col min="27" max="27" width="27.421875" style="87" customWidth="1"/>
    <col min="28" max="28" width="9.140625" style="87" customWidth="1"/>
    <col min="29" max="29" width="20.00390625" style="87" customWidth="1"/>
    <col min="30" max="30" width="14.421875" style="87" bestFit="1" customWidth="1"/>
    <col min="31" max="16384" width="9.140625" style="87" customWidth="1"/>
  </cols>
  <sheetData>
    <row r="1" ht="15" customHeight="1"/>
    <row r="2" ht="18.75">
      <c r="B2" s="108" t="s">
        <v>162</v>
      </c>
    </row>
    <row r="3" ht="15">
      <c r="B3" s="68" t="s">
        <v>347</v>
      </c>
    </row>
    <row r="4" ht="15">
      <c r="B4" s="109" t="s">
        <v>163</v>
      </c>
    </row>
    <row r="5" spans="7:13" ht="15">
      <c r="G5" s="89"/>
      <c r="H5" s="89"/>
      <c r="I5" s="89"/>
      <c r="K5" s="89"/>
      <c r="L5" s="89"/>
      <c r="M5" s="89"/>
    </row>
    <row r="6" spans="2:13" ht="25.5" customHeight="1">
      <c r="B6" s="89"/>
      <c r="C6" s="89"/>
      <c r="E6" s="89"/>
      <c r="G6" s="262" t="s">
        <v>84</v>
      </c>
      <c r="H6" s="262"/>
      <c r="I6" s="262"/>
      <c r="K6" s="262" t="s">
        <v>85</v>
      </c>
      <c r="L6" s="262"/>
      <c r="M6" s="262"/>
    </row>
    <row r="7" spans="2:13" ht="95.25" customHeight="1">
      <c r="B7" s="90" t="s">
        <v>66</v>
      </c>
      <c r="C7" s="207" t="s">
        <v>50</v>
      </c>
      <c r="E7" s="207" t="s">
        <v>348</v>
      </c>
      <c r="F7" s="110"/>
      <c r="G7" s="207" t="s">
        <v>86</v>
      </c>
      <c r="H7" s="207" t="s">
        <v>87</v>
      </c>
      <c r="I7" s="207" t="s">
        <v>88</v>
      </c>
      <c r="K7" s="207" t="s">
        <v>89</v>
      </c>
      <c r="L7" s="207" t="s">
        <v>90</v>
      </c>
      <c r="M7" s="207" t="s">
        <v>91</v>
      </c>
    </row>
    <row r="8" spans="2:13" ht="15">
      <c r="B8" s="74" t="s">
        <v>73</v>
      </c>
      <c r="C8" s="75" t="s">
        <v>55</v>
      </c>
      <c r="E8" s="111">
        <v>45</v>
      </c>
      <c r="F8" s="112"/>
      <c r="G8" s="81">
        <f>E8-H8-I8</f>
        <v>14</v>
      </c>
      <c r="H8" s="81">
        <v>24</v>
      </c>
      <c r="I8" s="81">
        <v>7</v>
      </c>
      <c r="J8" s="113"/>
      <c r="K8" s="114">
        <f>G8/$E8</f>
        <v>0.3111111111111111</v>
      </c>
      <c r="L8" s="114">
        <f aca="true" t="shared" si="0" ref="L8:M11">H8/$E8</f>
        <v>0.5333333333333333</v>
      </c>
      <c r="M8" s="114">
        <f t="shared" si="0"/>
        <v>0.15555555555555556</v>
      </c>
    </row>
    <row r="9" spans="2:13" ht="15">
      <c r="B9" s="74"/>
      <c r="C9" s="77" t="s">
        <v>54</v>
      </c>
      <c r="E9" s="111">
        <v>137</v>
      </c>
      <c r="F9" s="112"/>
      <c r="G9" s="81">
        <f>E9-H9-I9</f>
        <v>38</v>
      </c>
      <c r="H9" s="81">
        <v>68</v>
      </c>
      <c r="I9" s="81">
        <v>31</v>
      </c>
      <c r="J9" s="113"/>
      <c r="K9" s="114">
        <f>G9/$E9</f>
        <v>0.2773722627737226</v>
      </c>
      <c r="L9" s="114">
        <f t="shared" si="0"/>
        <v>0.49635036496350365</v>
      </c>
      <c r="M9" s="114">
        <f t="shared" si="0"/>
        <v>0.22627737226277372</v>
      </c>
    </row>
    <row r="10" spans="2:13" ht="15">
      <c r="B10" s="74"/>
      <c r="C10" s="77" t="s">
        <v>57</v>
      </c>
      <c r="E10" s="111">
        <v>27</v>
      </c>
      <c r="F10" s="112"/>
      <c r="G10" s="81" t="s">
        <v>74</v>
      </c>
      <c r="H10" s="81">
        <v>14</v>
      </c>
      <c r="I10" s="130" t="s">
        <v>74</v>
      </c>
      <c r="J10" s="113"/>
      <c r="K10" s="114" t="s">
        <v>74</v>
      </c>
      <c r="L10" s="114">
        <f t="shared" si="0"/>
        <v>0.5185185185185185</v>
      </c>
      <c r="M10" s="114" t="s">
        <v>74</v>
      </c>
    </row>
    <row r="11" spans="2:13" ht="15">
      <c r="B11" s="74"/>
      <c r="C11" s="75" t="s">
        <v>154</v>
      </c>
      <c r="E11" s="94">
        <v>27</v>
      </c>
      <c r="F11" s="112"/>
      <c r="G11" s="115" t="s">
        <v>74</v>
      </c>
      <c r="H11" s="130">
        <v>12</v>
      </c>
      <c r="I11" s="115" t="s">
        <v>74</v>
      </c>
      <c r="J11" s="113"/>
      <c r="K11" s="116" t="s">
        <v>74</v>
      </c>
      <c r="L11" s="114">
        <f t="shared" si="0"/>
        <v>0.4444444444444444</v>
      </c>
      <c r="M11" s="116" t="s">
        <v>74</v>
      </c>
    </row>
    <row r="12" spans="2:13" ht="15">
      <c r="B12" s="74"/>
      <c r="C12" s="75" t="s">
        <v>155</v>
      </c>
      <c r="E12" s="112">
        <v>4</v>
      </c>
      <c r="F12" s="112"/>
      <c r="G12" s="113" t="s">
        <v>74</v>
      </c>
      <c r="H12" s="113" t="s">
        <v>74</v>
      </c>
      <c r="I12" s="113" t="s">
        <v>74</v>
      </c>
      <c r="J12" s="113"/>
      <c r="K12" s="113" t="s">
        <v>74</v>
      </c>
      <c r="L12" s="113" t="s">
        <v>74</v>
      </c>
      <c r="M12" s="113" t="s">
        <v>74</v>
      </c>
    </row>
    <row r="13" spans="2:13" ht="15">
      <c r="B13" s="74"/>
      <c r="C13" s="117"/>
      <c r="E13" s="99"/>
      <c r="F13" s="99"/>
      <c r="G13" s="78"/>
      <c r="H13" s="78"/>
      <c r="I13" s="78"/>
      <c r="J13" s="78"/>
      <c r="K13" s="78"/>
      <c r="L13" s="78"/>
      <c r="M13" s="78"/>
    </row>
    <row r="14" spans="2:13" ht="15">
      <c r="B14" s="74"/>
      <c r="C14" s="117"/>
      <c r="E14" s="99"/>
      <c r="F14" s="99"/>
      <c r="G14" s="78"/>
      <c r="H14" s="78"/>
      <c r="I14" s="78"/>
      <c r="J14" s="78"/>
      <c r="K14" s="78"/>
      <c r="L14" s="78"/>
      <c r="M14" s="78"/>
    </row>
    <row r="15" spans="2:13" ht="15">
      <c r="B15" s="74" t="s">
        <v>75</v>
      </c>
      <c r="C15" s="75" t="s">
        <v>55</v>
      </c>
      <c r="E15" s="111">
        <v>64</v>
      </c>
      <c r="F15" s="99"/>
      <c r="G15" s="81">
        <f>E15-H15-I15</f>
        <v>26</v>
      </c>
      <c r="H15" s="81">
        <v>30</v>
      </c>
      <c r="I15" s="81">
        <v>8</v>
      </c>
      <c r="J15" s="78"/>
      <c r="K15" s="114">
        <f>G15/$E15</f>
        <v>0.40625</v>
      </c>
      <c r="L15" s="114">
        <f aca="true" t="shared" si="1" ref="L15:M19">H15/$E15</f>
        <v>0.46875</v>
      </c>
      <c r="M15" s="114">
        <f t="shared" si="1"/>
        <v>0.125</v>
      </c>
    </row>
    <row r="16" spans="2:13" ht="15">
      <c r="B16" s="101"/>
      <c r="C16" s="77" t="s">
        <v>54</v>
      </c>
      <c r="E16" s="111">
        <v>377</v>
      </c>
      <c r="F16" s="99"/>
      <c r="G16" s="81">
        <f>E16-H16-I16</f>
        <v>83</v>
      </c>
      <c r="H16" s="81">
        <v>168</v>
      </c>
      <c r="I16" s="81">
        <v>126</v>
      </c>
      <c r="J16" s="78"/>
      <c r="K16" s="114">
        <f>G16/$E16</f>
        <v>0.22015915119363394</v>
      </c>
      <c r="L16" s="114">
        <f t="shared" si="1"/>
        <v>0.44562334217506633</v>
      </c>
      <c r="M16" s="114">
        <f t="shared" si="1"/>
        <v>0.33421750663129973</v>
      </c>
    </row>
    <row r="17" spans="3:13" ht="15">
      <c r="C17" s="77" t="s">
        <v>57</v>
      </c>
      <c r="E17" s="111">
        <v>41</v>
      </c>
      <c r="F17" s="99"/>
      <c r="G17" s="81">
        <f>E17-H17-I17</f>
        <v>8</v>
      </c>
      <c r="H17" s="81">
        <v>18</v>
      </c>
      <c r="I17" s="81">
        <v>15</v>
      </c>
      <c r="J17" s="99"/>
      <c r="K17" s="114">
        <f>G17/$E17</f>
        <v>0.1951219512195122</v>
      </c>
      <c r="L17" s="114">
        <f t="shared" si="1"/>
        <v>0.43902439024390244</v>
      </c>
      <c r="M17" s="114">
        <f t="shared" si="1"/>
        <v>0.36585365853658536</v>
      </c>
    </row>
    <row r="18" spans="3:13" ht="15">
      <c r="C18" s="75" t="s">
        <v>154</v>
      </c>
      <c r="E18" s="111">
        <v>25</v>
      </c>
      <c r="F18" s="99"/>
      <c r="G18" s="118" t="s">
        <v>74</v>
      </c>
      <c r="H18" s="94">
        <v>11</v>
      </c>
      <c r="I18" s="118" t="s">
        <v>74</v>
      </c>
      <c r="J18" s="99"/>
      <c r="K18" s="119" t="s">
        <v>74</v>
      </c>
      <c r="L18" s="114">
        <f t="shared" si="1"/>
        <v>0.44</v>
      </c>
      <c r="M18" s="119" t="s">
        <v>74</v>
      </c>
    </row>
    <row r="19" spans="3:13" ht="15">
      <c r="C19" s="75" t="s">
        <v>155</v>
      </c>
      <c r="E19" s="81">
        <v>12</v>
      </c>
      <c r="F19" s="99"/>
      <c r="G19" s="112" t="s">
        <v>74</v>
      </c>
      <c r="H19" s="94">
        <v>9</v>
      </c>
      <c r="I19" s="112" t="s">
        <v>74</v>
      </c>
      <c r="J19" s="99"/>
      <c r="K19" s="112" t="s">
        <v>74</v>
      </c>
      <c r="L19" s="114">
        <f t="shared" si="1"/>
        <v>0.75</v>
      </c>
      <c r="M19" s="112" t="s">
        <v>74</v>
      </c>
    </row>
    <row r="20" spans="2:13" ht="15">
      <c r="B20" s="74"/>
      <c r="C20" s="82"/>
      <c r="E20" s="111"/>
      <c r="F20" s="99"/>
      <c r="G20" s="111"/>
      <c r="H20" s="111"/>
      <c r="I20" s="111"/>
      <c r="J20" s="99"/>
      <c r="K20" s="120"/>
      <c r="L20" s="120"/>
      <c r="M20" s="120"/>
    </row>
    <row r="21" ht="15">
      <c r="B21" s="83" t="s">
        <v>76</v>
      </c>
    </row>
    <row r="22" ht="15">
      <c r="B22" s="83"/>
    </row>
    <row r="23" spans="2:13" ht="15">
      <c r="B23" s="121" t="s">
        <v>349</v>
      </c>
      <c r="C23" s="122"/>
      <c r="D23" s="122"/>
      <c r="E23" s="122"/>
      <c r="F23" s="122"/>
      <c r="G23" s="122"/>
      <c r="H23" s="122"/>
      <c r="I23" s="122"/>
      <c r="J23" s="122"/>
      <c r="K23" s="122"/>
      <c r="L23" s="122"/>
      <c r="M23" s="122"/>
    </row>
    <row r="24" spans="2:13" ht="15">
      <c r="B24" s="121" t="s">
        <v>92</v>
      </c>
      <c r="C24" s="122"/>
      <c r="D24" s="122"/>
      <c r="E24" s="122"/>
      <c r="F24" s="122"/>
      <c r="G24" s="122"/>
      <c r="H24" s="122"/>
      <c r="I24" s="122"/>
      <c r="J24" s="122"/>
      <c r="K24" s="122"/>
      <c r="L24" s="122"/>
      <c r="M24" s="122"/>
    </row>
    <row r="25" spans="2:13" ht="15">
      <c r="B25" s="123" t="s">
        <v>93</v>
      </c>
      <c r="C25" s="122"/>
      <c r="D25" s="122"/>
      <c r="E25" s="122"/>
      <c r="F25" s="122"/>
      <c r="G25" s="122"/>
      <c r="H25" s="122"/>
      <c r="I25" s="122"/>
      <c r="J25" s="122"/>
      <c r="K25" s="122"/>
      <c r="L25" s="122"/>
      <c r="M25" s="122"/>
    </row>
    <row r="26" spans="2:13" ht="15">
      <c r="B26" s="123" t="s">
        <v>94</v>
      </c>
      <c r="C26" s="122"/>
      <c r="D26" s="122"/>
      <c r="E26" s="122"/>
      <c r="F26" s="122"/>
      <c r="G26" s="122"/>
      <c r="H26" s="122"/>
      <c r="I26" s="122"/>
      <c r="J26" s="122"/>
      <c r="K26" s="122"/>
      <c r="L26" s="122"/>
      <c r="M26" s="122"/>
    </row>
    <row r="27" ht="15">
      <c r="B27" s="124" t="s">
        <v>95</v>
      </c>
    </row>
    <row r="28" spans="2:7" ht="15">
      <c r="B28" s="83" t="s">
        <v>370</v>
      </c>
      <c r="C28" s="125"/>
      <c r="D28" s="125"/>
      <c r="E28" s="125"/>
      <c r="F28" s="125"/>
      <c r="G28" s="125"/>
    </row>
    <row r="29" spans="2:7" ht="15">
      <c r="B29" s="83" t="s">
        <v>374</v>
      </c>
      <c r="C29" s="125"/>
      <c r="D29" s="125"/>
      <c r="E29" s="125"/>
      <c r="F29" s="125"/>
      <c r="G29" s="125"/>
    </row>
    <row r="30" ht="15">
      <c r="B30" s="255"/>
    </row>
    <row r="31" ht="15">
      <c r="B31" s="244" t="s">
        <v>360</v>
      </c>
    </row>
    <row r="32" ht="15">
      <c r="B32" s="245" t="s">
        <v>2</v>
      </c>
    </row>
    <row r="33" ht="15">
      <c r="B33" s="86"/>
    </row>
  </sheetData>
  <sheetProtection/>
  <mergeCells count="2">
    <mergeCell ref="G6:I6"/>
    <mergeCell ref="K6:M6"/>
  </mergeCells>
  <hyperlinks>
    <hyperlink ref="B44" location="Index!A1" display="Back to contents"/>
    <hyperlink ref="B32" r:id="rId1" display="Link"/>
  </hyperlinks>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2:O37"/>
  <sheetViews>
    <sheetView zoomScale="85" zoomScaleNormal="85" zoomScalePageLayoutView="0" workbookViewId="0" topLeftCell="A1">
      <selection activeCell="A1" sqref="A1"/>
    </sheetView>
  </sheetViews>
  <sheetFormatPr defaultColWidth="9.140625" defaultRowHeight="15"/>
  <cols>
    <col min="1" max="1" width="3.28125" style="87" customWidth="1"/>
    <col min="2" max="2" width="41.421875" style="87" customWidth="1"/>
    <col min="3" max="4" width="27.421875" style="87" customWidth="1"/>
    <col min="5" max="5" width="2.421875" style="87" customWidth="1"/>
    <col min="6" max="7" width="30.421875" style="87" customWidth="1"/>
    <col min="8" max="8" width="9.140625" style="87" customWidth="1"/>
    <col min="9" max="9" width="10.8515625" style="87" customWidth="1"/>
    <col min="10" max="10" width="3.421875" style="87" customWidth="1"/>
    <col min="11" max="12" width="9.140625" style="87" customWidth="1"/>
    <col min="13" max="14" width="26.421875" style="87" customWidth="1"/>
    <col min="15" max="16384" width="9.140625" style="87" customWidth="1"/>
  </cols>
  <sheetData>
    <row r="1" ht="15" customHeight="1"/>
    <row r="2" ht="18.75">
      <c r="B2" s="108" t="s">
        <v>164</v>
      </c>
    </row>
    <row r="3" ht="16.5">
      <c r="B3" s="126" t="s">
        <v>350</v>
      </c>
    </row>
    <row r="4" ht="15">
      <c r="B4" s="109"/>
    </row>
    <row r="5" spans="2:7" ht="66.75" customHeight="1">
      <c r="B5" s="90" t="s">
        <v>66</v>
      </c>
      <c r="C5" s="207" t="s">
        <v>50</v>
      </c>
      <c r="D5" s="207" t="s">
        <v>165</v>
      </c>
      <c r="E5" s="90"/>
      <c r="F5" s="72" t="s">
        <v>166</v>
      </c>
      <c r="G5" s="72" t="s">
        <v>96</v>
      </c>
    </row>
    <row r="6" spans="2:7" ht="15">
      <c r="B6" s="74" t="s">
        <v>73</v>
      </c>
      <c r="C6" s="75" t="s">
        <v>55</v>
      </c>
      <c r="D6" s="127">
        <v>80</v>
      </c>
      <c r="E6" s="128"/>
      <c r="F6" s="127">
        <v>23</v>
      </c>
      <c r="G6" s="129">
        <f>F6/D6</f>
        <v>0.2875</v>
      </c>
    </row>
    <row r="7" spans="1:7" ht="15">
      <c r="A7" s="102"/>
      <c r="B7" s="74"/>
      <c r="C7" s="77" t="s">
        <v>54</v>
      </c>
      <c r="D7" s="130">
        <v>280</v>
      </c>
      <c r="E7" s="100"/>
      <c r="F7" s="130">
        <v>88</v>
      </c>
      <c r="G7" s="131">
        <f>F7/D7</f>
        <v>0.3142857142857143</v>
      </c>
    </row>
    <row r="8" spans="1:7" ht="15">
      <c r="A8" s="102"/>
      <c r="B8" s="74"/>
      <c r="C8" s="77" t="s">
        <v>57</v>
      </c>
      <c r="D8" s="130">
        <v>45</v>
      </c>
      <c r="E8" s="100"/>
      <c r="F8" s="130">
        <v>18</v>
      </c>
      <c r="G8" s="131">
        <f>F8/D8</f>
        <v>0.4</v>
      </c>
    </row>
    <row r="9" spans="1:7" ht="15">
      <c r="A9" s="102"/>
      <c r="B9" s="74"/>
      <c r="C9" s="75" t="s">
        <v>154</v>
      </c>
      <c r="D9" s="130">
        <v>40</v>
      </c>
      <c r="E9" s="100"/>
      <c r="F9" s="130">
        <v>8</v>
      </c>
      <c r="G9" s="131">
        <f>F9/D9</f>
        <v>0.2</v>
      </c>
    </row>
    <row r="10" spans="1:7" ht="15">
      <c r="A10" s="102"/>
      <c r="B10" s="74"/>
      <c r="C10" s="75" t="s">
        <v>155</v>
      </c>
      <c r="D10" s="100">
        <v>6</v>
      </c>
      <c r="E10" s="100"/>
      <c r="F10" s="100" t="s">
        <v>74</v>
      </c>
      <c r="G10" s="100" t="s">
        <v>74</v>
      </c>
    </row>
    <row r="11" spans="1:7" ht="15">
      <c r="A11" s="102"/>
      <c r="B11" s="74"/>
      <c r="C11" s="117"/>
      <c r="D11" s="100"/>
      <c r="E11" s="100"/>
      <c r="F11" s="100"/>
      <c r="G11" s="100"/>
    </row>
    <row r="12" spans="1:7" ht="15">
      <c r="A12" s="102"/>
      <c r="B12" s="74"/>
      <c r="D12" s="100"/>
      <c r="E12" s="100"/>
      <c r="F12" s="100"/>
      <c r="G12" s="100"/>
    </row>
    <row r="13" spans="1:7" ht="15">
      <c r="A13" s="102"/>
      <c r="B13" s="74" t="s">
        <v>75</v>
      </c>
      <c r="C13" s="75" t="s">
        <v>55</v>
      </c>
      <c r="D13" s="94">
        <v>116</v>
      </c>
      <c r="E13" s="100"/>
      <c r="F13" s="130">
        <v>27</v>
      </c>
      <c r="G13" s="131">
        <f>F13/D13</f>
        <v>0.23275862068965517</v>
      </c>
    </row>
    <row r="14" spans="1:7" ht="15">
      <c r="A14" s="102"/>
      <c r="B14" s="101"/>
      <c r="C14" s="77" t="s">
        <v>54</v>
      </c>
      <c r="D14" s="94">
        <v>717</v>
      </c>
      <c r="E14" s="100"/>
      <c r="F14" s="130">
        <v>196</v>
      </c>
      <c r="G14" s="131">
        <f>F14/D14</f>
        <v>0.2733612273361227</v>
      </c>
    </row>
    <row r="15" spans="1:7" ht="15">
      <c r="A15" s="102"/>
      <c r="B15" s="102"/>
      <c r="C15" s="77" t="s">
        <v>57</v>
      </c>
      <c r="D15" s="94">
        <v>75</v>
      </c>
      <c r="E15" s="100"/>
      <c r="F15" s="130">
        <v>24</v>
      </c>
      <c r="G15" s="131">
        <f>F15/D15</f>
        <v>0.32</v>
      </c>
    </row>
    <row r="16" spans="1:7" ht="15">
      <c r="A16" s="102"/>
      <c r="B16" s="102"/>
      <c r="C16" s="75" t="s">
        <v>154</v>
      </c>
      <c r="D16" s="130">
        <v>55</v>
      </c>
      <c r="E16" s="100"/>
      <c r="F16" s="130">
        <v>10</v>
      </c>
      <c r="G16" s="131">
        <f>F16/D16</f>
        <v>0.18181818181818182</v>
      </c>
    </row>
    <row r="17" spans="1:7" ht="15">
      <c r="A17" s="102"/>
      <c r="B17" s="102"/>
      <c r="C17" s="75" t="s">
        <v>155</v>
      </c>
      <c r="D17" s="130">
        <v>20</v>
      </c>
      <c r="E17" s="100"/>
      <c r="F17" s="130">
        <v>8</v>
      </c>
      <c r="G17" s="131">
        <f>F17/D17</f>
        <v>0.4</v>
      </c>
    </row>
    <row r="18" spans="1:7" ht="15">
      <c r="A18" s="102"/>
      <c r="B18" s="74"/>
      <c r="C18" s="117"/>
      <c r="D18" s="81"/>
      <c r="E18" s="112"/>
      <c r="F18" s="81"/>
      <c r="G18" s="229"/>
    </row>
    <row r="19" spans="1:2" ht="15">
      <c r="A19" s="102"/>
      <c r="B19" s="83" t="s">
        <v>76</v>
      </c>
    </row>
    <row r="20" spans="1:7" ht="15">
      <c r="A20" s="102"/>
      <c r="B20" s="83"/>
      <c r="C20" s="105"/>
      <c r="D20" s="105"/>
      <c r="E20" s="105"/>
      <c r="F20" s="105"/>
      <c r="G20" s="105"/>
    </row>
    <row r="21" spans="1:7" ht="15">
      <c r="A21" s="102"/>
      <c r="B21" s="121" t="s">
        <v>167</v>
      </c>
      <c r="C21" s="132"/>
      <c r="D21" s="132"/>
      <c r="E21" s="132"/>
      <c r="F21" s="132"/>
      <c r="G21" s="132"/>
    </row>
    <row r="22" spans="1:7" ht="15">
      <c r="A22" s="102"/>
      <c r="B22" s="133" t="s">
        <v>97</v>
      </c>
      <c r="C22" s="132"/>
      <c r="D22" s="132"/>
      <c r="E22" s="132"/>
      <c r="F22" s="132"/>
      <c r="G22" s="132"/>
    </row>
    <row r="23" spans="2:15" ht="15">
      <c r="B23" s="134" t="s">
        <v>98</v>
      </c>
      <c r="C23" s="135"/>
      <c r="D23" s="135"/>
      <c r="E23" s="135"/>
      <c r="F23" s="135"/>
      <c r="G23" s="135"/>
      <c r="H23" s="136"/>
      <c r="I23" s="136"/>
      <c r="J23" s="136"/>
      <c r="K23" s="136"/>
      <c r="L23" s="136"/>
      <c r="M23" s="136"/>
      <c r="N23" s="136"/>
      <c r="O23" s="136"/>
    </row>
    <row r="24" spans="2:15" ht="15">
      <c r="B24" s="105" t="s">
        <v>351</v>
      </c>
      <c r="C24" s="137"/>
      <c r="D24" s="137"/>
      <c r="E24" s="137"/>
      <c r="F24" s="137"/>
      <c r="G24" s="137"/>
      <c r="H24" s="136"/>
      <c r="I24" s="136"/>
      <c r="J24" s="136"/>
      <c r="K24" s="136"/>
      <c r="L24" s="136"/>
      <c r="M24" s="136"/>
      <c r="N24" s="136"/>
      <c r="O24" s="136"/>
    </row>
    <row r="25" spans="2:15" ht="15">
      <c r="B25" s="121" t="s">
        <v>352</v>
      </c>
      <c r="C25" s="137"/>
      <c r="D25" s="137"/>
      <c r="E25" s="137"/>
      <c r="F25" s="137"/>
      <c r="G25" s="137"/>
      <c r="H25" s="138"/>
      <c r="I25" s="138"/>
      <c r="J25" s="138"/>
      <c r="K25" s="138"/>
      <c r="L25" s="138"/>
      <c r="M25" s="138"/>
      <c r="N25" s="138"/>
      <c r="O25" s="138"/>
    </row>
    <row r="26" spans="2:15" ht="15">
      <c r="B26" s="134" t="s">
        <v>99</v>
      </c>
      <c r="C26" s="135"/>
      <c r="D26" s="135"/>
      <c r="E26" s="135"/>
      <c r="F26" s="135"/>
      <c r="G26" s="135"/>
      <c r="H26" s="138"/>
      <c r="I26" s="138"/>
      <c r="J26" s="138"/>
      <c r="K26" s="138"/>
      <c r="L26" s="138"/>
      <c r="M26" s="138"/>
      <c r="N26" s="138"/>
      <c r="O26" s="138"/>
    </row>
    <row r="27" spans="2:7" ht="15">
      <c r="B27" s="83" t="s">
        <v>170</v>
      </c>
      <c r="C27" s="132"/>
      <c r="D27" s="132"/>
      <c r="E27" s="132"/>
      <c r="F27" s="132"/>
      <c r="G27" s="132"/>
    </row>
    <row r="28" ht="15">
      <c r="B28" s="84" t="s">
        <v>151</v>
      </c>
    </row>
    <row r="29" ht="15">
      <c r="B29" s="83" t="s">
        <v>171</v>
      </c>
    </row>
    <row r="30" ht="15">
      <c r="B30" s="85" t="s">
        <v>153</v>
      </c>
    </row>
    <row r="31" ht="15">
      <c r="B31" s="83" t="s">
        <v>372</v>
      </c>
    </row>
    <row r="32" ht="15">
      <c r="B32" s="83" t="s">
        <v>375</v>
      </c>
    </row>
    <row r="34" ht="15">
      <c r="B34" s="244" t="s">
        <v>360</v>
      </c>
    </row>
    <row r="35" ht="15">
      <c r="B35" s="245" t="s">
        <v>2</v>
      </c>
    </row>
    <row r="36" ht="15">
      <c r="B36" s="105"/>
    </row>
    <row r="37" ht="15">
      <c r="B37" s="133"/>
    </row>
  </sheetData>
  <sheetProtection/>
  <hyperlinks>
    <hyperlink ref="B46" location="Index!A1" display="Back to contents"/>
    <hyperlink ref="B35" r:id="rId1" display="Link"/>
  </hyperlinks>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B2:J41"/>
  <sheetViews>
    <sheetView zoomScale="85" zoomScaleNormal="85" zoomScalePageLayoutView="0" workbookViewId="0" topLeftCell="A1">
      <selection activeCell="A1" sqref="A1"/>
    </sheetView>
  </sheetViews>
  <sheetFormatPr defaultColWidth="9.140625" defaultRowHeight="15"/>
  <cols>
    <col min="1" max="1" width="3.28125" style="87" customWidth="1"/>
    <col min="2" max="2" width="35.421875" style="87" customWidth="1"/>
    <col min="3" max="4" width="17.00390625" style="87" customWidth="1"/>
    <col min="5" max="5" width="1.421875" style="87" customWidth="1"/>
    <col min="6" max="7" width="21.28125" style="87" customWidth="1"/>
    <col min="8" max="8" width="2.00390625" style="87" customWidth="1"/>
    <col min="9" max="10" width="21.28125" style="87" customWidth="1"/>
    <col min="11" max="12" width="9.140625" style="87" customWidth="1"/>
    <col min="13" max="13" width="8.421875" style="87" customWidth="1"/>
    <col min="14" max="15" width="9.140625" style="87" customWidth="1"/>
    <col min="16" max="16" width="7.421875" style="87" customWidth="1"/>
    <col min="17" max="16384" width="9.140625" style="87" customWidth="1"/>
  </cols>
  <sheetData>
    <row r="1" ht="15" customHeight="1"/>
    <row r="2" ht="18.75">
      <c r="B2" s="108" t="s">
        <v>353</v>
      </c>
    </row>
    <row r="3" ht="15">
      <c r="B3" s="109" t="s">
        <v>354</v>
      </c>
    </row>
    <row r="4" ht="15">
      <c r="B4" s="243" t="s">
        <v>359</v>
      </c>
    </row>
    <row r="5" ht="15">
      <c r="B5" s="109"/>
    </row>
    <row r="6" spans="6:10" ht="25.5" customHeight="1">
      <c r="F6" s="263" t="s">
        <v>100</v>
      </c>
      <c r="G6" s="263"/>
      <c r="H6" s="125"/>
      <c r="I6" s="263" t="s">
        <v>101</v>
      </c>
      <c r="J6" s="263"/>
    </row>
    <row r="7" spans="2:10" ht="110.25" customHeight="1">
      <c r="B7" s="90" t="s">
        <v>66</v>
      </c>
      <c r="C7" s="207" t="s">
        <v>50</v>
      </c>
      <c r="D7" s="207" t="s">
        <v>355</v>
      </c>
      <c r="E7" s="90"/>
      <c r="F7" s="207" t="s">
        <v>356</v>
      </c>
      <c r="G7" s="207" t="s">
        <v>102</v>
      </c>
      <c r="I7" s="207" t="s">
        <v>357</v>
      </c>
      <c r="J7" s="207" t="s">
        <v>103</v>
      </c>
    </row>
    <row r="8" spans="2:10" ht="15">
      <c r="B8" s="74" t="s">
        <v>73</v>
      </c>
      <c r="C8" s="75" t="s">
        <v>55</v>
      </c>
      <c r="D8" s="130">
        <v>94</v>
      </c>
      <c r="E8" s="139"/>
      <c r="F8" s="94">
        <v>78</v>
      </c>
      <c r="G8" s="95">
        <f>F8/D8</f>
        <v>0.8297872340425532</v>
      </c>
      <c r="H8" s="109"/>
      <c r="I8" s="94">
        <v>22</v>
      </c>
      <c r="J8" s="95">
        <f>I8/D8</f>
        <v>0.23404255319148937</v>
      </c>
    </row>
    <row r="9" spans="2:10" ht="15">
      <c r="B9" s="74"/>
      <c r="C9" s="77" t="s">
        <v>54</v>
      </c>
      <c r="D9" s="130">
        <v>324</v>
      </c>
      <c r="E9" s="139"/>
      <c r="F9" s="94">
        <v>299</v>
      </c>
      <c r="G9" s="95">
        <f>F9/D9</f>
        <v>0.9228395061728395</v>
      </c>
      <c r="H9" s="109"/>
      <c r="I9" s="94">
        <v>57</v>
      </c>
      <c r="J9" s="95">
        <f>I9/D9</f>
        <v>0.17592592592592593</v>
      </c>
    </row>
    <row r="10" spans="2:10" ht="15">
      <c r="B10" s="74"/>
      <c r="C10" s="77" t="s">
        <v>57</v>
      </c>
      <c r="D10" s="130">
        <v>55</v>
      </c>
      <c r="E10" s="140"/>
      <c r="F10" s="94">
        <v>52</v>
      </c>
      <c r="G10" s="95">
        <f>F10/D10</f>
        <v>0.9454545454545454</v>
      </c>
      <c r="H10" s="141"/>
      <c r="I10" s="94">
        <v>10</v>
      </c>
      <c r="J10" s="95">
        <f>I10/D10</f>
        <v>0.18181818181818182</v>
      </c>
    </row>
    <row r="11" spans="2:10" ht="15">
      <c r="B11" s="74"/>
      <c r="C11" s="75" t="s">
        <v>154</v>
      </c>
      <c r="D11" s="130">
        <v>43</v>
      </c>
      <c r="E11" s="143"/>
      <c r="F11" s="130">
        <v>39</v>
      </c>
      <c r="G11" s="95">
        <f>F11/D11</f>
        <v>0.9069767441860465</v>
      </c>
      <c r="H11" s="141"/>
      <c r="I11" s="130" t="s">
        <v>74</v>
      </c>
      <c r="J11" s="142" t="s">
        <v>74</v>
      </c>
    </row>
    <row r="12" spans="2:10" ht="15">
      <c r="B12" s="74"/>
      <c r="C12" s="75" t="s">
        <v>155</v>
      </c>
      <c r="D12" s="130">
        <v>8</v>
      </c>
      <c r="E12" s="140"/>
      <c r="F12" s="130" t="s">
        <v>74</v>
      </c>
      <c r="G12" s="142" t="s">
        <v>74</v>
      </c>
      <c r="H12" s="141"/>
      <c r="I12" s="130" t="s">
        <v>74</v>
      </c>
      <c r="J12" s="142" t="s">
        <v>74</v>
      </c>
    </row>
    <row r="13" spans="2:10" ht="15">
      <c r="B13" s="74"/>
      <c r="C13" s="109"/>
      <c r="D13" s="130"/>
      <c r="E13" s="140"/>
      <c r="F13" s="130"/>
      <c r="G13" s="142"/>
      <c r="H13" s="141"/>
      <c r="I13" s="130"/>
      <c r="J13" s="142"/>
    </row>
    <row r="14" spans="2:10" ht="15">
      <c r="B14" s="74"/>
      <c r="C14" s="109"/>
      <c r="D14" s="130"/>
      <c r="E14" s="140"/>
      <c r="F14" s="130"/>
      <c r="G14" s="142"/>
      <c r="H14" s="141"/>
      <c r="I14" s="130"/>
      <c r="J14" s="142"/>
    </row>
    <row r="15" spans="2:10" ht="15">
      <c r="B15" s="74" t="s">
        <v>75</v>
      </c>
      <c r="C15" s="75" t="s">
        <v>55</v>
      </c>
      <c r="D15" s="94">
        <v>152</v>
      </c>
      <c r="E15" s="140"/>
      <c r="F15" s="94">
        <v>137</v>
      </c>
      <c r="G15" s="95">
        <f>F15/D15</f>
        <v>0.9013157894736842</v>
      </c>
      <c r="H15" s="141"/>
      <c r="I15" s="130">
        <v>39</v>
      </c>
      <c r="J15" s="95">
        <f>I15/D15</f>
        <v>0.2565789473684211</v>
      </c>
    </row>
    <row r="16" spans="2:10" ht="15">
      <c r="B16" s="101"/>
      <c r="C16" s="77" t="s">
        <v>54</v>
      </c>
      <c r="D16" s="94">
        <v>871</v>
      </c>
      <c r="E16" s="140"/>
      <c r="F16" s="94">
        <v>822</v>
      </c>
      <c r="G16" s="95">
        <f>F16/D16</f>
        <v>0.9437428243398392</v>
      </c>
      <c r="H16" s="141"/>
      <c r="I16" s="130">
        <v>204</v>
      </c>
      <c r="J16" s="95">
        <f>I16/D16</f>
        <v>0.23421354764638347</v>
      </c>
    </row>
    <row r="17" spans="2:10" ht="15">
      <c r="B17" s="102"/>
      <c r="C17" s="77" t="s">
        <v>57</v>
      </c>
      <c r="D17" s="94">
        <v>110</v>
      </c>
      <c r="E17" s="140"/>
      <c r="F17" s="94">
        <v>108</v>
      </c>
      <c r="G17" s="95">
        <f>F17/D17</f>
        <v>0.9818181818181818</v>
      </c>
      <c r="H17" s="141"/>
      <c r="I17" s="130">
        <v>24</v>
      </c>
      <c r="J17" s="95">
        <f>I17/D17</f>
        <v>0.21818181818181817</v>
      </c>
    </row>
    <row r="18" spans="2:10" ht="15">
      <c r="B18" s="102"/>
      <c r="C18" s="75" t="s">
        <v>154</v>
      </c>
      <c r="D18" s="130">
        <v>62</v>
      </c>
      <c r="E18" s="143"/>
      <c r="F18" s="130">
        <v>54</v>
      </c>
      <c r="G18" s="95">
        <f>F18/D18</f>
        <v>0.8709677419354839</v>
      </c>
      <c r="H18" s="141"/>
      <c r="I18" s="130">
        <v>13</v>
      </c>
      <c r="J18" s="95">
        <f>I18/D18</f>
        <v>0.20967741935483872</v>
      </c>
    </row>
    <row r="19" spans="2:10" ht="15">
      <c r="B19" s="102"/>
      <c r="C19" s="75" t="s">
        <v>155</v>
      </c>
      <c r="D19" s="130">
        <v>26</v>
      </c>
      <c r="E19" s="140"/>
      <c r="F19" s="130">
        <v>25</v>
      </c>
      <c r="G19" s="95">
        <f>F19/D19</f>
        <v>0.9615384615384616</v>
      </c>
      <c r="H19" s="141"/>
      <c r="I19" s="130">
        <v>7</v>
      </c>
      <c r="J19" s="95">
        <f>I19/D19</f>
        <v>0.2692307692307692</v>
      </c>
    </row>
    <row r="20" spans="2:10" ht="15">
      <c r="B20" s="74"/>
      <c r="C20" s="110"/>
      <c r="D20" s="81"/>
      <c r="E20" s="234"/>
      <c r="F20" s="111"/>
      <c r="G20" s="235"/>
      <c r="H20" s="99"/>
      <c r="I20" s="111"/>
      <c r="J20" s="235"/>
    </row>
    <row r="21" ht="15">
      <c r="B21" s="83" t="s">
        <v>76</v>
      </c>
    </row>
    <row r="22" ht="15">
      <c r="B22" s="105"/>
    </row>
    <row r="23" spans="2:10" ht="15">
      <c r="B23" s="121" t="s">
        <v>104</v>
      </c>
      <c r="C23" s="121"/>
      <c r="D23" s="121"/>
      <c r="E23" s="121"/>
      <c r="F23" s="121"/>
      <c r="G23" s="121"/>
      <c r="H23" s="121"/>
      <c r="I23" s="121"/>
      <c r="J23" s="121"/>
    </row>
    <row r="24" spans="2:10" ht="15">
      <c r="B24" s="134" t="s">
        <v>358</v>
      </c>
      <c r="C24" s="133"/>
      <c r="D24" s="133"/>
      <c r="E24" s="133"/>
      <c r="F24" s="133"/>
      <c r="G24" s="133"/>
      <c r="H24" s="133"/>
      <c r="I24" s="133"/>
      <c r="J24" s="133"/>
    </row>
    <row r="25" spans="2:10" ht="15">
      <c r="B25" s="134" t="s">
        <v>105</v>
      </c>
      <c r="C25" s="121"/>
      <c r="D25" s="121"/>
      <c r="E25" s="121"/>
      <c r="F25" s="121"/>
      <c r="G25" s="121"/>
      <c r="H25" s="121"/>
      <c r="I25" s="121"/>
      <c r="J25" s="121"/>
    </row>
    <row r="26" spans="2:10" ht="15">
      <c r="B26" s="133" t="s">
        <v>106</v>
      </c>
      <c r="C26" s="144"/>
      <c r="D26" s="144"/>
      <c r="E26" s="144"/>
      <c r="F26" s="144"/>
      <c r="G26" s="144"/>
      <c r="H26" s="144"/>
      <c r="I26" s="144"/>
      <c r="J26" s="144"/>
    </row>
    <row r="27" spans="2:10" ht="15">
      <c r="B27" s="134" t="s">
        <v>107</v>
      </c>
      <c r="C27" s="144"/>
      <c r="D27" s="144"/>
      <c r="E27" s="144"/>
      <c r="F27" s="144"/>
      <c r="G27" s="144"/>
      <c r="H27" s="144"/>
      <c r="I27" s="144"/>
      <c r="J27" s="144"/>
    </row>
    <row r="28" spans="2:10" ht="15">
      <c r="B28" s="121" t="s">
        <v>168</v>
      </c>
      <c r="C28" s="121"/>
      <c r="D28" s="121"/>
      <c r="E28" s="121"/>
      <c r="F28" s="121"/>
      <c r="G28" s="121"/>
      <c r="H28" s="121"/>
      <c r="I28" s="121"/>
      <c r="J28" s="121"/>
    </row>
    <row r="29" spans="2:10" ht="15">
      <c r="B29" s="121" t="s">
        <v>169</v>
      </c>
      <c r="C29" s="133"/>
      <c r="D29" s="133"/>
      <c r="E29" s="133"/>
      <c r="F29" s="133"/>
      <c r="G29" s="133"/>
      <c r="H29" s="133"/>
      <c r="I29" s="133"/>
      <c r="J29" s="133"/>
    </row>
    <row r="30" ht="15">
      <c r="B30" s="134" t="s">
        <v>108</v>
      </c>
    </row>
    <row r="31" ht="15">
      <c r="B31" s="83" t="s">
        <v>170</v>
      </c>
    </row>
    <row r="32" ht="15">
      <c r="B32" s="84" t="s">
        <v>151</v>
      </c>
    </row>
    <row r="33" ht="15">
      <c r="B33" s="83" t="s">
        <v>171</v>
      </c>
    </row>
    <row r="34" ht="15">
      <c r="B34" s="85" t="s">
        <v>153</v>
      </c>
    </row>
    <row r="35" ht="15">
      <c r="B35" s="83" t="s">
        <v>372</v>
      </c>
    </row>
    <row r="36" ht="15">
      <c r="B36" s="83" t="s">
        <v>375</v>
      </c>
    </row>
    <row r="38" ht="15">
      <c r="B38" s="244" t="s">
        <v>360</v>
      </c>
    </row>
    <row r="39" ht="15">
      <c r="B39" s="245" t="s">
        <v>2</v>
      </c>
    </row>
    <row r="41" ht="15">
      <c r="B41" s="86"/>
    </row>
  </sheetData>
  <sheetProtection/>
  <mergeCells count="2">
    <mergeCell ref="F6:G6"/>
    <mergeCell ref="I6:J6"/>
  </mergeCells>
  <hyperlinks>
    <hyperlink ref="B41" location="Index!A1" display="Back to contents"/>
    <hyperlink ref="B39" r:id="rId1" display="Link"/>
  </hyperlinks>
  <printOptions/>
  <pageMargins left="0.75" right="0.75" top="1" bottom="1" header="0.3" footer="0.3"/>
  <pageSetup orientation="portrait" paperSize="3"/>
</worksheet>
</file>

<file path=xl/worksheets/sheet8.xml><?xml version="1.0" encoding="utf-8"?>
<worksheet xmlns="http://schemas.openxmlformats.org/spreadsheetml/2006/main" xmlns:r="http://schemas.openxmlformats.org/officeDocument/2006/relationships">
  <dimension ref="B1:G19"/>
  <sheetViews>
    <sheetView zoomScale="85" zoomScaleNormal="85" zoomScalePageLayoutView="0" workbookViewId="0" topLeftCell="A1">
      <selection activeCell="A1" sqref="A1"/>
    </sheetView>
  </sheetViews>
  <sheetFormatPr defaultColWidth="8.8515625" defaultRowHeight="15"/>
  <cols>
    <col min="1" max="1" width="1.7109375" style="0" customWidth="1"/>
    <col min="2" max="5" width="24.140625" style="0" customWidth="1"/>
  </cols>
  <sheetData>
    <row r="1" spans="2:7" ht="15">
      <c r="B1" s="5"/>
      <c r="C1" s="5"/>
      <c r="D1" s="5"/>
      <c r="E1" s="5"/>
      <c r="F1" s="5"/>
      <c r="G1" s="5"/>
    </row>
    <row r="2" spans="2:7" ht="15.75">
      <c r="B2" s="6" t="s">
        <v>123</v>
      </c>
      <c r="C2" s="6"/>
      <c r="D2" s="7"/>
      <c r="E2" s="5"/>
      <c r="F2" s="5"/>
      <c r="G2" s="5"/>
    </row>
    <row r="3" spans="2:7" ht="15">
      <c r="B3" s="5"/>
      <c r="C3" s="5"/>
      <c r="D3" s="5"/>
      <c r="E3" s="5"/>
      <c r="F3" s="5"/>
      <c r="G3" s="5"/>
    </row>
    <row r="4" spans="2:7" ht="30">
      <c r="B4" s="8" t="s">
        <v>50</v>
      </c>
      <c r="C4" s="9" t="s">
        <v>51</v>
      </c>
      <c r="D4" s="9" t="s">
        <v>52</v>
      </c>
      <c r="E4" s="8" t="s">
        <v>53</v>
      </c>
      <c r="F4" s="5"/>
      <c r="G4" s="5"/>
    </row>
    <row r="5" spans="2:7" ht="15">
      <c r="B5" s="10" t="s">
        <v>54</v>
      </c>
      <c r="C5" s="11">
        <v>11158</v>
      </c>
      <c r="D5" s="10">
        <v>437</v>
      </c>
      <c r="E5" s="12">
        <v>0.039164724861086214</v>
      </c>
      <c r="F5" s="5"/>
      <c r="G5" s="5"/>
    </row>
    <row r="6" spans="2:7" ht="15">
      <c r="B6" s="10" t="s">
        <v>55</v>
      </c>
      <c r="C6" s="11">
        <v>3134</v>
      </c>
      <c r="D6" s="10">
        <v>168</v>
      </c>
      <c r="E6" s="12">
        <v>0.053605615826419914</v>
      </c>
      <c r="F6" s="5"/>
      <c r="G6" s="5"/>
    </row>
    <row r="7" spans="2:7" ht="15">
      <c r="B7" s="10" t="s">
        <v>56</v>
      </c>
      <c r="C7" s="11">
        <v>1068</v>
      </c>
      <c r="D7" s="10">
        <v>50</v>
      </c>
      <c r="E7" s="12">
        <v>0.04681647940074907</v>
      </c>
      <c r="F7" s="5"/>
      <c r="G7" s="5"/>
    </row>
    <row r="8" spans="2:7" ht="15">
      <c r="B8" s="10" t="s">
        <v>57</v>
      </c>
      <c r="C8" s="11">
        <v>1099</v>
      </c>
      <c r="D8" s="10">
        <v>57</v>
      </c>
      <c r="E8" s="12">
        <v>0.051865332120109194</v>
      </c>
      <c r="F8" s="5"/>
      <c r="G8" s="5"/>
    </row>
    <row r="9" spans="2:7" ht="15">
      <c r="B9" s="10" t="s">
        <v>58</v>
      </c>
      <c r="C9" s="10">
        <v>245</v>
      </c>
      <c r="D9" s="10">
        <v>15</v>
      </c>
      <c r="E9" s="12">
        <v>0.061224489795918366</v>
      </c>
      <c r="F9" s="5"/>
      <c r="G9" s="5"/>
    </row>
    <row r="10" spans="2:7" ht="15">
      <c r="B10" s="10" t="s">
        <v>59</v>
      </c>
      <c r="C10" s="11">
        <v>3743</v>
      </c>
      <c r="D10" s="10">
        <v>148</v>
      </c>
      <c r="E10" s="12">
        <v>0.039540475554368154</v>
      </c>
      <c r="F10" s="5"/>
      <c r="G10" s="5"/>
    </row>
    <row r="11" spans="2:7" ht="15">
      <c r="B11" s="13" t="s">
        <v>60</v>
      </c>
      <c r="C11" s="14">
        <v>20447</v>
      </c>
      <c r="D11" s="13">
        <v>875</v>
      </c>
      <c r="E11" s="15">
        <v>0.04279356384799726</v>
      </c>
      <c r="F11" s="5"/>
      <c r="G11" s="5"/>
    </row>
    <row r="12" spans="2:7" ht="15">
      <c r="B12" s="5"/>
      <c r="C12" s="5"/>
      <c r="D12" s="5"/>
      <c r="E12" s="5"/>
      <c r="F12" s="5"/>
      <c r="G12" s="5"/>
    </row>
    <row r="13" spans="2:7" ht="15">
      <c r="B13" s="16" t="s">
        <v>61</v>
      </c>
      <c r="C13" s="5"/>
      <c r="D13" s="5"/>
      <c r="E13" s="5"/>
      <c r="F13" s="5"/>
      <c r="G13" s="5"/>
    </row>
    <row r="14" spans="2:7" ht="3" customHeight="1">
      <c r="B14" s="5"/>
      <c r="C14" s="5"/>
      <c r="D14" s="5"/>
      <c r="E14" s="5"/>
      <c r="F14" s="5"/>
      <c r="G14" s="5"/>
    </row>
    <row r="15" spans="2:7" ht="128.25" customHeight="1">
      <c r="B15" s="264" t="s">
        <v>62</v>
      </c>
      <c r="C15" s="264"/>
      <c r="D15" s="264"/>
      <c r="E15" s="264"/>
      <c r="F15" s="264"/>
      <c r="G15" s="264"/>
    </row>
    <row r="16" spans="2:7" ht="15">
      <c r="B16" s="17"/>
      <c r="C16" s="5"/>
      <c r="D16" s="5"/>
      <c r="E16" s="5"/>
      <c r="F16" s="5"/>
      <c r="G16" s="5"/>
    </row>
    <row r="17" spans="2:7" ht="15">
      <c r="B17" s="17"/>
      <c r="C17" s="5"/>
      <c r="D17" s="5"/>
      <c r="E17" s="5"/>
      <c r="F17" s="5"/>
      <c r="G17" s="5"/>
    </row>
    <row r="18" spans="2:7" ht="15">
      <c r="B18" s="17"/>
      <c r="C18" s="5"/>
      <c r="D18" s="5"/>
      <c r="E18" s="5"/>
      <c r="F18" s="5"/>
      <c r="G18" s="5"/>
    </row>
    <row r="19" spans="2:7" ht="15">
      <c r="B19" s="5"/>
      <c r="C19" s="5"/>
      <c r="D19" s="5"/>
      <c r="E19" s="5"/>
      <c r="F19" s="5"/>
      <c r="G19" s="5"/>
    </row>
  </sheetData>
  <sheetProtection/>
  <mergeCells count="1">
    <mergeCell ref="B15:G15"/>
  </mergeCells>
  <printOptions/>
  <pageMargins left="0.75" right="0.75" top="1" bottom="1" header="0.3" footer="0.3"/>
  <pageSetup orientation="portrait" paperSize="3"/>
</worksheet>
</file>

<file path=xl/worksheets/sheet9.xml><?xml version="1.0" encoding="utf-8"?>
<worksheet xmlns="http://schemas.openxmlformats.org/spreadsheetml/2006/main" xmlns:r="http://schemas.openxmlformats.org/officeDocument/2006/relationships">
  <dimension ref="B2:AA18"/>
  <sheetViews>
    <sheetView zoomScale="85" zoomScaleNormal="85" zoomScalePageLayoutView="0" workbookViewId="0" topLeftCell="A1">
      <selection activeCell="A1" sqref="A1"/>
    </sheetView>
  </sheetViews>
  <sheetFormatPr defaultColWidth="8.8515625" defaultRowHeight="15"/>
  <cols>
    <col min="1" max="1" width="2.140625" style="0" customWidth="1"/>
    <col min="2" max="2" width="15.28125" style="0" customWidth="1"/>
    <col min="3" max="27" width="10.7109375" style="0" customWidth="1"/>
  </cols>
  <sheetData>
    <row r="2" spans="2:22" ht="15.75">
      <c r="B2" s="25" t="s">
        <v>121</v>
      </c>
      <c r="C2" s="25"/>
      <c r="D2" s="25"/>
      <c r="E2" s="25"/>
      <c r="F2" s="25"/>
      <c r="G2" s="25"/>
      <c r="H2" s="25"/>
      <c r="I2" s="25"/>
      <c r="J2" s="25"/>
      <c r="K2" s="25"/>
      <c r="L2" s="25"/>
      <c r="M2" s="25"/>
      <c r="N2" s="25"/>
      <c r="O2" s="25"/>
      <c r="P2" s="25"/>
      <c r="Q2" s="25"/>
      <c r="R2" s="25"/>
      <c r="S2" s="25"/>
      <c r="T2" s="25"/>
      <c r="U2" s="25"/>
      <c r="V2" s="25"/>
    </row>
    <row r="3" spans="2:22" ht="15.75">
      <c r="B3" s="25"/>
      <c r="C3" s="25"/>
      <c r="D3" s="25"/>
      <c r="E3" s="25"/>
      <c r="F3" s="25"/>
      <c r="G3" s="25"/>
      <c r="H3" s="25"/>
      <c r="I3" s="25"/>
      <c r="J3" s="25"/>
      <c r="K3" s="25"/>
      <c r="L3" s="25"/>
      <c r="M3" s="25"/>
      <c r="N3" s="25"/>
      <c r="O3" s="25"/>
      <c r="P3" s="25"/>
      <c r="Q3" s="25"/>
      <c r="R3" s="25"/>
      <c r="S3" s="25"/>
      <c r="T3" s="25"/>
      <c r="U3" s="25"/>
      <c r="V3" s="25"/>
    </row>
    <row r="4" spans="2:27" ht="15">
      <c r="B4" s="24"/>
      <c r="C4" s="24"/>
      <c r="D4" s="24"/>
      <c r="E4" s="24"/>
      <c r="F4" s="24"/>
      <c r="G4" s="24"/>
      <c r="H4" s="24"/>
      <c r="I4" s="24"/>
      <c r="J4" s="24"/>
      <c r="K4" s="24"/>
      <c r="L4" s="24"/>
      <c r="M4" s="24"/>
      <c r="N4" s="24"/>
      <c r="O4" s="24"/>
      <c r="P4" s="24"/>
      <c r="Q4" s="24"/>
      <c r="R4" s="24"/>
      <c r="S4" s="24"/>
      <c r="T4" s="24"/>
      <c r="U4" s="24"/>
      <c r="V4" s="24"/>
      <c r="W4" s="24"/>
      <c r="X4" s="24"/>
      <c r="Y4" s="24"/>
      <c r="Z4" s="24"/>
      <c r="AA4" s="24"/>
    </row>
    <row r="5" spans="2:27" ht="15">
      <c r="B5" s="265" t="s">
        <v>50</v>
      </c>
      <c r="C5" s="267">
        <v>2010</v>
      </c>
      <c r="D5" s="268"/>
      <c r="E5" s="268"/>
      <c r="F5" s="268"/>
      <c r="G5" s="269"/>
      <c r="H5" s="267">
        <v>2011</v>
      </c>
      <c r="I5" s="268"/>
      <c r="J5" s="268"/>
      <c r="K5" s="268"/>
      <c r="L5" s="269"/>
      <c r="M5" s="267">
        <v>2012</v>
      </c>
      <c r="N5" s="268"/>
      <c r="O5" s="268"/>
      <c r="P5" s="268"/>
      <c r="Q5" s="269"/>
      <c r="R5" s="267">
        <v>2013</v>
      </c>
      <c r="S5" s="268"/>
      <c r="T5" s="268"/>
      <c r="U5" s="268"/>
      <c r="V5" s="268"/>
      <c r="W5" s="267">
        <v>2014</v>
      </c>
      <c r="X5" s="268"/>
      <c r="Y5" s="268"/>
      <c r="Z5" s="268"/>
      <c r="AA5" s="269"/>
    </row>
    <row r="6" spans="2:27" ht="90">
      <c r="B6" s="266"/>
      <c r="C6" s="26" t="s">
        <v>109</v>
      </c>
      <c r="D6" s="27" t="s">
        <v>110</v>
      </c>
      <c r="E6" s="27" t="s">
        <v>111</v>
      </c>
      <c r="F6" s="27" t="s">
        <v>112</v>
      </c>
      <c r="G6" s="27" t="s">
        <v>113</v>
      </c>
      <c r="H6" s="26" t="s">
        <v>109</v>
      </c>
      <c r="I6" s="27" t="s">
        <v>110</v>
      </c>
      <c r="J6" s="27" t="s">
        <v>111</v>
      </c>
      <c r="K6" s="27" t="s">
        <v>112</v>
      </c>
      <c r="L6" s="27" t="s">
        <v>113</v>
      </c>
      <c r="M6" s="26" t="s">
        <v>109</v>
      </c>
      <c r="N6" s="27" t="s">
        <v>110</v>
      </c>
      <c r="O6" s="27" t="s">
        <v>111</v>
      </c>
      <c r="P6" s="27" t="s">
        <v>112</v>
      </c>
      <c r="Q6" s="27" t="s">
        <v>113</v>
      </c>
      <c r="R6" s="26" t="s">
        <v>109</v>
      </c>
      <c r="S6" s="27" t="s">
        <v>110</v>
      </c>
      <c r="T6" s="27" t="s">
        <v>111</v>
      </c>
      <c r="U6" s="27" t="s">
        <v>112</v>
      </c>
      <c r="V6" s="27" t="s">
        <v>113</v>
      </c>
      <c r="W6" s="26" t="s">
        <v>109</v>
      </c>
      <c r="X6" s="27" t="s">
        <v>110</v>
      </c>
      <c r="Y6" s="27" t="s">
        <v>111</v>
      </c>
      <c r="Z6" s="27" t="s">
        <v>112</v>
      </c>
      <c r="AA6" s="27" t="s">
        <v>113</v>
      </c>
    </row>
    <row r="7" spans="2:27" s="5" customFormat="1" ht="15">
      <c r="B7" s="22" t="s">
        <v>56</v>
      </c>
      <c r="C7" s="32">
        <v>125</v>
      </c>
      <c r="D7" s="33">
        <v>15</v>
      </c>
      <c r="E7" s="34">
        <f>IF(ISERROR(D7/$C7*100),"-",IF(C7&lt;30,"*",D7/$C7*100))</f>
        <v>12</v>
      </c>
      <c r="F7" s="35">
        <v>26</v>
      </c>
      <c r="G7" s="36">
        <f>IF(ISERROR(F7/$C7*100),"-",IF(C7&lt;30,"*",F7/$C7*100))</f>
        <v>20.8</v>
      </c>
      <c r="H7" s="37">
        <v>125</v>
      </c>
      <c r="I7" s="38">
        <v>18</v>
      </c>
      <c r="J7" s="34">
        <f>IF(ISERROR(I7/$H7*100),"-",IF(H7&lt;30,"*",I7/$H7*100))</f>
        <v>14.399999999999999</v>
      </c>
      <c r="K7" s="38">
        <v>36</v>
      </c>
      <c r="L7" s="36">
        <f>IF(ISERROR(K7/$H7*100),"-",IF(H7&lt;30,"*",K7/$H7*100))</f>
        <v>28.799999999999997</v>
      </c>
      <c r="M7" s="37">
        <v>98</v>
      </c>
      <c r="N7" s="38">
        <v>14</v>
      </c>
      <c r="O7" s="34">
        <f>IF(ISERROR(N7/$M7*100),"-",IF(M7&lt;30,"*",N7/$M7*100))</f>
        <v>14.285714285714285</v>
      </c>
      <c r="P7" s="38">
        <v>23</v>
      </c>
      <c r="Q7" s="39">
        <f>IF(ISERROR(P7/$M7*100),"-",IF(M7&lt;30,"*",P7/$M7*100))</f>
        <v>23.46938775510204</v>
      </c>
      <c r="R7" s="37">
        <v>85</v>
      </c>
      <c r="S7" s="38">
        <v>4</v>
      </c>
      <c r="T7" s="34">
        <f>IF(ISERROR(S7/$R7*100),"-",IF(R7&lt;30,"*",S7/$R7*100))</f>
        <v>4.705882352941177</v>
      </c>
      <c r="U7" s="38">
        <v>14</v>
      </c>
      <c r="V7" s="40">
        <f>IF(ISERROR(U7/$R7*100),"-",IF(R7&lt;30,"*",U7/$R7*100))</f>
        <v>16.470588235294116</v>
      </c>
      <c r="W7" s="41">
        <v>73</v>
      </c>
      <c r="X7" s="41">
        <v>8</v>
      </c>
      <c r="Y7" s="42">
        <f>IF(ISERROR(X7/$W7*100),"-",IF(W7&lt;30,"*",X7/$W7*100))</f>
        <v>10.95890410958904</v>
      </c>
      <c r="Z7" s="41">
        <v>15</v>
      </c>
      <c r="AA7" s="42">
        <f>IF(ISERROR(Z7/$W7*100),"-",IF($W7&lt;30,"*",Z7/$W7*100))</f>
        <v>20.54794520547945</v>
      </c>
    </row>
    <row r="8" spans="2:27" s="5" customFormat="1" ht="15">
      <c r="B8" s="43" t="s">
        <v>55</v>
      </c>
      <c r="C8" s="44">
        <v>355</v>
      </c>
      <c r="D8" s="45">
        <v>49</v>
      </c>
      <c r="E8" s="46">
        <f>IF(ISERROR(D8/$C8*100),"-",IF(C8&lt;30,"*",D8/$C8*100))</f>
        <v>13.802816901408452</v>
      </c>
      <c r="F8" s="47">
        <v>93</v>
      </c>
      <c r="G8" s="48">
        <f>IF(ISERROR(F8/$C8*100),"-",IF(C8&lt;30,"*",F8/$C8*100))</f>
        <v>26.197183098591548</v>
      </c>
      <c r="H8" s="44">
        <v>351</v>
      </c>
      <c r="I8" s="47">
        <v>50</v>
      </c>
      <c r="J8" s="49">
        <f>IF(ISERROR(I8/$H8*100),"-",IF(H8&lt;30,"*",I8/$H8*100))</f>
        <v>14.245014245014245</v>
      </c>
      <c r="K8" s="47">
        <v>95</v>
      </c>
      <c r="L8" s="50">
        <f>IF(ISERROR(K8/$H8*100),"-",IF(H8&lt;30,"*",K8/$H8*100))</f>
        <v>27.065527065527068</v>
      </c>
      <c r="M8" s="44">
        <v>413</v>
      </c>
      <c r="N8" s="47">
        <v>52</v>
      </c>
      <c r="O8" s="49">
        <f>IF(ISERROR(N8/$M8*100),"-",IF(M8&lt;30,"*",N8/$M8*100))</f>
        <v>12.590799031477</v>
      </c>
      <c r="P8" s="47">
        <v>111</v>
      </c>
      <c r="Q8" s="50">
        <f>IF(ISERROR(P8/$M8*100),"-",IF(M8&lt;30,"*",P8/$M8*100))</f>
        <v>26.876513317191282</v>
      </c>
      <c r="R8" s="44">
        <v>280</v>
      </c>
      <c r="S8" s="47">
        <v>46</v>
      </c>
      <c r="T8" s="40">
        <f>IF(ISERROR(S8/$R8*100),"-",IF(R8&lt;30,"*",S8/$R8*100))</f>
        <v>16.428571428571427</v>
      </c>
      <c r="U8" s="47">
        <v>80</v>
      </c>
      <c r="V8" s="49">
        <f>IF(ISERROR(U8/$R8*100),"-",IF(R8&lt;30,"*",U8/$R8*100))</f>
        <v>28.57142857142857</v>
      </c>
      <c r="W8" s="51">
        <v>206</v>
      </c>
      <c r="X8" s="51">
        <v>30</v>
      </c>
      <c r="Y8" s="52">
        <f>IF(ISERROR(X8/$W8*100),"-",IF(W8&lt;30,"*",X8/$W8*100))</f>
        <v>14.563106796116504</v>
      </c>
      <c r="Z8" s="51">
        <v>48</v>
      </c>
      <c r="AA8" s="52">
        <f>IF(ISERROR(Z8/$W8*100),"-",IF($W8&lt;30,"*",Z8/$W8*100))</f>
        <v>23.300970873786408</v>
      </c>
    </row>
    <row r="9" spans="2:27" s="5" customFormat="1" ht="15">
      <c r="B9" s="43" t="s">
        <v>114</v>
      </c>
      <c r="C9" s="44">
        <v>16</v>
      </c>
      <c r="D9" s="35">
        <v>4</v>
      </c>
      <c r="E9" s="49" t="str">
        <f>IF(ISERROR(D9/$C9*100),"-",IF(C9&lt;30,"*",D9/$C9*100))</f>
        <v>*</v>
      </c>
      <c r="F9" s="47">
        <v>6</v>
      </c>
      <c r="G9" s="48" t="str">
        <f>IF(ISERROR(F9/$C9*100),"-",IF(C9&lt;30,"*",F9/$C9*100))</f>
        <v>*</v>
      </c>
      <c r="H9" s="44">
        <v>13</v>
      </c>
      <c r="I9" s="47">
        <v>2</v>
      </c>
      <c r="J9" s="40" t="str">
        <f>IF(ISERROR(I9/$H9*100),"-",IF(H9&lt;30,"*",I9/$H9*100))</f>
        <v>*</v>
      </c>
      <c r="K9" s="47">
        <v>5</v>
      </c>
      <c r="L9" s="50" t="str">
        <f>IF(ISERROR(K9/$H9*100),"-",IF(H9&lt;30,"*",K9/$H9*100))</f>
        <v>*</v>
      </c>
      <c r="M9" s="44">
        <v>14</v>
      </c>
      <c r="N9" s="47">
        <v>1</v>
      </c>
      <c r="O9" s="49" t="str">
        <f>IF(ISERROR(N9/$M9*100),"-",IF(M9&lt;30,"*",N9/$M9*100))</f>
        <v>*</v>
      </c>
      <c r="P9" s="47">
        <v>3</v>
      </c>
      <c r="Q9" s="50" t="str">
        <f>IF(ISERROR(P9/$M9*100),"-",IF(M9&lt;30,"*",P9/$M9*100))</f>
        <v>*</v>
      </c>
      <c r="R9" s="44">
        <v>7</v>
      </c>
      <c r="S9" s="47">
        <v>0</v>
      </c>
      <c r="T9" s="53" t="str">
        <f>IF(ISERROR(S9/$R9*100),"-",IF(R9&lt;30,"*",S9/$R9*100))</f>
        <v>*</v>
      </c>
      <c r="U9" s="47">
        <v>1</v>
      </c>
      <c r="V9" s="40" t="str">
        <f>IF(ISERROR(U9/$R9*100),"-",IF(R9&lt;30,"*",U9/$R9*100))</f>
        <v>*</v>
      </c>
      <c r="W9" s="51">
        <v>13</v>
      </c>
      <c r="X9" s="51">
        <v>3</v>
      </c>
      <c r="Y9" s="52" t="str">
        <f>IF(ISERROR(X9/$W9*100),"-",IF(W9&lt;30,"*",X9/$W9*100))</f>
        <v>*</v>
      </c>
      <c r="Z9" s="51">
        <v>5</v>
      </c>
      <c r="AA9" s="52" t="str">
        <f>IF(ISERROR(Z9/$W9*100),"-",IF($W9&lt;30,"*",Z9/$W9*100))</f>
        <v>*</v>
      </c>
    </row>
    <row r="10" spans="2:27" s="5" customFormat="1" ht="15">
      <c r="B10" s="43" t="s">
        <v>115</v>
      </c>
      <c r="C10" s="44">
        <v>25</v>
      </c>
      <c r="D10" s="47">
        <v>1</v>
      </c>
      <c r="E10" s="49" t="str">
        <f>IF(ISERROR(D10/$C10*100),"-",IF(C10&lt;30,"*",D10/$C10*100))</f>
        <v>*</v>
      </c>
      <c r="F10" s="47">
        <v>2</v>
      </c>
      <c r="G10" s="48" t="str">
        <f>IF(ISERROR(F10/$C10*100),"-",IF(C10&lt;30,"*",F10/$C10*100))</f>
        <v>*</v>
      </c>
      <c r="H10" s="44">
        <v>34</v>
      </c>
      <c r="I10" s="47">
        <v>1</v>
      </c>
      <c r="J10" s="49">
        <f>IF(ISERROR(I10/$H10*100),"-",IF(H10&lt;30,"*",I10/$H10*100))</f>
        <v>2.941176470588235</v>
      </c>
      <c r="K10" s="47">
        <v>3</v>
      </c>
      <c r="L10" s="50">
        <f>IF(ISERROR(K10/$H10*100),"-",IF(H10&lt;30,"*",K10/$H10*100))</f>
        <v>8.823529411764707</v>
      </c>
      <c r="M10" s="44">
        <v>36</v>
      </c>
      <c r="N10" s="47">
        <v>2</v>
      </c>
      <c r="O10" s="40">
        <f>IF(ISERROR(N10/$M10*100),"-",IF(M10&lt;30,"*",N10/$M10*100))</f>
        <v>5.555555555555555</v>
      </c>
      <c r="P10" s="47">
        <v>5</v>
      </c>
      <c r="Q10" s="50">
        <f>IF(ISERROR(P10/$M10*100),"-",IF(M10&lt;30,"*",P10/$M10*100))</f>
        <v>13.88888888888889</v>
      </c>
      <c r="R10" s="44">
        <v>24</v>
      </c>
      <c r="S10" s="47">
        <v>2</v>
      </c>
      <c r="T10" s="49" t="str">
        <f>IF(ISERROR(S10/$R10*100),"-",IF(R10&lt;30,"*",S10/$R10*100))</f>
        <v>*</v>
      </c>
      <c r="U10" s="47">
        <v>6</v>
      </c>
      <c r="V10" s="49" t="str">
        <f>IF(ISERROR(U10/$R10*100),"-",IF(R10&lt;30,"*",U10/$R10*100))</f>
        <v>*</v>
      </c>
      <c r="W10" s="51">
        <v>16</v>
      </c>
      <c r="X10" s="51">
        <v>3</v>
      </c>
      <c r="Y10" s="52" t="str">
        <f>IF(ISERROR(X10/$W10*100),"-",IF(W10&lt;30,"*",X10/$W10*100))</f>
        <v>*</v>
      </c>
      <c r="Z10" s="51">
        <v>3</v>
      </c>
      <c r="AA10" s="52" t="str">
        <f>IF(ISERROR(Z10/$W10*100),"-",IF($W10&lt;30,"*",Z10/$W10*100))</f>
        <v>*</v>
      </c>
    </row>
    <row r="11" spans="2:27" s="5" customFormat="1" ht="15">
      <c r="B11" s="54" t="s">
        <v>54</v>
      </c>
      <c r="C11" s="55">
        <v>1783</v>
      </c>
      <c r="D11" s="56">
        <v>376</v>
      </c>
      <c r="E11" s="57">
        <f>IF(ISERROR(D11/$C11*100),"-",IF(C11&lt;30,"*",D11/$C11*100))</f>
        <v>21.088053841839596</v>
      </c>
      <c r="F11" s="56">
        <v>684</v>
      </c>
      <c r="G11" s="58">
        <f>IF(ISERROR(F11/$C11*100),"-",IF(C11&lt;30,"*",F11/$C11*100))</f>
        <v>38.36231071228267</v>
      </c>
      <c r="H11" s="59">
        <v>1458</v>
      </c>
      <c r="I11" s="56">
        <v>325</v>
      </c>
      <c r="J11" s="57">
        <f>IF(ISERROR(I11/$H11*100),"-",IF(H11&lt;30,"*",I11/$H11*100))</f>
        <v>22.290809327846365</v>
      </c>
      <c r="K11" s="56">
        <v>586</v>
      </c>
      <c r="L11" s="58">
        <f>IF(ISERROR(K11/$H11*100),"-",IF(H11&lt;30,"*",K11/$H11*100))</f>
        <v>40.192043895747595</v>
      </c>
      <c r="M11" s="59">
        <v>1259</v>
      </c>
      <c r="N11" s="56">
        <v>267</v>
      </c>
      <c r="O11" s="60">
        <f>IF(ISERROR(N11/$M11*100),"-",IF(M11&lt;30,"*",N11/$M11*100))</f>
        <v>21.207307386814932</v>
      </c>
      <c r="P11" s="56">
        <v>496</v>
      </c>
      <c r="Q11" s="58">
        <f>IF(ISERROR(P11/$M11*100),"-",IF(M11&lt;30,"*",P11/$M11*100))</f>
        <v>39.396346306592534</v>
      </c>
      <c r="R11" s="59">
        <v>876</v>
      </c>
      <c r="S11" s="56">
        <v>193</v>
      </c>
      <c r="T11" s="60">
        <f>IF(ISERROR(S11/$R11*100),"-",IF(R11&lt;30,"*",S11/$R11*100))</f>
        <v>22.031963470319635</v>
      </c>
      <c r="U11" s="56">
        <v>340</v>
      </c>
      <c r="V11" s="60">
        <f>IF(ISERROR(U11/$R11*100),"-",IF(R11&lt;30,"*",U11/$R11*100))</f>
        <v>38.81278538812785</v>
      </c>
      <c r="W11" s="61">
        <v>779</v>
      </c>
      <c r="X11" s="61">
        <v>161</v>
      </c>
      <c r="Y11" s="62">
        <f>IF(ISERROR(X11/$W11*100),"-",IF(W11&lt;30,"*",X11/$W11*100))</f>
        <v>20.667522464698333</v>
      </c>
      <c r="Z11" s="63">
        <v>270</v>
      </c>
      <c r="AA11" s="62">
        <f>IF(ISERROR(Z11/$W11*100),"-",IF($W11&lt;30,"*",Z11/$W11*100))</f>
        <v>34.65982028241335</v>
      </c>
    </row>
    <row r="12" spans="5:27" ht="15">
      <c r="E12" s="28"/>
      <c r="G12" s="28"/>
      <c r="J12" s="28"/>
      <c r="L12" s="28"/>
      <c r="O12" s="28"/>
      <c r="Q12" s="28"/>
      <c r="T12" s="28"/>
      <c r="V12" s="28"/>
      <c r="Y12" s="28"/>
      <c r="AA12" s="28"/>
    </row>
    <row r="13" ht="15">
      <c r="B13" s="29" t="s">
        <v>116</v>
      </c>
    </row>
    <row r="14" spans="2:22" ht="15">
      <c r="B14" s="30" t="s">
        <v>117</v>
      </c>
      <c r="C14" s="30"/>
      <c r="D14" s="30"/>
      <c r="E14" s="30"/>
      <c r="F14" s="30"/>
      <c r="G14" s="30"/>
      <c r="H14" s="30"/>
      <c r="I14" s="30"/>
      <c r="J14" s="30"/>
      <c r="K14" s="30"/>
      <c r="L14" s="30"/>
      <c r="M14" s="30"/>
      <c r="N14" s="30"/>
      <c r="O14" s="30"/>
      <c r="P14" s="30"/>
      <c r="Q14" s="30"/>
      <c r="R14" s="30"/>
      <c r="S14" s="30"/>
      <c r="T14" s="30"/>
      <c r="U14" s="30"/>
      <c r="V14" s="30"/>
    </row>
    <row r="15" spans="2:22" ht="15">
      <c r="B15" s="31" t="s">
        <v>118</v>
      </c>
      <c r="C15" s="31"/>
      <c r="D15" s="31"/>
      <c r="E15" s="31"/>
      <c r="F15" s="31"/>
      <c r="G15" s="31"/>
      <c r="H15" s="31"/>
      <c r="I15" s="31"/>
      <c r="J15" s="31"/>
      <c r="K15" s="31"/>
      <c r="L15" s="31"/>
      <c r="M15" s="31"/>
      <c r="N15" s="31"/>
      <c r="O15" s="31"/>
      <c r="P15" s="31"/>
      <c r="Q15" s="31"/>
      <c r="R15" s="31"/>
      <c r="S15" s="31"/>
      <c r="T15" s="31"/>
      <c r="U15" s="31"/>
      <c r="V15" s="31"/>
    </row>
    <row r="17" ht="15">
      <c r="B17" s="2" t="s">
        <v>119</v>
      </c>
    </row>
    <row r="18" ht="15">
      <c r="B18" t="s">
        <v>120</v>
      </c>
    </row>
  </sheetData>
  <sheetProtection/>
  <mergeCells count="6">
    <mergeCell ref="B5:B6"/>
    <mergeCell ref="C5:G5"/>
    <mergeCell ref="H5:L5"/>
    <mergeCell ref="M5:Q5"/>
    <mergeCell ref="R5:V5"/>
    <mergeCell ref="W5:AA5"/>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for the publication: Exploratory analysis of 10-17 year olds in the youth secure estate by black and other minority ethnic groups</dc:title>
  <dc:subject/>
  <dc:creator>Fisher, Mark</dc:creator>
  <cp:keywords>youth estate, bame, 10-17, black minority ethnic,</cp:keywords>
  <dc:description/>
  <cp:lastModifiedBy>Microsoft Office User</cp:lastModifiedBy>
  <dcterms:created xsi:type="dcterms:W3CDTF">2017-08-23T07:12:55Z</dcterms:created>
  <dcterms:modified xsi:type="dcterms:W3CDTF">2017-08-31T14:50:57Z</dcterms:modified>
  <cp:category>Analytics</cp:category>
  <cp:version/>
  <cp:contentType/>
  <cp:contentStatus/>
</cp:coreProperties>
</file>

<file path=docProps/custom.xml><?xml version="1.0" encoding="utf-8"?>
<Properties xmlns="http://schemas.openxmlformats.org/officeDocument/2006/custom-properties" xmlns:vt="http://schemas.openxmlformats.org/officeDocument/2006/docPropsVTypes"/>
</file>