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4388" yWindow="-12" windowWidth="14436" windowHeight="12552"/>
  </bookViews>
  <sheets>
    <sheet name="NOTES" sheetId="1" r:id="rId1"/>
    <sheet name="CONTENTS" sheetId="47" r:id="rId2"/>
    <sheet name="4.1" sheetId="2" r:id="rId3"/>
    <sheet name="4.2 " sheetId="3" r:id="rId4"/>
    <sheet name="4.3" sheetId="4" r:id="rId5"/>
    <sheet name="4.4" sheetId="5" r:id="rId6"/>
    <sheet name="4.5a" sheetId="6" r:id="rId7"/>
    <sheet name="4.5b" sheetId="7" r:id="rId8"/>
    <sheet name="5.1a" sheetId="8" r:id="rId9"/>
    <sheet name="5.1b" sheetId="9" r:id="rId10"/>
    <sheet name="5.1c" sheetId="10" r:id="rId11"/>
    <sheet name="5.2a" sheetId="11" r:id="rId12"/>
    <sheet name="5.2b" sheetId="12" r:id="rId13"/>
    <sheet name="5.2c" sheetId="13" r:id="rId14"/>
    <sheet name="5.2d" sheetId="14" r:id="rId15"/>
    <sheet name="5.2e" sheetId="15" r:id="rId16"/>
    <sheet name="5.2f" sheetId="16" r:id="rId17"/>
    <sheet name="5.2g" sheetId="17" r:id="rId18"/>
    <sheet name="5.2h" sheetId="18" r:id="rId19"/>
    <sheet name="5.2i" sheetId="19" r:id="rId20"/>
    <sheet name="5.2j" sheetId="20" r:id="rId21"/>
    <sheet name="6.1a" sheetId="21" r:id="rId22"/>
    <sheet name="6.1b" sheetId="22" r:id="rId23"/>
    <sheet name="6.1c" sheetId="23" r:id="rId24"/>
    <sheet name="6.2a" sheetId="24" r:id="rId25"/>
    <sheet name="6.2b" sheetId="25" r:id="rId26"/>
    <sheet name="6.3a" sheetId="26" r:id="rId27"/>
    <sheet name="6.3b" sheetId="27" r:id="rId28"/>
    <sheet name="6.3c" sheetId="28" r:id="rId29"/>
    <sheet name="6.3d" sheetId="29" r:id="rId30"/>
    <sheet name="6.3e" sheetId="30" r:id="rId31"/>
    <sheet name="6.4" sheetId="31" r:id="rId32"/>
    <sheet name="6.5" sheetId="32" r:id="rId33"/>
    <sheet name="7.2a" sheetId="33" r:id="rId34"/>
    <sheet name="7.2b" sheetId="34" r:id="rId35"/>
    <sheet name="7.2c" sheetId="35" r:id="rId36"/>
    <sheet name="7.2d" sheetId="36" r:id="rId37"/>
    <sheet name="7.3a" sheetId="37" r:id="rId38"/>
    <sheet name="7.3b" sheetId="38" r:id="rId39"/>
    <sheet name="7.3c" sheetId="39" r:id="rId40"/>
    <sheet name="7.3d" sheetId="40" r:id="rId41"/>
    <sheet name="7.3e" sheetId="41" r:id="rId42"/>
    <sheet name="8.1a" sheetId="42" r:id="rId43"/>
    <sheet name="8.1b" sheetId="43" r:id="rId44"/>
    <sheet name="8.2" sheetId="44" r:id="rId45"/>
    <sheet name="8.3a" sheetId="45" r:id="rId46"/>
    <sheet name="8.3b" sheetId="46" r:id="rId47"/>
    <sheet name="Sheet1" sheetId="48" r:id="rId4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3" l="1"/>
  <c r="C43" i="3"/>
  <c r="M43" i="3"/>
  <c r="J43" i="3"/>
  <c r="H43" i="3"/>
  <c r="I43" i="3" s="1"/>
  <c r="F33" i="3"/>
  <c r="C33" i="3"/>
  <c r="M33" i="3"/>
  <c r="J33" i="3"/>
  <c r="H33" i="3"/>
  <c r="I33" i="3" s="1"/>
  <c r="K33" i="3" l="1"/>
  <c r="K43" i="3"/>
  <c r="M42" i="29"/>
  <c r="F66" i="46" l="1"/>
  <c r="F51" i="46"/>
  <c r="F36" i="46"/>
  <c r="F98" i="45"/>
  <c r="F75" i="45"/>
  <c r="F52" i="45"/>
  <c r="F163" i="44"/>
  <c r="F146" i="44"/>
  <c r="F127" i="44"/>
  <c r="F110" i="44"/>
  <c r="F93" i="44"/>
  <c r="F74" i="44"/>
  <c r="F57" i="44"/>
  <c r="F40" i="44"/>
  <c r="F432" i="43"/>
  <c r="F404" i="43"/>
  <c r="F376" i="43"/>
  <c r="F348" i="43"/>
  <c r="F320" i="43"/>
  <c r="F290" i="43"/>
  <c r="F262" i="43"/>
  <c r="F234" i="43"/>
  <c r="F204" i="43"/>
  <c r="F176" i="43"/>
  <c r="F148" i="43"/>
  <c r="F118" i="43"/>
  <c r="F90" i="43"/>
  <c r="F62" i="43"/>
  <c r="F32" i="43"/>
  <c r="F118" i="42"/>
  <c r="F106" i="42"/>
  <c r="F92" i="42"/>
  <c r="F80" i="42"/>
  <c r="F68" i="42"/>
  <c r="F54" i="42"/>
  <c r="F42" i="42"/>
  <c r="F30" i="42"/>
  <c r="F54" i="41"/>
  <c r="F42" i="41"/>
  <c r="F30" i="41"/>
  <c r="F96" i="40"/>
  <c r="F81" i="40"/>
  <c r="F66" i="40"/>
  <c r="F51" i="40"/>
  <c r="F36" i="40"/>
  <c r="F54" i="39"/>
  <c r="F42" i="39"/>
  <c r="F30" i="39"/>
  <c r="F116" i="38"/>
  <c r="F104" i="38"/>
  <c r="F92" i="38"/>
  <c r="F80" i="38"/>
  <c r="F68" i="38"/>
  <c r="F54" i="38"/>
  <c r="F42" i="38"/>
  <c r="F30" i="38"/>
  <c r="F68" i="37"/>
  <c r="F58" i="37"/>
  <c r="F46" i="37"/>
  <c r="F36" i="37"/>
  <c r="F26" i="37"/>
  <c r="F73" i="36"/>
  <c r="J89" i="34"/>
  <c r="F89" i="34"/>
  <c r="C89" i="34"/>
  <c r="J74" i="34"/>
  <c r="F74" i="34"/>
  <c r="C74" i="34"/>
  <c r="J59" i="34"/>
  <c r="F59" i="34"/>
  <c r="C59" i="34"/>
  <c r="J94" i="33"/>
  <c r="F94" i="33"/>
  <c r="C94" i="33"/>
  <c r="J82" i="33"/>
  <c r="F82" i="33"/>
  <c r="C82" i="33"/>
  <c r="J70" i="33"/>
  <c r="F70" i="33"/>
  <c r="C70" i="33"/>
  <c r="J55" i="33"/>
  <c r="F55" i="33"/>
  <c r="C55" i="33"/>
  <c r="J43" i="33"/>
  <c r="F43" i="33"/>
  <c r="C43" i="33"/>
  <c r="J31" i="33"/>
  <c r="F31" i="33"/>
  <c r="C31" i="33"/>
  <c r="J16" i="33"/>
  <c r="F94" i="32"/>
  <c r="F72" i="32"/>
  <c r="F50" i="32"/>
  <c r="C16" i="30"/>
  <c r="J68" i="29"/>
  <c r="F68" i="29"/>
  <c r="J56" i="29"/>
  <c r="F56" i="29"/>
  <c r="J42" i="29"/>
  <c r="F42" i="29"/>
  <c r="C42" i="29"/>
  <c r="J30" i="29"/>
  <c r="F30" i="29"/>
  <c r="C30" i="29"/>
  <c r="J16" i="29"/>
  <c r="F16" i="29"/>
  <c r="C16" i="29"/>
  <c r="F123" i="28"/>
  <c r="F84" i="28"/>
  <c r="J42" i="27"/>
  <c r="F42" i="27"/>
  <c r="C42" i="27"/>
  <c r="J30" i="27"/>
  <c r="F30" i="27"/>
  <c r="C30" i="27"/>
  <c r="J167" i="26"/>
  <c r="F167" i="26"/>
  <c r="C167" i="26"/>
  <c r="J155" i="26"/>
  <c r="F155" i="26"/>
  <c r="C155" i="26"/>
  <c r="J143" i="26"/>
  <c r="F143" i="26"/>
  <c r="C143" i="26"/>
  <c r="J131" i="26"/>
  <c r="F131" i="26"/>
  <c r="C131" i="26"/>
  <c r="J119" i="26"/>
  <c r="F119" i="26"/>
  <c r="C119" i="26"/>
  <c r="J107" i="26"/>
  <c r="F107" i="26"/>
  <c r="C107" i="26"/>
  <c r="J93" i="26"/>
  <c r="F93" i="26"/>
  <c r="C93" i="26"/>
  <c r="J81" i="26"/>
  <c r="F81" i="26"/>
  <c r="C81" i="26"/>
  <c r="J69" i="26"/>
  <c r="F69" i="26"/>
  <c r="C69" i="26"/>
  <c r="J55" i="26"/>
  <c r="F55" i="26"/>
  <c r="C55" i="26"/>
  <c r="J41" i="26"/>
  <c r="J43" i="26"/>
  <c r="F43" i="26"/>
  <c r="C43" i="26"/>
  <c r="J29" i="26"/>
  <c r="J31" i="26"/>
  <c r="F31" i="26"/>
  <c r="C31" i="26"/>
  <c r="J135" i="25"/>
  <c r="F135" i="25"/>
  <c r="C135" i="25"/>
  <c r="J92" i="25"/>
  <c r="F92" i="25"/>
  <c r="C92" i="25"/>
  <c r="J47" i="25"/>
  <c r="J33" i="24"/>
  <c r="F110" i="23"/>
  <c r="F123" i="23"/>
  <c r="F100" i="23"/>
  <c r="J75" i="23"/>
  <c r="F75" i="23"/>
  <c r="C75" i="23"/>
  <c r="J52" i="23"/>
  <c r="F52" i="23"/>
  <c r="C52" i="23"/>
  <c r="F123" i="22"/>
  <c r="F100" i="22"/>
  <c r="J75" i="22"/>
  <c r="F75" i="22"/>
  <c r="C75" i="22"/>
  <c r="J52" i="22"/>
  <c r="F52" i="22"/>
  <c r="C52" i="22"/>
  <c r="J27" i="22"/>
  <c r="F194" i="21"/>
  <c r="F171" i="21"/>
  <c r="J133" i="21"/>
  <c r="J146" i="21"/>
  <c r="F146" i="21"/>
  <c r="C146" i="21"/>
  <c r="J123" i="21"/>
  <c r="F123" i="21"/>
  <c r="C123" i="21"/>
  <c r="J87" i="21"/>
  <c r="J100" i="21"/>
  <c r="F100" i="21"/>
  <c r="C100" i="21"/>
  <c r="J75" i="21"/>
  <c r="F75" i="21"/>
  <c r="C75" i="21"/>
  <c r="J52" i="21"/>
  <c r="F52" i="21"/>
  <c r="C52" i="21"/>
  <c r="J57" i="20"/>
  <c r="F57" i="20"/>
  <c r="C57" i="20"/>
  <c r="J40" i="20"/>
  <c r="F40" i="20"/>
  <c r="C40" i="20"/>
  <c r="J57" i="19"/>
  <c r="F57" i="19"/>
  <c r="C57" i="19"/>
  <c r="J40" i="19"/>
  <c r="F40" i="19"/>
  <c r="C40" i="19"/>
  <c r="J57" i="18"/>
  <c r="F57" i="18"/>
  <c r="C57" i="18"/>
  <c r="J40" i="18"/>
  <c r="F40" i="18"/>
  <c r="C40" i="18"/>
  <c r="J57" i="17"/>
  <c r="F57" i="17"/>
  <c r="C57" i="17"/>
  <c r="J40" i="17"/>
  <c r="F40" i="17"/>
  <c r="C40" i="17"/>
  <c r="J57" i="16"/>
  <c r="F57" i="16"/>
  <c r="C57" i="16"/>
  <c r="J40" i="16"/>
  <c r="F40" i="16"/>
  <c r="C40" i="16"/>
  <c r="J57" i="15"/>
  <c r="F57" i="15"/>
  <c r="C57" i="15"/>
  <c r="J40" i="15"/>
  <c r="F40" i="15"/>
  <c r="C40" i="15"/>
  <c r="J50" i="14"/>
  <c r="J57" i="14"/>
  <c r="F57" i="14"/>
  <c r="C57" i="14"/>
  <c r="J40" i="14"/>
  <c r="F40" i="14"/>
  <c r="C40" i="14"/>
  <c r="J21" i="14"/>
  <c r="F21" i="14"/>
  <c r="C21" i="14"/>
  <c r="J57" i="13"/>
  <c r="F57" i="13"/>
  <c r="C57" i="13"/>
  <c r="J40" i="13"/>
  <c r="F40" i="13"/>
  <c r="C40" i="13"/>
  <c r="J21" i="13"/>
  <c r="F163" i="12"/>
  <c r="F146" i="12"/>
  <c r="J127" i="12"/>
  <c r="F127" i="12"/>
  <c r="C127" i="12"/>
  <c r="J110" i="12"/>
  <c r="F110" i="12"/>
  <c r="C110" i="12"/>
  <c r="J93" i="12"/>
  <c r="F93" i="12"/>
  <c r="C93" i="12"/>
  <c r="J74" i="12"/>
  <c r="F74" i="12"/>
  <c r="C74" i="12"/>
  <c r="J50" i="12"/>
  <c r="J57" i="12"/>
  <c r="F57" i="12"/>
  <c r="C57" i="12"/>
  <c r="J40" i="12"/>
  <c r="F40" i="12"/>
  <c r="C40" i="12"/>
  <c r="F235" i="11"/>
  <c r="F218" i="11"/>
  <c r="J199" i="11"/>
  <c r="F199" i="11"/>
  <c r="C199" i="11"/>
  <c r="J182" i="11"/>
  <c r="F182" i="11"/>
  <c r="C182" i="11"/>
  <c r="J163" i="11"/>
  <c r="F163" i="11"/>
  <c r="C163" i="11"/>
  <c r="J146" i="11"/>
  <c r="F146" i="11"/>
  <c r="C146" i="11"/>
  <c r="J127" i="11"/>
  <c r="F127" i="11"/>
  <c r="C127" i="11"/>
  <c r="J110" i="11"/>
  <c r="F110" i="11"/>
  <c r="C110" i="11"/>
  <c r="J93" i="11"/>
  <c r="F93" i="11"/>
  <c r="C93" i="11"/>
  <c r="J74" i="11"/>
  <c r="F74" i="11"/>
  <c r="C74" i="11"/>
  <c r="J57" i="11"/>
  <c r="F57" i="11"/>
  <c r="C57" i="11"/>
  <c r="J33" i="11"/>
  <c r="J40" i="11"/>
  <c r="F40" i="11"/>
  <c r="C40" i="11"/>
  <c r="J21" i="11"/>
  <c r="F21" i="11"/>
  <c r="C21" i="11"/>
  <c r="J93" i="10"/>
  <c r="F93" i="10"/>
  <c r="C93" i="10"/>
  <c r="J79" i="10"/>
  <c r="J81" i="10"/>
  <c r="F81" i="10"/>
  <c r="C81" i="10"/>
  <c r="J69" i="10"/>
  <c r="F69" i="10"/>
  <c r="C69" i="10"/>
  <c r="J54" i="10"/>
  <c r="F54" i="10"/>
  <c r="C54" i="10"/>
  <c r="J42" i="10"/>
  <c r="F42" i="10"/>
  <c r="C42" i="10"/>
  <c r="J30" i="10"/>
  <c r="F30" i="10"/>
  <c r="C30" i="10"/>
  <c r="J16" i="10"/>
  <c r="F16" i="10"/>
  <c r="C16" i="10"/>
  <c r="J53" i="9"/>
  <c r="J55" i="9"/>
  <c r="F55" i="9"/>
  <c r="C55" i="9"/>
  <c r="J43" i="9"/>
  <c r="F43" i="9"/>
  <c r="C43" i="9"/>
  <c r="J31" i="9"/>
  <c r="F31" i="9"/>
  <c r="C31" i="9"/>
  <c r="J16" i="9"/>
  <c r="F16" i="9"/>
  <c r="C16" i="9"/>
  <c r="J115" i="8"/>
  <c r="F115" i="8"/>
  <c r="C115" i="8"/>
  <c r="J100" i="8"/>
  <c r="F100" i="8"/>
  <c r="C100" i="8"/>
  <c r="J85" i="8"/>
  <c r="F85" i="8"/>
  <c r="C85" i="8"/>
  <c r="J67" i="8"/>
  <c r="F67" i="8"/>
  <c r="C67" i="8"/>
  <c r="F47" i="8"/>
  <c r="J52" i="8"/>
  <c r="F52" i="8"/>
  <c r="C52" i="8"/>
  <c r="J32" i="8"/>
  <c r="J37" i="8"/>
  <c r="F37" i="8"/>
  <c r="C37" i="8"/>
  <c r="J19" i="8"/>
  <c r="F19" i="8"/>
  <c r="C19" i="8"/>
  <c r="J43" i="6" l="1"/>
  <c r="F43" i="6"/>
  <c r="C43" i="6"/>
  <c r="J31" i="6"/>
  <c r="F31" i="6"/>
  <c r="C31" i="6"/>
  <c r="J125" i="4"/>
  <c r="F125" i="4"/>
  <c r="C125" i="4"/>
  <c r="J111" i="4"/>
  <c r="F111" i="4"/>
  <c r="C111" i="4"/>
  <c r="J97" i="4"/>
  <c r="F97" i="4"/>
  <c r="C97" i="4"/>
  <c r="J81" i="4"/>
  <c r="F81" i="4"/>
  <c r="C81" i="4"/>
  <c r="J78" i="4"/>
  <c r="J79" i="4"/>
  <c r="J80" i="4"/>
  <c r="J77" i="4"/>
  <c r="F78" i="4"/>
  <c r="F79" i="4"/>
  <c r="F80" i="4"/>
  <c r="F77" i="4"/>
  <c r="C78" i="4"/>
  <c r="C79" i="4"/>
  <c r="C80" i="4"/>
  <c r="C77" i="4"/>
  <c r="J63" i="4"/>
  <c r="J67" i="4"/>
  <c r="F67" i="4"/>
  <c r="C67" i="4"/>
  <c r="J53" i="4"/>
  <c r="F53" i="4"/>
  <c r="C53" i="4"/>
  <c r="J37" i="4"/>
  <c r="F37" i="4"/>
  <c r="C37" i="4"/>
  <c r="F19" i="4"/>
  <c r="C19" i="4"/>
  <c r="J19" i="4"/>
  <c r="C20" i="3"/>
  <c r="F20" i="3"/>
  <c r="J20" i="3"/>
  <c r="J14" i="3"/>
  <c r="H20" i="3"/>
  <c r="C202" i="2"/>
  <c r="F202" i="2"/>
  <c r="J202" i="2"/>
  <c r="J186" i="2"/>
  <c r="F186" i="2"/>
  <c r="C186" i="2"/>
  <c r="C170" i="2"/>
  <c r="F170" i="2"/>
  <c r="J170" i="2"/>
  <c r="J154" i="2"/>
  <c r="F154" i="2"/>
  <c r="C154" i="2"/>
  <c r="F132" i="2"/>
  <c r="J132" i="2"/>
  <c r="J138" i="2"/>
  <c r="F138" i="2"/>
  <c r="C138" i="2"/>
  <c r="J113" i="2"/>
  <c r="J119" i="2"/>
  <c r="F119" i="2"/>
  <c r="C119" i="2"/>
  <c r="C103" i="2"/>
  <c r="F103" i="2"/>
  <c r="J103" i="2"/>
  <c r="J81" i="2"/>
  <c r="J87" i="2"/>
  <c r="F87" i="2"/>
  <c r="C87" i="2"/>
  <c r="C81" i="2"/>
  <c r="J71" i="2"/>
  <c r="J65" i="2"/>
  <c r="F71" i="2"/>
  <c r="F65" i="2"/>
  <c r="C71" i="2"/>
  <c r="C65" i="2"/>
  <c r="C55" i="2"/>
  <c r="C49" i="2"/>
  <c r="F55" i="2"/>
  <c r="F49" i="2"/>
  <c r="J55" i="2"/>
  <c r="J49" i="2"/>
  <c r="I49" i="2"/>
  <c r="J39" i="2"/>
  <c r="J33" i="2"/>
  <c r="I33" i="2"/>
  <c r="F39" i="2"/>
  <c r="F33" i="2"/>
  <c r="C39" i="2"/>
  <c r="C33" i="2"/>
  <c r="J20" i="2"/>
  <c r="J14" i="2"/>
  <c r="J66" i="46" l="1"/>
  <c r="I66" i="46"/>
  <c r="J65" i="46"/>
  <c r="I65" i="46"/>
  <c r="F65" i="46"/>
  <c r="J64" i="46"/>
  <c r="I64" i="46"/>
  <c r="F64" i="46"/>
  <c r="J63" i="46"/>
  <c r="I63" i="46"/>
  <c r="F63" i="46"/>
  <c r="J62" i="46"/>
  <c r="I62" i="46"/>
  <c r="F62" i="46"/>
  <c r="J61" i="46"/>
  <c r="I61" i="46"/>
  <c r="F61" i="46"/>
  <c r="J51" i="46"/>
  <c r="I51" i="46"/>
  <c r="J50" i="46"/>
  <c r="I50" i="46"/>
  <c r="F50" i="46"/>
  <c r="J49" i="46"/>
  <c r="I49" i="46"/>
  <c r="F49" i="46"/>
  <c r="J48" i="46"/>
  <c r="I48" i="46"/>
  <c r="F48" i="46"/>
  <c r="J47" i="46"/>
  <c r="I47" i="46"/>
  <c r="F47" i="46"/>
  <c r="J46" i="46"/>
  <c r="I46" i="46"/>
  <c r="F46" i="46"/>
  <c r="J36" i="46"/>
  <c r="I36" i="46"/>
  <c r="J35" i="46"/>
  <c r="I35" i="46"/>
  <c r="F35" i="46"/>
  <c r="J34" i="46"/>
  <c r="I34" i="46"/>
  <c r="F34" i="46"/>
  <c r="J33" i="46"/>
  <c r="I33" i="46"/>
  <c r="F33" i="46"/>
  <c r="J32" i="46"/>
  <c r="I32" i="46"/>
  <c r="F32" i="46"/>
  <c r="J31" i="46"/>
  <c r="I31" i="46"/>
  <c r="F31" i="46"/>
  <c r="J19" i="46"/>
  <c r="I19" i="46"/>
  <c r="F19" i="46"/>
  <c r="J18" i="46"/>
  <c r="I18" i="46"/>
  <c r="F18" i="46"/>
  <c r="J17" i="46"/>
  <c r="I17" i="46"/>
  <c r="F17" i="46"/>
  <c r="J16" i="46"/>
  <c r="I16" i="46"/>
  <c r="F16" i="46"/>
  <c r="J15" i="46"/>
  <c r="I15" i="46"/>
  <c r="F15" i="46"/>
  <c r="J14" i="46"/>
  <c r="I14" i="46"/>
  <c r="F14" i="46"/>
  <c r="J98" i="45"/>
  <c r="I98" i="45"/>
  <c r="J97" i="45"/>
  <c r="I97" i="45"/>
  <c r="F97" i="45"/>
  <c r="J96" i="45"/>
  <c r="I96" i="45"/>
  <c r="F96" i="45"/>
  <c r="J95" i="45"/>
  <c r="I95" i="45"/>
  <c r="F95" i="45"/>
  <c r="J94" i="45"/>
  <c r="I94" i="45"/>
  <c r="F94" i="45"/>
  <c r="J93" i="45"/>
  <c r="I93" i="45"/>
  <c r="F93" i="45"/>
  <c r="J92" i="45"/>
  <c r="I92" i="45"/>
  <c r="F92" i="45"/>
  <c r="J91" i="45"/>
  <c r="I91" i="45"/>
  <c r="F91" i="45"/>
  <c r="J90" i="45"/>
  <c r="I90" i="45"/>
  <c r="F90" i="45"/>
  <c r="J89" i="45"/>
  <c r="I89" i="45"/>
  <c r="F89" i="45"/>
  <c r="J88" i="45"/>
  <c r="I88" i="45"/>
  <c r="F88" i="45"/>
  <c r="J87" i="45"/>
  <c r="I87" i="45"/>
  <c r="F87" i="45"/>
  <c r="J86" i="45"/>
  <c r="I86" i="45"/>
  <c r="F86" i="45"/>
  <c r="J85" i="45"/>
  <c r="I85" i="45"/>
  <c r="F85" i="45"/>
  <c r="J75" i="45"/>
  <c r="I75" i="45"/>
  <c r="J74" i="45"/>
  <c r="I74" i="45"/>
  <c r="F74" i="45"/>
  <c r="J73" i="45"/>
  <c r="I73" i="45"/>
  <c r="F73" i="45"/>
  <c r="J72" i="45"/>
  <c r="I72" i="45"/>
  <c r="F72" i="45"/>
  <c r="J71" i="45"/>
  <c r="I71" i="45"/>
  <c r="F71" i="45"/>
  <c r="J70" i="45"/>
  <c r="I70" i="45"/>
  <c r="F70" i="45"/>
  <c r="J69" i="45"/>
  <c r="I69" i="45"/>
  <c r="F69" i="45"/>
  <c r="J68" i="45"/>
  <c r="I68" i="45"/>
  <c r="F68" i="45"/>
  <c r="J67" i="45"/>
  <c r="I67" i="45"/>
  <c r="F67" i="45"/>
  <c r="J66" i="45"/>
  <c r="I66" i="45"/>
  <c r="F66" i="45"/>
  <c r="J65" i="45"/>
  <c r="I65" i="45"/>
  <c r="F65" i="45"/>
  <c r="J64" i="45"/>
  <c r="I64" i="45"/>
  <c r="F64" i="45"/>
  <c r="J63" i="45"/>
  <c r="I63" i="45"/>
  <c r="F63" i="45"/>
  <c r="J62" i="45"/>
  <c r="I62" i="45"/>
  <c r="F62" i="45"/>
  <c r="J52" i="45"/>
  <c r="I52" i="45"/>
  <c r="J51" i="45"/>
  <c r="I51" i="45"/>
  <c r="F51" i="45"/>
  <c r="J50" i="45"/>
  <c r="I50" i="45"/>
  <c r="F50" i="45"/>
  <c r="J49" i="45"/>
  <c r="I49" i="45"/>
  <c r="F49" i="45"/>
  <c r="J48" i="45"/>
  <c r="I48" i="45"/>
  <c r="F48" i="45"/>
  <c r="J47" i="45"/>
  <c r="I47" i="45"/>
  <c r="F47" i="45"/>
  <c r="J46" i="45"/>
  <c r="I46" i="45"/>
  <c r="F46" i="45"/>
  <c r="J45" i="45"/>
  <c r="I45" i="45"/>
  <c r="F45" i="45"/>
  <c r="J44" i="45"/>
  <c r="I44" i="45"/>
  <c r="F44" i="45"/>
  <c r="J43" i="45"/>
  <c r="I43" i="45"/>
  <c r="F43" i="45"/>
  <c r="J42" i="45"/>
  <c r="I42" i="45"/>
  <c r="F42" i="45"/>
  <c r="J41" i="45"/>
  <c r="I41" i="45"/>
  <c r="F41" i="45"/>
  <c r="J40" i="45"/>
  <c r="I40" i="45"/>
  <c r="F40" i="45"/>
  <c r="J39" i="45"/>
  <c r="I39" i="45"/>
  <c r="F39" i="45"/>
  <c r="J27" i="45"/>
  <c r="I27" i="45"/>
  <c r="F27" i="45"/>
  <c r="J26" i="45"/>
  <c r="I26" i="45"/>
  <c r="F26" i="45"/>
  <c r="J25" i="45"/>
  <c r="I25" i="45"/>
  <c r="F25" i="45"/>
  <c r="J24" i="45"/>
  <c r="I24" i="45"/>
  <c r="F24" i="45"/>
  <c r="J23" i="45"/>
  <c r="I23" i="45"/>
  <c r="F23" i="45"/>
  <c r="J22" i="45"/>
  <c r="I22" i="45"/>
  <c r="F22" i="45"/>
  <c r="J21" i="45"/>
  <c r="I21" i="45"/>
  <c r="F21" i="45"/>
  <c r="J20" i="45"/>
  <c r="I20" i="45"/>
  <c r="F20" i="45"/>
  <c r="J19" i="45"/>
  <c r="I19" i="45"/>
  <c r="F19" i="45"/>
  <c r="J18" i="45"/>
  <c r="I18" i="45"/>
  <c r="F18" i="45"/>
  <c r="J17" i="45"/>
  <c r="I17" i="45"/>
  <c r="F17" i="45"/>
  <c r="J16" i="45"/>
  <c r="I16" i="45"/>
  <c r="F16" i="45"/>
  <c r="J15" i="45"/>
  <c r="I15" i="45"/>
  <c r="F15" i="45"/>
  <c r="J14" i="45"/>
  <c r="I14" i="45"/>
  <c r="F14" i="45"/>
  <c r="F34" i="44"/>
  <c r="F35" i="44"/>
  <c r="F36" i="44"/>
  <c r="F37" i="44"/>
  <c r="F38" i="44"/>
  <c r="F39" i="44"/>
  <c r="F51" i="44"/>
  <c r="F52" i="44"/>
  <c r="F53" i="44"/>
  <c r="F54" i="44"/>
  <c r="F55" i="44"/>
  <c r="F68" i="44"/>
  <c r="F69" i="44"/>
  <c r="F70" i="44"/>
  <c r="F71" i="44"/>
  <c r="F72" i="44"/>
  <c r="F73" i="44"/>
  <c r="F87" i="44"/>
  <c r="F88" i="44"/>
  <c r="F89" i="44"/>
  <c r="F90" i="44"/>
  <c r="F91" i="44"/>
  <c r="F104" i="44"/>
  <c r="F105" i="44"/>
  <c r="F106" i="44"/>
  <c r="F107" i="44"/>
  <c r="F108" i="44"/>
  <c r="F109" i="44"/>
  <c r="F121" i="44"/>
  <c r="F122" i="44"/>
  <c r="F123" i="44"/>
  <c r="F124" i="44"/>
  <c r="F125" i="44"/>
  <c r="F140" i="44"/>
  <c r="F141" i="44"/>
  <c r="F142" i="44"/>
  <c r="F143" i="44"/>
  <c r="F144" i="44"/>
  <c r="F157" i="44"/>
  <c r="F158" i="44"/>
  <c r="F159" i="44"/>
  <c r="F160" i="44"/>
  <c r="F161" i="44"/>
  <c r="F162" i="44"/>
  <c r="J163" i="44"/>
  <c r="I163" i="44"/>
  <c r="J162" i="44"/>
  <c r="I162" i="44"/>
  <c r="J161" i="44"/>
  <c r="I161" i="44"/>
  <c r="J160" i="44"/>
  <c r="I160" i="44"/>
  <c r="J159" i="44"/>
  <c r="I159" i="44"/>
  <c r="J158" i="44"/>
  <c r="I158" i="44"/>
  <c r="J157" i="44"/>
  <c r="I157" i="44"/>
  <c r="J156" i="44"/>
  <c r="I156" i="44"/>
  <c r="J146" i="44"/>
  <c r="I146" i="44"/>
  <c r="J145" i="44"/>
  <c r="I145" i="44"/>
  <c r="J144" i="44"/>
  <c r="I144" i="44"/>
  <c r="J143" i="44"/>
  <c r="I143" i="44"/>
  <c r="J142" i="44"/>
  <c r="I142" i="44"/>
  <c r="J141" i="44"/>
  <c r="I141" i="44"/>
  <c r="J140" i="44"/>
  <c r="I140" i="44"/>
  <c r="J139" i="44"/>
  <c r="I139" i="44"/>
  <c r="J127" i="44"/>
  <c r="I127" i="44"/>
  <c r="J126" i="44"/>
  <c r="I126" i="44"/>
  <c r="J125" i="44"/>
  <c r="I125" i="44"/>
  <c r="J124" i="44"/>
  <c r="I124" i="44"/>
  <c r="J123" i="44"/>
  <c r="I123" i="44"/>
  <c r="J122" i="44"/>
  <c r="I122" i="44"/>
  <c r="J121" i="44"/>
  <c r="I121" i="44"/>
  <c r="J120" i="44"/>
  <c r="I120" i="44"/>
  <c r="J110" i="44"/>
  <c r="I110" i="44"/>
  <c r="J109" i="44"/>
  <c r="I109" i="44"/>
  <c r="J108" i="44"/>
  <c r="I108" i="44"/>
  <c r="J107" i="44"/>
  <c r="I107" i="44"/>
  <c r="J106" i="44"/>
  <c r="I106" i="44"/>
  <c r="J105" i="44"/>
  <c r="I105" i="44"/>
  <c r="J104" i="44"/>
  <c r="I104" i="44"/>
  <c r="J103" i="44"/>
  <c r="I103" i="44"/>
  <c r="J93" i="44"/>
  <c r="I93" i="44"/>
  <c r="J92" i="44"/>
  <c r="I92" i="44"/>
  <c r="J91" i="44"/>
  <c r="I91" i="44"/>
  <c r="J90" i="44"/>
  <c r="I90" i="44"/>
  <c r="J89" i="44"/>
  <c r="I89" i="44"/>
  <c r="J88" i="44"/>
  <c r="I88" i="44"/>
  <c r="J87" i="44"/>
  <c r="I87" i="44"/>
  <c r="J86" i="44"/>
  <c r="I86" i="44"/>
  <c r="J74" i="44"/>
  <c r="I74" i="44"/>
  <c r="J73" i="44"/>
  <c r="I73" i="44"/>
  <c r="J72" i="44"/>
  <c r="I72" i="44"/>
  <c r="J71" i="44"/>
  <c r="I71" i="44"/>
  <c r="J70" i="44"/>
  <c r="I70" i="44"/>
  <c r="J69" i="44"/>
  <c r="I69" i="44"/>
  <c r="J68" i="44"/>
  <c r="I68" i="44"/>
  <c r="J67" i="44"/>
  <c r="I67" i="44"/>
  <c r="J57" i="44"/>
  <c r="I57" i="44"/>
  <c r="J56" i="44"/>
  <c r="I56" i="44"/>
  <c r="J55" i="44"/>
  <c r="I55" i="44"/>
  <c r="J54" i="44"/>
  <c r="I54" i="44"/>
  <c r="J53" i="44"/>
  <c r="I53" i="44"/>
  <c r="J52" i="44"/>
  <c r="I52" i="44"/>
  <c r="J51" i="44"/>
  <c r="I51" i="44"/>
  <c r="J50" i="44"/>
  <c r="I50" i="44"/>
  <c r="J40" i="44"/>
  <c r="I40" i="44"/>
  <c r="J39" i="44"/>
  <c r="I39" i="44"/>
  <c r="J38" i="44"/>
  <c r="I38" i="44"/>
  <c r="J37" i="44"/>
  <c r="I37" i="44"/>
  <c r="J36" i="44"/>
  <c r="I36" i="44"/>
  <c r="J35" i="44"/>
  <c r="I35" i="44"/>
  <c r="J34" i="44"/>
  <c r="I34" i="44"/>
  <c r="J33" i="44"/>
  <c r="I33" i="44"/>
  <c r="F156" i="44"/>
  <c r="F145" i="44"/>
  <c r="F139" i="44"/>
  <c r="F126" i="44"/>
  <c r="F120" i="44"/>
  <c r="F103" i="44"/>
  <c r="F92" i="44"/>
  <c r="F86" i="44"/>
  <c r="F67" i="44"/>
  <c r="F56" i="44"/>
  <c r="F50" i="44"/>
  <c r="F33" i="44"/>
  <c r="J21" i="44"/>
  <c r="I21" i="44"/>
  <c r="F21" i="44"/>
  <c r="J20" i="44"/>
  <c r="I20" i="44"/>
  <c r="F20" i="44"/>
  <c r="J19" i="44"/>
  <c r="I19" i="44"/>
  <c r="F19" i="44"/>
  <c r="J18" i="44"/>
  <c r="I18" i="44"/>
  <c r="F18" i="44"/>
  <c r="J17" i="44"/>
  <c r="I17" i="44"/>
  <c r="F17" i="44"/>
  <c r="J16" i="44"/>
  <c r="I16" i="44"/>
  <c r="F16" i="44"/>
  <c r="J15" i="44"/>
  <c r="I15" i="44"/>
  <c r="F15" i="44"/>
  <c r="J14" i="44"/>
  <c r="I14" i="44"/>
  <c r="F14" i="44"/>
  <c r="F415" i="43"/>
  <c r="F416" i="43"/>
  <c r="F417" i="43"/>
  <c r="F418" i="43"/>
  <c r="F419" i="43"/>
  <c r="F420" i="43"/>
  <c r="F421" i="43"/>
  <c r="F422" i="43"/>
  <c r="F423" i="43"/>
  <c r="F424" i="43"/>
  <c r="F425" i="43"/>
  <c r="F426" i="43"/>
  <c r="F427" i="43"/>
  <c r="F428" i="43"/>
  <c r="F429" i="43"/>
  <c r="F430" i="43"/>
  <c r="J432" i="43"/>
  <c r="I432" i="43"/>
  <c r="J431" i="43"/>
  <c r="I431" i="43"/>
  <c r="J430" i="43"/>
  <c r="I430" i="43"/>
  <c r="J429" i="43"/>
  <c r="I429" i="43"/>
  <c r="J428" i="43"/>
  <c r="I428" i="43"/>
  <c r="J427" i="43"/>
  <c r="I427" i="43"/>
  <c r="J426" i="43"/>
  <c r="I426" i="43"/>
  <c r="J425" i="43"/>
  <c r="I425" i="43"/>
  <c r="J424" i="43"/>
  <c r="I424" i="43"/>
  <c r="J423" i="43"/>
  <c r="I423" i="43"/>
  <c r="J422" i="43"/>
  <c r="I422" i="43"/>
  <c r="J421" i="43"/>
  <c r="I421" i="43"/>
  <c r="J420" i="43"/>
  <c r="I420" i="43"/>
  <c r="J419" i="43"/>
  <c r="I419" i="43"/>
  <c r="J418" i="43"/>
  <c r="I418" i="43"/>
  <c r="J417" i="43"/>
  <c r="I417" i="43"/>
  <c r="J416" i="43"/>
  <c r="I416" i="43"/>
  <c r="J415" i="43"/>
  <c r="I415" i="43"/>
  <c r="J414" i="43"/>
  <c r="I414" i="43"/>
  <c r="F387" i="43"/>
  <c r="F388" i="43"/>
  <c r="F389" i="43"/>
  <c r="F390" i="43"/>
  <c r="F391" i="43"/>
  <c r="F392" i="43"/>
  <c r="F393" i="43"/>
  <c r="F394" i="43"/>
  <c r="F395" i="43"/>
  <c r="F396" i="43"/>
  <c r="F397" i="43"/>
  <c r="F398" i="43"/>
  <c r="F399" i="43"/>
  <c r="F400" i="43"/>
  <c r="F401" i="43"/>
  <c r="F402" i="43"/>
  <c r="J404" i="43"/>
  <c r="I404" i="43"/>
  <c r="J403" i="43"/>
  <c r="I403" i="43"/>
  <c r="J402" i="43"/>
  <c r="I402" i="43"/>
  <c r="J401" i="43"/>
  <c r="I401" i="43"/>
  <c r="J400" i="43"/>
  <c r="I400" i="43"/>
  <c r="J399" i="43"/>
  <c r="I399" i="43"/>
  <c r="J398" i="43"/>
  <c r="I398" i="43"/>
  <c r="J397" i="43"/>
  <c r="I397" i="43"/>
  <c r="J396" i="43"/>
  <c r="I396" i="43"/>
  <c r="J395" i="43"/>
  <c r="I395" i="43"/>
  <c r="J394" i="43"/>
  <c r="I394" i="43"/>
  <c r="J393" i="43"/>
  <c r="I393" i="43"/>
  <c r="J392" i="43"/>
  <c r="I392" i="43"/>
  <c r="J391" i="43"/>
  <c r="I391" i="43"/>
  <c r="J390" i="43"/>
  <c r="I390" i="43"/>
  <c r="J389" i="43"/>
  <c r="I389" i="43"/>
  <c r="J388" i="43"/>
  <c r="I388" i="43"/>
  <c r="J387" i="43"/>
  <c r="I387" i="43"/>
  <c r="J386" i="43"/>
  <c r="I386" i="43"/>
  <c r="F359" i="43"/>
  <c r="F360" i="43"/>
  <c r="F361" i="43"/>
  <c r="F362" i="43"/>
  <c r="F363" i="43"/>
  <c r="F364" i="43"/>
  <c r="F365" i="43"/>
  <c r="F366" i="43"/>
  <c r="F367" i="43"/>
  <c r="F368" i="43"/>
  <c r="F369" i="43"/>
  <c r="F370" i="43"/>
  <c r="F371" i="43"/>
  <c r="F372" i="43"/>
  <c r="F373" i="43"/>
  <c r="F374" i="43"/>
  <c r="J376" i="43"/>
  <c r="I376" i="43"/>
  <c r="J375" i="43"/>
  <c r="I375" i="43"/>
  <c r="J374" i="43"/>
  <c r="I374" i="43"/>
  <c r="J373" i="43"/>
  <c r="I373" i="43"/>
  <c r="J372" i="43"/>
  <c r="I372" i="43"/>
  <c r="J371" i="43"/>
  <c r="I371" i="43"/>
  <c r="J370" i="43"/>
  <c r="I370" i="43"/>
  <c r="J369" i="43"/>
  <c r="I369" i="43"/>
  <c r="J368" i="43"/>
  <c r="I368" i="43"/>
  <c r="J367" i="43"/>
  <c r="I367" i="43"/>
  <c r="J366" i="43"/>
  <c r="I366" i="43"/>
  <c r="J365" i="43"/>
  <c r="I365" i="43"/>
  <c r="J364" i="43"/>
  <c r="I364" i="43"/>
  <c r="J363" i="43"/>
  <c r="I363" i="43"/>
  <c r="J362" i="43"/>
  <c r="I362" i="43"/>
  <c r="J361" i="43"/>
  <c r="I361" i="43"/>
  <c r="J360" i="43"/>
  <c r="I360" i="43"/>
  <c r="J359" i="43"/>
  <c r="I359" i="43"/>
  <c r="J358" i="43"/>
  <c r="I358" i="43"/>
  <c r="F331" i="43"/>
  <c r="F332" i="43"/>
  <c r="F333" i="43"/>
  <c r="F334" i="43"/>
  <c r="F335" i="43"/>
  <c r="F336" i="43"/>
  <c r="F337" i="43"/>
  <c r="F338" i="43"/>
  <c r="F339" i="43"/>
  <c r="F340" i="43"/>
  <c r="F341" i="43"/>
  <c r="F342" i="43"/>
  <c r="F343" i="43"/>
  <c r="F344" i="43"/>
  <c r="F345" i="43"/>
  <c r="F346" i="43"/>
  <c r="J348" i="43"/>
  <c r="I348" i="43"/>
  <c r="J347" i="43"/>
  <c r="I347" i="43"/>
  <c r="J346" i="43"/>
  <c r="I346" i="43"/>
  <c r="J345" i="43"/>
  <c r="I345" i="43"/>
  <c r="J344" i="43"/>
  <c r="I344" i="43"/>
  <c r="J343" i="43"/>
  <c r="I343" i="43"/>
  <c r="J342" i="43"/>
  <c r="I342" i="43"/>
  <c r="J341" i="43"/>
  <c r="I341" i="43"/>
  <c r="J340" i="43"/>
  <c r="I340" i="43"/>
  <c r="J339" i="43"/>
  <c r="I339" i="43"/>
  <c r="J338" i="43"/>
  <c r="I338" i="43"/>
  <c r="J337" i="43"/>
  <c r="I337" i="43"/>
  <c r="J336" i="43"/>
  <c r="I336" i="43"/>
  <c r="J335" i="43"/>
  <c r="I335" i="43"/>
  <c r="J334" i="43"/>
  <c r="I334" i="43"/>
  <c r="J333" i="43"/>
  <c r="I333" i="43"/>
  <c r="J332" i="43"/>
  <c r="I332" i="43"/>
  <c r="J331" i="43"/>
  <c r="I331" i="43"/>
  <c r="J330" i="43"/>
  <c r="I330" i="43"/>
  <c r="F303" i="43"/>
  <c r="F304" i="43"/>
  <c r="F305" i="43"/>
  <c r="F306" i="43"/>
  <c r="F307" i="43"/>
  <c r="F308" i="43"/>
  <c r="F309" i="43"/>
  <c r="F310" i="43"/>
  <c r="F311" i="43"/>
  <c r="F312" i="43"/>
  <c r="F313" i="43"/>
  <c r="F314" i="43"/>
  <c r="F315" i="43"/>
  <c r="F316" i="43"/>
  <c r="F317" i="43"/>
  <c r="F318" i="43"/>
  <c r="J320" i="43"/>
  <c r="I320" i="43"/>
  <c r="J319" i="43"/>
  <c r="I319" i="43"/>
  <c r="J318" i="43"/>
  <c r="I318" i="43"/>
  <c r="J317" i="43"/>
  <c r="I317" i="43"/>
  <c r="J316" i="43"/>
  <c r="I316" i="43"/>
  <c r="J315" i="43"/>
  <c r="I315" i="43"/>
  <c r="J314" i="43"/>
  <c r="I314" i="43"/>
  <c r="J313" i="43"/>
  <c r="I313" i="43"/>
  <c r="J312" i="43"/>
  <c r="I312" i="43"/>
  <c r="J311" i="43"/>
  <c r="I311" i="43"/>
  <c r="J310" i="43"/>
  <c r="I310" i="43"/>
  <c r="J309" i="43"/>
  <c r="I309" i="43"/>
  <c r="J308" i="43"/>
  <c r="I308" i="43"/>
  <c r="J307" i="43"/>
  <c r="I307" i="43"/>
  <c r="J306" i="43"/>
  <c r="I306" i="43"/>
  <c r="J305" i="43"/>
  <c r="I305" i="43"/>
  <c r="J304" i="43"/>
  <c r="I304" i="43"/>
  <c r="J303" i="43"/>
  <c r="I303" i="43"/>
  <c r="J302" i="43"/>
  <c r="I302" i="43"/>
  <c r="F431" i="43"/>
  <c r="F414" i="43"/>
  <c r="F403" i="43"/>
  <c r="F386" i="43"/>
  <c r="F375" i="43"/>
  <c r="F358" i="43"/>
  <c r="F347" i="43"/>
  <c r="F330" i="43"/>
  <c r="F319" i="43"/>
  <c r="F302" i="43"/>
  <c r="F216" i="43"/>
  <c r="F244" i="43"/>
  <c r="F272" i="43"/>
  <c r="F231" i="43"/>
  <c r="F227" i="43"/>
  <c r="F223" i="43"/>
  <c r="F219" i="43"/>
  <c r="F273" i="43"/>
  <c r="F274" i="43"/>
  <c r="F275" i="43"/>
  <c r="F276" i="43"/>
  <c r="F277" i="43"/>
  <c r="F278" i="43"/>
  <c r="F279" i="43"/>
  <c r="F280" i="43"/>
  <c r="F281" i="43"/>
  <c r="F282" i="43"/>
  <c r="F283" i="43"/>
  <c r="F284" i="43"/>
  <c r="F285" i="43"/>
  <c r="F286" i="43"/>
  <c r="F287" i="43"/>
  <c r="F288" i="43"/>
  <c r="J290" i="43"/>
  <c r="I290" i="43"/>
  <c r="J289" i="43"/>
  <c r="I289" i="43"/>
  <c r="J288" i="43"/>
  <c r="I288" i="43"/>
  <c r="J287" i="43"/>
  <c r="I287" i="43"/>
  <c r="J286" i="43"/>
  <c r="I286" i="43"/>
  <c r="J285" i="43"/>
  <c r="I285" i="43"/>
  <c r="J284" i="43"/>
  <c r="I284" i="43"/>
  <c r="J283" i="43"/>
  <c r="I283" i="43"/>
  <c r="J282" i="43"/>
  <c r="I282" i="43"/>
  <c r="J281" i="43"/>
  <c r="I281" i="43"/>
  <c r="J280" i="43"/>
  <c r="I280" i="43"/>
  <c r="J279" i="43"/>
  <c r="I279" i="43"/>
  <c r="J278" i="43"/>
  <c r="I278" i="43"/>
  <c r="J277" i="43"/>
  <c r="I277" i="43"/>
  <c r="J276" i="43"/>
  <c r="I276" i="43"/>
  <c r="J275" i="43"/>
  <c r="I275" i="43"/>
  <c r="J274" i="43"/>
  <c r="I274" i="43"/>
  <c r="J273" i="43"/>
  <c r="I273" i="43"/>
  <c r="J272" i="43"/>
  <c r="I272" i="43"/>
  <c r="F245" i="43"/>
  <c r="F246" i="43"/>
  <c r="F247" i="43"/>
  <c r="F248" i="43"/>
  <c r="F249" i="43"/>
  <c r="F250" i="43"/>
  <c r="F251" i="43"/>
  <c r="F252" i="43"/>
  <c r="F253" i="43"/>
  <c r="F254" i="43"/>
  <c r="F255" i="43"/>
  <c r="F256" i="43"/>
  <c r="F257" i="43"/>
  <c r="F258" i="43"/>
  <c r="F259" i="43"/>
  <c r="F260" i="43"/>
  <c r="J262" i="43"/>
  <c r="I262" i="43"/>
  <c r="J261" i="43"/>
  <c r="I261" i="43"/>
  <c r="J260" i="43"/>
  <c r="I260" i="43"/>
  <c r="J259" i="43"/>
  <c r="I259" i="43"/>
  <c r="J258" i="43"/>
  <c r="I258" i="43"/>
  <c r="J257" i="43"/>
  <c r="I257" i="43"/>
  <c r="J256" i="43"/>
  <c r="I256" i="43"/>
  <c r="J255" i="43"/>
  <c r="I255" i="43"/>
  <c r="J254" i="43"/>
  <c r="I254" i="43"/>
  <c r="J253" i="43"/>
  <c r="I253" i="43"/>
  <c r="J252" i="43"/>
  <c r="I252" i="43"/>
  <c r="J251" i="43"/>
  <c r="I251" i="43"/>
  <c r="J250" i="43"/>
  <c r="I250" i="43"/>
  <c r="J249" i="43"/>
  <c r="I249" i="43"/>
  <c r="J248" i="43"/>
  <c r="I248" i="43"/>
  <c r="J247" i="43"/>
  <c r="I247" i="43"/>
  <c r="J246" i="43"/>
  <c r="I246" i="43"/>
  <c r="J245" i="43"/>
  <c r="I245" i="43"/>
  <c r="J244" i="43"/>
  <c r="I244" i="43"/>
  <c r="F217" i="43"/>
  <c r="F218" i="43"/>
  <c r="F220" i="43"/>
  <c r="F221" i="43"/>
  <c r="F222" i="43"/>
  <c r="F224" i="43"/>
  <c r="F225" i="43"/>
  <c r="F226" i="43"/>
  <c r="F228" i="43"/>
  <c r="F229" i="43"/>
  <c r="F230" i="43"/>
  <c r="F232" i="43"/>
  <c r="J234" i="43"/>
  <c r="I234" i="43"/>
  <c r="J233" i="43"/>
  <c r="I233" i="43"/>
  <c r="J232" i="43"/>
  <c r="I232" i="43"/>
  <c r="I231" i="43"/>
  <c r="J230" i="43"/>
  <c r="I230" i="43"/>
  <c r="J229" i="43"/>
  <c r="I229" i="43"/>
  <c r="J228" i="43"/>
  <c r="I228" i="43"/>
  <c r="I227" i="43"/>
  <c r="J226" i="43"/>
  <c r="I226" i="43"/>
  <c r="J225" i="43"/>
  <c r="I225" i="43"/>
  <c r="J224" i="43"/>
  <c r="I224" i="43"/>
  <c r="I223" i="43"/>
  <c r="J222" i="43"/>
  <c r="I222" i="43"/>
  <c r="J221" i="43"/>
  <c r="I221" i="43"/>
  <c r="J220" i="43"/>
  <c r="I220" i="43"/>
  <c r="I219" i="43"/>
  <c r="J218" i="43"/>
  <c r="I218" i="43"/>
  <c r="J217" i="43"/>
  <c r="I217" i="43"/>
  <c r="J216" i="43"/>
  <c r="I216" i="43"/>
  <c r="F289" i="43"/>
  <c r="F261" i="43"/>
  <c r="F233" i="43"/>
  <c r="F131" i="43"/>
  <c r="F132" i="43"/>
  <c r="F133" i="43"/>
  <c r="F134" i="43"/>
  <c r="F135" i="43"/>
  <c r="F136" i="43"/>
  <c r="F137" i="43"/>
  <c r="F138" i="43"/>
  <c r="F139" i="43"/>
  <c r="F140" i="43"/>
  <c r="F141" i="43"/>
  <c r="F142" i="43"/>
  <c r="F143" i="43"/>
  <c r="F144" i="43"/>
  <c r="F145" i="43"/>
  <c r="F146" i="43"/>
  <c r="F187" i="43"/>
  <c r="F188" i="43"/>
  <c r="F189" i="43"/>
  <c r="F190" i="43"/>
  <c r="F191" i="43"/>
  <c r="F192" i="43"/>
  <c r="F193" i="43"/>
  <c r="F194" i="43"/>
  <c r="F195" i="43"/>
  <c r="F196" i="43"/>
  <c r="F197" i="43"/>
  <c r="F198" i="43"/>
  <c r="F199" i="43"/>
  <c r="F200" i="43"/>
  <c r="F201" i="43"/>
  <c r="F202" i="43"/>
  <c r="F203" i="43"/>
  <c r="F159" i="43"/>
  <c r="F160" i="43"/>
  <c r="F161" i="43"/>
  <c r="F162" i="43"/>
  <c r="F163" i="43"/>
  <c r="F164" i="43"/>
  <c r="F165" i="43"/>
  <c r="F166" i="43"/>
  <c r="F167" i="43"/>
  <c r="F168" i="43"/>
  <c r="F169" i="43"/>
  <c r="F170" i="43"/>
  <c r="F171" i="43"/>
  <c r="F172" i="43"/>
  <c r="F173" i="43"/>
  <c r="F174" i="43"/>
  <c r="J204" i="43"/>
  <c r="I204" i="43"/>
  <c r="J203" i="43"/>
  <c r="I203" i="43"/>
  <c r="J202" i="43"/>
  <c r="I202" i="43"/>
  <c r="J201" i="43"/>
  <c r="I201" i="43"/>
  <c r="J200" i="43"/>
  <c r="I200" i="43"/>
  <c r="J199" i="43"/>
  <c r="I199" i="43"/>
  <c r="J198" i="43"/>
  <c r="I198" i="43"/>
  <c r="J197" i="43"/>
  <c r="I197" i="43"/>
  <c r="J196" i="43"/>
  <c r="I196" i="43"/>
  <c r="J195" i="43"/>
  <c r="I195" i="43"/>
  <c r="J194" i="43"/>
  <c r="I194" i="43"/>
  <c r="J193" i="43"/>
  <c r="I193" i="43"/>
  <c r="J192" i="43"/>
  <c r="I192" i="43"/>
  <c r="J191" i="43"/>
  <c r="I191" i="43"/>
  <c r="J190" i="43"/>
  <c r="I190" i="43"/>
  <c r="J189" i="43"/>
  <c r="I189" i="43"/>
  <c r="J188" i="43"/>
  <c r="I188" i="43"/>
  <c r="J187" i="43"/>
  <c r="I187" i="43"/>
  <c r="J186" i="43"/>
  <c r="I186" i="43"/>
  <c r="J176" i="43"/>
  <c r="I176" i="43"/>
  <c r="J175" i="43"/>
  <c r="I175" i="43"/>
  <c r="J174" i="43"/>
  <c r="I174" i="43"/>
  <c r="J173" i="43"/>
  <c r="I173" i="43"/>
  <c r="J172" i="43"/>
  <c r="I172" i="43"/>
  <c r="J171" i="43"/>
  <c r="I171" i="43"/>
  <c r="J170" i="43"/>
  <c r="I170" i="43"/>
  <c r="J169" i="43"/>
  <c r="I169" i="43"/>
  <c r="J168" i="43"/>
  <c r="I168" i="43"/>
  <c r="J167" i="43"/>
  <c r="I167" i="43"/>
  <c r="J166" i="43"/>
  <c r="I166" i="43"/>
  <c r="J165" i="43"/>
  <c r="I165" i="43"/>
  <c r="J164" i="43"/>
  <c r="I164" i="43"/>
  <c r="J163" i="43"/>
  <c r="I163" i="43"/>
  <c r="J162" i="43"/>
  <c r="I162" i="43"/>
  <c r="J161" i="43"/>
  <c r="I161" i="43"/>
  <c r="J160" i="43"/>
  <c r="I160" i="43"/>
  <c r="J159" i="43"/>
  <c r="I159" i="43"/>
  <c r="J158" i="43"/>
  <c r="I158" i="43"/>
  <c r="J148" i="43"/>
  <c r="I148" i="43"/>
  <c r="J147" i="43"/>
  <c r="I147" i="43"/>
  <c r="J146" i="43"/>
  <c r="I146" i="43"/>
  <c r="J145" i="43"/>
  <c r="I145" i="43"/>
  <c r="J144" i="43"/>
  <c r="I144" i="43"/>
  <c r="J143" i="43"/>
  <c r="I143" i="43"/>
  <c r="J142" i="43"/>
  <c r="I142" i="43"/>
  <c r="J141" i="43"/>
  <c r="I141" i="43"/>
  <c r="J140" i="43"/>
  <c r="I140" i="43"/>
  <c r="J139" i="43"/>
  <c r="I139" i="43"/>
  <c r="J138" i="43"/>
  <c r="I138" i="43"/>
  <c r="J137" i="43"/>
  <c r="I137" i="43"/>
  <c r="J136" i="43"/>
  <c r="I136" i="43"/>
  <c r="J135" i="43"/>
  <c r="I135" i="43"/>
  <c r="J134" i="43"/>
  <c r="I134" i="43"/>
  <c r="J133" i="43"/>
  <c r="I133" i="43"/>
  <c r="J132" i="43"/>
  <c r="I132" i="43"/>
  <c r="J131" i="43"/>
  <c r="I131" i="43"/>
  <c r="J130" i="43"/>
  <c r="I130" i="43"/>
  <c r="F186" i="43"/>
  <c r="F175" i="43"/>
  <c r="F158" i="43"/>
  <c r="F147" i="43"/>
  <c r="F130" i="43"/>
  <c r="F102" i="43"/>
  <c r="F103" i="43"/>
  <c r="F104" i="43"/>
  <c r="F105" i="43"/>
  <c r="F106" i="43"/>
  <c r="F107" i="43"/>
  <c r="F108" i="43"/>
  <c r="F109" i="43"/>
  <c r="F110" i="43"/>
  <c r="F111" i="43"/>
  <c r="F112" i="43"/>
  <c r="F113" i="43"/>
  <c r="F114" i="43"/>
  <c r="J118" i="43"/>
  <c r="I118" i="43"/>
  <c r="J117" i="43"/>
  <c r="I117" i="43"/>
  <c r="J116" i="43"/>
  <c r="I116" i="43"/>
  <c r="J115" i="43"/>
  <c r="I115" i="43"/>
  <c r="J114" i="43"/>
  <c r="I114" i="43"/>
  <c r="J113" i="43"/>
  <c r="I113" i="43"/>
  <c r="J112" i="43"/>
  <c r="I112" i="43"/>
  <c r="J111" i="43"/>
  <c r="I111" i="43"/>
  <c r="J110" i="43"/>
  <c r="I110" i="43"/>
  <c r="J109" i="43"/>
  <c r="I109" i="43"/>
  <c r="J108" i="43"/>
  <c r="I108" i="43"/>
  <c r="J107" i="43"/>
  <c r="I107" i="43"/>
  <c r="J106" i="43"/>
  <c r="I106" i="43"/>
  <c r="J105" i="43"/>
  <c r="I105" i="43"/>
  <c r="J104" i="43"/>
  <c r="I104" i="43"/>
  <c r="J103" i="43"/>
  <c r="I103" i="43"/>
  <c r="J102" i="43"/>
  <c r="I102" i="43"/>
  <c r="J101" i="43"/>
  <c r="I101" i="43"/>
  <c r="J100" i="43"/>
  <c r="I100" i="43"/>
  <c r="J90" i="43"/>
  <c r="I90" i="43"/>
  <c r="J89" i="43"/>
  <c r="I89" i="43"/>
  <c r="J88" i="43"/>
  <c r="I88" i="43"/>
  <c r="J87" i="43"/>
  <c r="I87" i="43"/>
  <c r="J86" i="43"/>
  <c r="I86" i="43"/>
  <c r="J85" i="43"/>
  <c r="I85" i="43"/>
  <c r="J84" i="43"/>
  <c r="I84" i="43"/>
  <c r="J83" i="43"/>
  <c r="I83" i="43"/>
  <c r="J82" i="43"/>
  <c r="I82" i="43"/>
  <c r="J81" i="43"/>
  <c r="I81" i="43"/>
  <c r="J80" i="43"/>
  <c r="I80" i="43"/>
  <c r="J79" i="43"/>
  <c r="I79" i="43"/>
  <c r="J78" i="43"/>
  <c r="I78" i="43"/>
  <c r="J77" i="43"/>
  <c r="I77" i="43"/>
  <c r="J76" i="43"/>
  <c r="I76" i="43"/>
  <c r="J75" i="43"/>
  <c r="I75" i="43"/>
  <c r="J74" i="43"/>
  <c r="I74" i="43"/>
  <c r="J73" i="43"/>
  <c r="I73" i="43"/>
  <c r="J72" i="43"/>
  <c r="I72" i="43"/>
  <c r="F74" i="43"/>
  <c r="F75" i="43"/>
  <c r="F76" i="43"/>
  <c r="F77" i="43"/>
  <c r="F78" i="43"/>
  <c r="F79" i="43"/>
  <c r="F80" i="43"/>
  <c r="F81" i="43"/>
  <c r="F82" i="43"/>
  <c r="F83" i="43"/>
  <c r="F84" i="43"/>
  <c r="F85" i="43"/>
  <c r="F86" i="43"/>
  <c r="J62" i="43"/>
  <c r="I62" i="43"/>
  <c r="J61" i="43"/>
  <c r="I61" i="43"/>
  <c r="J60" i="43"/>
  <c r="I60" i="43"/>
  <c r="J59" i="43"/>
  <c r="I59" i="43"/>
  <c r="J58" i="43"/>
  <c r="I58" i="43"/>
  <c r="J57" i="43"/>
  <c r="I57" i="43"/>
  <c r="J56" i="43"/>
  <c r="I56" i="43"/>
  <c r="J55" i="43"/>
  <c r="I55" i="43"/>
  <c r="J54" i="43"/>
  <c r="I54" i="43"/>
  <c r="J53" i="43"/>
  <c r="I53" i="43"/>
  <c r="J52" i="43"/>
  <c r="I52" i="43"/>
  <c r="J51" i="43"/>
  <c r="I51" i="43"/>
  <c r="J50" i="43"/>
  <c r="I50" i="43"/>
  <c r="J49" i="43"/>
  <c r="I49" i="43"/>
  <c r="J48" i="43"/>
  <c r="I48" i="43"/>
  <c r="J47" i="43"/>
  <c r="I47" i="43"/>
  <c r="J46" i="43"/>
  <c r="I46" i="43"/>
  <c r="J45" i="43"/>
  <c r="I45" i="43"/>
  <c r="J44" i="43"/>
  <c r="I44" i="43"/>
  <c r="F56" i="43"/>
  <c r="F45" i="43"/>
  <c r="F46" i="43"/>
  <c r="F47" i="43"/>
  <c r="F48" i="43"/>
  <c r="F49" i="43"/>
  <c r="F50" i="43"/>
  <c r="F51" i="43"/>
  <c r="F52" i="43"/>
  <c r="F53" i="43"/>
  <c r="F54" i="43"/>
  <c r="F55" i="43"/>
  <c r="F57" i="43"/>
  <c r="F117" i="43"/>
  <c r="F116" i="43"/>
  <c r="F115" i="43"/>
  <c r="F101" i="43"/>
  <c r="F100" i="43"/>
  <c r="F89" i="43"/>
  <c r="F88" i="43"/>
  <c r="F87" i="43"/>
  <c r="F73" i="43"/>
  <c r="F72" i="43"/>
  <c r="F61" i="43"/>
  <c r="F60" i="43"/>
  <c r="F59" i="43"/>
  <c r="F58" i="43"/>
  <c r="F44" i="43"/>
  <c r="J32" i="43"/>
  <c r="I32" i="43"/>
  <c r="J31" i="43"/>
  <c r="I31" i="43"/>
  <c r="F31" i="43"/>
  <c r="J30" i="43"/>
  <c r="I30" i="43"/>
  <c r="F30" i="43"/>
  <c r="J29" i="43"/>
  <c r="I29" i="43"/>
  <c r="F29" i="43"/>
  <c r="J28" i="43"/>
  <c r="I28" i="43"/>
  <c r="F28" i="43"/>
  <c r="J27" i="43"/>
  <c r="I27" i="43"/>
  <c r="F27" i="43"/>
  <c r="J26" i="43"/>
  <c r="I26" i="43"/>
  <c r="F26" i="43"/>
  <c r="J25" i="43"/>
  <c r="I25" i="43"/>
  <c r="F25" i="43"/>
  <c r="J24" i="43"/>
  <c r="I24" i="43"/>
  <c r="F24" i="43"/>
  <c r="J23" i="43"/>
  <c r="I23" i="43"/>
  <c r="F23" i="43"/>
  <c r="J22" i="43"/>
  <c r="I22" i="43"/>
  <c r="F22" i="43"/>
  <c r="J21" i="43"/>
  <c r="I21" i="43"/>
  <c r="F21" i="43"/>
  <c r="J20" i="43"/>
  <c r="I20" i="43"/>
  <c r="F20" i="43"/>
  <c r="J19" i="43"/>
  <c r="I19" i="43"/>
  <c r="F19" i="43"/>
  <c r="J18" i="43"/>
  <c r="I18" i="43"/>
  <c r="F18" i="43"/>
  <c r="J17" i="43"/>
  <c r="I17" i="43"/>
  <c r="F17" i="43"/>
  <c r="J16" i="43"/>
  <c r="I16" i="43"/>
  <c r="F16" i="43"/>
  <c r="J15" i="43"/>
  <c r="I15" i="43"/>
  <c r="F15" i="43"/>
  <c r="J14" i="43"/>
  <c r="I14" i="43"/>
  <c r="F14" i="43"/>
  <c r="J118" i="42"/>
  <c r="I118" i="42"/>
  <c r="J117" i="42"/>
  <c r="I117" i="42"/>
  <c r="F117" i="42"/>
  <c r="J116" i="42"/>
  <c r="I116" i="42"/>
  <c r="F116" i="42"/>
  <c r="J106" i="42"/>
  <c r="I106" i="42"/>
  <c r="J105" i="42"/>
  <c r="I105" i="42"/>
  <c r="F105" i="42"/>
  <c r="J104" i="42"/>
  <c r="I104" i="42"/>
  <c r="F104" i="42"/>
  <c r="J92" i="42"/>
  <c r="I92" i="42"/>
  <c r="J80" i="42"/>
  <c r="I80" i="42"/>
  <c r="J68" i="42"/>
  <c r="I68" i="42"/>
  <c r="F91" i="42"/>
  <c r="F90" i="42"/>
  <c r="F79" i="42"/>
  <c r="F78" i="42"/>
  <c r="F67" i="42"/>
  <c r="F66" i="42"/>
  <c r="F52" i="42"/>
  <c r="F53" i="42"/>
  <c r="F40" i="42"/>
  <c r="F41" i="42"/>
  <c r="F28" i="42"/>
  <c r="F29" i="42"/>
  <c r="J54" i="42"/>
  <c r="I54" i="42"/>
  <c r="J42" i="42"/>
  <c r="I42" i="42"/>
  <c r="J30" i="42"/>
  <c r="I30" i="42"/>
  <c r="J219" i="43" l="1"/>
  <c r="J223" i="43"/>
  <c r="J227" i="43"/>
  <c r="J231" i="43"/>
  <c r="J16" i="42"/>
  <c r="I16" i="42"/>
  <c r="F16" i="42"/>
  <c r="J15" i="42"/>
  <c r="I15" i="42"/>
  <c r="F15" i="42"/>
  <c r="J14" i="42"/>
  <c r="I14" i="42"/>
  <c r="F14" i="42"/>
  <c r="F92" i="40" l="1"/>
  <c r="F93" i="40"/>
  <c r="F94" i="40"/>
  <c r="F95" i="40"/>
  <c r="F91" i="40"/>
  <c r="J96" i="40"/>
  <c r="I96" i="40"/>
  <c r="J95" i="40"/>
  <c r="I95" i="40"/>
  <c r="J94" i="40"/>
  <c r="I94" i="40"/>
  <c r="J93" i="40"/>
  <c r="I93" i="40"/>
  <c r="J92" i="40"/>
  <c r="I92" i="40"/>
  <c r="J91" i="40"/>
  <c r="I91" i="40"/>
  <c r="F77" i="40" l="1"/>
  <c r="F78" i="40"/>
  <c r="F79" i="40"/>
  <c r="F80" i="40"/>
  <c r="F76" i="40"/>
  <c r="J81" i="40"/>
  <c r="I81" i="40"/>
  <c r="J80" i="40"/>
  <c r="I80" i="40"/>
  <c r="J79" i="40"/>
  <c r="I79" i="40"/>
  <c r="J78" i="40"/>
  <c r="I78" i="40"/>
  <c r="J77" i="40"/>
  <c r="I77" i="40"/>
  <c r="J76" i="40"/>
  <c r="I76" i="40"/>
  <c r="J54" i="41" l="1"/>
  <c r="I54" i="41"/>
  <c r="J53" i="41"/>
  <c r="I53" i="41"/>
  <c r="F53" i="41"/>
  <c r="J52" i="41"/>
  <c r="I52" i="41"/>
  <c r="F52" i="41"/>
  <c r="J42" i="41"/>
  <c r="I42" i="41"/>
  <c r="J41" i="41"/>
  <c r="I41" i="41"/>
  <c r="F41" i="41"/>
  <c r="J40" i="41"/>
  <c r="I40" i="41"/>
  <c r="F40" i="41"/>
  <c r="J30" i="41"/>
  <c r="I30" i="41"/>
  <c r="J29" i="41"/>
  <c r="I29" i="41"/>
  <c r="F29" i="41"/>
  <c r="J28" i="41"/>
  <c r="I28" i="41"/>
  <c r="F28" i="41"/>
  <c r="J16" i="41"/>
  <c r="I16" i="41"/>
  <c r="F16" i="41"/>
  <c r="J15" i="41"/>
  <c r="I15" i="41"/>
  <c r="F15" i="41"/>
  <c r="J14" i="41"/>
  <c r="I14" i="41"/>
  <c r="F14" i="41"/>
  <c r="F15" i="40"/>
  <c r="F16" i="40"/>
  <c r="F17" i="40"/>
  <c r="F32" i="40"/>
  <c r="F33" i="40"/>
  <c r="F34" i="40"/>
  <c r="F47" i="40"/>
  <c r="F48" i="40"/>
  <c r="F49" i="40"/>
  <c r="F62" i="40"/>
  <c r="F63" i="40"/>
  <c r="F64" i="40"/>
  <c r="J64" i="40"/>
  <c r="I64" i="40"/>
  <c r="J63" i="40"/>
  <c r="I63" i="40"/>
  <c r="J62" i="40"/>
  <c r="I62" i="40"/>
  <c r="J49" i="40"/>
  <c r="I49" i="40"/>
  <c r="J48" i="40"/>
  <c r="I48" i="40"/>
  <c r="J47" i="40"/>
  <c r="I47" i="40"/>
  <c r="J34" i="40"/>
  <c r="I34" i="40"/>
  <c r="J33" i="40"/>
  <c r="I33" i="40"/>
  <c r="J32" i="40"/>
  <c r="I32" i="40"/>
  <c r="J17" i="40"/>
  <c r="I17" i="40"/>
  <c r="J16" i="40"/>
  <c r="I16" i="40"/>
  <c r="J15" i="40"/>
  <c r="I15" i="40"/>
  <c r="J66" i="40"/>
  <c r="I66" i="40"/>
  <c r="J65" i="40"/>
  <c r="I65" i="40"/>
  <c r="F65" i="40"/>
  <c r="J61" i="40"/>
  <c r="I61" i="40"/>
  <c r="F61" i="40"/>
  <c r="J51" i="40"/>
  <c r="I51" i="40"/>
  <c r="J50" i="40"/>
  <c r="I50" i="40"/>
  <c r="F50" i="40"/>
  <c r="J46" i="40"/>
  <c r="I46" i="40"/>
  <c r="F46" i="40"/>
  <c r="J36" i="40"/>
  <c r="I36" i="40"/>
  <c r="J35" i="40"/>
  <c r="I35" i="40"/>
  <c r="F35" i="40"/>
  <c r="J31" i="40"/>
  <c r="I31" i="40"/>
  <c r="F31" i="40"/>
  <c r="J19" i="40"/>
  <c r="I19" i="40"/>
  <c r="F19" i="40"/>
  <c r="J18" i="40"/>
  <c r="I18" i="40"/>
  <c r="F18" i="40"/>
  <c r="J14" i="40"/>
  <c r="I14" i="40"/>
  <c r="F14" i="40"/>
  <c r="J54" i="39"/>
  <c r="I54" i="39"/>
  <c r="J53" i="39"/>
  <c r="I53" i="39"/>
  <c r="F53" i="39"/>
  <c r="J52" i="39"/>
  <c r="I52" i="39"/>
  <c r="F52" i="39"/>
  <c r="J42" i="39"/>
  <c r="I42" i="39"/>
  <c r="J41" i="39"/>
  <c r="I41" i="39"/>
  <c r="F41" i="39"/>
  <c r="J40" i="39"/>
  <c r="I40" i="39"/>
  <c r="F40" i="39"/>
  <c r="J30" i="39"/>
  <c r="I30" i="39"/>
  <c r="J29" i="39"/>
  <c r="I29" i="39"/>
  <c r="F29" i="39"/>
  <c r="J28" i="39"/>
  <c r="I28" i="39"/>
  <c r="F28" i="39"/>
  <c r="J16" i="39"/>
  <c r="I16" i="39"/>
  <c r="F16" i="39"/>
  <c r="J15" i="39"/>
  <c r="I15" i="39"/>
  <c r="F15" i="39"/>
  <c r="J14" i="39"/>
  <c r="I14" i="39"/>
  <c r="F14" i="39"/>
  <c r="J116" i="38"/>
  <c r="I116" i="38"/>
  <c r="J115" i="38"/>
  <c r="I115" i="38"/>
  <c r="J114" i="38"/>
  <c r="I114" i="38"/>
  <c r="J104" i="38"/>
  <c r="I104" i="38"/>
  <c r="J103" i="38"/>
  <c r="I103" i="38"/>
  <c r="J102" i="38"/>
  <c r="I102" i="38"/>
  <c r="J92" i="38"/>
  <c r="I92" i="38"/>
  <c r="J91" i="38"/>
  <c r="I91" i="38"/>
  <c r="J90" i="38"/>
  <c r="I90" i="38"/>
  <c r="J80" i="38"/>
  <c r="I80" i="38"/>
  <c r="J79" i="38"/>
  <c r="I79" i="38"/>
  <c r="J78" i="38"/>
  <c r="I78" i="38"/>
  <c r="J68" i="38"/>
  <c r="I68" i="38"/>
  <c r="J67" i="38"/>
  <c r="I67" i="38"/>
  <c r="J66" i="38"/>
  <c r="I66" i="38"/>
  <c r="J54" i="38"/>
  <c r="I54" i="38"/>
  <c r="J53" i="38"/>
  <c r="I53" i="38"/>
  <c r="J52" i="38"/>
  <c r="I52" i="38"/>
  <c r="F115" i="38"/>
  <c r="F114" i="38"/>
  <c r="F103" i="38"/>
  <c r="F102" i="38"/>
  <c r="F91" i="38"/>
  <c r="F90" i="38"/>
  <c r="F79" i="38"/>
  <c r="F78" i="38"/>
  <c r="F67" i="38"/>
  <c r="F66" i="38"/>
  <c r="F52" i="38"/>
  <c r="F53" i="38"/>
  <c r="F28" i="38"/>
  <c r="F29" i="38"/>
  <c r="F40" i="38"/>
  <c r="F41" i="38"/>
  <c r="J41" i="38"/>
  <c r="I41" i="38"/>
  <c r="J29" i="38"/>
  <c r="I29" i="38"/>
  <c r="J40" i="38"/>
  <c r="I40" i="38"/>
  <c r="J28" i="38"/>
  <c r="I28" i="38"/>
  <c r="F14" i="38"/>
  <c r="I14" i="38"/>
  <c r="J14" i="38"/>
  <c r="F15" i="38"/>
  <c r="I15" i="38"/>
  <c r="J15" i="38"/>
  <c r="J42" i="38"/>
  <c r="I42" i="38"/>
  <c r="J30" i="38"/>
  <c r="I30" i="38"/>
  <c r="J16" i="38"/>
  <c r="I16" i="38"/>
  <c r="F16" i="38"/>
  <c r="J68" i="37"/>
  <c r="I68" i="37"/>
  <c r="J58" i="37"/>
  <c r="I58" i="37"/>
  <c r="J46" i="37"/>
  <c r="I46" i="37"/>
  <c r="J36" i="37"/>
  <c r="I36" i="37"/>
  <c r="J26" i="37"/>
  <c r="I26" i="37"/>
  <c r="J14" i="37"/>
  <c r="I14" i="37"/>
  <c r="F14" i="37"/>
  <c r="J91" i="36" l="1"/>
  <c r="I91" i="36"/>
  <c r="F91" i="36"/>
  <c r="J90" i="36"/>
  <c r="I90" i="36"/>
  <c r="F90" i="36"/>
  <c r="J89" i="36"/>
  <c r="I89" i="36"/>
  <c r="F89" i="36"/>
  <c r="J88" i="36"/>
  <c r="I88" i="36"/>
  <c r="F88" i="36"/>
  <c r="J87" i="36"/>
  <c r="I87" i="36"/>
  <c r="F87" i="36"/>
  <c r="J86" i="36"/>
  <c r="I86" i="36"/>
  <c r="F86" i="36"/>
  <c r="J85" i="36"/>
  <c r="I85" i="36"/>
  <c r="F85" i="36"/>
  <c r="J84" i="36"/>
  <c r="I84" i="36"/>
  <c r="F84" i="36"/>
  <c r="J83" i="36"/>
  <c r="I83" i="36"/>
  <c r="F83" i="36"/>
  <c r="J82" i="36"/>
  <c r="I82" i="36"/>
  <c r="F82" i="36"/>
  <c r="J81" i="36"/>
  <c r="I81" i="36"/>
  <c r="F81" i="36"/>
  <c r="J80" i="36"/>
  <c r="I80" i="36"/>
  <c r="F80" i="36"/>
  <c r="J79" i="36"/>
  <c r="I79" i="36"/>
  <c r="F79" i="36"/>
  <c r="J78" i="36"/>
  <c r="I78" i="36"/>
  <c r="F78" i="36"/>
  <c r="J77" i="36"/>
  <c r="I77" i="36"/>
  <c r="F77" i="36"/>
  <c r="J76" i="36"/>
  <c r="I76" i="36"/>
  <c r="F76" i="36"/>
  <c r="J75" i="36"/>
  <c r="I75" i="36"/>
  <c r="F75" i="36"/>
  <c r="J74" i="36"/>
  <c r="I74" i="36"/>
  <c r="F74" i="36"/>
  <c r="J73" i="36"/>
  <c r="I73" i="36"/>
  <c r="J63" i="36"/>
  <c r="I63" i="36"/>
  <c r="F63" i="36"/>
  <c r="J62" i="36"/>
  <c r="I62" i="36"/>
  <c r="F62" i="36"/>
  <c r="J61" i="36"/>
  <c r="I61" i="36"/>
  <c r="F61" i="36"/>
  <c r="J60" i="36"/>
  <c r="I60" i="36"/>
  <c r="F60" i="36"/>
  <c r="J59" i="36"/>
  <c r="I59" i="36"/>
  <c r="F59" i="36"/>
  <c r="J58" i="36"/>
  <c r="I58" i="36"/>
  <c r="F58" i="36"/>
  <c r="J57" i="36"/>
  <c r="I57" i="36"/>
  <c r="F57" i="36"/>
  <c r="J56" i="36"/>
  <c r="I56" i="36"/>
  <c r="F56" i="36"/>
  <c r="J55" i="36"/>
  <c r="I55" i="36"/>
  <c r="F55" i="36"/>
  <c r="J54" i="36"/>
  <c r="I54" i="36"/>
  <c r="F54" i="36"/>
  <c r="J53" i="36"/>
  <c r="I53" i="36"/>
  <c r="F53" i="36"/>
  <c r="J52" i="36"/>
  <c r="I52" i="36"/>
  <c r="F52" i="36"/>
  <c r="J51" i="36"/>
  <c r="I51" i="36"/>
  <c r="F51" i="36"/>
  <c r="J50" i="36"/>
  <c r="I50" i="36"/>
  <c r="F50" i="36"/>
  <c r="J49" i="36"/>
  <c r="I49" i="36"/>
  <c r="F49" i="36"/>
  <c r="J48" i="36"/>
  <c r="I48" i="36"/>
  <c r="F48" i="36"/>
  <c r="J47" i="36"/>
  <c r="I47" i="36"/>
  <c r="F47" i="36"/>
  <c r="J46" i="36"/>
  <c r="I46" i="36"/>
  <c r="F46" i="36"/>
  <c r="J45" i="36"/>
  <c r="I45" i="36"/>
  <c r="F45" i="36"/>
  <c r="J32" i="36"/>
  <c r="I32" i="36"/>
  <c r="F32" i="36"/>
  <c r="J31" i="36"/>
  <c r="I31" i="36"/>
  <c r="F31" i="36"/>
  <c r="J30" i="36"/>
  <c r="I30" i="36"/>
  <c r="F30" i="36"/>
  <c r="J29" i="36"/>
  <c r="I29" i="36"/>
  <c r="F29" i="36"/>
  <c r="J28" i="36"/>
  <c r="I28" i="36"/>
  <c r="F28" i="36"/>
  <c r="J27" i="36"/>
  <c r="I27" i="36"/>
  <c r="F27" i="36"/>
  <c r="J26" i="36"/>
  <c r="I26" i="36"/>
  <c r="F26" i="36"/>
  <c r="J25" i="36"/>
  <c r="I25" i="36"/>
  <c r="F25" i="36"/>
  <c r="J24" i="36"/>
  <c r="I24" i="36"/>
  <c r="F24" i="36"/>
  <c r="J23" i="36"/>
  <c r="I23" i="36"/>
  <c r="F23" i="36"/>
  <c r="J22" i="36"/>
  <c r="I22" i="36"/>
  <c r="F22" i="36"/>
  <c r="J21" i="36"/>
  <c r="I21" i="36"/>
  <c r="F21" i="36"/>
  <c r="J20" i="36"/>
  <c r="I20" i="36"/>
  <c r="F20" i="36"/>
  <c r="J19" i="36"/>
  <c r="I19" i="36"/>
  <c r="F19" i="36"/>
  <c r="J18" i="36"/>
  <c r="I18" i="36"/>
  <c r="F18" i="36"/>
  <c r="J17" i="36"/>
  <c r="I17" i="36"/>
  <c r="F17" i="36"/>
  <c r="J16" i="36"/>
  <c r="I16" i="36"/>
  <c r="F16" i="36"/>
  <c r="J15" i="36"/>
  <c r="I15" i="36"/>
  <c r="F15" i="36"/>
  <c r="J14" i="36"/>
  <c r="I14" i="36"/>
  <c r="F14" i="36"/>
  <c r="F79" i="35"/>
  <c r="I79" i="35"/>
  <c r="J79" i="35"/>
  <c r="F80" i="35"/>
  <c r="I80" i="35"/>
  <c r="J80" i="35"/>
  <c r="F81" i="35"/>
  <c r="I81" i="35"/>
  <c r="J81" i="35"/>
  <c r="F82" i="35"/>
  <c r="I82" i="35"/>
  <c r="J82" i="35"/>
  <c r="F83" i="35"/>
  <c r="I83" i="35"/>
  <c r="J83" i="35"/>
  <c r="F84" i="35"/>
  <c r="I84" i="35"/>
  <c r="J84" i="35"/>
  <c r="F85" i="35"/>
  <c r="I85" i="35"/>
  <c r="J85" i="35"/>
  <c r="F86" i="35"/>
  <c r="I86" i="35"/>
  <c r="J86" i="35"/>
  <c r="F87" i="35"/>
  <c r="I87" i="35"/>
  <c r="J87" i="35"/>
  <c r="F88" i="35"/>
  <c r="I88" i="35"/>
  <c r="J88" i="35"/>
  <c r="F89" i="35"/>
  <c r="I89" i="35"/>
  <c r="J89" i="35"/>
  <c r="F90" i="35"/>
  <c r="I90" i="35"/>
  <c r="J90" i="35"/>
  <c r="F91" i="35"/>
  <c r="I91" i="35"/>
  <c r="J91" i="35"/>
  <c r="F92" i="35"/>
  <c r="I92" i="35"/>
  <c r="J92" i="35"/>
  <c r="F93" i="35"/>
  <c r="I93" i="35"/>
  <c r="J93" i="35"/>
  <c r="F49" i="35"/>
  <c r="I49" i="35"/>
  <c r="J49" i="35"/>
  <c r="F50" i="35"/>
  <c r="I50" i="35"/>
  <c r="J50" i="35"/>
  <c r="F51" i="35"/>
  <c r="I51" i="35"/>
  <c r="J51" i="35"/>
  <c r="F52" i="35"/>
  <c r="I52" i="35"/>
  <c r="J52" i="35"/>
  <c r="F53" i="35"/>
  <c r="I53" i="35"/>
  <c r="J53" i="35"/>
  <c r="F54" i="35"/>
  <c r="I54" i="35"/>
  <c r="J54" i="35"/>
  <c r="F55" i="35"/>
  <c r="I55" i="35"/>
  <c r="J55" i="35"/>
  <c r="F56" i="35"/>
  <c r="I56" i="35"/>
  <c r="J56" i="35"/>
  <c r="F57" i="35"/>
  <c r="I57" i="35"/>
  <c r="J57" i="35"/>
  <c r="F58" i="35"/>
  <c r="I58" i="35"/>
  <c r="J58" i="35"/>
  <c r="F59" i="35"/>
  <c r="I59" i="35"/>
  <c r="J59" i="35"/>
  <c r="F60" i="35"/>
  <c r="I60" i="35"/>
  <c r="J60" i="35"/>
  <c r="F61" i="35"/>
  <c r="I61" i="35"/>
  <c r="J61" i="35"/>
  <c r="F62" i="35"/>
  <c r="I62" i="35"/>
  <c r="J62" i="35"/>
  <c r="F63" i="35"/>
  <c r="I63" i="35"/>
  <c r="J63" i="35"/>
  <c r="J97" i="35"/>
  <c r="I97" i="35"/>
  <c r="J96" i="35"/>
  <c r="I96" i="35"/>
  <c r="J95" i="35"/>
  <c r="I95" i="35"/>
  <c r="J94" i="35"/>
  <c r="I94" i="35"/>
  <c r="J78" i="35"/>
  <c r="I78" i="35"/>
  <c r="J77" i="35"/>
  <c r="I77" i="35"/>
  <c r="J67" i="35"/>
  <c r="I67" i="35"/>
  <c r="J66" i="35"/>
  <c r="I66" i="35"/>
  <c r="J65" i="35"/>
  <c r="I65" i="35"/>
  <c r="J64" i="35"/>
  <c r="I64" i="35"/>
  <c r="J48" i="35"/>
  <c r="I48" i="35"/>
  <c r="J47" i="35"/>
  <c r="I47" i="35"/>
  <c r="I34" i="35"/>
  <c r="J34" i="35"/>
  <c r="F97" i="35"/>
  <c r="F96" i="35"/>
  <c r="F95" i="35"/>
  <c r="F94" i="35"/>
  <c r="F78" i="35"/>
  <c r="F77" i="35"/>
  <c r="F67" i="35"/>
  <c r="F66" i="35"/>
  <c r="F65" i="35"/>
  <c r="F64" i="35"/>
  <c r="F48" i="35"/>
  <c r="F47" i="35"/>
  <c r="F34" i="35"/>
  <c r="J33" i="35"/>
  <c r="I33" i="35"/>
  <c r="F33" i="35"/>
  <c r="J32" i="35"/>
  <c r="I32" i="35"/>
  <c r="F32" i="35"/>
  <c r="J31" i="35"/>
  <c r="I31" i="35"/>
  <c r="F31" i="35"/>
  <c r="J30" i="35"/>
  <c r="I30" i="35"/>
  <c r="F30" i="35"/>
  <c r="J29" i="35"/>
  <c r="I29" i="35"/>
  <c r="F29" i="35"/>
  <c r="J28" i="35"/>
  <c r="I28" i="35"/>
  <c r="F28" i="35"/>
  <c r="J27" i="35"/>
  <c r="I27" i="35"/>
  <c r="F27" i="35"/>
  <c r="J26" i="35"/>
  <c r="I26" i="35"/>
  <c r="F26" i="35"/>
  <c r="J25" i="35"/>
  <c r="I25" i="35"/>
  <c r="F25" i="35"/>
  <c r="J24" i="35"/>
  <c r="I24" i="35"/>
  <c r="F24" i="35"/>
  <c r="J23" i="35"/>
  <c r="I23" i="35"/>
  <c r="F23" i="35"/>
  <c r="J22" i="35"/>
  <c r="I22" i="35"/>
  <c r="F22" i="35"/>
  <c r="J21" i="35"/>
  <c r="I21" i="35"/>
  <c r="F21" i="35"/>
  <c r="J20" i="35"/>
  <c r="I20" i="35"/>
  <c r="F20" i="35"/>
  <c r="J19" i="35"/>
  <c r="I19" i="35"/>
  <c r="F19" i="35"/>
  <c r="J18" i="35"/>
  <c r="I18" i="35"/>
  <c r="F18" i="35"/>
  <c r="J17" i="35"/>
  <c r="I17" i="35"/>
  <c r="F17" i="35"/>
  <c r="J16" i="35"/>
  <c r="I16" i="35"/>
  <c r="F16" i="35"/>
  <c r="J15" i="35"/>
  <c r="I15" i="35"/>
  <c r="F15" i="35"/>
  <c r="J14" i="35"/>
  <c r="I14" i="35"/>
  <c r="F14" i="35"/>
  <c r="C70" i="34"/>
  <c r="F70" i="34"/>
  <c r="H70" i="34"/>
  <c r="I70" i="34" s="1"/>
  <c r="J70" i="34"/>
  <c r="M70" i="34"/>
  <c r="C71" i="34"/>
  <c r="F71" i="34"/>
  <c r="H71" i="34"/>
  <c r="I71" i="34" s="1"/>
  <c r="K71" i="34" s="1"/>
  <c r="J71" i="34"/>
  <c r="C72" i="34"/>
  <c r="F72" i="34"/>
  <c r="H72" i="34"/>
  <c r="I72" i="34" s="1"/>
  <c r="J72" i="34"/>
  <c r="M72" i="34"/>
  <c r="C55" i="34"/>
  <c r="F55" i="34"/>
  <c r="H55" i="34"/>
  <c r="I55" i="34" s="1"/>
  <c r="J55" i="34"/>
  <c r="M55" i="34"/>
  <c r="C56" i="34"/>
  <c r="F56" i="34"/>
  <c r="H56" i="34"/>
  <c r="I56" i="34" s="1"/>
  <c r="J56" i="34"/>
  <c r="M56" i="34"/>
  <c r="C57" i="34"/>
  <c r="F57" i="34"/>
  <c r="H57" i="34"/>
  <c r="I57" i="34" s="1"/>
  <c r="J57" i="34"/>
  <c r="M57" i="34"/>
  <c r="C85" i="34"/>
  <c r="F85" i="34"/>
  <c r="H85" i="34"/>
  <c r="I85" i="34" s="1"/>
  <c r="J85" i="34"/>
  <c r="M85" i="34"/>
  <c r="C86" i="34"/>
  <c r="F86" i="34"/>
  <c r="H86" i="34"/>
  <c r="I86" i="34" s="1"/>
  <c r="J86" i="34"/>
  <c r="M86" i="34"/>
  <c r="C87" i="34"/>
  <c r="F87" i="34"/>
  <c r="H87" i="34"/>
  <c r="I87" i="34" s="1"/>
  <c r="J87" i="34"/>
  <c r="M87" i="34"/>
  <c r="C15" i="34"/>
  <c r="F15" i="34"/>
  <c r="H15" i="34"/>
  <c r="I15" i="34" s="1"/>
  <c r="J15" i="34"/>
  <c r="M15" i="34"/>
  <c r="C16" i="34"/>
  <c r="F16" i="34"/>
  <c r="H16" i="34"/>
  <c r="I16" i="34" s="1"/>
  <c r="J16" i="34"/>
  <c r="M16" i="34"/>
  <c r="C17" i="34"/>
  <c r="F17" i="34"/>
  <c r="H17" i="34"/>
  <c r="I17" i="34" s="1"/>
  <c r="J17" i="34"/>
  <c r="M17" i="34"/>
  <c r="C18" i="34"/>
  <c r="F18" i="34"/>
  <c r="H18" i="34"/>
  <c r="I18" i="34" s="1"/>
  <c r="J18" i="34"/>
  <c r="M18" i="34"/>
  <c r="C19" i="34"/>
  <c r="F19" i="34"/>
  <c r="H19" i="34"/>
  <c r="I19" i="34" s="1"/>
  <c r="J19" i="34"/>
  <c r="M19" i="34"/>
  <c r="C20" i="34"/>
  <c r="F20" i="34"/>
  <c r="H20" i="34"/>
  <c r="I20" i="34" s="1"/>
  <c r="J20" i="34"/>
  <c r="M20" i="34"/>
  <c r="C21" i="34"/>
  <c r="F21" i="34"/>
  <c r="H21" i="34"/>
  <c r="I21" i="34" s="1"/>
  <c r="J21" i="34"/>
  <c r="M21" i="34"/>
  <c r="C22" i="34"/>
  <c r="F22" i="34"/>
  <c r="H22" i="34"/>
  <c r="I22" i="34" s="1"/>
  <c r="J22" i="34"/>
  <c r="M22" i="34"/>
  <c r="C23" i="34"/>
  <c r="F23" i="34"/>
  <c r="H23" i="34"/>
  <c r="I23" i="34" s="1"/>
  <c r="J23" i="34"/>
  <c r="M23" i="34"/>
  <c r="C24" i="34"/>
  <c r="F24" i="34"/>
  <c r="H24" i="34"/>
  <c r="I24" i="34" s="1"/>
  <c r="J24" i="34"/>
  <c r="M24" i="34"/>
  <c r="C25" i="34"/>
  <c r="F25" i="34"/>
  <c r="H25" i="34"/>
  <c r="I25" i="34" s="1"/>
  <c r="J25" i="34"/>
  <c r="M25" i="34"/>
  <c r="C26" i="34"/>
  <c r="F26" i="34"/>
  <c r="H26" i="34"/>
  <c r="I26" i="34" s="1"/>
  <c r="J26" i="34"/>
  <c r="M26" i="34"/>
  <c r="C27" i="34"/>
  <c r="F27" i="34"/>
  <c r="H27" i="34"/>
  <c r="I27" i="34" s="1"/>
  <c r="J27" i="34"/>
  <c r="M27" i="34"/>
  <c r="C28" i="34"/>
  <c r="F28" i="34"/>
  <c r="H28" i="34"/>
  <c r="I28" i="34" s="1"/>
  <c r="J28" i="34"/>
  <c r="M28" i="34"/>
  <c r="C29" i="34"/>
  <c r="F29" i="34"/>
  <c r="H29" i="34"/>
  <c r="I29" i="34" s="1"/>
  <c r="J29" i="34"/>
  <c r="M29" i="34"/>
  <c r="C30" i="34"/>
  <c r="F30" i="34"/>
  <c r="H30" i="34"/>
  <c r="I30" i="34" s="1"/>
  <c r="J30" i="34"/>
  <c r="M30" i="34"/>
  <c r="C31" i="34"/>
  <c r="F31" i="34"/>
  <c r="H31" i="34"/>
  <c r="I31" i="34" s="1"/>
  <c r="J31" i="34"/>
  <c r="M31" i="34"/>
  <c r="C32" i="34"/>
  <c r="F32" i="34"/>
  <c r="H32" i="34"/>
  <c r="I32" i="34" s="1"/>
  <c r="K32" i="34" s="1"/>
  <c r="J32" i="34"/>
  <c r="M32" i="34"/>
  <c r="C33" i="34"/>
  <c r="F33" i="34"/>
  <c r="H33" i="34"/>
  <c r="I33" i="34" s="1"/>
  <c r="J33" i="34"/>
  <c r="M33" i="34"/>
  <c r="C34" i="34"/>
  <c r="F34" i="34"/>
  <c r="H34" i="34"/>
  <c r="I34" i="34" s="1"/>
  <c r="J34" i="34"/>
  <c r="M34" i="34"/>
  <c r="C35" i="34"/>
  <c r="F35" i="34"/>
  <c r="H35" i="34"/>
  <c r="I35" i="34"/>
  <c r="J35" i="34"/>
  <c r="M35" i="34"/>
  <c r="C36" i="34"/>
  <c r="F36" i="34"/>
  <c r="H36" i="34"/>
  <c r="I36" i="34" s="1"/>
  <c r="J36" i="34"/>
  <c r="M36" i="34"/>
  <c r="C37" i="34"/>
  <c r="F37" i="34"/>
  <c r="H37" i="34"/>
  <c r="I37" i="34" s="1"/>
  <c r="J37" i="34"/>
  <c r="M37" i="34"/>
  <c r="C38" i="34"/>
  <c r="F38" i="34"/>
  <c r="H38" i="34"/>
  <c r="I38" i="34" s="1"/>
  <c r="J38" i="34"/>
  <c r="M38" i="34"/>
  <c r="C39" i="34"/>
  <c r="F39" i="34"/>
  <c r="H39" i="34"/>
  <c r="I39" i="34" s="1"/>
  <c r="J39" i="34"/>
  <c r="M39" i="34"/>
  <c r="M89" i="34"/>
  <c r="H89" i="34"/>
  <c r="I89" i="34" s="1"/>
  <c r="M88" i="34"/>
  <c r="J88" i="34"/>
  <c r="H88" i="34"/>
  <c r="I88" i="34" s="1"/>
  <c r="F88" i="34"/>
  <c r="C88" i="34"/>
  <c r="M84" i="34"/>
  <c r="J84" i="34"/>
  <c r="H84" i="34"/>
  <c r="I84" i="34" s="1"/>
  <c r="F84" i="34"/>
  <c r="C84" i="34"/>
  <c r="H74" i="34"/>
  <c r="I74" i="34" s="1"/>
  <c r="M73" i="34"/>
  <c r="J73" i="34"/>
  <c r="H73" i="34"/>
  <c r="I73" i="34" s="1"/>
  <c r="F73" i="34"/>
  <c r="C73" i="34"/>
  <c r="M69" i="34"/>
  <c r="J69" i="34"/>
  <c r="H69" i="34"/>
  <c r="I69" i="34" s="1"/>
  <c r="F69" i="34"/>
  <c r="C69" i="34"/>
  <c r="H59" i="34"/>
  <c r="I59" i="34" s="1"/>
  <c r="M58" i="34"/>
  <c r="J58" i="34"/>
  <c r="H58" i="34"/>
  <c r="I58" i="34" s="1"/>
  <c r="F58" i="34"/>
  <c r="C58" i="34"/>
  <c r="M54" i="34"/>
  <c r="J54" i="34"/>
  <c r="H54" i="34"/>
  <c r="I54" i="34" s="1"/>
  <c r="F54" i="34"/>
  <c r="C54" i="34"/>
  <c r="M41" i="34"/>
  <c r="J41" i="34"/>
  <c r="H41" i="34"/>
  <c r="I41" i="34" s="1"/>
  <c r="F41" i="34"/>
  <c r="C41" i="34"/>
  <c r="M40" i="34"/>
  <c r="J40" i="34"/>
  <c r="H40" i="34"/>
  <c r="I40" i="34" s="1"/>
  <c r="F40" i="34"/>
  <c r="C40" i="34"/>
  <c r="M14" i="34"/>
  <c r="J14" i="34"/>
  <c r="H14" i="34"/>
  <c r="I14" i="34" s="1"/>
  <c r="F14" i="34"/>
  <c r="C14" i="34"/>
  <c r="K85" i="34" l="1"/>
  <c r="K73" i="34"/>
  <c r="K55" i="34"/>
  <c r="K74" i="34"/>
  <c r="K69" i="34"/>
  <c r="K72" i="34"/>
  <c r="K70" i="34"/>
  <c r="K58" i="34"/>
  <c r="K57" i="34"/>
  <c r="K56" i="34"/>
  <c r="K54" i="34"/>
  <c r="K86" i="34"/>
  <c r="K88" i="34"/>
  <c r="K87" i="34"/>
  <c r="K89" i="34"/>
  <c r="K34" i="34"/>
  <c r="K19" i="34"/>
  <c r="K23" i="34"/>
  <c r="K16" i="34"/>
  <c r="K29" i="34"/>
  <c r="K26" i="34"/>
  <c r="K15" i="34"/>
  <c r="K39" i="34"/>
  <c r="K35" i="34"/>
  <c r="K18" i="34"/>
  <c r="K14" i="34"/>
  <c r="K31" i="34"/>
  <c r="K24" i="34"/>
  <c r="K38" i="34"/>
  <c r="K28" i="34"/>
  <c r="K25" i="34"/>
  <c r="K22" i="34"/>
  <c r="K41" i="34"/>
  <c r="K37" i="34"/>
  <c r="K27" i="34"/>
  <c r="K21" i="34"/>
  <c r="K36" i="34"/>
  <c r="K33" i="34"/>
  <c r="K30" i="34"/>
  <c r="K20" i="34"/>
  <c r="K17" i="34"/>
  <c r="K84" i="34"/>
  <c r="K59" i="34"/>
  <c r="K40" i="34"/>
  <c r="M94" i="33"/>
  <c r="H94" i="33"/>
  <c r="I94" i="33" s="1"/>
  <c r="M93" i="33"/>
  <c r="J93" i="33"/>
  <c r="H93" i="33"/>
  <c r="I93" i="33" s="1"/>
  <c r="K93" i="33" s="1"/>
  <c r="F93" i="33"/>
  <c r="C93" i="33"/>
  <c r="M92" i="33"/>
  <c r="J92" i="33"/>
  <c r="H92" i="33"/>
  <c r="I92" i="33" s="1"/>
  <c r="F92" i="33"/>
  <c r="C92" i="33"/>
  <c r="M82" i="33"/>
  <c r="H82" i="33"/>
  <c r="I82" i="33" s="1"/>
  <c r="M81" i="33"/>
  <c r="J81" i="33"/>
  <c r="H81" i="33"/>
  <c r="I81" i="33" s="1"/>
  <c r="F81" i="33"/>
  <c r="C81" i="33"/>
  <c r="M80" i="33"/>
  <c r="J80" i="33"/>
  <c r="H80" i="33"/>
  <c r="I80" i="33" s="1"/>
  <c r="F80" i="33"/>
  <c r="C80" i="33"/>
  <c r="M70" i="33"/>
  <c r="H70" i="33"/>
  <c r="I70" i="33" s="1"/>
  <c r="M69" i="33"/>
  <c r="J69" i="33"/>
  <c r="H69" i="33"/>
  <c r="I69" i="33" s="1"/>
  <c r="F69" i="33"/>
  <c r="C69" i="33"/>
  <c r="M68" i="33"/>
  <c r="J68" i="33"/>
  <c r="H68" i="33"/>
  <c r="I68" i="33" s="1"/>
  <c r="F68" i="33"/>
  <c r="C68" i="33"/>
  <c r="M55" i="33"/>
  <c r="H55" i="33"/>
  <c r="I55" i="33" s="1"/>
  <c r="M54" i="33"/>
  <c r="J54" i="33"/>
  <c r="H54" i="33"/>
  <c r="I54" i="33" s="1"/>
  <c r="F54" i="33"/>
  <c r="C54" i="33"/>
  <c r="M53" i="33"/>
  <c r="J53" i="33"/>
  <c r="H53" i="33"/>
  <c r="I53" i="33" s="1"/>
  <c r="F53" i="33"/>
  <c r="C53" i="33"/>
  <c r="M43" i="33"/>
  <c r="H43" i="33"/>
  <c r="I43" i="33" s="1"/>
  <c r="M42" i="33"/>
  <c r="J42" i="33"/>
  <c r="H42" i="33"/>
  <c r="I42" i="33" s="1"/>
  <c r="F42" i="33"/>
  <c r="C42" i="33"/>
  <c r="M41" i="33"/>
  <c r="J41" i="33"/>
  <c r="H41" i="33"/>
  <c r="I41" i="33" s="1"/>
  <c r="F41" i="33"/>
  <c r="C41" i="33"/>
  <c r="M31" i="33"/>
  <c r="H31" i="33"/>
  <c r="I31" i="33" s="1"/>
  <c r="M30" i="33"/>
  <c r="J30" i="33"/>
  <c r="H30" i="33"/>
  <c r="I30" i="33" s="1"/>
  <c r="F30" i="33"/>
  <c r="C30" i="33"/>
  <c r="M29" i="33"/>
  <c r="J29" i="33"/>
  <c r="H29" i="33"/>
  <c r="I29" i="33" s="1"/>
  <c r="F29" i="33"/>
  <c r="C29" i="33"/>
  <c r="M16" i="33"/>
  <c r="H16" i="33"/>
  <c r="I16" i="33" s="1"/>
  <c r="F16" i="33"/>
  <c r="C16" i="33"/>
  <c r="M15" i="33"/>
  <c r="J15" i="33"/>
  <c r="H15" i="33"/>
  <c r="I15" i="33" s="1"/>
  <c r="F15" i="33"/>
  <c r="C15" i="33"/>
  <c r="M14" i="33"/>
  <c r="J14" i="33"/>
  <c r="H14" i="33"/>
  <c r="I14" i="33" s="1"/>
  <c r="F14" i="33"/>
  <c r="C14" i="33"/>
  <c r="K54" i="33" l="1"/>
  <c r="K92" i="33"/>
  <c r="K69" i="33"/>
  <c r="K80" i="33"/>
  <c r="K81" i="33"/>
  <c r="K30" i="33"/>
  <c r="K68" i="33"/>
  <c r="K53" i="33"/>
  <c r="K29" i="33"/>
  <c r="K42" i="33"/>
  <c r="K14" i="33"/>
  <c r="K41" i="33"/>
  <c r="K15" i="33"/>
  <c r="K31" i="33"/>
  <c r="K55" i="33"/>
  <c r="K82" i="33"/>
  <c r="K16" i="33"/>
  <c r="K43" i="33"/>
  <c r="K70" i="33"/>
  <c r="K94" i="33"/>
  <c r="J94" i="32"/>
  <c r="I94" i="32"/>
  <c r="J93" i="32"/>
  <c r="I93" i="32"/>
  <c r="J92" i="32"/>
  <c r="I92" i="32"/>
  <c r="J91" i="32"/>
  <c r="I91" i="32"/>
  <c r="J90" i="32"/>
  <c r="I90" i="32"/>
  <c r="J89" i="32"/>
  <c r="I89" i="32"/>
  <c r="J88" i="32"/>
  <c r="I88" i="32"/>
  <c r="J87" i="32"/>
  <c r="I87" i="32"/>
  <c r="J86" i="32"/>
  <c r="I86" i="32"/>
  <c r="J85" i="32"/>
  <c r="I85" i="32"/>
  <c r="J84" i="32"/>
  <c r="I84" i="32"/>
  <c r="J83" i="32"/>
  <c r="I83" i="32"/>
  <c r="J82" i="32"/>
  <c r="I82" i="32"/>
  <c r="J72" i="32"/>
  <c r="I72" i="32"/>
  <c r="J71" i="32"/>
  <c r="I71" i="32"/>
  <c r="J70" i="32"/>
  <c r="I70" i="32"/>
  <c r="J69" i="32"/>
  <c r="I69" i="32"/>
  <c r="J68" i="32"/>
  <c r="I68" i="32"/>
  <c r="J67" i="32"/>
  <c r="I67" i="32"/>
  <c r="J66" i="32"/>
  <c r="I66" i="32"/>
  <c r="J65" i="32"/>
  <c r="I65" i="32"/>
  <c r="J64" i="32"/>
  <c r="I64" i="32"/>
  <c r="J63" i="32"/>
  <c r="I63" i="32"/>
  <c r="J62" i="32"/>
  <c r="I62" i="32"/>
  <c r="J61" i="32"/>
  <c r="I61" i="32"/>
  <c r="J60" i="32"/>
  <c r="I60" i="32"/>
  <c r="J50" i="32"/>
  <c r="I50" i="32"/>
  <c r="J49" i="32"/>
  <c r="I49" i="32"/>
  <c r="J48" i="32"/>
  <c r="I48" i="32"/>
  <c r="J47" i="32"/>
  <c r="I47" i="32"/>
  <c r="J46" i="32"/>
  <c r="I46" i="32"/>
  <c r="J45" i="32"/>
  <c r="I45" i="32"/>
  <c r="J44" i="32"/>
  <c r="I44" i="32"/>
  <c r="J43" i="32"/>
  <c r="I43" i="32"/>
  <c r="J42" i="32"/>
  <c r="I42" i="32"/>
  <c r="J41" i="32"/>
  <c r="I41" i="32"/>
  <c r="J40" i="32"/>
  <c r="I40" i="32"/>
  <c r="J39" i="32"/>
  <c r="I39" i="32"/>
  <c r="J38" i="32"/>
  <c r="I38" i="32"/>
  <c r="F39" i="32"/>
  <c r="F40" i="32"/>
  <c r="F41" i="32"/>
  <c r="F42" i="32"/>
  <c r="F43" i="32"/>
  <c r="F44" i="32"/>
  <c r="F45" i="32"/>
  <c r="F46" i="32"/>
  <c r="F47" i="32"/>
  <c r="F48" i="32"/>
  <c r="F61" i="32"/>
  <c r="F62" i="32"/>
  <c r="F63" i="32"/>
  <c r="F64" i="32"/>
  <c r="F65" i="32"/>
  <c r="F66" i="32"/>
  <c r="F67" i="32"/>
  <c r="F68" i="32"/>
  <c r="F69" i="32"/>
  <c r="F70" i="32"/>
  <c r="F83" i="32"/>
  <c r="F84" i="32"/>
  <c r="F85" i="32"/>
  <c r="F86" i="32"/>
  <c r="F87" i="32"/>
  <c r="F88" i="32"/>
  <c r="F89" i="32"/>
  <c r="F90" i="32"/>
  <c r="F91" i="32"/>
  <c r="F92" i="32"/>
  <c r="F93" i="32"/>
  <c r="F82" i="32"/>
  <c r="F71" i="32"/>
  <c r="F60" i="32"/>
  <c r="F49" i="32"/>
  <c r="F38" i="32"/>
  <c r="J26" i="32"/>
  <c r="I26" i="32"/>
  <c r="F26" i="32"/>
  <c r="J25" i="32"/>
  <c r="I25" i="32"/>
  <c r="F25" i="32"/>
  <c r="J24" i="32"/>
  <c r="I24" i="32"/>
  <c r="F24" i="32"/>
  <c r="J23" i="32"/>
  <c r="I23" i="32"/>
  <c r="F23" i="32"/>
  <c r="J22" i="32"/>
  <c r="I22" i="32"/>
  <c r="F22" i="32"/>
  <c r="J21" i="32"/>
  <c r="I21" i="32"/>
  <c r="F21" i="32"/>
  <c r="J20" i="32"/>
  <c r="I20" i="32"/>
  <c r="F20" i="32"/>
  <c r="J19" i="32"/>
  <c r="I19" i="32"/>
  <c r="F19" i="32"/>
  <c r="J18" i="32"/>
  <c r="I18" i="32"/>
  <c r="F18" i="32"/>
  <c r="J17" i="32"/>
  <c r="I17" i="32"/>
  <c r="F17" i="32"/>
  <c r="J16" i="32"/>
  <c r="I16" i="32"/>
  <c r="F16" i="32"/>
  <c r="J15" i="32"/>
  <c r="I15" i="32"/>
  <c r="F15" i="32"/>
  <c r="J14" i="32"/>
  <c r="I14" i="32"/>
  <c r="F14" i="32"/>
  <c r="J32" i="31"/>
  <c r="J33" i="31"/>
  <c r="J34" i="31"/>
  <c r="M30" i="31"/>
  <c r="M31" i="31"/>
  <c r="M32" i="31"/>
  <c r="M33" i="31"/>
  <c r="M34" i="31"/>
  <c r="H31" i="31"/>
  <c r="I31" i="31" s="1"/>
  <c r="H32" i="31"/>
  <c r="I32" i="31" s="1"/>
  <c r="H33" i="31"/>
  <c r="I33" i="31" s="1"/>
  <c r="H34" i="31"/>
  <c r="I34" i="31" s="1"/>
  <c r="C32" i="31"/>
  <c r="C33" i="31"/>
  <c r="C34" i="31"/>
  <c r="M36" i="31"/>
  <c r="J36" i="31"/>
  <c r="H36" i="31"/>
  <c r="I36" i="31" s="1"/>
  <c r="F36" i="31"/>
  <c r="C36" i="31"/>
  <c r="M35" i="31"/>
  <c r="J35" i="31"/>
  <c r="H35" i="31"/>
  <c r="I35" i="31" s="1"/>
  <c r="F35" i="31"/>
  <c r="C35" i="31"/>
  <c r="F34" i="31"/>
  <c r="F33" i="31"/>
  <c r="F32" i="31"/>
  <c r="J31" i="31"/>
  <c r="F31" i="31"/>
  <c r="C31" i="31"/>
  <c r="J30" i="31"/>
  <c r="H30" i="31"/>
  <c r="I30" i="31" s="1"/>
  <c r="F30" i="31"/>
  <c r="C30" i="31"/>
  <c r="M29" i="31"/>
  <c r="J29" i="31"/>
  <c r="H29" i="31"/>
  <c r="I29" i="31" s="1"/>
  <c r="F29" i="31"/>
  <c r="C29" i="31"/>
  <c r="M28" i="31"/>
  <c r="J28" i="31"/>
  <c r="H28" i="31"/>
  <c r="I28" i="31" s="1"/>
  <c r="F28" i="31"/>
  <c r="C28" i="31"/>
  <c r="M27" i="31"/>
  <c r="J27" i="31"/>
  <c r="H27" i="31"/>
  <c r="I27" i="31" s="1"/>
  <c r="F27" i="31"/>
  <c r="C27" i="31"/>
  <c r="J26" i="31"/>
  <c r="I26" i="31"/>
  <c r="F26" i="31"/>
  <c r="M25" i="31"/>
  <c r="J25" i="31"/>
  <c r="H25" i="31"/>
  <c r="I25" i="31" s="1"/>
  <c r="F25" i="31"/>
  <c r="C25" i="31"/>
  <c r="M24" i="31"/>
  <c r="J24" i="31"/>
  <c r="H24" i="31"/>
  <c r="I24" i="31" s="1"/>
  <c r="F24" i="31"/>
  <c r="C24" i="31"/>
  <c r="M23" i="31"/>
  <c r="J23" i="31"/>
  <c r="H23" i="31"/>
  <c r="I23" i="31" s="1"/>
  <c r="F23" i="31"/>
  <c r="C23" i="31"/>
  <c r="M22" i="31"/>
  <c r="J22" i="31"/>
  <c r="H22" i="31"/>
  <c r="I22" i="31" s="1"/>
  <c r="F22" i="31"/>
  <c r="C22" i="31"/>
  <c r="M21" i="31"/>
  <c r="J21" i="31"/>
  <c r="H21" i="31"/>
  <c r="I21" i="31" s="1"/>
  <c r="F21" i="31"/>
  <c r="C21" i="31"/>
  <c r="M20" i="31"/>
  <c r="J20" i="31"/>
  <c r="H20" i="31"/>
  <c r="I20" i="31" s="1"/>
  <c r="F20" i="31"/>
  <c r="C20" i="31"/>
  <c r="M19" i="31"/>
  <c r="J19" i="31"/>
  <c r="H19" i="31"/>
  <c r="I19" i="31" s="1"/>
  <c r="F19" i="31"/>
  <c r="C19" i="31"/>
  <c r="M18" i="31"/>
  <c r="J18" i="31"/>
  <c r="H18" i="31"/>
  <c r="I18" i="31" s="1"/>
  <c r="F18" i="31"/>
  <c r="C18" i="31"/>
  <c r="M17" i="31"/>
  <c r="J17" i="31"/>
  <c r="H17" i="31"/>
  <c r="I17" i="31" s="1"/>
  <c r="F17" i="31"/>
  <c r="C17" i="31"/>
  <c r="M16" i="31"/>
  <c r="J16" i="31"/>
  <c r="H16" i="31"/>
  <c r="I16" i="31" s="1"/>
  <c r="F16" i="31"/>
  <c r="C16" i="31"/>
  <c r="M15" i="31"/>
  <c r="J15" i="31"/>
  <c r="H15" i="31"/>
  <c r="I15" i="31" s="1"/>
  <c r="F15" i="31"/>
  <c r="C15" i="31"/>
  <c r="M14" i="31"/>
  <c r="J14" i="31"/>
  <c r="H14" i="31"/>
  <c r="I14" i="31" s="1"/>
  <c r="F14" i="31"/>
  <c r="C14" i="31"/>
  <c r="J16" i="30"/>
  <c r="I16" i="30"/>
  <c r="J15" i="30"/>
  <c r="I15" i="30"/>
  <c r="C15" i="30"/>
  <c r="J14" i="30"/>
  <c r="I14" i="30"/>
  <c r="C14" i="30"/>
  <c r="I67" i="29"/>
  <c r="J67" i="29"/>
  <c r="I68" i="29"/>
  <c r="J66" i="29"/>
  <c r="J55" i="29"/>
  <c r="J54" i="29"/>
  <c r="I66" i="29"/>
  <c r="I55" i="29"/>
  <c r="I56" i="29"/>
  <c r="I54" i="29"/>
  <c r="F67" i="29"/>
  <c r="F66" i="29"/>
  <c r="F55" i="29"/>
  <c r="F54" i="29"/>
  <c r="K33" i="31" l="1"/>
  <c r="K34" i="31"/>
  <c r="K32" i="31"/>
  <c r="K31" i="31"/>
  <c r="K35" i="31"/>
  <c r="K15" i="31"/>
  <c r="K19" i="31"/>
  <c r="K23" i="31"/>
  <c r="K27" i="31"/>
  <c r="K28" i="31"/>
  <c r="K17" i="31"/>
  <c r="K25" i="31"/>
  <c r="K30" i="31"/>
  <c r="K16" i="31"/>
  <c r="K20" i="31"/>
  <c r="K24" i="31"/>
  <c r="K14" i="31"/>
  <c r="K18" i="31"/>
  <c r="K22" i="31"/>
  <c r="K36" i="31"/>
  <c r="K21" i="31"/>
  <c r="K29" i="31"/>
  <c r="H42" i="29"/>
  <c r="I42" i="29" s="1"/>
  <c r="M41" i="29"/>
  <c r="J41" i="29"/>
  <c r="H41" i="29"/>
  <c r="I41" i="29" s="1"/>
  <c r="F41" i="29"/>
  <c r="C41" i="29"/>
  <c r="M40" i="29"/>
  <c r="J40" i="29"/>
  <c r="H40" i="29"/>
  <c r="I40" i="29" s="1"/>
  <c r="F40" i="29"/>
  <c r="C40" i="29"/>
  <c r="M30" i="29"/>
  <c r="H30" i="29"/>
  <c r="I30" i="29" s="1"/>
  <c r="M29" i="29"/>
  <c r="J29" i="29"/>
  <c r="H29" i="29"/>
  <c r="I29" i="29" s="1"/>
  <c r="F29" i="29"/>
  <c r="C29" i="29"/>
  <c r="M28" i="29"/>
  <c r="J28" i="29"/>
  <c r="H28" i="29"/>
  <c r="I28" i="29" s="1"/>
  <c r="F28" i="29"/>
  <c r="C28" i="29"/>
  <c r="M16" i="29"/>
  <c r="H16" i="29"/>
  <c r="I16" i="29" s="1"/>
  <c r="M15" i="29"/>
  <c r="J15" i="29"/>
  <c r="H15" i="29"/>
  <c r="I15" i="29" s="1"/>
  <c r="F15" i="29"/>
  <c r="C15" i="29"/>
  <c r="M14" i="29"/>
  <c r="J14" i="29"/>
  <c r="H14" i="29"/>
  <c r="I14" i="29" s="1"/>
  <c r="F14" i="29"/>
  <c r="C14" i="29"/>
  <c r="J123" i="28"/>
  <c r="I123" i="28"/>
  <c r="J122" i="28"/>
  <c r="I122" i="28"/>
  <c r="J121" i="28"/>
  <c r="I121" i="28"/>
  <c r="J120" i="28"/>
  <c r="I120" i="28"/>
  <c r="J119" i="28"/>
  <c r="I119" i="28"/>
  <c r="J118" i="28"/>
  <c r="I118" i="28"/>
  <c r="J117" i="28"/>
  <c r="I117" i="28"/>
  <c r="J116" i="28"/>
  <c r="I116" i="28"/>
  <c r="J115" i="28"/>
  <c r="I115" i="28"/>
  <c r="J114" i="28"/>
  <c r="I114" i="28"/>
  <c r="J113" i="28"/>
  <c r="I113" i="28"/>
  <c r="J112" i="28"/>
  <c r="I112" i="28"/>
  <c r="J111" i="28"/>
  <c r="I111" i="28"/>
  <c r="J110" i="28"/>
  <c r="I110" i="28"/>
  <c r="J109" i="28"/>
  <c r="I109" i="28"/>
  <c r="J108" i="28"/>
  <c r="I108" i="28"/>
  <c r="J107" i="28"/>
  <c r="I107" i="28"/>
  <c r="J106" i="28"/>
  <c r="I106" i="28"/>
  <c r="J105" i="28"/>
  <c r="I105" i="28"/>
  <c r="J104" i="28"/>
  <c r="I104" i="28"/>
  <c r="J103" i="28"/>
  <c r="I103" i="28"/>
  <c r="J102" i="28"/>
  <c r="I102" i="28"/>
  <c r="J101" i="28"/>
  <c r="I101" i="28"/>
  <c r="J100" i="28"/>
  <c r="I100" i="28"/>
  <c r="J99" i="28"/>
  <c r="I99" i="28"/>
  <c r="J98" i="28"/>
  <c r="I98" i="28"/>
  <c r="J97" i="28"/>
  <c r="I97" i="28"/>
  <c r="J96" i="28"/>
  <c r="I96" i="28"/>
  <c r="J95" i="28"/>
  <c r="I95" i="28"/>
  <c r="J94" i="28"/>
  <c r="I94" i="28"/>
  <c r="J84" i="28"/>
  <c r="I84" i="28"/>
  <c r="J83" i="28"/>
  <c r="I83" i="28"/>
  <c r="J82" i="28"/>
  <c r="I82" i="28"/>
  <c r="J81" i="28"/>
  <c r="I81" i="28"/>
  <c r="J80" i="28"/>
  <c r="I80" i="28"/>
  <c r="J79" i="28"/>
  <c r="I79" i="28"/>
  <c r="J78" i="28"/>
  <c r="I78" i="28"/>
  <c r="J77" i="28"/>
  <c r="I77" i="28"/>
  <c r="J76" i="28"/>
  <c r="I76" i="28"/>
  <c r="J75" i="28"/>
  <c r="I75" i="28"/>
  <c r="J74" i="28"/>
  <c r="I74" i="28"/>
  <c r="J73" i="28"/>
  <c r="I73" i="28"/>
  <c r="J72" i="28"/>
  <c r="I72" i="28"/>
  <c r="J71" i="28"/>
  <c r="I71" i="28"/>
  <c r="J70" i="28"/>
  <c r="I70" i="28"/>
  <c r="J69" i="28"/>
  <c r="I69" i="28"/>
  <c r="J68" i="28"/>
  <c r="I68" i="28"/>
  <c r="J67" i="28"/>
  <c r="I67" i="28"/>
  <c r="J66" i="28"/>
  <c r="I66" i="28"/>
  <c r="J65" i="28"/>
  <c r="I65" i="28"/>
  <c r="J64" i="28"/>
  <c r="I64" i="28"/>
  <c r="J63" i="28"/>
  <c r="I63" i="28"/>
  <c r="J62" i="28"/>
  <c r="I62" i="28"/>
  <c r="J61" i="28"/>
  <c r="I61" i="28"/>
  <c r="J60" i="28"/>
  <c r="I60" i="28"/>
  <c r="J59" i="28"/>
  <c r="I59" i="28"/>
  <c r="J58" i="28"/>
  <c r="I58" i="28"/>
  <c r="J57" i="28"/>
  <c r="I57" i="28"/>
  <c r="J56" i="28"/>
  <c r="I56" i="28"/>
  <c r="J55" i="28"/>
  <c r="I55" i="28"/>
  <c r="I32" i="28"/>
  <c r="J32" i="28"/>
  <c r="I33" i="28"/>
  <c r="J33" i="28"/>
  <c r="I34" i="28"/>
  <c r="J34" i="28"/>
  <c r="I35" i="28"/>
  <c r="J35" i="28"/>
  <c r="I36" i="28"/>
  <c r="J36" i="28"/>
  <c r="I37" i="28"/>
  <c r="J37" i="28"/>
  <c r="I38" i="28"/>
  <c r="J38" i="28"/>
  <c r="I39" i="28"/>
  <c r="J39" i="28"/>
  <c r="I40" i="28"/>
  <c r="J40"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J43" i="28"/>
  <c r="I43" i="28"/>
  <c r="F43" i="28"/>
  <c r="J42" i="28"/>
  <c r="I42" i="28"/>
  <c r="F42" i="28"/>
  <c r="J41" i="28"/>
  <c r="I41" i="28"/>
  <c r="F41" i="28"/>
  <c r="F40" i="28"/>
  <c r="F39" i="28"/>
  <c r="F38" i="28"/>
  <c r="F37" i="28"/>
  <c r="F36" i="28"/>
  <c r="F35" i="28"/>
  <c r="F34" i="28"/>
  <c r="F33" i="28"/>
  <c r="F32" i="28"/>
  <c r="J31" i="28"/>
  <c r="I31" i="28"/>
  <c r="F31" i="28"/>
  <c r="J30" i="28"/>
  <c r="I30" i="28"/>
  <c r="F30" i="28"/>
  <c r="J29" i="28"/>
  <c r="I29" i="28"/>
  <c r="F29" i="28"/>
  <c r="J28" i="28"/>
  <c r="I28" i="28"/>
  <c r="F28" i="28"/>
  <c r="J27" i="28"/>
  <c r="I27" i="28"/>
  <c r="F27" i="28"/>
  <c r="J26" i="28"/>
  <c r="I26" i="28"/>
  <c r="F26" i="28"/>
  <c r="J25" i="28"/>
  <c r="I25" i="28"/>
  <c r="F25" i="28"/>
  <c r="J24" i="28"/>
  <c r="I24" i="28"/>
  <c r="F24" i="28"/>
  <c r="J23" i="28"/>
  <c r="I23" i="28"/>
  <c r="F23" i="28"/>
  <c r="J22" i="28"/>
  <c r="I22" i="28"/>
  <c r="F22" i="28"/>
  <c r="J21" i="28"/>
  <c r="I21" i="28"/>
  <c r="F21" i="28"/>
  <c r="J20" i="28"/>
  <c r="I20" i="28"/>
  <c r="F20" i="28"/>
  <c r="J19" i="28"/>
  <c r="I19" i="28"/>
  <c r="F19" i="28"/>
  <c r="J18" i="28"/>
  <c r="I18" i="28"/>
  <c r="F18" i="28"/>
  <c r="J17" i="28"/>
  <c r="I17" i="28"/>
  <c r="F17" i="28"/>
  <c r="J16" i="28"/>
  <c r="I16" i="28"/>
  <c r="F16" i="28"/>
  <c r="J15" i="28"/>
  <c r="I15" i="28"/>
  <c r="F15" i="28"/>
  <c r="J14" i="28"/>
  <c r="I14" i="28"/>
  <c r="F14" i="28"/>
  <c r="K41" i="29" l="1"/>
  <c r="K40" i="29"/>
  <c r="K15" i="29"/>
  <c r="K42" i="29"/>
  <c r="K28" i="29"/>
  <c r="K30" i="29"/>
  <c r="K29" i="29"/>
  <c r="K16" i="29"/>
  <c r="K14" i="29"/>
  <c r="H42" i="27"/>
  <c r="I42" i="27" s="1"/>
  <c r="M41" i="27"/>
  <c r="J41" i="27"/>
  <c r="H41" i="27"/>
  <c r="I41" i="27" s="1"/>
  <c r="F41" i="27"/>
  <c r="C41" i="27"/>
  <c r="M40" i="27"/>
  <c r="J40" i="27"/>
  <c r="H40" i="27"/>
  <c r="I40" i="27" s="1"/>
  <c r="F40" i="27"/>
  <c r="C40" i="27"/>
  <c r="M30" i="27"/>
  <c r="H30" i="27"/>
  <c r="I30" i="27" s="1"/>
  <c r="M29" i="27"/>
  <c r="J29" i="27"/>
  <c r="H29" i="27"/>
  <c r="I29" i="27" s="1"/>
  <c r="F29" i="27"/>
  <c r="C29" i="27"/>
  <c r="M28" i="27"/>
  <c r="J28" i="27"/>
  <c r="H28" i="27"/>
  <c r="I28" i="27" s="1"/>
  <c r="F28" i="27"/>
  <c r="C28" i="27"/>
  <c r="H167" i="26"/>
  <c r="I167" i="26" s="1"/>
  <c r="M166" i="26"/>
  <c r="J166" i="26"/>
  <c r="H166" i="26"/>
  <c r="I166" i="26" s="1"/>
  <c r="F166" i="26"/>
  <c r="C166" i="26"/>
  <c r="M165" i="26"/>
  <c r="J165" i="26"/>
  <c r="H165" i="26"/>
  <c r="I165" i="26" s="1"/>
  <c r="K165" i="26" s="1"/>
  <c r="F165" i="26"/>
  <c r="C165" i="26"/>
  <c r="I155" i="26"/>
  <c r="K155" i="26" s="1"/>
  <c r="H155" i="26"/>
  <c r="M154" i="26"/>
  <c r="J154" i="26"/>
  <c r="H154" i="26"/>
  <c r="I154" i="26" s="1"/>
  <c r="F154" i="26"/>
  <c r="C154" i="26"/>
  <c r="M153" i="26"/>
  <c r="J153" i="26"/>
  <c r="H153" i="26"/>
  <c r="I153" i="26" s="1"/>
  <c r="F153" i="26"/>
  <c r="C153" i="26"/>
  <c r="H143" i="26"/>
  <c r="I143" i="26" s="1"/>
  <c r="M142" i="26"/>
  <c r="J142" i="26"/>
  <c r="H142" i="26"/>
  <c r="I142" i="26" s="1"/>
  <c r="F142" i="26"/>
  <c r="C142" i="26"/>
  <c r="M141" i="26"/>
  <c r="J141" i="26"/>
  <c r="H141" i="26"/>
  <c r="I141" i="26" s="1"/>
  <c r="F141" i="26"/>
  <c r="C141" i="26"/>
  <c r="M131" i="26"/>
  <c r="H131" i="26"/>
  <c r="I131" i="26" s="1"/>
  <c r="K131" i="26" s="1"/>
  <c r="M130" i="26"/>
  <c r="J130" i="26"/>
  <c r="H130" i="26"/>
  <c r="I130" i="26" s="1"/>
  <c r="F130" i="26"/>
  <c r="C130" i="26"/>
  <c r="M129" i="26"/>
  <c r="J129" i="26"/>
  <c r="H129" i="26"/>
  <c r="I129" i="26" s="1"/>
  <c r="F129" i="26"/>
  <c r="C129" i="26"/>
  <c r="M119" i="26"/>
  <c r="H119" i="26"/>
  <c r="I119" i="26" s="1"/>
  <c r="M118" i="26"/>
  <c r="J118" i="26"/>
  <c r="H118" i="26"/>
  <c r="I118" i="26" s="1"/>
  <c r="F118" i="26"/>
  <c r="C118" i="26"/>
  <c r="M117" i="26"/>
  <c r="J117" i="26"/>
  <c r="H117" i="26"/>
  <c r="I117" i="26" s="1"/>
  <c r="F117" i="26"/>
  <c r="C117" i="26"/>
  <c r="M107" i="26"/>
  <c r="I107" i="26"/>
  <c r="K107" i="26" s="1"/>
  <c r="H107" i="26"/>
  <c r="M106" i="26"/>
  <c r="J106" i="26"/>
  <c r="H106" i="26"/>
  <c r="I106" i="26" s="1"/>
  <c r="F106" i="26"/>
  <c r="C106" i="26"/>
  <c r="M105" i="26"/>
  <c r="J105" i="26"/>
  <c r="H105" i="26"/>
  <c r="I105" i="26" s="1"/>
  <c r="K105" i="26" s="1"/>
  <c r="F105" i="26"/>
  <c r="C105" i="26"/>
  <c r="K167" i="26" l="1"/>
  <c r="K153" i="26"/>
  <c r="K154" i="26"/>
  <c r="K142" i="26"/>
  <c r="K143" i="26"/>
  <c r="K129" i="26"/>
  <c r="K119" i="26"/>
  <c r="K118" i="26"/>
  <c r="K117" i="26"/>
  <c r="K30" i="27"/>
  <c r="K42" i="27"/>
  <c r="K28" i="27"/>
  <c r="K29" i="27"/>
  <c r="K40" i="27"/>
  <c r="K41" i="27"/>
  <c r="K106" i="26"/>
  <c r="K130" i="26"/>
  <c r="K141" i="26"/>
  <c r="K166" i="26"/>
  <c r="M16" i="27"/>
  <c r="J16" i="27"/>
  <c r="H16" i="27"/>
  <c r="I16" i="27" s="1"/>
  <c r="F16" i="27"/>
  <c r="C16" i="27"/>
  <c r="M15" i="27"/>
  <c r="J15" i="27"/>
  <c r="H15" i="27"/>
  <c r="I15" i="27" s="1"/>
  <c r="F15" i="27"/>
  <c r="C15" i="27"/>
  <c r="M14" i="27"/>
  <c r="J14" i="27"/>
  <c r="H14" i="27"/>
  <c r="I14" i="27" s="1"/>
  <c r="F14" i="27"/>
  <c r="C14" i="27"/>
  <c r="K14" i="27" l="1"/>
  <c r="K16" i="27"/>
  <c r="K15" i="27"/>
  <c r="M93" i="26" l="1"/>
  <c r="H93" i="26"/>
  <c r="I93" i="26" s="1"/>
  <c r="M92" i="26"/>
  <c r="J92" i="26"/>
  <c r="H92" i="26"/>
  <c r="I92" i="26" s="1"/>
  <c r="F92" i="26"/>
  <c r="C92" i="26"/>
  <c r="M91" i="26"/>
  <c r="J91" i="26"/>
  <c r="H91" i="26"/>
  <c r="I91" i="26" s="1"/>
  <c r="F91" i="26"/>
  <c r="C91" i="26"/>
  <c r="M81" i="26"/>
  <c r="H81" i="26"/>
  <c r="I81" i="26" s="1"/>
  <c r="M80" i="26"/>
  <c r="J80" i="26"/>
  <c r="H80" i="26"/>
  <c r="I80" i="26" s="1"/>
  <c r="F80" i="26"/>
  <c r="C80" i="26"/>
  <c r="M79" i="26"/>
  <c r="J79" i="26"/>
  <c r="H79" i="26"/>
  <c r="I79" i="26" s="1"/>
  <c r="F79" i="26"/>
  <c r="C79" i="26"/>
  <c r="M69" i="26"/>
  <c r="H69" i="26"/>
  <c r="I69" i="26" s="1"/>
  <c r="M68" i="26"/>
  <c r="J68" i="26"/>
  <c r="H68" i="26"/>
  <c r="I68" i="26" s="1"/>
  <c r="F68" i="26"/>
  <c r="C68" i="26"/>
  <c r="M67" i="26"/>
  <c r="J67" i="26"/>
  <c r="H67" i="26"/>
  <c r="I67" i="26" s="1"/>
  <c r="F67" i="26"/>
  <c r="C67" i="26"/>
  <c r="M55" i="26"/>
  <c r="H55" i="26"/>
  <c r="I55" i="26" s="1"/>
  <c r="M54" i="26"/>
  <c r="J54" i="26"/>
  <c r="H54" i="26"/>
  <c r="I54" i="26" s="1"/>
  <c r="F54" i="26"/>
  <c r="C54" i="26"/>
  <c r="M53" i="26"/>
  <c r="J53" i="26"/>
  <c r="H53" i="26"/>
  <c r="I53" i="26" s="1"/>
  <c r="F53" i="26"/>
  <c r="C53" i="26"/>
  <c r="H43" i="26"/>
  <c r="I43" i="26" s="1"/>
  <c r="M42" i="26"/>
  <c r="J42" i="26"/>
  <c r="H42" i="26"/>
  <c r="I42" i="26" s="1"/>
  <c r="F42" i="26"/>
  <c r="C42" i="26"/>
  <c r="M41" i="26"/>
  <c r="H41" i="26"/>
  <c r="I41" i="26" s="1"/>
  <c r="F41" i="26"/>
  <c r="C41" i="26"/>
  <c r="M31" i="26"/>
  <c r="H31" i="26"/>
  <c r="I31" i="26" s="1"/>
  <c r="M30" i="26"/>
  <c r="J30" i="26"/>
  <c r="H30" i="26"/>
  <c r="I30" i="26" s="1"/>
  <c r="F30" i="26"/>
  <c r="C30" i="26"/>
  <c r="M29" i="26"/>
  <c r="H29" i="26"/>
  <c r="I29" i="26" s="1"/>
  <c r="F29" i="26"/>
  <c r="C29" i="26"/>
  <c r="M16" i="26"/>
  <c r="J16" i="26"/>
  <c r="H16" i="26"/>
  <c r="I16" i="26" s="1"/>
  <c r="F16" i="26"/>
  <c r="C16" i="26"/>
  <c r="M15" i="26"/>
  <c r="J15" i="26"/>
  <c r="H15" i="26"/>
  <c r="I15" i="26" s="1"/>
  <c r="F15" i="26"/>
  <c r="C15" i="26"/>
  <c r="M14" i="26"/>
  <c r="J14" i="26"/>
  <c r="H14" i="26"/>
  <c r="I14" i="26" s="1"/>
  <c r="F14" i="26"/>
  <c r="C14" i="26"/>
  <c r="K81" i="26" l="1"/>
  <c r="K29" i="26"/>
  <c r="K42" i="26"/>
  <c r="K79" i="26"/>
  <c r="K69" i="26"/>
  <c r="K91" i="26"/>
  <c r="K93" i="26"/>
  <c r="K67" i="26"/>
  <c r="K68" i="26"/>
  <c r="K31" i="26"/>
  <c r="K92" i="26"/>
  <c r="K55" i="26"/>
  <c r="K53" i="26"/>
  <c r="K54" i="26"/>
  <c r="K41" i="26"/>
  <c r="K43" i="26"/>
  <c r="K30" i="26"/>
  <c r="K14" i="26"/>
  <c r="K15" i="26"/>
  <c r="K16" i="26"/>
  <c r="F41" i="25"/>
  <c r="F42" i="25"/>
  <c r="C111" i="25"/>
  <c r="F111" i="25"/>
  <c r="H111" i="25"/>
  <c r="I111" i="25" s="1"/>
  <c r="J111" i="25"/>
  <c r="M111" i="25"/>
  <c r="C112" i="25"/>
  <c r="F112" i="25"/>
  <c r="H112" i="25"/>
  <c r="I112" i="25" s="1"/>
  <c r="K112" i="25" s="1"/>
  <c r="J112" i="25"/>
  <c r="M112" i="25"/>
  <c r="C113" i="25"/>
  <c r="F113" i="25"/>
  <c r="H113" i="25"/>
  <c r="I113" i="25" s="1"/>
  <c r="J113" i="25"/>
  <c r="M113" i="25"/>
  <c r="C114" i="25"/>
  <c r="F114" i="25"/>
  <c r="H114" i="25"/>
  <c r="I114" i="25" s="1"/>
  <c r="K114" i="25" s="1"/>
  <c r="J114" i="25"/>
  <c r="M114" i="25"/>
  <c r="C115" i="25"/>
  <c r="F115" i="25"/>
  <c r="H115" i="25"/>
  <c r="I115" i="25"/>
  <c r="J115" i="25"/>
  <c r="M115" i="25"/>
  <c r="C116" i="25"/>
  <c r="F116" i="25"/>
  <c r="H116" i="25"/>
  <c r="I116" i="25" s="1"/>
  <c r="J116" i="25"/>
  <c r="C117" i="25"/>
  <c r="F117" i="25"/>
  <c r="H117" i="25"/>
  <c r="I117" i="25" s="1"/>
  <c r="J117" i="25"/>
  <c r="M117" i="25"/>
  <c r="C118" i="25"/>
  <c r="F118" i="25"/>
  <c r="H118" i="25"/>
  <c r="I118" i="25" s="1"/>
  <c r="J118" i="25"/>
  <c r="M118" i="25"/>
  <c r="C119" i="25"/>
  <c r="F119" i="25"/>
  <c r="H119" i="25"/>
  <c r="I119" i="25" s="1"/>
  <c r="J119" i="25"/>
  <c r="M119" i="25"/>
  <c r="F120" i="25"/>
  <c r="C121" i="25"/>
  <c r="F121" i="25"/>
  <c r="H121" i="25"/>
  <c r="I121" i="25" s="1"/>
  <c r="J121" i="25"/>
  <c r="M121" i="25"/>
  <c r="C122" i="25"/>
  <c r="F122" i="25"/>
  <c r="H122" i="25"/>
  <c r="I122" i="25" s="1"/>
  <c r="J122" i="25"/>
  <c r="M122" i="25"/>
  <c r="C123" i="25"/>
  <c r="F123" i="25"/>
  <c r="H123" i="25"/>
  <c r="I123" i="25" s="1"/>
  <c r="J123" i="25"/>
  <c r="M123" i="25"/>
  <c r="C124" i="25"/>
  <c r="F124" i="25"/>
  <c r="H124" i="25"/>
  <c r="I124" i="25" s="1"/>
  <c r="J124" i="25"/>
  <c r="C69" i="25"/>
  <c r="F69" i="25"/>
  <c r="H69" i="25"/>
  <c r="I69" i="25"/>
  <c r="K69" i="25" s="1"/>
  <c r="J69" i="25"/>
  <c r="M69" i="25"/>
  <c r="C70" i="25"/>
  <c r="F70" i="25"/>
  <c r="H70" i="25"/>
  <c r="I70" i="25" s="1"/>
  <c r="J70" i="25"/>
  <c r="M70" i="25"/>
  <c r="C71" i="25"/>
  <c r="F71" i="25"/>
  <c r="H71" i="25"/>
  <c r="I71" i="25" s="1"/>
  <c r="J71" i="25"/>
  <c r="M71" i="25"/>
  <c r="C72" i="25"/>
  <c r="F72" i="25"/>
  <c r="H72" i="25"/>
  <c r="I72" i="25" s="1"/>
  <c r="J72" i="25"/>
  <c r="M72" i="25"/>
  <c r="C73" i="25"/>
  <c r="F73" i="25"/>
  <c r="H73" i="25"/>
  <c r="I73" i="25" s="1"/>
  <c r="K73" i="25" s="1"/>
  <c r="J73" i="25"/>
  <c r="M73" i="25"/>
  <c r="C74" i="25"/>
  <c r="F74" i="25"/>
  <c r="H74" i="25"/>
  <c r="I74" i="25" s="1"/>
  <c r="J74" i="25"/>
  <c r="M74" i="25"/>
  <c r="C75" i="25"/>
  <c r="F75" i="25"/>
  <c r="H75" i="25"/>
  <c r="I75" i="25" s="1"/>
  <c r="J75" i="25"/>
  <c r="M75" i="25"/>
  <c r="C76" i="25"/>
  <c r="F76" i="25"/>
  <c r="H76" i="25"/>
  <c r="I76" i="25" s="1"/>
  <c r="J76" i="25"/>
  <c r="M76" i="25"/>
  <c r="F77" i="25"/>
  <c r="C78" i="25"/>
  <c r="F78" i="25"/>
  <c r="H78" i="25"/>
  <c r="I78" i="25" s="1"/>
  <c r="J78" i="25"/>
  <c r="M78" i="25"/>
  <c r="C79" i="25"/>
  <c r="F79" i="25"/>
  <c r="H79" i="25"/>
  <c r="I79" i="25" s="1"/>
  <c r="K79" i="25" s="1"/>
  <c r="J79" i="25"/>
  <c r="M79" i="25"/>
  <c r="C80" i="25"/>
  <c r="F80" i="25"/>
  <c r="H80" i="25"/>
  <c r="I80" i="25" s="1"/>
  <c r="J80" i="25"/>
  <c r="M80" i="25"/>
  <c r="C81" i="25"/>
  <c r="F81" i="25"/>
  <c r="H81" i="25"/>
  <c r="I81" i="25" s="1"/>
  <c r="J81" i="25"/>
  <c r="M81" i="25"/>
  <c r="C82" i="25"/>
  <c r="F82" i="25"/>
  <c r="H82" i="25"/>
  <c r="I82" i="25" s="1"/>
  <c r="K82" i="25" s="1"/>
  <c r="J82" i="25"/>
  <c r="M82" i="25"/>
  <c r="C16" i="25"/>
  <c r="F16" i="25"/>
  <c r="H16" i="25"/>
  <c r="I16" i="25" s="1"/>
  <c r="J16" i="25"/>
  <c r="M16" i="25"/>
  <c r="C22" i="25"/>
  <c r="F22" i="25"/>
  <c r="H22" i="25"/>
  <c r="I22" i="25" s="1"/>
  <c r="K22" i="25" s="1"/>
  <c r="J22" i="25"/>
  <c r="M22" i="25"/>
  <c r="C23" i="25"/>
  <c r="F23" i="25"/>
  <c r="H23" i="25"/>
  <c r="I23" i="25" s="1"/>
  <c r="J23" i="25"/>
  <c r="M23" i="25"/>
  <c r="C24" i="25"/>
  <c r="F24" i="25"/>
  <c r="H24" i="25"/>
  <c r="I24" i="25" s="1"/>
  <c r="J24" i="25"/>
  <c r="M24" i="25"/>
  <c r="C25" i="25"/>
  <c r="F25" i="25"/>
  <c r="H25" i="25"/>
  <c r="I25" i="25" s="1"/>
  <c r="J25" i="25"/>
  <c r="M25" i="25"/>
  <c r="C26" i="25"/>
  <c r="F26" i="25"/>
  <c r="H26" i="25"/>
  <c r="I26" i="25" s="1"/>
  <c r="K26" i="25" s="1"/>
  <c r="J26" i="25"/>
  <c r="M26" i="25"/>
  <c r="C27" i="25"/>
  <c r="F27" i="25"/>
  <c r="H27" i="25"/>
  <c r="I27" i="25" s="1"/>
  <c r="J27" i="25"/>
  <c r="M27" i="25"/>
  <c r="C28" i="25"/>
  <c r="F28" i="25"/>
  <c r="H28" i="25"/>
  <c r="I28" i="25" s="1"/>
  <c r="J28" i="25"/>
  <c r="M28" i="25"/>
  <c r="C29" i="25"/>
  <c r="F29" i="25"/>
  <c r="H29" i="25"/>
  <c r="I29" i="25" s="1"/>
  <c r="J29" i="25"/>
  <c r="M29" i="25"/>
  <c r="C30" i="25"/>
  <c r="F30" i="25"/>
  <c r="H30" i="25"/>
  <c r="I30" i="25" s="1"/>
  <c r="J30" i="25"/>
  <c r="M30" i="25"/>
  <c r="C31" i="25"/>
  <c r="F31" i="25"/>
  <c r="H31" i="25"/>
  <c r="I31" i="25" s="1"/>
  <c r="J31" i="25"/>
  <c r="M31" i="25"/>
  <c r="F32" i="25"/>
  <c r="C33" i="25"/>
  <c r="F33" i="25"/>
  <c r="H33" i="25"/>
  <c r="I33" i="25" s="1"/>
  <c r="K33" i="25" s="1"/>
  <c r="J33" i="25"/>
  <c r="M33" i="25"/>
  <c r="C34" i="25"/>
  <c r="F34" i="25"/>
  <c r="H34" i="25"/>
  <c r="I34" i="25"/>
  <c r="J34" i="25"/>
  <c r="M34" i="25"/>
  <c r="F131" i="25"/>
  <c r="H131" i="25"/>
  <c r="I131" i="25" s="1"/>
  <c r="J131" i="25"/>
  <c r="C131" i="25"/>
  <c r="M92" i="25"/>
  <c r="M62" i="25"/>
  <c r="M63" i="25"/>
  <c r="M64" i="25"/>
  <c r="M65" i="25"/>
  <c r="M66" i="25"/>
  <c r="M67" i="25"/>
  <c r="M68" i="25"/>
  <c r="M84" i="25"/>
  <c r="M85" i="25"/>
  <c r="M88" i="25"/>
  <c r="M89" i="25"/>
  <c r="M90" i="25"/>
  <c r="J88" i="25"/>
  <c r="H88" i="25"/>
  <c r="I88" i="25" s="1"/>
  <c r="C88" i="25"/>
  <c r="M43" i="25"/>
  <c r="I43" i="25"/>
  <c r="J43" i="25"/>
  <c r="K43" i="25" s="1"/>
  <c r="H43" i="25"/>
  <c r="C43" i="25"/>
  <c r="I135" i="25"/>
  <c r="H135" i="25"/>
  <c r="M134" i="25"/>
  <c r="J134" i="25"/>
  <c r="H134" i="25"/>
  <c r="I134" i="25" s="1"/>
  <c r="F134" i="25"/>
  <c r="C134" i="25"/>
  <c r="M133" i="25"/>
  <c r="J133" i="25"/>
  <c r="H133" i="25"/>
  <c r="I133" i="25" s="1"/>
  <c r="F133" i="25"/>
  <c r="C133" i="25"/>
  <c r="M132" i="25"/>
  <c r="J132" i="25"/>
  <c r="I132" i="25"/>
  <c r="H132" i="25"/>
  <c r="F132" i="25"/>
  <c r="C132" i="25"/>
  <c r="F130" i="25"/>
  <c r="F129" i="25"/>
  <c r="M128" i="25"/>
  <c r="J128" i="25"/>
  <c r="H128" i="25"/>
  <c r="I128" i="25" s="1"/>
  <c r="F128" i="25"/>
  <c r="C128" i="25"/>
  <c r="M127" i="25"/>
  <c r="J127" i="25"/>
  <c r="H127" i="25"/>
  <c r="I127" i="25" s="1"/>
  <c r="F127" i="25"/>
  <c r="C127" i="25"/>
  <c r="M126" i="25"/>
  <c r="J126" i="25"/>
  <c r="H126" i="25"/>
  <c r="I126" i="25" s="1"/>
  <c r="F126" i="25"/>
  <c r="C126" i="25"/>
  <c r="M125" i="25"/>
  <c r="J125" i="25"/>
  <c r="H125" i="25"/>
  <c r="I125" i="25" s="1"/>
  <c r="K125" i="25" s="1"/>
  <c r="F125" i="25"/>
  <c r="C125" i="25"/>
  <c r="M110" i="25"/>
  <c r="J110" i="25"/>
  <c r="H110" i="25"/>
  <c r="I110" i="25" s="1"/>
  <c r="F110" i="25"/>
  <c r="C110" i="25"/>
  <c r="M109" i="25"/>
  <c r="J109" i="25"/>
  <c r="H109" i="25"/>
  <c r="I109" i="25" s="1"/>
  <c r="F109" i="25"/>
  <c r="C109" i="25"/>
  <c r="M108" i="25"/>
  <c r="J108" i="25"/>
  <c r="H108" i="25"/>
  <c r="I108" i="25" s="1"/>
  <c r="F108" i="25"/>
  <c r="C108" i="25"/>
  <c r="M107" i="25"/>
  <c r="J107" i="25"/>
  <c r="H107" i="25"/>
  <c r="I107" i="25" s="1"/>
  <c r="K107" i="25" s="1"/>
  <c r="F107" i="25"/>
  <c r="C107" i="25"/>
  <c r="M106" i="25"/>
  <c r="J106" i="25"/>
  <c r="H106" i="25"/>
  <c r="I106" i="25" s="1"/>
  <c r="F106" i="25"/>
  <c r="C106" i="25"/>
  <c r="M105" i="25"/>
  <c r="J105" i="25"/>
  <c r="H105" i="25"/>
  <c r="I105" i="25" s="1"/>
  <c r="F105" i="25"/>
  <c r="C105" i="25"/>
  <c r="M104" i="25"/>
  <c r="J104" i="25"/>
  <c r="H104" i="25"/>
  <c r="I104" i="25" s="1"/>
  <c r="F104" i="25"/>
  <c r="C104" i="25"/>
  <c r="M103" i="25"/>
  <c r="J103" i="25"/>
  <c r="H103" i="25"/>
  <c r="I103" i="25" s="1"/>
  <c r="F103" i="25"/>
  <c r="C103" i="25"/>
  <c r="M102" i="25"/>
  <c r="J102" i="25"/>
  <c r="H102" i="25"/>
  <c r="I102" i="25" s="1"/>
  <c r="F102" i="25"/>
  <c r="C102" i="25"/>
  <c r="H92" i="25"/>
  <c r="I92" i="25" s="1"/>
  <c r="M91" i="25"/>
  <c r="J91" i="25"/>
  <c r="H91" i="25"/>
  <c r="I91" i="25" s="1"/>
  <c r="F91" i="25"/>
  <c r="C91" i="25"/>
  <c r="J90" i="25"/>
  <c r="H90" i="25"/>
  <c r="I90" i="25" s="1"/>
  <c r="F90" i="25"/>
  <c r="C90" i="25"/>
  <c r="J89" i="25"/>
  <c r="H89" i="25"/>
  <c r="I89" i="25" s="1"/>
  <c r="F89" i="25"/>
  <c r="C89" i="25"/>
  <c r="F88" i="25"/>
  <c r="F87" i="25"/>
  <c r="F86" i="25"/>
  <c r="J85" i="25"/>
  <c r="H85" i="25"/>
  <c r="I85" i="25" s="1"/>
  <c r="F85" i="25"/>
  <c r="C85" i="25"/>
  <c r="J84" i="25"/>
  <c r="H84" i="25"/>
  <c r="I84" i="25" s="1"/>
  <c r="F84" i="25"/>
  <c r="C84" i="25"/>
  <c r="J83" i="25"/>
  <c r="H83" i="25"/>
  <c r="I83" i="25" s="1"/>
  <c r="F83" i="25"/>
  <c r="C83" i="25"/>
  <c r="J68" i="25"/>
  <c r="H68" i="25"/>
  <c r="I68" i="25" s="1"/>
  <c r="F68" i="25"/>
  <c r="C68" i="25"/>
  <c r="J67" i="25"/>
  <c r="H67" i="25"/>
  <c r="I67" i="25" s="1"/>
  <c r="F67" i="25"/>
  <c r="C67" i="25"/>
  <c r="J66" i="25"/>
  <c r="H66" i="25"/>
  <c r="I66" i="25" s="1"/>
  <c r="F66" i="25"/>
  <c r="C66" i="25"/>
  <c r="J65" i="25"/>
  <c r="H65" i="25"/>
  <c r="I65" i="25" s="1"/>
  <c r="F65" i="25"/>
  <c r="C65" i="25"/>
  <c r="J64" i="25"/>
  <c r="H64" i="25"/>
  <c r="I64" i="25" s="1"/>
  <c r="F64" i="25"/>
  <c r="C64" i="25"/>
  <c r="J63" i="25"/>
  <c r="H63" i="25"/>
  <c r="I63" i="25" s="1"/>
  <c r="F63" i="25"/>
  <c r="C63" i="25"/>
  <c r="J62" i="25"/>
  <c r="H62" i="25"/>
  <c r="I62" i="25" s="1"/>
  <c r="F62" i="25"/>
  <c r="C62" i="25"/>
  <c r="M61" i="25"/>
  <c r="J61" i="25"/>
  <c r="H61" i="25"/>
  <c r="I61" i="25" s="1"/>
  <c r="F61" i="25"/>
  <c r="C61" i="25"/>
  <c r="M60" i="25"/>
  <c r="J60" i="25"/>
  <c r="H60" i="25"/>
  <c r="I60" i="25" s="1"/>
  <c r="F60" i="25"/>
  <c r="C60" i="25"/>
  <c r="M59" i="25"/>
  <c r="J59" i="25"/>
  <c r="H59" i="25"/>
  <c r="I59" i="25" s="1"/>
  <c r="F59" i="25"/>
  <c r="C59" i="25"/>
  <c r="M47" i="25"/>
  <c r="H47" i="25"/>
  <c r="I47" i="25" s="1"/>
  <c r="F47" i="25"/>
  <c r="C47" i="25"/>
  <c r="M46" i="25"/>
  <c r="J46" i="25"/>
  <c r="H46" i="25"/>
  <c r="I46" i="25" s="1"/>
  <c r="F46" i="25"/>
  <c r="C46" i="25"/>
  <c r="M45" i="25"/>
  <c r="J45" i="25"/>
  <c r="H45" i="25"/>
  <c r="I45" i="25" s="1"/>
  <c r="F45" i="25"/>
  <c r="C45" i="25"/>
  <c r="M44" i="25"/>
  <c r="J44" i="25"/>
  <c r="H44" i="25"/>
  <c r="I44" i="25" s="1"/>
  <c r="F44" i="25"/>
  <c r="C44" i="25"/>
  <c r="F43" i="25"/>
  <c r="M40" i="25"/>
  <c r="J40" i="25"/>
  <c r="H40" i="25"/>
  <c r="I40" i="25" s="1"/>
  <c r="F40" i="25"/>
  <c r="C40" i="25"/>
  <c r="M39" i="25"/>
  <c r="J39" i="25"/>
  <c r="H39" i="25"/>
  <c r="I39" i="25" s="1"/>
  <c r="F39" i="25"/>
  <c r="C39" i="25"/>
  <c r="M38" i="25"/>
  <c r="J38" i="25"/>
  <c r="H38" i="25"/>
  <c r="I38" i="25" s="1"/>
  <c r="F38" i="25"/>
  <c r="C38" i="25"/>
  <c r="M37" i="25"/>
  <c r="J37" i="25"/>
  <c r="H37" i="25"/>
  <c r="I37" i="25" s="1"/>
  <c r="F37" i="25"/>
  <c r="C37" i="25"/>
  <c r="M36" i="25"/>
  <c r="J36" i="25"/>
  <c r="H36" i="25"/>
  <c r="I36" i="25" s="1"/>
  <c r="F36" i="25"/>
  <c r="C36" i="25"/>
  <c r="M35" i="25"/>
  <c r="J35" i="25"/>
  <c r="H35" i="25"/>
  <c r="I35" i="25" s="1"/>
  <c r="F35" i="25"/>
  <c r="C35" i="25"/>
  <c r="M21" i="25"/>
  <c r="J21" i="25"/>
  <c r="H21" i="25"/>
  <c r="I21" i="25" s="1"/>
  <c r="F21" i="25"/>
  <c r="C21" i="25"/>
  <c r="M20" i="25"/>
  <c r="J20" i="25"/>
  <c r="H20" i="25"/>
  <c r="I20" i="25" s="1"/>
  <c r="F20" i="25"/>
  <c r="C20" i="25"/>
  <c r="M19" i="25"/>
  <c r="J19" i="25"/>
  <c r="H19" i="25"/>
  <c r="I19" i="25" s="1"/>
  <c r="F19" i="25"/>
  <c r="C19" i="25"/>
  <c r="M18" i="25"/>
  <c r="J18" i="25"/>
  <c r="H18" i="25"/>
  <c r="I18" i="25" s="1"/>
  <c r="F18" i="25"/>
  <c r="C18" i="25"/>
  <c r="M17" i="25"/>
  <c r="J17" i="25"/>
  <c r="H17" i="25"/>
  <c r="I17" i="25" s="1"/>
  <c r="F17" i="25"/>
  <c r="C17" i="25"/>
  <c r="M15" i="25"/>
  <c r="J15" i="25"/>
  <c r="H15" i="25"/>
  <c r="I15" i="25" s="1"/>
  <c r="F15" i="25"/>
  <c r="C15" i="25"/>
  <c r="M14" i="25"/>
  <c r="J14" i="25"/>
  <c r="H14" i="25"/>
  <c r="I14" i="25" s="1"/>
  <c r="F14" i="25"/>
  <c r="C14" i="25"/>
  <c r="M31" i="24"/>
  <c r="H31" i="24"/>
  <c r="I31" i="24" s="1"/>
  <c r="C31" i="24"/>
  <c r="M33" i="24"/>
  <c r="H33" i="24"/>
  <c r="I33" i="24" s="1"/>
  <c r="F33" i="24"/>
  <c r="C33" i="24"/>
  <c r="M32" i="24"/>
  <c r="J32" i="24"/>
  <c r="H32" i="24"/>
  <c r="I32" i="24" s="1"/>
  <c r="F32" i="24"/>
  <c r="C32" i="24"/>
  <c r="J31" i="24"/>
  <c r="F31" i="24"/>
  <c r="M30" i="24"/>
  <c r="J30" i="24"/>
  <c r="H30" i="24"/>
  <c r="I30" i="24" s="1"/>
  <c r="F30" i="24"/>
  <c r="C30" i="24"/>
  <c r="F29" i="24"/>
  <c r="M28" i="24"/>
  <c r="J28" i="24"/>
  <c r="H28" i="24"/>
  <c r="I28" i="24" s="1"/>
  <c r="F28" i="24"/>
  <c r="C28" i="24"/>
  <c r="M27" i="24"/>
  <c r="J27" i="24"/>
  <c r="H27" i="24"/>
  <c r="I27" i="24" s="1"/>
  <c r="F27" i="24"/>
  <c r="C27" i="24"/>
  <c r="M26" i="24"/>
  <c r="J26" i="24"/>
  <c r="H26" i="24"/>
  <c r="I26" i="24" s="1"/>
  <c r="F26" i="24"/>
  <c r="C26" i="24"/>
  <c r="M25" i="24"/>
  <c r="J25" i="24"/>
  <c r="H25" i="24"/>
  <c r="I25" i="24" s="1"/>
  <c r="F25" i="24"/>
  <c r="C25" i="24"/>
  <c r="M24" i="24"/>
  <c r="J24" i="24"/>
  <c r="H24" i="24"/>
  <c r="I24" i="24" s="1"/>
  <c r="F24" i="24"/>
  <c r="C24" i="24"/>
  <c r="M23" i="24"/>
  <c r="J23" i="24"/>
  <c r="H23" i="24"/>
  <c r="I23" i="24" s="1"/>
  <c r="F23" i="24"/>
  <c r="C23" i="24"/>
  <c r="M22" i="24"/>
  <c r="J22" i="24"/>
  <c r="H22" i="24"/>
  <c r="I22" i="24" s="1"/>
  <c r="F22" i="24"/>
  <c r="C22" i="24"/>
  <c r="M21" i="24"/>
  <c r="J21" i="24"/>
  <c r="H21" i="24"/>
  <c r="I21" i="24" s="1"/>
  <c r="F21" i="24"/>
  <c r="C21" i="24"/>
  <c r="M20" i="24"/>
  <c r="J20" i="24"/>
  <c r="H20" i="24"/>
  <c r="I20" i="24" s="1"/>
  <c r="F20" i="24"/>
  <c r="C20" i="24"/>
  <c r="M19" i="24"/>
  <c r="J19" i="24"/>
  <c r="H19" i="24"/>
  <c r="I19" i="24" s="1"/>
  <c r="F19" i="24"/>
  <c r="C19" i="24"/>
  <c r="M18" i="24"/>
  <c r="J18" i="24"/>
  <c r="H18" i="24"/>
  <c r="I18" i="24" s="1"/>
  <c r="F18" i="24"/>
  <c r="C18" i="24"/>
  <c r="M17" i="24"/>
  <c r="J17" i="24"/>
  <c r="H17" i="24"/>
  <c r="I17" i="24" s="1"/>
  <c r="F17" i="24"/>
  <c r="C17" i="24"/>
  <c r="M16" i="24"/>
  <c r="J16" i="24"/>
  <c r="H16" i="24"/>
  <c r="I16" i="24" s="1"/>
  <c r="F16" i="24"/>
  <c r="C16" i="24"/>
  <c r="M15" i="24"/>
  <c r="J15" i="24"/>
  <c r="H15" i="24"/>
  <c r="I15" i="24" s="1"/>
  <c r="F15" i="24"/>
  <c r="C15" i="24"/>
  <c r="M14" i="24"/>
  <c r="J14" i="24"/>
  <c r="H14" i="24"/>
  <c r="I14" i="24" s="1"/>
  <c r="F14" i="24"/>
  <c r="C14" i="24"/>
  <c r="K119" i="25" l="1"/>
  <c r="K115" i="25"/>
  <c r="K122" i="25"/>
  <c r="K111" i="25"/>
  <c r="K116" i="25"/>
  <c r="K113" i="25"/>
  <c r="K124" i="25"/>
  <c r="K121" i="25"/>
  <c r="K118" i="25"/>
  <c r="K123" i="25"/>
  <c r="K117" i="25"/>
  <c r="K60" i="25"/>
  <c r="K80" i="25"/>
  <c r="K76" i="25"/>
  <c r="K70" i="25"/>
  <c r="K88" i="25"/>
  <c r="K91" i="25"/>
  <c r="K81" i="25"/>
  <c r="K78" i="25"/>
  <c r="K75" i="25"/>
  <c r="K72" i="25"/>
  <c r="K74" i="25"/>
  <c r="K71" i="25"/>
  <c r="K28" i="25"/>
  <c r="K25" i="25"/>
  <c r="K34" i="25"/>
  <c r="K31" i="25"/>
  <c r="K30" i="25"/>
  <c r="K23" i="25"/>
  <c r="K27" i="25"/>
  <c r="K24" i="25"/>
  <c r="K29" i="25"/>
  <c r="K16" i="25"/>
  <c r="K105" i="25"/>
  <c r="K109" i="25"/>
  <c r="K127" i="25"/>
  <c r="K103" i="25"/>
  <c r="K131" i="25"/>
  <c r="K132" i="25"/>
  <c r="K135" i="25"/>
  <c r="K104" i="25"/>
  <c r="K108" i="25"/>
  <c r="K126" i="25"/>
  <c r="K133" i="25"/>
  <c r="K134" i="25"/>
  <c r="K106" i="25"/>
  <c r="K128" i="25"/>
  <c r="K102" i="25"/>
  <c r="K110" i="25"/>
  <c r="K61" i="25"/>
  <c r="K64" i="25"/>
  <c r="K65" i="25"/>
  <c r="K68" i="25"/>
  <c r="K47" i="25"/>
  <c r="K18" i="25"/>
  <c r="K21" i="25"/>
  <c r="K37" i="25"/>
  <c r="K14" i="25"/>
  <c r="K19" i="25"/>
  <c r="K46" i="25"/>
  <c r="K83" i="25"/>
  <c r="K92" i="25"/>
  <c r="K62" i="25"/>
  <c r="K63" i="25"/>
  <c r="K66" i="25"/>
  <c r="K84" i="25"/>
  <c r="K85" i="25"/>
  <c r="K67" i="25"/>
  <c r="K59" i="25"/>
  <c r="K89" i="25"/>
  <c r="K90" i="25"/>
  <c r="K45" i="25"/>
  <c r="K15" i="25"/>
  <c r="K39" i="25"/>
  <c r="K20" i="25"/>
  <c r="K36" i="25"/>
  <c r="K40" i="25"/>
  <c r="K35" i="25"/>
  <c r="K17" i="25"/>
  <c r="K38" i="25"/>
  <c r="K44" i="25"/>
  <c r="K15" i="24"/>
  <c r="K31" i="24"/>
  <c r="K23" i="24"/>
  <c r="K27" i="24"/>
  <c r="K19" i="24"/>
  <c r="K17" i="24"/>
  <c r="K21" i="24"/>
  <c r="K25" i="24"/>
  <c r="K26" i="24"/>
  <c r="K33" i="24"/>
  <c r="K28" i="24"/>
  <c r="K22" i="24"/>
  <c r="K24" i="24"/>
  <c r="K18" i="24"/>
  <c r="K20" i="24"/>
  <c r="K14" i="24"/>
  <c r="K16" i="24"/>
  <c r="K30" i="24"/>
  <c r="K32" i="24"/>
  <c r="F122" i="23"/>
  <c r="F121" i="23"/>
  <c r="F120" i="23"/>
  <c r="F119" i="23"/>
  <c r="F118" i="23"/>
  <c r="F117" i="23"/>
  <c r="F116" i="23"/>
  <c r="F115" i="23"/>
  <c r="F114" i="23"/>
  <c r="F113" i="23"/>
  <c r="F112" i="23"/>
  <c r="F111" i="23"/>
  <c r="F99" i="23"/>
  <c r="F98" i="23"/>
  <c r="F97" i="23"/>
  <c r="F96" i="23"/>
  <c r="F95" i="23"/>
  <c r="F94" i="23"/>
  <c r="F93" i="23"/>
  <c r="F92" i="23"/>
  <c r="F91" i="23"/>
  <c r="F90" i="23"/>
  <c r="F89" i="23"/>
  <c r="F88" i="23"/>
  <c r="F87" i="23"/>
  <c r="M75" i="23"/>
  <c r="H75" i="23"/>
  <c r="I75" i="23" s="1"/>
  <c r="K75" i="23" s="1"/>
  <c r="M74" i="23"/>
  <c r="J74" i="23"/>
  <c r="H74" i="23"/>
  <c r="I74" i="23" s="1"/>
  <c r="K74" i="23" s="1"/>
  <c r="F74" i="23"/>
  <c r="C74" i="23"/>
  <c r="M73" i="23"/>
  <c r="J73" i="23"/>
  <c r="H73" i="23"/>
  <c r="I73" i="23" s="1"/>
  <c r="F73" i="23"/>
  <c r="C73" i="23"/>
  <c r="M72" i="23"/>
  <c r="J72" i="23"/>
  <c r="H72" i="23"/>
  <c r="I72" i="23" s="1"/>
  <c r="F72" i="23"/>
  <c r="C72" i="23"/>
  <c r="J71" i="23"/>
  <c r="H71" i="23"/>
  <c r="I71" i="23" s="1"/>
  <c r="K71" i="23" s="1"/>
  <c r="F71" i="23"/>
  <c r="C71" i="23"/>
  <c r="M70" i="23"/>
  <c r="J70" i="23"/>
  <c r="I70" i="23"/>
  <c r="H70" i="23"/>
  <c r="F70" i="23"/>
  <c r="C70" i="23"/>
  <c r="M69" i="23"/>
  <c r="J69" i="23"/>
  <c r="H69" i="23"/>
  <c r="I69" i="23" s="1"/>
  <c r="K69" i="23" s="1"/>
  <c r="F69" i="23"/>
  <c r="C69" i="23"/>
  <c r="M68" i="23"/>
  <c r="J68" i="23"/>
  <c r="H68" i="23"/>
  <c r="I68" i="23" s="1"/>
  <c r="F68" i="23"/>
  <c r="C68" i="23"/>
  <c r="M67" i="23"/>
  <c r="J67" i="23"/>
  <c r="H67" i="23"/>
  <c r="I67" i="23" s="1"/>
  <c r="F67" i="23"/>
  <c r="C67" i="23"/>
  <c r="M66" i="23"/>
  <c r="J66" i="23"/>
  <c r="H66" i="23"/>
  <c r="I66" i="23" s="1"/>
  <c r="K66" i="23" s="1"/>
  <c r="F66" i="23"/>
  <c r="C66" i="23"/>
  <c r="M65" i="23"/>
  <c r="J65" i="23"/>
  <c r="H65" i="23"/>
  <c r="I65" i="23" s="1"/>
  <c r="K65" i="23" s="1"/>
  <c r="F65" i="23"/>
  <c r="C65" i="23"/>
  <c r="M64" i="23"/>
  <c r="J64" i="23"/>
  <c r="H64" i="23"/>
  <c r="I64" i="23" s="1"/>
  <c r="F64" i="23"/>
  <c r="C64" i="23"/>
  <c r="M63" i="23"/>
  <c r="J63" i="23"/>
  <c r="H63" i="23"/>
  <c r="I63" i="23" s="1"/>
  <c r="K63" i="23" s="1"/>
  <c r="F63" i="23"/>
  <c r="C63" i="23"/>
  <c r="M62" i="23"/>
  <c r="J62" i="23"/>
  <c r="I62" i="23"/>
  <c r="K62" i="23" s="1"/>
  <c r="H62" i="23"/>
  <c r="F62" i="23"/>
  <c r="C62" i="23"/>
  <c r="M52" i="23"/>
  <c r="I52" i="23"/>
  <c r="K52" i="23" s="1"/>
  <c r="H52" i="23"/>
  <c r="M51" i="23"/>
  <c r="J51" i="23"/>
  <c r="H51" i="23"/>
  <c r="I51" i="23" s="1"/>
  <c r="F51" i="23"/>
  <c r="C51" i="23"/>
  <c r="M50" i="23"/>
  <c r="J50" i="23"/>
  <c r="H50" i="23"/>
  <c r="I50" i="23" s="1"/>
  <c r="F50" i="23"/>
  <c r="C50" i="23"/>
  <c r="M49" i="23"/>
  <c r="J49" i="23"/>
  <c r="H49" i="23"/>
  <c r="I49" i="23" s="1"/>
  <c r="K49" i="23" s="1"/>
  <c r="F49" i="23"/>
  <c r="C49" i="23"/>
  <c r="M48" i="23"/>
  <c r="J48" i="23"/>
  <c r="H48" i="23"/>
  <c r="I48" i="23" s="1"/>
  <c r="F48" i="23"/>
  <c r="C48" i="23"/>
  <c r="M47" i="23"/>
  <c r="J47" i="23"/>
  <c r="H47" i="23"/>
  <c r="I47" i="23" s="1"/>
  <c r="F47" i="23"/>
  <c r="C47" i="23"/>
  <c r="M46" i="23"/>
  <c r="J46" i="23"/>
  <c r="H46" i="23"/>
  <c r="I46" i="23" s="1"/>
  <c r="F46" i="23"/>
  <c r="C46" i="23"/>
  <c r="M45" i="23"/>
  <c r="J45" i="23"/>
  <c r="I45" i="23"/>
  <c r="K45" i="23" s="1"/>
  <c r="H45" i="23"/>
  <c r="F45" i="23"/>
  <c r="C45" i="23"/>
  <c r="M44" i="23"/>
  <c r="J44" i="23"/>
  <c r="H44" i="23"/>
  <c r="I44" i="23" s="1"/>
  <c r="K44" i="23" s="1"/>
  <c r="F44" i="23"/>
  <c r="C44" i="23"/>
  <c r="M43" i="23"/>
  <c r="J43" i="23"/>
  <c r="H43" i="23"/>
  <c r="I43" i="23" s="1"/>
  <c r="F43" i="23"/>
  <c r="C43" i="23"/>
  <c r="M42" i="23"/>
  <c r="J42" i="23"/>
  <c r="I42" i="23"/>
  <c r="H42" i="23"/>
  <c r="F42" i="23"/>
  <c r="C42" i="23"/>
  <c r="M41" i="23"/>
  <c r="J41" i="23"/>
  <c r="H41" i="23"/>
  <c r="I41" i="23" s="1"/>
  <c r="K41" i="23" s="1"/>
  <c r="F41" i="23"/>
  <c r="C41" i="23"/>
  <c r="M40" i="23"/>
  <c r="J40" i="23"/>
  <c r="H40" i="23"/>
  <c r="I40" i="23" s="1"/>
  <c r="F40" i="23"/>
  <c r="C40" i="23"/>
  <c r="M39" i="23"/>
  <c r="J39" i="23"/>
  <c r="H39" i="23"/>
  <c r="I39" i="23" s="1"/>
  <c r="K39" i="23" s="1"/>
  <c r="F39" i="23"/>
  <c r="C39" i="23"/>
  <c r="M27" i="23"/>
  <c r="J27" i="23"/>
  <c r="H27" i="23"/>
  <c r="I27" i="23" s="1"/>
  <c r="K27" i="23" s="1"/>
  <c r="F27" i="23"/>
  <c r="C27" i="23"/>
  <c r="M26" i="23"/>
  <c r="J26" i="23"/>
  <c r="H26" i="23"/>
  <c r="I26" i="23" s="1"/>
  <c r="F26" i="23"/>
  <c r="C26" i="23"/>
  <c r="M25" i="23"/>
  <c r="J25" i="23"/>
  <c r="H25" i="23"/>
  <c r="I25" i="23" s="1"/>
  <c r="F25" i="23"/>
  <c r="C25" i="23"/>
  <c r="M24" i="23"/>
  <c r="J24" i="23"/>
  <c r="H24" i="23"/>
  <c r="I24" i="23" s="1"/>
  <c r="F24" i="23"/>
  <c r="C24" i="23"/>
  <c r="M23" i="23"/>
  <c r="J23" i="23"/>
  <c r="I23" i="23"/>
  <c r="K23" i="23" s="1"/>
  <c r="H23" i="23"/>
  <c r="F23" i="23"/>
  <c r="C23" i="23"/>
  <c r="M22" i="23"/>
  <c r="J22" i="23"/>
  <c r="H22" i="23"/>
  <c r="I22" i="23" s="1"/>
  <c r="K22" i="23" s="1"/>
  <c r="F22" i="23"/>
  <c r="C22" i="23"/>
  <c r="M21" i="23"/>
  <c r="J21" i="23"/>
  <c r="I21" i="23"/>
  <c r="K21" i="23" s="1"/>
  <c r="H21" i="23"/>
  <c r="F21" i="23"/>
  <c r="C21" i="23"/>
  <c r="M20" i="23"/>
  <c r="J20" i="23"/>
  <c r="H20" i="23"/>
  <c r="I20" i="23" s="1"/>
  <c r="F20" i="23"/>
  <c r="C20" i="23"/>
  <c r="M19" i="23"/>
  <c r="J19" i="23"/>
  <c r="H19" i="23"/>
  <c r="I19" i="23" s="1"/>
  <c r="K19" i="23" s="1"/>
  <c r="F19" i="23"/>
  <c r="C19" i="23"/>
  <c r="M18" i="23"/>
  <c r="J18" i="23"/>
  <c r="H18" i="23"/>
  <c r="I18" i="23" s="1"/>
  <c r="K18" i="23" s="1"/>
  <c r="F18" i="23"/>
  <c r="C18" i="23"/>
  <c r="M17" i="23"/>
  <c r="J17" i="23"/>
  <c r="H17" i="23"/>
  <c r="I17" i="23" s="1"/>
  <c r="F17" i="23"/>
  <c r="C17" i="23"/>
  <c r="M16" i="23"/>
  <c r="J16" i="23"/>
  <c r="H16" i="23"/>
  <c r="I16" i="23" s="1"/>
  <c r="F16" i="23"/>
  <c r="C16" i="23"/>
  <c r="M15" i="23"/>
  <c r="J15" i="23"/>
  <c r="H15" i="23"/>
  <c r="I15" i="23" s="1"/>
  <c r="K15" i="23" s="1"/>
  <c r="F15" i="23"/>
  <c r="C15" i="23"/>
  <c r="M14" i="23"/>
  <c r="J14" i="23"/>
  <c r="I14" i="23"/>
  <c r="H14" i="23"/>
  <c r="F14" i="23"/>
  <c r="C14" i="23"/>
  <c r="F122" i="22"/>
  <c r="F121" i="22"/>
  <c r="F120" i="22"/>
  <c r="F119" i="22"/>
  <c r="F118" i="22"/>
  <c r="F117" i="22"/>
  <c r="F116" i="22"/>
  <c r="F115" i="22"/>
  <c r="F114" i="22"/>
  <c r="F113" i="22"/>
  <c r="F112" i="22"/>
  <c r="F111" i="22"/>
  <c r="F110" i="22"/>
  <c r="F99" i="22"/>
  <c r="F98" i="22"/>
  <c r="F97" i="22"/>
  <c r="F96" i="22"/>
  <c r="F95" i="22"/>
  <c r="F94" i="22"/>
  <c r="F93" i="22"/>
  <c r="F92" i="22"/>
  <c r="F91" i="22"/>
  <c r="F90" i="22"/>
  <c r="F89" i="22"/>
  <c r="F88" i="22"/>
  <c r="F87" i="22"/>
  <c r="M75" i="22"/>
  <c r="H75" i="22"/>
  <c r="I75" i="22" s="1"/>
  <c r="M74" i="22"/>
  <c r="J74" i="22"/>
  <c r="H74" i="22"/>
  <c r="I74" i="22" s="1"/>
  <c r="F74" i="22"/>
  <c r="C74" i="22"/>
  <c r="M73" i="22"/>
  <c r="J73" i="22"/>
  <c r="H73" i="22"/>
  <c r="I73" i="22" s="1"/>
  <c r="F73" i="22"/>
  <c r="C73" i="22"/>
  <c r="M72" i="22"/>
  <c r="J72" i="22"/>
  <c r="H72" i="22"/>
  <c r="I72" i="22" s="1"/>
  <c r="F72" i="22"/>
  <c r="C72" i="22"/>
  <c r="M71" i="22"/>
  <c r="J71" i="22"/>
  <c r="H71" i="22"/>
  <c r="I71" i="22" s="1"/>
  <c r="F71" i="22"/>
  <c r="C71" i="22"/>
  <c r="M70" i="22"/>
  <c r="J70" i="22"/>
  <c r="H70" i="22"/>
  <c r="I70" i="22" s="1"/>
  <c r="F70" i="22"/>
  <c r="C70" i="22"/>
  <c r="M69" i="22"/>
  <c r="J69" i="22"/>
  <c r="H69" i="22"/>
  <c r="I69" i="22" s="1"/>
  <c r="K69" i="22" s="1"/>
  <c r="F69" i="22"/>
  <c r="C69" i="22"/>
  <c r="M68" i="22"/>
  <c r="J68" i="22"/>
  <c r="H68" i="22"/>
  <c r="I68" i="22" s="1"/>
  <c r="F68" i="22"/>
  <c r="C68" i="22"/>
  <c r="M67" i="22"/>
  <c r="J67" i="22"/>
  <c r="H67" i="22"/>
  <c r="I67" i="22" s="1"/>
  <c r="F67" i="22"/>
  <c r="C67" i="22"/>
  <c r="M66" i="22"/>
  <c r="J66" i="22"/>
  <c r="H66" i="22"/>
  <c r="I66" i="22" s="1"/>
  <c r="F66" i="22"/>
  <c r="C66" i="22"/>
  <c r="M65" i="22"/>
  <c r="J65" i="22"/>
  <c r="H65" i="22"/>
  <c r="I65" i="22" s="1"/>
  <c r="K65" i="22" s="1"/>
  <c r="F65" i="22"/>
  <c r="C65" i="22"/>
  <c r="M64" i="22"/>
  <c r="J64" i="22"/>
  <c r="H64" i="22"/>
  <c r="I64" i="22" s="1"/>
  <c r="F64" i="22"/>
  <c r="C64" i="22"/>
  <c r="M63" i="22"/>
  <c r="J63" i="22"/>
  <c r="H63" i="22"/>
  <c r="I63" i="22" s="1"/>
  <c r="F63" i="22"/>
  <c r="C63" i="22"/>
  <c r="M62" i="22"/>
  <c r="J62" i="22"/>
  <c r="H62" i="22"/>
  <c r="I62" i="22" s="1"/>
  <c r="F62" i="22"/>
  <c r="C62" i="22"/>
  <c r="M52" i="22"/>
  <c r="H52" i="22"/>
  <c r="I52" i="22" s="1"/>
  <c r="M51" i="22"/>
  <c r="J51" i="22"/>
  <c r="H51" i="22"/>
  <c r="I51" i="22" s="1"/>
  <c r="F51" i="22"/>
  <c r="C51" i="22"/>
  <c r="M50" i="22"/>
  <c r="J50" i="22"/>
  <c r="H50" i="22"/>
  <c r="I50" i="22" s="1"/>
  <c r="F50" i="22"/>
  <c r="C50" i="22"/>
  <c r="M49" i="22"/>
  <c r="J49" i="22"/>
  <c r="H49" i="22"/>
  <c r="I49" i="22" s="1"/>
  <c r="K49" i="22" s="1"/>
  <c r="F49" i="22"/>
  <c r="C49" i="22"/>
  <c r="M48" i="22"/>
  <c r="J48" i="22"/>
  <c r="H48" i="22"/>
  <c r="I48" i="22" s="1"/>
  <c r="F48" i="22"/>
  <c r="C48" i="22"/>
  <c r="M47" i="22"/>
  <c r="J47" i="22"/>
  <c r="H47" i="22"/>
  <c r="I47" i="22" s="1"/>
  <c r="F47" i="22"/>
  <c r="C47" i="22"/>
  <c r="M46" i="22"/>
  <c r="J46" i="22"/>
  <c r="H46" i="22"/>
  <c r="I46" i="22" s="1"/>
  <c r="F46" i="22"/>
  <c r="C46" i="22"/>
  <c r="M45" i="22"/>
  <c r="J45" i="22"/>
  <c r="H45" i="22"/>
  <c r="I45" i="22" s="1"/>
  <c r="K45" i="22" s="1"/>
  <c r="F45" i="22"/>
  <c r="C45" i="22"/>
  <c r="M44" i="22"/>
  <c r="J44" i="22"/>
  <c r="H44" i="22"/>
  <c r="I44" i="22" s="1"/>
  <c r="F44" i="22"/>
  <c r="C44" i="22"/>
  <c r="M43" i="22"/>
  <c r="J43" i="22"/>
  <c r="H43" i="22"/>
  <c r="I43" i="22" s="1"/>
  <c r="F43" i="22"/>
  <c r="C43" i="22"/>
  <c r="M42" i="22"/>
  <c r="J42" i="22"/>
  <c r="H42" i="22"/>
  <c r="I42" i="22" s="1"/>
  <c r="F42" i="22"/>
  <c r="C42" i="22"/>
  <c r="M41" i="22"/>
  <c r="J41" i="22"/>
  <c r="H41" i="22"/>
  <c r="I41" i="22" s="1"/>
  <c r="K41" i="22" s="1"/>
  <c r="F41" i="22"/>
  <c r="C41" i="22"/>
  <c r="M40" i="22"/>
  <c r="J40" i="22"/>
  <c r="H40" i="22"/>
  <c r="I40" i="22" s="1"/>
  <c r="F40" i="22"/>
  <c r="C40" i="22"/>
  <c r="M39" i="22"/>
  <c r="J39" i="22"/>
  <c r="H39" i="22"/>
  <c r="I39" i="22" s="1"/>
  <c r="F39" i="22"/>
  <c r="C39" i="22"/>
  <c r="M27" i="22"/>
  <c r="H27" i="22"/>
  <c r="I27" i="22" s="1"/>
  <c r="F27" i="22"/>
  <c r="C27" i="22"/>
  <c r="M26" i="22"/>
  <c r="J26" i="22"/>
  <c r="H26" i="22"/>
  <c r="I26" i="22" s="1"/>
  <c r="K26" i="22" s="1"/>
  <c r="F26" i="22"/>
  <c r="C26" i="22"/>
  <c r="M25" i="22"/>
  <c r="J25" i="22"/>
  <c r="H25" i="22"/>
  <c r="I25" i="22" s="1"/>
  <c r="K25" i="22" s="1"/>
  <c r="F25" i="22"/>
  <c r="C25" i="22"/>
  <c r="M24" i="22"/>
  <c r="J24" i="22"/>
  <c r="H24" i="22"/>
  <c r="I24" i="22" s="1"/>
  <c r="F24" i="22"/>
  <c r="C24" i="22"/>
  <c r="M23" i="22"/>
  <c r="J23" i="22"/>
  <c r="H23" i="22"/>
  <c r="I23" i="22" s="1"/>
  <c r="F23" i="22"/>
  <c r="C23" i="22"/>
  <c r="M22" i="22"/>
  <c r="J22" i="22"/>
  <c r="H22" i="22"/>
  <c r="I22" i="22" s="1"/>
  <c r="K22" i="22" s="1"/>
  <c r="F22" i="22"/>
  <c r="C22" i="22"/>
  <c r="M21" i="22"/>
  <c r="J21" i="22"/>
  <c r="H21" i="22"/>
  <c r="I21" i="22" s="1"/>
  <c r="K21" i="22" s="1"/>
  <c r="F21" i="22"/>
  <c r="C21" i="22"/>
  <c r="M20" i="22"/>
  <c r="J20" i="22"/>
  <c r="H20" i="22"/>
  <c r="I20" i="22" s="1"/>
  <c r="F20" i="22"/>
  <c r="C20" i="22"/>
  <c r="M19" i="22"/>
  <c r="J19" i="22"/>
  <c r="H19" i="22"/>
  <c r="I19" i="22" s="1"/>
  <c r="F19" i="22"/>
  <c r="C19" i="22"/>
  <c r="M18" i="22"/>
  <c r="J18" i="22"/>
  <c r="H18" i="22"/>
  <c r="I18" i="22" s="1"/>
  <c r="K18" i="22" s="1"/>
  <c r="F18" i="22"/>
  <c r="C18" i="22"/>
  <c r="M17" i="22"/>
  <c r="J17" i="22"/>
  <c r="H17" i="22"/>
  <c r="I17" i="22" s="1"/>
  <c r="K17" i="22" s="1"/>
  <c r="F17" i="22"/>
  <c r="C17" i="22"/>
  <c r="M16" i="22"/>
  <c r="J16" i="22"/>
  <c r="H16" i="22"/>
  <c r="I16" i="22" s="1"/>
  <c r="F16" i="22"/>
  <c r="C16" i="22"/>
  <c r="M15" i="22"/>
  <c r="J15" i="22"/>
  <c r="H15" i="22"/>
  <c r="I15" i="22" s="1"/>
  <c r="F15" i="22"/>
  <c r="C15" i="22"/>
  <c r="M14" i="22"/>
  <c r="J14" i="22"/>
  <c r="H14" i="22"/>
  <c r="I14" i="22" s="1"/>
  <c r="K14" i="22" s="1"/>
  <c r="F14" i="22"/>
  <c r="C14" i="22"/>
  <c r="F161" i="21"/>
  <c r="F162" i="21"/>
  <c r="F163" i="21"/>
  <c r="F164" i="21"/>
  <c r="F165" i="21"/>
  <c r="F166" i="21"/>
  <c r="F184" i="21"/>
  <c r="F185" i="21"/>
  <c r="F186" i="21"/>
  <c r="F187" i="21"/>
  <c r="F188" i="21"/>
  <c r="F189" i="21"/>
  <c r="F193" i="21"/>
  <c r="F192" i="21"/>
  <c r="F191" i="21"/>
  <c r="F190" i="21"/>
  <c r="F183" i="21"/>
  <c r="F182" i="21"/>
  <c r="F181" i="21"/>
  <c r="F170" i="21"/>
  <c r="F169" i="21"/>
  <c r="F168" i="21"/>
  <c r="F167" i="21"/>
  <c r="F160" i="21"/>
  <c r="F159" i="21"/>
  <c r="F158" i="21"/>
  <c r="C136" i="21"/>
  <c r="F136" i="21"/>
  <c r="H136" i="21"/>
  <c r="I136" i="21" s="1"/>
  <c r="K136" i="21" s="1"/>
  <c r="J136" i="21"/>
  <c r="M136" i="21"/>
  <c r="C137" i="21"/>
  <c r="F137" i="21"/>
  <c r="H137" i="21"/>
  <c r="I137" i="21" s="1"/>
  <c r="K137" i="21" s="1"/>
  <c r="J137" i="21"/>
  <c r="M137" i="21"/>
  <c r="C138" i="21"/>
  <c r="F138" i="21"/>
  <c r="H138" i="21"/>
  <c r="I138" i="21" s="1"/>
  <c r="J138" i="21"/>
  <c r="M138" i="21"/>
  <c r="C139" i="21"/>
  <c r="F139" i="21"/>
  <c r="H139" i="21"/>
  <c r="I139" i="21" s="1"/>
  <c r="J139" i="21"/>
  <c r="M139" i="21"/>
  <c r="C140" i="21"/>
  <c r="F140" i="21"/>
  <c r="H140" i="21"/>
  <c r="I140" i="21" s="1"/>
  <c r="J140" i="21"/>
  <c r="M140" i="21"/>
  <c r="C141" i="21"/>
  <c r="F141" i="21"/>
  <c r="H141" i="21"/>
  <c r="I141" i="21" s="1"/>
  <c r="K141" i="21" s="1"/>
  <c r="J141" i="21"/>
  <c r="M141" i="21"/>
  <c r="C113" i="21"/>
  <c r="F113" i="21"/>
  <c r="H113" i="21"/>
  <c r="I113" i="21"/>
  <c r="J113" i="21"/>
  <c r="M113" i="21"/>
  <c r="C114" i="21"/>
  <c r="F114" i="21"/>
  <c r="H114" i="21"/>
  <c r="I114" i="21" s="1"/>
  <c r="J114" i="21"/>
  <c r="M114" i="21"/>
  <c r="C115" i="21"/>
  <c r="F115" i="21"/>
  <c r="H115" i="21"/>
  <c r="I115" i="21" s="1"/>
  <c r="J115" i="21"/>
  <c r="M115" i="21"/>
  <c r="C116" i="21"/>
  <c r="F116" i="21"/>
  <c r="H116" i="21"/>
  <c r="I116" i="21" s="1"/>
  <c r="J116" i="21"/>
  <c r="M116" i="21"/>
  <c r="C117" i="21"/>
  <c r="F117" i="21"/>
  <c r="H117" i="21"/>
  <c r="I117" i="21" s="1"/>
  <c r="J117" i="21"/>
  <c r="M117" i="21"/>
  <c r="C118" i="21"/>
  <c r="F118" i="21"/>
  <c r="H118" i="21"/>
  <c r="I118" i="21" s="1"/>
  <c r="J118" i="21"/>
  <c r="M118" i="21"/>
  <c r="C91" i="21"/>
  <c r="F91" i="21"/>
  <c r="H91" i="21"/>
  <c r="I91" i="21" s="1"/>
  <c r="J91" i="21"/>
  <c r="M91" i="21"/>
  <c r="C92" i="21"/>
  <c r="F92" i="21"/>
  <c r="H92" i="21"/>
  <c r="I92" i="21" s="1"/>
  <c r="J92" i="21"/>
  <c r="M92" i="21"/>
  <c r="C93" i="21"/>
  <c r="F93" i="21"/>
  <c r="H93" i="21"/>
  <c r="I93" i="21" s="1"/>
  <c r="K93" i="21" s="1"/>
  <c r="J93" i="21"/>
  <c r="M93" i="21"/>
  <c r="C94" i="21"/>
  <c r="F94" i="21"/>
  <c r="H94" i="21"/>
  <c r="I94" i="21" s="1"/>
  <c r="J94" i="21"/>
  <c r="M94" i="21"/>
  <c r="C95" i="21"/>
  <c r="F95" i="21"/>
  <c r="H95" i="21"/>
  <c r="I95" i="21" s="1"/>
  <c r="J95" i="21"/>
  <c r="M95" i="21"/>
  <c r="C96" i="21"/>
  <c r="F96" i="21"/>
  <c r="H96" i="21"/>
  <c r="I96" i="21" s="1"/>
  <c r="J96" i="21"/>
  <c r="M96" i="21"/>
  <c r="C40" i="21"/>
  <c r="F40" i="21"/>
  <c r="H40" i="21"/>
  <c r="I40" i="21" s="1"/>
  <c r="J40" i="21"/>
  <c r="M40" i="21"/>
  <c r="C41" i="21"/>
  <c r="F41" i="21"/>
  <c r="H41" i="21"/>
  <c r="I41" i="21" s="1"/>
  <c r="J41" i="21"/>
  <c r="M41" i="21"/>
  <c r="C42" i="21"/>
  <c r="F42" i="21"/>
  <c r="H42" i="21"/>
  <c r="I42" i="21" s="1"/>
  <c r="J42" i="21"/>
  <c r="M42" i="21"/>
  <c r="C43" i="21"/>
  <c r="F43" i="21"/>
  <c r="H43" i="21"/>
  <c r="I43" i="21" s="1"/>
  <c r="J43" i="21"/>
  <c r="M43" i="21"/>
  <c r="C44" i="21"/>
  <c r="F44" i="21"/>
  <c r="H44" i="21"/>
  <c r="I44" i="21" s="1"/>
  <c r="J44" i="21"/>
  <c r="M44" i="21"/>
  <c r="C45" i="21"/>
  <c r="F45" i="21"/>
  <c r="H45" i="21"/>
  <c r="I45" i="21" s="1"/>
  <c r="J45" i="21"/>
  <c r="M45" i="21"/>
  <c r="C46" i="21"/>
  <c r="F46" i="21"/>
  <c r="H46" i="21"/>
  <c r="I46" i="21" s="1"/>
  <c r="J46" i="21"/>
  <c r="M46" i="21"/>
  <c r="C47" i="21"/>
  <c r="F47" i="21"/>
  <c r="H47" i="21"/>
  <c r="I47" i="21" s="1"/>
  <c r="J47" i="21"/>
  <c r="M47" i="21"/>
  <c r="C48" i="21"/>
  <c r="F48" i="21"/>
  <c r="H48" i="21"/>
  <c r="I48" i="21" s="1"/>
  <c r="J48" i="21"/>
  <c r="M48" i="21"/>
  <c r="C63" i="21"/>
  <c r="F63" i="21"/>
  <c r="H63" i="21"/>
  <c r="I63" i="21" s="1"/>
  <c r="J63" i="21"/>
  <c r="M63" i="21"/>
  <c r="C64" i="21"/>
  <c r="F64" i="21"/>
  <c r="H64" i="21"/>
  <c r="I64" i="21" s="1"/>
  <c r="J64" i="21"/>
  <c r="M64" i="21"/>
  <c r="C65" i="21"/>
  <c r="F65" i="21"/>
  <c r="H65" i="21"/>
  <c r="I65" i="21" s="1"/>
  <c r="J65" i="21"/>
  <c r="M65" i="21"/>
  <c r="C66" i="21"/>
  <c r="F66" i="21"/>
  <c r="H66" i="21"/>
  <c r="I66" i="21" s="1"/>
  <c r="J66" i="21"/>
  <c r="M66" i="21"/>
  <c r="C67" i="21"/>
  <c r="F67" i="21"/>
  <c r="H67" i="21"/>
  <c r="I67" i="21" s="1"/>
  <c r="J67" i="21"/>
  <c r="M67" i="21"/>
  <c r="C68" i="21"/>
  <c r="F68" i="21"/>
  <c r="H68" i="21"/>
  <c r="I68" i="21" s="1"/>
  <c r="J68" i="21"/>
  <c r="M68" i="21"/>
  <c r="C69" i="21"/>
  <c r="F69" i="21"/>
  <c r="H69" i="21"/>
  <c r="I69" i="21" s="1"/>
  <c r="J69" i="21"/>
  <c r="M69" i="21"/>
  <c r="C70" i="21"/>
  <c r="F70" i="21"/>
  <c r="H70" i="21"/>
  <c r="I70" i="21" s="1"/>
  <c r="J70" i="21"/>
  <c r="M70" i="21"/>
  <c r="C17" i="21"/>
  <c r="F17" i="21"/>
  <c r="H17" i="21"/>
  <c r="I17" i="21" s="1"/>
  <c r="J17" i="21"/>
  <c r="M17" i="21"/>
  <c r="C18" i="21"/>
  <c r="F18" i="21"/>
  <c r="H18" i="21"/>
  <c r="I18" i="21" s="1"/>
  <c r="J18" i="21"/>
  <c r="M18" i="21"/>
  <c r="C19" i="21"/>
  <c r="F19" i="21"/>
  <c r="H19" i="21"/>
  <c r="I19" i="21" s="1"/>
  <c r="J19" i="21"/>
  <c r="M19" i="21"/>
  <c r="C20" i="21"/>
  <c r="F20" i="21"/>
  <c r="H20" i="21"/>
  <c r="I20" i="21" s="1"/>
  <c r="J20" i="21"/>
  <c r="M20" i="21"/>
  <c r="C21" i="21"/>
  <c r="F21" i="21"/>
  <c r="H21" i="21"/>
  <c r="I21" i="21" s="1"/>
  <c r="J21" i="21"/>
  <c r="M21" i="21"/>
  <c r="C22" i="21"/>
  <c r="F22" i="21"/>
  <c r="H22" i="21"/>
  <c r="I22" i="21" s="1"/>
  <c r="J22" i="21"/>
  <c r="M22" i="21"/>
  <c r="K67" i="23" l="1"/>
  <c r="K70" i="23"/>
  <c r="K73" i="23"/>
  <c r="K68" i="23"/>
  <c r="K64" i="23"/>
  <c r="K72" i="23"/>
  <c r="K43" i="23"/>
  <c r="K46" i="23"/>
  <c r="K50" i="23"/>
  <c r="K40" i="23"/>
  <c r="K48" i="23"/>
  <c r="K51" i="23"/>
  <c r="K42" i="23"/>
  <c r="K47" i="23"/>
  <c r="K62" i="22"/>
  <c r="K66" i="22"/>
  <c r="K70" i="22"/>
  <c r="K74" i="22"/>
  <c r="K64" i="22"/>
  <c r="K68" i="22"/>
  <c r="K72" i="22"/>
  <c r="K40" i="22"/>
  <c r="K44" i="22"/>
  <c r="K48" i="22"/>
  <c r="K52" i="22"/>
  <c r="K39" i="22"/>
  <c r="K43" i="22"/>
  <c r="K47" i="22"/>
  <c r="K51" i="22"/>
  <c r="K138" i="21"/>
  <c r="K140" i="21"/>
  <c r="K92" i="21"/>
  <c r="K96" i="21"/>
  <c r="K95" i="21"/>
  <c r="K91" i="21"/>
  <c r="K68" i="21"/>
  <c r="K65" i="21"/>
  <c r="K63" i="21"/>
  <c r="K25" i="23"/>
  <c r="K14" i="23"/>
  <c r="K17" i="23"/>
  <c r="K26" i="23"/>
  <c r="K16" i="23"/>
  <c r="K24" i="23"/>
  <c r="K20" i="23"/>
  <c r="K16" i="22"/>
  <c r="K20" i="22"/>
  <c r="K24" i="22"/>
  <c r="K17" i="21"/>
  <c r="K15" i="22"/>
  <c r="K23" i="22"/>
  <c r="K42" i="22"/>
  <c r="K50" i="22"/>
  <c r="K67" i="22"/>
  <c r="K75" i="22"/>
  <c r="K19" i="22"/>
  <c r="K27" i="22"/>
  <c r="K46" i="22"/>
  <c r="K63" i="22"/>
  <c r="K71" i="22"/>
  <c r="K73" i="22"/>
  <c r="K45" i="21"/>
  <c r="K42" i="21"/>
  <c r="K94" i="21"/>
  <c r="K139" i="21"/>
  <c r="K20" i="21"/>
  <c r="K21" i="21"/>
  <c r="K18" i="21"/>
  <c r="K70" i="21"/>
  <c r="K47" i="21"/>
  <c r="K40" i="21"/>
  <c r="K69" i="21"/>
  <c r="K66" i="21"/>
  <c r="K46" i="21"/>
  <c r="K43" i="21"/>
  <c r="K48" i="21"/>
  <c r="K22" i="21"/>
  <c r="K19" i="21"/>
  <c r="K67" i="21"/>
  <c r="K64" i="21"/>
  <c r="K44" i="21"/>
  <c r="K41" i="21"/>
  <c r="M146" i="21" l="1"/>
  <c r="H146" i="21"/>
  <c r="I146" i="21" s="1"/>
  <c r="M145" i="21"/>
  <c r="J145" i="21"/>
  <c r="I145" i="21"/>
  <c r="H145" i="21"/>
  <c r="F145" i="21"/>
  <c r="C145" i="21"/>
  <c r="M144" i="21"/>
  <c r="J144" i="21"/>
  <c r="H144" i="21"/>
  <c r="I144" i="21" s="1"/>
  <c r="F144" i="21"/>
  <c r="C144" i="21"/>
  <c r="M143" i="21"/>
  <c r="J143" i="21"/>
  <c r="H143" i="21"/>
  <c r="I143" i="21" s="1"/>
  <c r="F143" i="21"/>
  <c r="C143" i="21"/>
  <c r="M142" i="21"/>
  <c r="J142" i="21"/>
  <c r="H142" i="21"/>
  <c r="I142" i="21" s="1"/>
  <c r="F142" i="21"/>
  <c r="C142" i="21"/>
  <c r="M135" i="21"/>
  <c r="J135" i="21"/>
  <c r="H135" i="21"/>
  <c r="I135" i="21" s="1"/>
  <c r="F135" i="21"/>
  <c r="C135" i="21"/>
  <c r="M134" i="21"/>
  <c r="J134" i="21"/>
  <c r="H134" i="21"/>
  <c r="I134" i="21" s="1"/>
  <c r="F134" i="21"/>
  <c r="C134" i="21"/>
  <c r="M133" i="21"/>
  <c r="H133" i="21"/>
  <c r="I133" i="21" s="1"/>
  <c r="F133" i="21"/>
  <c r="C133" i="21"/>
  <c r="M123" i="21"/>
  <c r="H123" i="21"/>
  <c r="I123" i="21" s="1"/>
  <c r="M122" i="21"/>
  <c r="J122" i="21"/>
  <c r="H122" i="21"/>
  <c r="I122" i="21" s="1"/>
  <c r="F122" i="21"/>
  <c r="C122" i="21"/>
  <c r="M121" i="21"/>
  <c r="J121" i="21"/>
  <c r="H121" i="21"/>
  <c r="I121" i="21" s="1"/>
  <c r="F121" i="21"/>
  <c r="C121" i="21"/>
  <c r="M120" i="21"/>
  <c r="J120" i="21"/>
  <c r="H120" i="21"/>
  <c r="I120" i="21" s="1"/>
  <c r="F120" i="21"/>
  <c r="C120" i="21"/>
  <c r="M119" i="21"/>
  <c r="J119" i="21"/>
  <c r="H119" i="21"/>
  <c r="I119" i="21" s="1"/>
  <c r="F119" i="21"/>
  <c r="C119" i="21"/>
  <c r="M112" i="21"/>
  <c r="J112" i="21"/>
  <c r="H112" i="21"/>
  <c r="I112" i="21" s="1"/>
  <c r="F112" i="21"/>
  <c r="C112" i="21"/>
  <c r="M111" i="21"/>
  <c r="J111" i="21"/>
  <c r="H111" i="21"/>
  <c r="I111" i="21" s="1"/>
  <c r="F111" i="21"/>
  <c r="C111" i="21"/>
  <c r="M110" i="21"/>
  <c r="J110" i="21"/>
  <c r="H110" i="21"/>
  <c r="I110" i="21" s="1"/>
  <c r="F110" i="21"/>
  <c r="C110" i="21"/>
  <c r="M100" i="21"/>
  <c r="H100" i="21"/>
  <c r="I100" i="21" s="1"/>
  <c r="M99" i="21"/>
  <c r="J99" i="21"/>
  <c r="H99" i="21"/>
  <c r="I99" i="21" s="1"/>
  <c r="F99" i="21"/>
  <c r="C99" i="21"/>
  <c r="M98" i="21"/>
  <c r="J98" i="21"/>
  <c r="H98" i="21"/>
  <c r="I98" i="21" s="1"/>
  <c r="F98" i="21"/>
  <c r="C98" i="21"/>
  <c r="M97" i="21"/>
  <c r="J97" i="21"/>
  <c r="H97" i="21"/>
  <c r="I97" i="21" s="1"/>
  <c r="F97" i="21"/>
  <c r="C97" i="21"/>
  <c r="M90" i="21"/>
  <c r="J90" i="21"/>
  <c r="H90" i="21"/>
  <c r="I90" i="21" s="1"/>
  <c r="F90" i="21"/>
  <c r="C90" i="21"/>
  <c r="M89" i="21"/>
  <c r="J89" i="21"/>
  <c r="H89" i="21"/>
  <c r="I89" i="21" s="1"/>
  <c r="F89" i="21"/>
  <c r="C89" i="21"/>
  <c r="M88" i="21"/>
  <c r="J88" i="21"/>
  <c r="H88" i="21"/>
  <c r="I88" i="21" s="1"/>
  <c r="F88" i="21"/>
  <c r="C88" i="21"/>
  <c r="M87" i="21"/>
  <c r="H87" i="21"/>
  <c r="I87" i="21" s="1"/>
  <c r="F87" i="21"/>
  <c r="C87" i="21"/>
  <c r="M75" i="21"/>
  <c r="H75" i="21"/>
  <c r="I75" i="21" s="1"/>
  <c r="M74" i="21"/>
  <c r="J74" i="21"/>
  <c r="H74" i="21"/>
  <c r="I74" i="21" s="1"/>
  <c r="F74" i="21"/>
  <c r="C74" i="21"/>
  <c r="M73" i="21"/>
  <c r="J73" i="21"/>
  <c r="H73" i="21"/>
  <c r="I73" i="21" s="1"/>
  <c r="F73" i="21"/>
  <c r="C73" i="21"/>
  <c r="M72" i="21"/>
  <c r="J72" i="21"/>
  <c r="H72" i="21"/>
  <c r="I72" i="21" s="1"/>
  <c r="F72" i="21"/>
  <c r="C72" i="21"/>
  <c r="M71" i="21"/>
  <c r="J71" i="21"/>
  <c r="H71" i="21"/>
  <c r="I71" i="21" s="1"/>
  <c r="F71" i="21"/>
  <c r="C71" i="21"/>
  <c r="M62" i="21"/>
  <c r="J62" i="21"/>
  <c r="H62" i="21"/>
  <c r="I62" i="21" s="1"/>
  <c r="F62" i="21"/>
  <c r="C62" i="21"/>
  <c r="M52" i="21"/>
  <c r="H52" i="21"/>
  <c r="I52" i="21" s="1"/>
  <c r="M51" i="21"/>
  <c r="J51" i="21"/>
  <c r="H51" i="21"/>
  <c r="I51" i="21" s="1"/>
  <c r="F51" i="21"/>
  <c r="C51" i="21"/>
  <c r="M50" i="21"/>
  <c r="J50" i="21"/>
  <c r="H50" i="21"/>
  <c r="I50" i="21" s="1"/>
  <c r="F50" i="21"/>
  <c r="C50" i="21"/>
  <c r="M49" i="21"/>
  <c r="J49" i="21"/>
  <c r="H49" i="21"/>
  <c r="I49" i="21" s="1"/>
  <c r="F49" i="21"/>
  <c r="C49" i="21"/>
  <c r="M39" i="21"/>
  <c r="J39" i="21"/>
  <c r="H39" i="21"/>
  <c r="I39" i="21" s="1"/>
  <c r="F39" i="21"/>
  <c r="C39" i="21"/>
  <c r="M27" i="21"/>
  <c r="J27" i="21"/>
  <c r="H27" i="21"/>
  <c r="I27" i="21" s="1"/>
  <c r="F27" i="21"/>
  <c r="C27" i="21"/>
  <c r="M26" i="21"/>
  <c r="J26" i="21"/>
  <c r="H26" i="21"/>
  <c r="I26" i="21" s="1"/>
  <c r="F26" i="21"/>
  <c r="C26" i="21"/>
  <c r="M25" i="21"/>
  <c r="J25" i="21"/>
  <c r="H25" i="21"/>
  <c r="I25" i="21" s="1"/>
  <c r="F25" i="21"/>
  <c r="C25" i="21"/>
  <c r="M24" i="21"/>
  <c r="J24" i="21"/>
  <c r="H24" i="21"/>
  <c r="I24" i="21" s="1"/>
  <c r="F24" i="21"/>
  <c r="C24" i="21"/>
  <c r="M23" i="21"/>
  <c r="J23" i="21"/>
  <c r="H23" i="21"/>
  <c r="I23" i="21" s="1"/>
  <c r="F23" i="21"/>
  <c r="C23" i="21"/>
  <c r="M16" i="21"/>
  <c r="J16" i="21"/>
  <c r="H16" i="21"/>
  <c r="I16" i="21" s="1"/>
  <c r="F16" i="21"/>
  <c r="C16" i="21"/>
  <c r="M15" i="21"/>
  <c r="J15" i="21"/>
  <c r="H15" i="21"/>
  <c r="I15" i="21" s="1"/>
  <c r="F15" i="21"/>
  <c r="C15" i="21"/>
  <c r="M14" i="21"/>
  <c r="J14" i="21"/>
  <c r="H14" i="21"/>
  <c r="I14" i="21" s="1"/>
  <c r="F14" i="21"/>
  <c r="C14" i="21"/>
  <c r="K62" i="21" l="1"/>
  <c r="K74" i="21"/>
  <c r="K143" i="21"/>
  <c r="K110" i="21"/>
  <c r="K135" i="21"/>
  <c r="K122" i="21"/>
  <c r="K99" i="21"/>
  <c r="K144" i="21"/>
  <c r="K26" i="21"/>
  <c r="K145" i="21"/>
  <c r="K72" i="21"/>
  <c r="K133" i="21"/>
  <c r="K146" i="21"/>
  <c r="K142" i="21"/>
  <c r="K134" i="21"/>
  <c r="K123" i="21"/>
  <c r="K97" i="21"/>
  <c r="K100" i="21"/>
  <c r="K89" i="21"/>
  <c r="K87" i="21"/>
  <c r="K98" i="21"/>
  <c r="K88" i="21"/>
  <c r="K90" i="21"/>
  <c r="K71" i="21"/>
  <c r="K75" i="21"/>
  <c r="K73" i="21"/>
  <c r="K52" i="21"/>
  <c r="K49" i="21"/>
  <c r="K51" i="21"/>
  <c r="K50" i="21"/>
  <c r="K39" i="21"/>
  <c r="K23" i="21"/>
  <c r="K27" i="21"/>
  <c r="K14" i="21"/>
  <c r="K15" i="21"/>
  <c r="K24" i="21"/>
  <c r="K16" i="21"/>
  <c r="K25" i="21"/>
  <c r="M40" i="20"/>
  <c r="H40" i="20"/>
  <c r="I40" i="20" s="1"/>
  <c r="M39" i="20"/>
  <c r="J39" i="20"/>
  <c r="H39" i="20"/>
  <c r="I39" i="20" s="1"/>
  <c r="K39" i="20" s="1"/>
  <c r="F39" i="20"/>
  <c r="C39" i="20"/>
  <c r="M38" i="20"/>
  <c r="J38" i="20"/>
  <c r="H38" i="20"/>
  <c r="I38" i="20" s="1"/>
  <c r="F38" i="20"/>
  <c r="C38" i="20"/>
  <c r="M37" i="20"/>
  <c r="J37" i="20"/>
  <c r="H37" i="20"/>
  <c r="I37" i="20" s="1"/>
  <c r="F37" i="20"/>
  <c r="C37" i="20"/>
  <c r="M36" i="20"/>
  <c r="J36" i="20"/>
  <c r="H36" i="20"/>
  <c r="I36" i="20" s="1"/>
  <c r="F36" i="20"/>
  <c r="C36" i="20"/>
  <c r="M35" i="20"/>
  <c r="J35" i="20"/>
  <c r="H35" i="20"/>
  <c r="I35" i="20" s="1"/>
  <c r="F35" i="20"/>
  <c r="C35" i="20"/>
  <c r="M34" i="20"/>
  <c r="J34" i="20"/>
  <c r="H34" i="20"/>
  <c r="I34" i="20" s="1"/>
  <c r="F34" i="20"/>
  <c r="C34" i="20"/>
  <c r="M33" i="20"/>
  <c r="J33" i="20"/>
  <c r="H33" i="20"/>
  <c r="I33" i="20" s="1"/>
  <c r="F33" i="20"/>
  <c r="C33" i="20"/>
  <c r="M40" i="19"/>
  <c r="H40" i="19"/>
  <c r="I40" i="19" s="1"/>
  <c r="M39" i="19"/>
  <c r="J39" i="19"/>
  <c r="H39" i="19"/>
  <c r="I39" i="19" s="1"/>
  <c r="K39" i="19" s="1"/>
  <c r="F39" i="19"/>
  <c r="C39" i="19"/>
  <c r="M38" i="19"/>
  <c r="J38" i="19"/>
  <c r="H38" i="19"/>
  <c r="I38" i="19" s="1"/>
  <c r="K38" i="19" s="1"/>
  <c r="F38" i="19"/>
  <c r="C38" i="19"/>
  <c r="M37" i="19"/>
  <c r="J37" i="19"/>
  <c r="H37" i="19"/>
  <c r="I37" i="19" s="1"/>
  <c r="F37" i="19"/>
  <c r="C37" i="19"/>
  <c r="M36" i="19"/>
  <c r="J36" i="19"/>
  <c r="H36" i="19"/>
  <c r="I36" i="19" s="1"/>
  <c r="F36" i="19"/>
  <c r="C36" i="19"/>
  <c r="M35" i="19"/>
  <c r="J35" i="19"/>
  <c r="H35" i="19"/>
  <c r="I35" i="19" s="1"/>
  <c r="F35" i="19"/>
  <c r="C35" i="19"/>
  <c r="M34" i="19"/>
  <c r="J34" i="19"/>
  <c r="H34" i="19"/>
  <c r="I34" i="19" s="1"/>
  <c r="F34" i="19"/>
  <c r="C34" i="19"/>
  <c r="M33" i="19"/>
  <c r="J33" i="19"/>
  <c r="H33" i="19"/>
  <c r="I33" i="19" s="1"/>
  <c r="F33" i="19"/>
  <c r="C33" i="19"/>
  <c r="M40" i="18"/>
  <c r="H40" i="18"/>
  <c r="I40" i="18" s="1"/>
  <c r="M39" i="18"/>
  <c r="J39" i="18"/>
  <c r="H39" i="18"/>
  <c r="I39" i="18" s="1"/>
  <c r="F39" i="18"/>
  <c r="C39" i="18"/>
  <c r="M38" i="18"/>
  <c r="J38" i="18"/>
  <c r="H38" i="18"/>
  <c r="I38" i="18" s="1"/>
  <c r="F38" i="18"/>
  <c r="C38" i="18"/>
  <c r="M37" i="18"/>
  <c r="J37" i="18"/>
  <c r="H37" i="18"/>
  <c r="I37" i="18" s="1"/>
  <c r="F37" i="18"/>
  <c r="C37" i="18"/>
  <c r="M36" i="18"/>
  <c r="J36" i="18"/>
  <c r="H36" i="18"/>
  <c r="I36" i="18" s="1"/>
  <c r="K36" i="18" s="1"/>
  <c r="F36" i="18"/>
  <c r="C36" i="18"/>
  <c r="M35" i="18"/>
  <c r="J35" i="18"/>
  <c r="H35" i="18"/>
  <c r="I35" i="18" s="1"/>
  <c r="F35" i="18"/>
  <c r="C35" i="18"/>
  <c r="M34" i="18"/>
  <c r="J34" i="18"/>
  <c r="H34" i="18"/>
  <c r="I34" i="18" s="1"/>
  <c r="F34" i="18"/>
  <c r="C34" i="18"/>
  <c r="M33" i="18"/>
  <c r="J33" i="18"/>
  <c r="H33" i="18"/>
  <c r="I33" i="18" s="1"/>
  <c r="F33" i="18"/>
  <c r="C33" i="18"/>
  <c r="M40" i="17"/>
  <c r="H40" i="17"/>
  <c r="I40" i="17" s="1"/>
  <c r="M39" i="17"/>
  <c r="J39" i="17"/>
  <c r="H39" i="17"/>
  <c r="I39" i="17" s="1"/>
  <c r="F39" i="17"/>
  <c r="C39" i="17"/>
  <c r="M38" i="17"/>
  <c r="J38" i="17"/>
  <c r="H38" i="17"/>
  <c r="I38" i="17" s="1"/>
  <c r="K38" i="17" s="1"/>
  <c r="F38" i="17"/>
  <c r="C38" i="17"/>
  <c r="M37" i="17"/>
  <c r="J37" i="17"/>
  <c r="H37" i="17"/>
  <c r="I37" i="17" s="1"/>
  <c r="F37" i="17"/>
  <c r="C37" i="17"/>
  <c r="M36" i="17"/>
  <c r="J36" i="17"/>
  <c r="H36" i="17"/>
  <c r="I36" i="17" s="1"/>
  <c r="F36" i="17"/>
  <c r="C36" i="17"/>
  <c r="M35" i="17"/>
  <c r="J35" i="17"/>
  <c r="H35" i="17"/>
  <c r="I35" i="17" s="1"/>
  <c r="F35" i="17"/>
  <c r="C35" i="17"/>
  <c r="M34" i="17"/>
  <c r="J34" i="17"/>
  <c r="I34" i="17"/>
  <c r="H34" i="17"/>
  <c r="F34" i="17"/>
  <c r="C34" i="17"/>
  <c r="M33" i="17"/>
  <c r="J33" i="17"/>
  <c r="H33" i="17"/>
  <c r="I33" i="17" s="1"/>
  <c r="K33" i="17" s="1"/>
  <c r="F33" i="17"/>
  <c r="C33" i="17"/>
  <c r="M40" i="16"/>
  <c r="H40" i="16"/>
  <c r="I40" i="16" s="1"/>
  <c r="M39" i="16"/>
  <c r="J39" i="16"/>
  <c r="H39" i="16"/>
  <c r="I39" i="16" s="1"/>
  <c r="K39" i="16" s="1"/>
  <c r="F39" i="16"/>
  <c r="C39" i="16"/>
  <c r="M38" i="16"/>
  <c r="J38" i="16"/>
  <c r="H38" i="16"/>
  <c r="I38" i="16" s="1"/>
  <c r="K38" i="16" s="1"/>
  <c r="F38" i="16"/>
  <c r="C38" i="16"/>
  <c r="M37" i="16"/>
  <c r="J37" i="16"/>
  <c r="H37" i="16"/>
  <c r="I37" i="16" s="1"/>
  <c r="F37" i="16"/>
  <c r="C37" i="16"/>
  <c r="M36" i="16"/>
  <c r="J36" i="16"/>
  <c r="H36" i="16"/>
  <c r="I36" i="16" s="1"/>
  <c r="K36" i="16" s="1"/>
  <c r="F36" i="16"/>
  <c r="C36" i="16"/>
  <c r="M35" i="16"/>
  <c r="J35" i="16"/>
  <c r="H35" i="16"/>
  <c r="I35" i="16" s="1"/>
  <c r="F35" i="16"/>
  <c r="C35" i="16"/>
  <c r="M34" i="16"/>
  <c r="J34" i="16"/>
  <c r="H34" i="16"/>
  <c r="I34" i="16" s="1"/>
  <c r="F34" i="16"/>
  <c r="C34" i="16"/>
  <c r="M33" i="16"/>
  <c r="J33" i="16"/>
  <c r="H33" i="16"/>
  <c r="I33" i="16" s="1"/>
  <c r="F33" i="16"/>
  <c r="C33" i="16"/>
  <c r="M40" i="15"/>
  <c r="H40" i="15"/>
  <c r="I40" i="15" s="1"/>
  <c r="M39" i="15"/>
  <c r="J39" i="15"/>
  <c r="H39" i="15"/>
  <c r="I39" i="15" s="1"/>
  <c r="K39" i="15" s="1"/>
  <c r="F39" i="15"/>
  <c r="C39" i="15"/>
  <c r="M38" i="15"/>
  <c r="J38" i="15"/>
  <c r="H38" i="15"/>
  <c r="I38" i="15" s="1"/>
  <c r="F38" i="15"/>
  <c r="C38" i="15"/>
  <c r="M37" i="15"/>
  <c r="J37" i="15"/>
  <c r="H37" i="15"/>
  <c r="I37" i="15" s="1"/>
  <c r="F37" i="15"/>
  <c r="C37" i="15"/>
  <c r="M36" i="15"/>
  <c r="J36" i="15"/>
  <c r="H36" i="15"/>
  <c r="I36" i="15" s="1"/>
  <c r="K36" i="15" s="1"/>
  <c r="F36" i="15"/>
  <c r="C36" i="15"/>
  <c r="M35" i="15"/>
  <c r="J35" i="15"/>
  <c r="H35" i="15"/>
  <c r="I35" i="15" s="1"/>
  <c r="F35" i="15"/>
  <c r="C35" i="15"/>
  <c r="M34" i="15"/>
  <c r="J34" i="15"/>
  <c r="H34" i="15"/>
  <c r="I34" i="15" s="1"/>
  <c r="F34" i="15"/>
  <c r="C34" i="15"/>
  <c r="M33" i="15"/>
  <c r="J33" i="15"/>
  <c r="H33" i="15"/>
  <c r="I33" i="15" s="1"/>
  <c r="F33" i="15"/>
  <c r="C33" i="15"/>
  <c r="M57" i="20"/>
  <c r="I57" i="20"/>
  <c r="K57" i="20" s="1"/>
  <c r="H57" i="20"/>
  <c r="M56" i="20"/>
  <c r="J56" i="20"/>
  <c r="H56" i="20"/>
  <c r="I56" i="20" s="1"/>
  <c r="F56" i="20"/>
  <c r="C56" i="20"/>
  <c r="M55" i="20"/>
  <c r="J55" i="20"/>
  <c r="H55" i="20"/>
  <c r="I55" i="20" s="1"/>
  <c r="K55" i="20" s="1"/>
  <c r="F55" i="20"/>
  <c r="C55" i="20"/>
  <c r="M54" i="20"/>
  <c r="J54" i="20"/>
  <c r="H54" i="20"/>
  <c r="I54" i="20" s="1"/>
  <c r="F54" i="20"/>
  <c r="C54" i="20"/>
  <c r="M53" i="20"/>
  <c r="J53" i="20"/>
  <c r="I53" i="20"/>
  <c r="K53" i="20" s="1"/>
  <c r="H53" i="20"/>
  <c r="F53" i="20"/>
  <c r="C53" i="20"/>
  <c r="M52" i="20"/>
  <c r="J52" i="20"/>
  <c r="H52" i="20"/>
  <c r="I52" i="20" s="1"/>
  <c r="F52" i="20"/>
  <c r="C52" i="20"/>
  <c r="M51" i="20"/>
  <c r="J51" i="20"/>
  <c r="H51" i="20"/>
  <c r="I51" i="20" s="1"/>
  <c r="F51" i="20"/>
  <c r="C51" i="20"/>
  <c r="M50" i="20"/>
  <c r="J50" i="20"/>
  <c r="H50" i="20"/>
  <c r="I50" i="20" s="1"/>
  <c r="F50" i="20"/>
  <c r="C50" i="20"/>
  <c r="M57" i="19"/>
  <c r="H57" i="19"/>
  <c r="I57" i="19" s="1"/>
  <c r="K57" i="19" s="1"/>
  <c r="M56" i="19"/>
  <c r="J56" i="19"/>
  <c r="H56" i="19"/>
  <c r="I56" i="19" s="1"/>
  <c r="F56" i="19"/>
  <c r="C56" i="19"/>
  <c r="M55" i="19"/>
  <c r="J55" i="19"/>
  <c r="H55" i="19"/>
  <c r="I55" i="19" s="1"/>
  <c r="F55" i="19"/>
  <c r="C55" i="19"/>
  <c r="M54" i="19"/>
  <c r="J54" i="19"/>
  <c r="H54" i="19"/>
  <c r="I54" i="19" s="1"/>
  <c r="F54" i="19"/>
  <c r="C54" i="19"/>
  <c r="M53" i="19"/>
  <c r="J53" i="19"/>
  <c r="H53" i="19"/>
  <c r="I53" i="19" s="1"/>
  <c r="F53" i="19"/>
  <c r="C53" i="19"/>
  <c r="M52" i="19"/>
  <c r="J52" i="19"/>
  <c r="I52" i="19"/>
  <c r="H52" i="19"/>
  <c r="F52" i="19"/>
  <c r="C52" i="19"/>
  <c r="M51" i="19"/>
  <c r="J51" i="19"/>
  <c r="H51" i="19"/>
  <c r="I51" i="19" s="1"/>
  <c r="K51" i="19" s="1"/>
  <c r="F51" i="19"/>
  <c r="C51" i="19"/>
  <c r="M50" i="19"/>
  <c r="J50" i="19"/>
  <c r="I50" i="19"/>
  <c r="H50" i="19"/>
  <c r="F50" i="19"/>
  <c r="C50" i="19"/>
  <c r="M57" i="18"/>
  <c r="I57" i="18"/>
  <c r="K57" i="18" s="1"/>
  <c r="H57" i="18"/>
  <c r="M56" i="18"/>
  <c r="J56" i="18"/>
  <c r="H56" i="18"/>
  <c r="I56" i="18" s="1"/>
  <c r="F56" i="18"/>
  <c r="C56" i="18"/>
  <c r="M55" i="18"/>
  <c r="J55" i="18"/>
  <c r="H55" i="18"/>
  <c r="I55" i="18" s="1"/>
  <c r="K55" i="18" s="1"/>
  <c r="F55" i="18"/>
  <c r="C55" i="18"/>
  <c r="M54" i="18"/>
  <c r="J54" i="18"/>
  <c r="I54" i="18"/>
  <c r="H54" i="18"/>
  <c r="F54" i="18"/>
  <c r="C54" i="18"/>
  <c r="M53" i="18"/>
  <c r="J53" i="18"/>
  <c r="H53" i="18"/>
  <c r="I53" i="18" s="1"/>
  <c r="K53" i="18" s="1"/>
  <c r="F53" i="18"/>
  <c r="C53" i="18"/>
  <c r="M52" i="18"/>
  <c r="J52" i="18"/>
  <c r="H52" i="18"/>
  <c r="I52" i="18" s="1"/>
  <c r="K52" i="18" s="1"/>
  <c r="F52" i="18"/>
  <c r="C52" i="18"/>
  <c r="M51" i="18"/>
  <c r="J51" i="18"/>
  <c r="H51" i="18"/>
  <c r="I51" i="18" s="1"/>
  <c r="F51" i="18"/>
  <c r="C51" i="18"/>
  <c r="M50" i="18"/>
  <c r="J50" i="18"/>
  <c r="H50" i="18"/>
  <c r="I50" i="18" s="1"/>
  <c r="F50" i="18"/>
  <c r="C50" i="18"/>
  <c r="M57" i="17"/>
  <c r="H57" i="17"/>
  <c r="I57" i="17" s="1"/>
  <c r="M56" i="17"/>
  <c r="J56" i="17"/>
  <c r="H56" i="17"/>
  <c r="I56" i="17" s="1"/>
  <c r="K56" i="17" s="1"/>
  <c r="F56" i="17"/>
  <c r="C56" i="17"/>
  <c r="M55" i="17"/>
  <c r="J55" i="17"/>
  <c r="H55" i="17"/>
  <c r="I55" i="17" s="1"/>
  <c r="K55" i="17" s="1"/>
  <c r="F55" i="17"/>
  <c r="C55" i="17"/>
  <c r="M54" i="17"/>
  <c r="J54" i="17"/>
  <c r="H54" i="17"/>
  <c r="I54" i="17" s="1"/>
  <c r="F54" i="17"/>
  <c r="C54" i="17"/>
  <c r="M53" i="17"/>
  <c r="J53" i="17"/>
  <c r="H53" i="17"/>
  <c r="I53" i="17" s="1"/>
  <c r="F53" i="17"/>
  <c r="C53" i="17"/>
  <c r="M52" i="17"/>
  <c r="J52" i="17"/>
  <c r="H52" i="17"/>
  <c r="I52" i="17" s="1"/>
  <c r="K52" i="17" s="1"/>
  <c r="F52" i="17"/>
  <c r="C52" i="17"/>
  <c r="M51" i="17"/>
  <c r="J51" i="17"/>
  <c r="H51" i="17"/>
  <c r="I51" i="17" s="1"/>
  <c r="K51" i="17" s="1"/>
  <c r="F51" i="17"/>
  <c r="C51" i="17"/>
  <c r="M50" i="17"/>
  <c r="J50" i="17"/>
  <c r="H50" i="17"/>
  <c r="I50" i="17" s="1"/>
  <c r="F50" i="17"/>
  <c r="C50" i="17"/>
  <c r="M57" i="16"/>
  <c r="H57" i="16"/>
  <c r="I57" i="16" s="1"/>
  <c r="M56" i="16"/>
  <c r="J56" i="16"/>
  <c r="H56" i="16"/>
  <c r="I56" i="16" s="1"/>
  <c r="F56" i="16"/>
  <c r="C56" i="16"/>
  <c r="M55" i="16"/>
  <c r="J55" i="16"/>
  <c r="H55" i="16"/>
  <c r="I55" i="16" s="1"/>
  <c r="F55" i="16"/>
  <c r="C55" i="16"/>
  <c r="M54" i="16"/>
  <c r="J54" i="16"/>
  <c r="H54" i="16"/>
  <c r="I54" i="16" s="1"/>
  <c r="F54" i="16"/>
  <c r="C54" i="16"/>
  <c r="M53" i="16"/>
  <c r="J53" i="16"/>
  <c r="H53" i="16"/>
  <c r="I53" i="16" s="1"/>
  <c r="K53" i="16" s="1"/>
  <c r="F53" i="16"/>
  <c r="C53" i="16"/>
  <c r="M52" i="16"/>
  <c r="J52" i="16"/>
  <c r="H52" i="16"/>
  <c r="I52" i="16" s="1"/>
  <c r="F52" i="16"/>
  <c r="C52" i="16"/>
  <c r="M51" i="16"/>
  <c r="J51" i="16"/>
  <c r="H51" i="16"/>
  <c r="I51" i="16" s="1"/>
  <c r="F51" i="16"/>
  <c r="C51" i="16"/>
  <c r="M50" i="16"/>
  <c r="J50" i="16"/>
  <c r="H50" i="16"/>
  <c r="I50" i="16" s="1"/>
  <c r="F50" i="16"/>
  <c r="C50" i="16"/>
  <c r="M57" i="15"/>
  <c r="H57" i="15"/>
  <c r="I57" i="15" s="1"/>
  <c r="M56" i="15"/>
  <c r="J56" i="15"/>
  <c r="H56" i="15"/>
  <c r="I56" i="15" s="1"/>
  <c r="K56" i="15" s="1"/>
  <c r="F56" i="15"/>
  <c r="C56" i="15"/>
  <c r="M55" i="15"/>
  <c r="J55" i="15"/>
  <c r="I55" i="15"/>
  <c r="K55" i="15" s="1"/>
  <c r="H55" i="15"/>
  <c r="F55" i="15"/>
  <c r="C55" i="15"/>
  <c r="M54" i="15"/>
  <c r="J54" i="15"/>
  <c r="H54" i="15"/>
  <c r="I54" i="15" s="1"/>
  <c r="F54" i="15"/>
  <c r="C54" i="15"/>
  <c r="M53" i="15"/>
  <c r="J53" i="15"/>
  <c r="H53" i="15"/>
  <c r="I53" i="15" s="1"/>
  <c r="K53" i="15" s="1"/>
  <c r="F53" i="15"/>
  <c r="C53" i="15"/>
  <c r="M52" i="15"/>
  <c r="J52" i="15"/>
  <c r="I52" i="15"/>
  <c r="K52" i="15" s="1"/>
  <c r="H52" i="15"/>
  <c r="F52" i="15"/>
  <c r="C52" i="15"/>
  <c r="M51" i="15"/>
  <c r="J51" i="15"/>
  <c r="H51" i="15"/>
  <c r="I51" i="15" s="1"/>
  <c r="K51" i="15" s="1"/>
  <c r="F51" i="15"/>
  <c r="C51" i="15"/>
  <c r="M50" i="15"/>
  <c r="J50" i="15"/>
  <c r="H50" i="15"/>
  <c r="I50" i="15" s="1"/>
  <c r="K50" i="15" s="1"/>
  <c r="F50" i="15"/>
  <c r="C50" i="15"/>
  <c r="M57" i="14"/>
  <c r="H57" i="14"/>
  <c r="I57" i="14" s="1"/>
  <c r="M56" i="14"/>
  <c r="J56" i="14"/>
  <c r="H56" i="14"/>
  <c r="I56" i="14" s="1"/>
  <c r="F56" i="14"/>
  <c r="C56" i="14"/>
  <c r="M55" i="14"/>
  <c r="J55" i="14"/>
  <c r="H55" i="14"/>
  <c r="I55" i="14" s="1"/>
  <c r="F55" i="14"/>
  <c r="C55" i="14"/>
  <c r="M54" i="14"/>
  <c r="J54" i="14"/>
  <c r="H54" i="14"/>
  <c r="I54" i="14" s="1"/>
  <c r="F54" i="14"/>
  <c r="C54" i="14"/>
  <c r="M53" i="14"/>
  <c r="J53" i="14"/>
  <c r="H53" i="14"/>
  <c r="I53" i="14" s="1"/>
  <c r="K53" i="14" s="1"/>
  <c r="F53" i="14"/>
  <c r="C53" i="14"/>
  <c r="M52" i="14"/>
  <c r="J52" i="14"/>
  <c r="H52" i="14"/>
  <c r="I52" i="14" s="1"/>
  <c r="F52" i="14"/>
  <c r="C52" i="14"/>
  <c r="M51" i="14"/>
  <c r="J51" i="14"/>
  <c r="H51" i="14"/>
  <c r="I51" i="14" s="1"/>
  <c r="F51" i="14"/>
  <c r="C51" i="14"/>
  <c r="M50" i="14"/>
  <c r="H50" i="14"/>
  <c r="I50" i="14" s="1"/>
  <c r="F50" i="14"/>
  <c r="C50" i="14"/>
  <c r="J51" i="13"/>
  <c r="J52" i="13"/>
  <c r="J53" i="13"/>
  <c r="J54" i="13"/>
  <c r="J55" i="13"/>
  <c r="J56" i="13"/>
  <c r="F51" i="13"/>
  <c r="F52" i="13"/>
  <c r="F53" i="13"/>
  <c r="F54" i="13"/>
  <c r="F55" i="13"/>
  <c r="F56" i="13"/>
  <c r="C51" i="13"/>
  <c r="C52" i="13"/>
  <c r="C53" i="13"/>
  <c r="C54" i="13"/>
  <c r="C55" i="13"/>
  <c r="C56" i="13"/>
  <c r="J50" i="13"/>
  <c r="F50" i="13"/>
  <c r="C50" i="13"/>
  <c r="M40" i="14"/>
  <c r="H40" i="14"/>
  <c r="I40" i="14" s="1"/>
  <c r="M39" i="14"/>
  <c r="J39" i="14"/>
  <c r="H39" i="14"/>
  <c r="I39" i="14" s="1"/>
  <c r="F39" i="14"/>
  <c r="C39" i="14"/>
  <c r="M38" i="14"/>
  <c r="J38" i="14"/>
  <c r="H38" i="14"/>
  <c r="I38" i="14" s="1"/>
  <c r="F38" i="14"/>
  <c r="C38" i="14"/>
  <c r="M37" i="14"/>
  <c r="J37" i="14"/>
  <c r="H37" i="14"/>
  <c r="I37" i="14" s="1"/>
  <c r="F37" i="14"/>
  <c r="C37" i="14"/>
  <c r="M36" i="14"/>
  <c r="J36" i="14"/>
  <c r="H36" i="14"/>
  <c r="I36" i="14" s="1"/>
  <c r="F36" i="14"/>
  <c r="C36" i="14"/>
  <c r="M35" i="14"/>
  <c r="J35" i="14"/>
  <c r="H35" i="14"/>
  <c r="I35" i="14" s="1"/>
  <c r="F35" i="14"/>
  <c r="C35" i="14"/>
  <c r="M34" i="14"/>
  <c r="J34" i="14"/>
  <c r="H34" i="14"/>
  <c r="I34" i="14" s="1"/>
  <c r="K34" i="14" s="1"/>
  <c r="F34" i="14"/>
  <c r="C34" i="14"/>
  <c r="M33" i="14"/>
  <c r="J33" i="14"/>
  <c r="H33" i="14"/>
  <c r="I33" i="14" s="1"/>
  <c r="F33" i="14"/>
  <c r="C33" i="14"/>
  <c r="C14" i="14"/>
  <c r="F14" i="14"/>
  <c r="H14" i="14"/>
  <c r="I14" i="14"/>
  <c r="K14" i="14" s="1"/>
  <c r="J14" i="14"/>
  <c r="M14" i="14"/>
  <c r="C15" i="14"/>
  <c r="F15" i="14"/>
  <c r="H15" i="14"/>
  <c r="I15" i="14" s="1"/>
  <c r="K15" i="14" s="1"/>
  <c r="J15" i="14"/>
  <c r="M15" i="14"/>
  <c r="C16" i="14"/>
  <c r="F16" i="14"/>
  <c r="H16" i="14"/>
  <c r="I16" i="14" s="1"/>
  <c r="K16" i="14" s="1"/>
  <c r="J16" i="14"/>
  <c r="M16" i="14"/>
  <c r="C17" i="14"/>
  <c r="F17" i="14"/>
  <c r="H17" i="14"/>
  <c r="I17" i="14" s="1"/>
  <c r="K17" i="14" s="1"/>
  <c r="J17" i="14"/>
  <c r="M17" i="14"/>
  <c r="C18" i="14"/>
  <c r="F18" i="14"/>
  <c r="H18" i="14"/>
  <c r="I18" i="14"/>
  <c r="K18" i="14" s="1"/>
  <c r="J18" i="14"/>
  <c r="M18" i="14"/>
  <c r="C19" i="14"/>
  <c r="F19" i="14"/>
  <c r="H19" i="14"/>
  <c r="I19" i="14" s="1"/>
  <c r="K19" i="14" s="1"/>
  <c r="J19" i="14"/>
  <c r="M19" i="14"/>
  <c r="C20" i="14"/>
  <c r="F20" i="14"/>
  <c r="H20" i="14"/>
  <c r="I20" i="14" s="1"/>
  <c r="K20" i="14" s="1"/>
  <c r="J20" i="14"/>
  <c r="M20" i="14"/>
  <c r="H21" i="14"/>
  <c r="I21" i="14" s="1"/>
  <c r="K21" i="14" s="1"/>
  <c r="M21" i="14"/>
  <c r="J34" i="13"/>
  <c r="J35" i="13"/>
  <c r="J36" i="13"/>
  <c r="J37" i="13"/>
  <c r="J38" i="13"/>
  <c r="J39" i="13"/>
  <c r="J33" i="13"/>
  <c r="F34" i="13"/>
  <c r="F35" i="13"/>
  <c r="F36" i="13"/>
  <c r="F37" i="13"/>
  <c r="F38" i="13"/>
  <c r="F39" i="13"/>
  <c r="F33" i="13"/>
  <c r="C34" i="13"/>
  <c r="C35" i="13"/>
  <c r="C36" i="13"/>
  <c r="C37" i="13"/>
  <c r="C38" i="13"/>
  <c r="C39" i="13"/>
  <c r="C33" i="13"/>
  <c r="K51" i="20" l="1"/>
  <c r="K54" i="20"/>
  <c r="K52" i="20"/>
  <c r="K56" i="20"/>
  <c r="K50" i="20"/>
  <c r="K36" i="20"/>
  <c r="K34" i="20"/>
  <c r="K38" i="20"/>
  <c r="K37" i="20"/>
  <c r="K33" i="20"/>
  <c r="K35" i="20"/>
  <c r="K40" i="20"/>
  <c r="K54" i="19"/>
  <c r="K55" i="19"/>
  <c r="K50" i="19"/>
  <c r="K52" i="19"/>
  <c r="K56" i="19"/>
  <c r="K53" i="19"/>
  <c r="K36" i="19"/>
  <c r="K34" i="19"/>
  <c r="K37" i="19"/>
  <c r="K33" i="19"/>
  <c r="K35" i="19"/>
  <c r="K40" i="19"/>
  <c r="K54" i="18"/>
  <c r="K56" i="18"/>
  <c r="K50" i="18"/>
  <c r="K51" i="18"/>
  <c r="K33" i="18"/>
  <c r="K40" i="18"/>
  <c r="K34" i="18"/>
  <c r="K35" i="18"/>
  <c r="K38" i="18"/>
  <c r="K37" i="18"/>
  <c r="K39" i="18"/>
  <c r="K53" i="17"/>
  <c r="K57" i="17"/>
  <c r="K50" i="17"/>
  <c r="K54" i="17"/>
  <c r="K36" i="17"/>
  <c r="K40" i="17"/>
  <c r="K39" i="17"/>
  <c r="K34" i="17"/>
  <c r="K37" i="17"/>
  <c r="K35" i="17"/>
  <c r="K50" i="16"/>
  <c r="K57" i="16"/>
  <c r="K52" i="16"/>
  <c r="K55" i="16"/>
  <c r="K51" i="16"/>
  <c r="K54" i="16"/>
  <c r="K56" i="16"/>
  <c r="K34" i="16"/>
  <c r="K37" i="16"/>
  <c r="K33" i="16"/>
  <c r="K35" i="16"/>
  <c r="K40" i="16"/>
  <c r="K54" i="15"/>
  <c r="K57" i="15"/>
  <c r="K33" i="15"/>
  <c r="K40" i="15"/>
  <c r="K34" i="15"/>
  <c r="K35" i="15"/>
  <c r="K37" i="15"/>
  <c r="K38" i="15"/>
  <c r="K57" i="14"/>
  <c r="K52" i="14"/>
  <c r="K55" i="14"/>
  <c r="K50" i="14"/>
  <c r="K51" i="14"/>
  <c r="K54" i="14"/>
  <c r="K56" i="14"/>
  <c r="K36" i="14"/>
  <c r="K40" i="14"/>
  <c r="K33" i="14"/>
  <c r="K35" i="14"/>
  <c r="K38" i="14"/>
  <c r="K37" i="14"/>
  <c r="K39" i="14"/>
  <c r="M74" i="12" l="1"/>
  <c r="H74" i="12"/>
  <c r="I74" i="12" s="1"/>
  <c r="M73" i="12"/>
  <c r="J73" i="12"/>
  <c r="H73" i="12"/>
  <c r="I73" i="12" s="1"/>
  <c r="F73" i="12"/>
  <c r="C73" i="12"/>
  <c r="M72" i="12"/>
  <c r="J72" i="12"/>
  <c r="H72" i="12"/>
  <c r="I72" i="12" s="1"/>
  <c r="F72" i="12"/>
  <c r="C72" i="12"/>
  <c r="M71" i="12"/>
  <c r="J71" i="12"/>
  <c r="H71" i="12"/>
  <c r="I71" i="12" s="1"/>
  <c r="F71" i="12"/>
  <c r="C71" i="12"/>
  <c r="M70" i="12"/>
  <c r="J70" i="12"/>
  <c r="H70" i="12"/>
  <c r="I70" i="12" s="1"/>
  <c r="F70" i="12"/>
  <c r="C70" i="12"/>
  <c r="M69" i="12"/>
  <c r="J69" i="12"/>
  <c r="H69" i="12"/>
  <c r="I69" i="12" s="1"/>
  <c r="F69" i="12"/>
  <c r="C69" i="12"/>
  <c r="M68" i="12"/>
  <c r="J68" i="12"/>
  <c r="H68" i="12"/>
  <c r="I68" i="12" s="1"/>
  <c r="F68" i="12"/>
  <c r="C68" i="12"/>
  <c r="M67" i="12"/>
  <c r="J67" i="12"/>
  <c r="H67" i="12"/>
  <c r="I67" i="12" s="1"/>
  <c r="F67" i="12"/>
  <c r="C67" i="12"/>
  <c r="M57" i="12"/>
  <c r="H57" i="12"/>
  <c r="I57" i="12" s="1"/>
  <c r="M56" i="12"/>
  <c r="J56" i="12"/>
  <c r="H56" i="12"/>
  <c r="I56" i="12" s="1"/>
  <c r="F56" i="12"/>
  <c r="C56" i="12"/>
  <c r="M55" i="12"/>
  <c r="J55" i="12"/>
  <c r="H55" i="12"/>
  <c r="I55" i="12" s="1"/>
  <c r="K55" i="12" s="1"/>
  <c r="F55" i="12"/>
  <c r="C55" i="12"/>
  <c r="M54" i="12"/>
  <c r="J54" i="12"/>
  <c r="H54" i="12"/>
  <c r="I54" i="12" s="1"/>
  <c r="F54" i="12"/>
  <c r="C54" i="12"/>
  <c r="M53" i="12"/>
  <c r="J53" i="12"/>
  <c r="I53" i="12"/>
  <c r="K53" i="12" s="1"/>
  <c r="H53" i="12"/>
  <c r="F53" i="12"/>
  <c r="C53" i="12"/>
  <c r="M52" i="12"/>
  <c r="J52" i="12"/>
  <c r="H52" i="12"/>
  <c r="I52" i="12" s="1"/>
  <c r="F52" i="12"/>
  <c r="C52" i="12"/>
  <c r="M51" i="12"/>
  <c r="J51" i="12"/>
  <c r="H51" i="12"/>
  <c r="I51" i="12" s="1"/>
  <c r="F51" i="12"/>
  <c r="C51" i="12"/>
  <c r="M50" i="12"/>
  <c r="H50" i="12"/>
  <c r="I50" i="12" s="1"/>
  <c r="F50" i="12"/>
  <c r="C50" i="12"/>
  <c r="M40" i="12"/>
  <c r="H40" i="12"/>
  <c r="I40" i="12" s="1"/>
  <c r="M39" i="12"/>
  <c r="J39" i="12"/>
  <c r="H39" i="12"/>
  <c r="I39" i="12" s="1"/>
  <c r="F39" i="12"/>
  <c r="C39" i="12"/>
  <c r="M38" i="12"/>
  <c r="J38" i="12"/>
  <c r="H38" i="12"/>
  <c r="I38" i="12" s="1"/>
  <c r="F38" i="12"/>
  <c r="C38" i="12"/>
  <c r="M37" i="12"/>
  <c r="J37" i="12"/>
  <c r="H37" i="12"/>
  <c r="I37" i="12" s="1"/>
  <c r="F37" i="12"/>
  <c r="C37" i="12"/>
  <c r="M36" i="12"/>
  <c r="J36" i="12"/>
  <c r="H36" i="12"/>
  <c r="I36" i="12" s="1"/>
  <c r="F36" i="12"/>
  <c r="C36" i="12"/>
  <c r="M35" i="12"/>
  <c r="J35" i="12"/>
  <c r="H35" i="12"/>
  <c r="I35" i="12" s="1"/>
  <c r="K35" i="12" s="1"/>
  <c r="F35" i="12"/>
  <c r="C35" i="12"/>
  <c r="M34" i="12"/>
  <c r="J34" i="12"/>
  <c r="H34" i="12"/>
  <c r="I34" i="12" s="1"/>
  <c r="F34" i="12"/>
  <c r="C34" i="12"/>
  <c r="M33" i="12"/>
  <c r="J33" i="12"/>
  <c r="H33" i="12"/>
  <c r="I33" i="12" s="1"/>
  <c r="F33" i="12"/>
  <c r="C33" i="12"/>
  <c r="C14" i="12"/>
  <c r="F14" i="12"/>
  <c r="H14" i="12"/>
  <c r="I14" i="12" s="1"/>
  <c r="J14" i="12"/>
  <c r="M14" i="12"/>
  <c r="C15" i="12"/>
  <c r="F15" i="12"/>
  <c r="H15" i="12"/>
  <c r="I15" i="12" s="1"/>
  <c r="J15" i="12"/>
  <c r="M15" i="12"/>
  <c r="C16" i="12"/>
  <c r="F16" i="12"/>
  <c r="H16" i="12"/>
  <c r="I16" i="12" s="1"/>
  <c r="J16" i="12"/>
  <c r="M16" i="12"/>
  <c r="C17" i="12"/>
  <c r="F17" i="12"/>
  <c r="H17" i="12"/>
  <c r="I17" i="12" s="1"/>
  <c r="K17" i="12" s="1"/>
  <c r="J17" i="12"/>
  <c r="M17" i="12"/>
  <c r="C18" i="12"/>
  <c r="F18" i="12"/>
  <c r="H18" i="12"/>
  <c r="I18" i="12" s="1"/>
  <c r="J18" i="12"/>
  <c r="M18" i="12"/>
  <c r="C19" i="12"/>
  <c r="F19" i="12"/>
  <c r="H19" i="12"/>
  <c r="I19" i="12" s="1"/>
  <c r="J19" i="12"/>
  <c r="M19" i="12"/>
  <c r="C20" i="12"/>
  <c r="F20" i="12"/>
  <c r="H20" i="12"/>
  <c r="I20" i="12" s="1"/>
  <c r="J20" i="12"/>
  <c r="M20" i="12"/>
  <c r="C21" i="12"/>
  <c r="F21" i="12"/>
  <c r="H21" i="12"/>
  <c r="I21" i="12" s="1"/>
  <c r="J21" i="12"/>
  <c r="M21" i="12"/>
  <c r="J68" i="11"/>
  <c r="J69" i="11"/>
  <c r="J70" i="11"/>
  <c r="J71" i="11"/>
  <c r="J72" i="11"/>
  <c r="J73" i="11"/>
  <c r="F68" i="11"/>
  <c r="F69" i="11"/>
  <c r="F70" i="11"/>
  <c r="F71" i="11"/>
  <c r="F72" i="11"/>
  <c r="F73" i="11"/>
  <c r="C68" i="11"/>
  <c r="C69" i="11"/>
  <c r="C70" i="11"/>
  <c r="C71" i="11"/>
  <c r="C72" i="11"/>
  <c r="C73" i="11"/>
  <c r="J67" i="11"/>
  <c r="F67" i="11"/>
  <c r="C67" i="11"/>
  <c r="C51" i="11"/>
  <c r="C52" i="11"/>
  <c r="C53" i="11"/>
  <c r="C54" i="11"/>
  <c r="C55" i="11"/>
  <c r="C56" i="11"/>
  <c r="F51" i="11"/>
  <c r="F52" i="11"/>
  <c r="F53" i="11"/>
  <c r="F54" i="11"/>
  <c r="F55" i="11"/>
  <c r="F56" i="11"/>
  <c r="J51" i="11"/>
  <c r="J52" i="11"/>
  <c r="J53" i="11"/>
  <c r="J54" i="11"/>
  <c r="J55" i="11"/>
  <c r="J56" i="11"/>
  <c r="J50" i="11"/>
  <c r="F50" i="11"/>
  <c r="C50" i="11"/>
  <c r="J34" i="11"/>
  <c r="J35" i="11"/>
  <c r="J36" i="11"/>
  <c r="J37" i="11"/>
  <c r="J38" i="11"/>
  <c r="J39" i="11"/>
  <c r="F34" i="11"/>
  <c r="F35" i="11"/>
  <c r="F36" i="11"/>
  <c r="F37" i="11"/>
  <c r="F38" i="11"/>
  <c r="F39" i="11"/>
  <c r="F33" i="11"/>
  <c r="C34" i="11"/>
  <c r="C35" i="11"/>
  <c r="C36" i="11"/>
  <c r="C37" i="11"/>
  <c r="C38" i="11"/>
  <c r="C39" i="11"/>
  <c r="C33" i="11"/>
  <c r="K69" i="12" l="1"/>
  <c r="K70" i="12"/>
  <c r="K74" i="12"/>
  <c r="K67" i="12"/>
  <c r="K68" i="12"/>
  <c r="K72" i="12"/>
  <c r="K71" i="12"/>
  <c r="K73" i="12"/>
  <c r="K50" i="12"/>
  <c r="K57" i="12"/>
  <c r="K51" i="12"/>
  <c r="K54" i="12"/>
  <c r="K56" i="12"/>
  <c r="K52" i="12"/>
  <c r="K19" i="12"/>
  <c r="K16" i="12"/>
  <c r="K14" i="12"/>
  <c r="K18" i="12"/>
  <c r="K15" i="12"/>
  <c r="K21" i="12"/>
  <c r="K20" i="12"/>
  <c r="K38" i="12"/>
  <c r="K36" i="12"/>
  <c r="K40" i="12"/>
  <c r="K39" i="12"/>
  <c r="K33" i="12"/>
  <c r="K34" i="12"/>
  <c r="K37" i="12"/>
  <c r="M57" i="13"/>
  <c r="H57" i="13"/>
  <c r="I57" i="13" s="1"/>
  <c r="M56" i="13"/>
  <c r="I56" i="13"/>
  <c r="H56" i="13"/>
  <c r="M55" i="13"/>
  <c r="H55" i="13"/>
  <c r="I55" i="13" s="1"/>
  <c r="K55" i="13" s="1"/>
  <c r="M54" i="13"/>
  <c r="H54" i="13"/>
  <c r="I54" i="13" s="1"/>
  <c r="M53" i="13"/>
  <c r="H53" i="13"/>
  <c r="I53" i="13" s="1"/>
  <c r="M52" i="13"/>
  <c r="H52" i="13"/>
  <c r="I52" i="13" s="1"/>
  <c r="K52" i="13" s="1"/>
  <c r="M51" i="13"/>
  <c r="H51" i="13"/>
  <c r="I51" i="13" s="1"/>
  <c r="M50" i="13"/>
  <c r="H50" i="13"/>
  <c r="I50" i="13" s="1"/>
  <c r="M40" i="13"/>
  <c r="H40" i="13"/>
  <c r="I40" i="13" s="1"/>
  <c r="M39" i="13"/>
  <c r="H39" i="13"/>
  <c r="I39" i="13" s="1"/>
  <c r="K39" i="13" s="1"/>
  <c r="M38" i="13"/>
  <c r="H38" i="13"/>
  <c r="I38" i="13" s="1"/>
  <c r="M37" i="13"/>
  <c r="H37" i="13"/>
  <c r="I37" i="13" s="1"/>
  <c r="M36" i="13"/>
  <c r="H36" i="13"/>
  <c r="I36" i="13" s="1"/>
  <c r="M35" i="13"/>
  <c r="H35" i="13"/>
  <c r="I35" i="13" s="1"/>
  <c r="M34" i="13"/>
  <c r="H34" i="13"/>
  <c r="I34" i="13" s="1"/>
  <c r="M33" i="13"/>
  <c r="H33" i="13"/>
  <c r="I33" i="13" s="1"/>
  <c r="F162" i="12"/>
  <c r="F161" i="12"/>
  <c r="F160" i="12"/>
  <c r="F159" i="12"/>
  <c r="F158" i="12"/>
  <c r="F157" i="12"/>
  <c r="F156" i="12"/>
  <c r="F145" i="12"/>
  <c r="F144" i="12"/>
  <c r="F143" i="12"/>
  <c r="F142" i="12"/>
  <c r="F141" i="12"/>
  <c r="F140" i="12"/>
  <c r="F139" i="12"/>
  <c r="M127" i="12"/>
  <c r="H127" i="12"/>
  <c r="I127" i="12" s="1"/>
  <c r="M126" i="12"/>
  <c r="J126" i="12"/>
  <c r="H126" i="12"/>
  <c r="I126" i="12" s="1"/>
  <c r="F126" i="12"/>
  <c r="C126" i="12"/>
  <c r="M125" i="12"/>
  <c r="J125" i="12"/>
  <c r="H125" i="12"/>
  <c r="I125" i="12" s="1"/>
  <c r="F125" i="12"/>
  <c r="C125" i="12"/>
  <c r="M124" i="12"/>
  <c r="J124" i="12"/>
  <c r="H124" i="12"/>
  <c r="I124" i="12" s="1"/>
  <c r="F124" i="12"/>
  <c r="C124" i="12"/>
  <c r="M123" i="12"/>
  <c r="J123" i="12"/>
  <c r="H123" i="12"/>
  <c r="I123" i="12" s="1"/>
  <c r="F123" i="12"/>
  <c r="C123" i="12"/>
  <c r="M122" i="12"/>
  <c r="J122" i="12"/>
  <c r="H122" i="12"/>
  <c r="I122" i="12" s="1"/>
  <c r="F122" i="12"/>
  <c r="C122" i="12"/>
  <c r="M121" i="12"/>
  <c r="J121" i="12"/>
  <c r="H121" i="12"/>
  <c r="I121" i="12" s="1"/>
  <c r="F121" i="12"/>
  <c r="C121" i="12"/>
  <c r="M120" i="12"/>
  <c r="J120" i="12"/>
  <c r="H120" i="12"/>
  <c r="I120" i="12" s="1"/>
  <c r="F120" i="12"/>
  <c r="C120" i="12"/>
  <c r="M110" i="12"/>
  <c r="H110" i="12"/>
  <c r="I110" i="12" s="1"/>
  <c r="M109" i="12"/>
  <c r="J109" i="12"/>
  <c r="H109" i="12"/>
  <c r="I109" i="12" s="1"/>
  <c r="F109" i="12"/>
  <c r="C109" i="12"/>
  <c r="M108" i="12"/>
  <c r="J108" i="12"/>
  <c r="H108" i="12"/>
  <c r="I108" i="12" s="1"/>
  <c r="F108" i="12"/>
  <c r="C108" i="12"/>
  <c r="M107" i="12"/>
  <c r="J107" i="12"/>
  <c r="H107" i="12"/>
  <c r="I107" i="12" s="1"/>
  <c r="F107" i="12"/>
  <c r="C107" i="12"/>
  <c r="M106" i="12"/>
  <c r="J106" i="12"/>
  <c r="H106" i="12"/>
  <c r="I106" i="12" s="1"/>
  <c r="F106" i="12"/>
  <c r="C106" i="12"/>
  <c r="M105" i="12"/>
  <c r="J105" i="12"/>
  <c r="H105" i="12"/>
  <c r="I105" i="12" s="1"/>
  <c r="F105" i="12"/>
  <c r="C105" i="12"/>
  <c r="M104" i="12"/>
  <c r="J104" i="12"/>
  <c r="H104" i="12"/>
  <c r="I104" i="12" s="1"/>
  <c r="F104" i="12"/>
  <c r="C104" i="12"/>
  <c r="M103" i="12"/>
  <c r="J103" i="12"/>
  <c r="H103" i="12"/>
  <c r="I103" i="12" s="1"/>
  <c r="F103" i="12"/>
  <c r="C103" i="12"/>
  <c r="M93" i="12"/>
  <c r="H93" i="12"/>
  <c r="I93" i="12" s="1"/>
  <c r="M92" i="12"/>
  <c r="J92" i="12"/>
  <c r="H92" i="12"/>
  <c r="I92" i="12" s="1"/>
  <c r="F92" i="12"/>
  <c r="C92" i="12"/>
  <c r="M91" i="12"/>
  <c r="J91" i="12"/>
  <c r="H91" i="12"/>
  <c r="I91" i="12" s="1"/>
  <c r="F91" i="12"/>
  <c r="C91" i="12"/>
  <c r="M90" i="12"/>
  <c r="J90" i="12"/>
  <c r="H90" i="12"/>
  <c r="I90" i="12" s="1"/>
  <c r="K90" i="12" s="1"/>
  <c r="F90" i="12"/>
  <c r="C90" i="12"/>
  <c r="M89" i="12"/>
  <c r="J89" i="12"/>
  <c r="H89" i="12"/>
  <c r="I89" i="12" s="1"/>
  <c r="F89" i="12"/>
  <c r="C89" i="12"/>
  <c r="M88" i="12"/>
  <c r="J88" i="12"/>
  <c r="H88" i="12"/>
  <c r="I88" i="12" s="1"/>
  <c r="F88" i="12"/>
  <c r="C88" i="12"/>
  <c r="M87" i="12"/>
  <c r="J87" i="12"/>
  <c r="H87" i="12"/>
  <c r="I87" i="12" s="1"/>
  <c r="F87" i="12"/>
  <c r="C87" i="12"/>
  <c r="M86" i="12"/>
  <c r="J86" i="12"/>
  <c r="H86" i="12"/>
  <c r="I86" i="12" s="1"/>
  <c r="F86" i="12"/>
  <c r="C86" i="12"/>
  <c r="F229" i="11"/>
  <c r="F230" i="11"/>
  <c r="F231" i="11"/>
  <c r="F232" i="11"/>
  <c r="F233" i="11"/>
  <c r="F234" i="11"/>
  <c r="F228" i="11"/>
  <c r="F212" i="11"/>
  <c r="F213" i="11"/>
  <c r="F214" i="11"/>
  <c r="F215" i="11"/>
  <c r="F216" i="11"/>
  <c r="F217" i="11"/>
  <c r="F211" i="11"/>
  <c r="J193" i="11"/>
  <c r="J194" i="11"/>
  <c r="J195" i="11"/>
  <c r="J196" i="11"/>
  <c r="J197" i="11"/>
  <c r="J198" i="11"/>
  <c r="J192" i="11"/>
  <c r="F193" i="11"/>
  <c r="F194" i="11"/>
  <c r="F195" i="11"/>
  <c r="F196" i="11"/>
  <c r="F197" i="11"/>
  <c r="F198" i="11"/>
  <c r="F192" i="11"/>
  <c r="C193" i="11"/>
  <c r="C194" i="11"/>
  <c r="C195" i="11"/>
  <c r="C196" i="11"/>
  <c r="C197" i="11"/>
  <c r="C198" i="11"/>
  <c r="C192" i="11"/>
  <c r="M199" i="11"/>
  <c r="H199" i="11"/>
  <c r="I199" i="11" s="1"/>
  <c r="M198" i="11"/>
  <c r="H198" i="11"/>
  <c r="I198" i="11" s="1"/>
  <c r="M197" i="11"/>
  <c r="H197" i="11"/>
  <c r="I197" i="11" s="1"/>
  <c r="M196" i="11"/>
  <c r="H196" i="11"/>
  <c r="I196" i="11" s="1"/>
  <c r="M195" i="11"/>
  <c r="H195" i="11"/>
  <c r="I195" i="11" s="1"/>
  <c r="M194" i="11"/>
  <c r="H194" i="11"/>
  <c r="I194" i="11" s="1"/>
  <c r="M193" i="11"/>
  <c r="H193" i="11"/>
  <c r="I193" i="11" s="1"/>
  <c r="M192" i="11"/>
  <c r="H192" i="11"/>
  <c r="I192" i="11" s="1"/>
  <c r="J176" i="11"/>
  <c r="J177" i="11"/>
  <c r="J178" i="11"/>
  <c r="J179" i="11"/>
  <c r="J180" i="11"/>
  <c r="J181" i="11"/>
  <c r="J175" i="11"/>
  <c r="F175" i="11"/>
  <c r="F176" i="11"/>
  <c r="F177" i="11"/>
  <c r="F178" i="11"/>
  <c r="F179" i="11"/>
  <c r="F180" i="11"/>
  <c r="F181" i="11"/>
  <c r="C176" i="11"/>
  <c r="C177" i="11"/>
  <c r="C178" i="11"/>
  <c r="C179" i="11"/>
  <c r="C180" i="11"/>
  <c r="C181" i="11"/>
  <c r="C175" i="11"/>
  <c r="M182" i="11"/>
  <c r="H182" i="11"/>
  <c r="I182" i="11" s="1"/>
  <c r="M181" i="11"/>
  <c r="H181" i="11"/>
  <c r="I181" i="11" s="1"/>
  <c r="K181" i="11" s="1"/>
  <c r="M180" i="11"/>
  <c r="H180" i="11"/>
  <c r="I180" i="11" s="1"/>
  <c r="M179" i="11"/>
  <c r="H179" i="11"/>
  <c r="I179" i="11" s="1"/>
  <c r="M178" i="11"/>
  <c r="H178" i="11"/>
  <c r="I178" i="11" s="1"/>
  <c r="M177" i="11"/>
  <c r="H177" i="11"/>
  <c r="I177" i="11" s="1"/>
  <c r="K177" i="11" s="1"/>
  <c r="M176" i="11"/>
  <c r="H176" i="11"/>
  <c r="I176" i="11" s="1"/>
  <c r="K176" i="11" s="1"/>
  <c r="M175" i="11"/>
  <c r="H175" i="11"/>
  <c r="I175" i="11" s="1"/>
  <c r="J157" i="11"/>
  <c r="J158" i="11"/>
  <c r="J159" i="11"/>
  <c r="J160" i="11"/>
  <c r="J161" i="11"/>
  <c r="J162" i="11"/>
  <c r="J156" i="11"/>
  <c r="F157" i="11"/>
  <c r="F158" i="11"/>
  <c r="F159" i="11"/>
  <c r="F160" i="11"/>
  <c r="F161" i="11"/>
  <c r="F162" i="11"/>
  <c r="F156" i="11"/>
  <c r="C157" i="11"/>
  <c r="C158" i="11"/>
  <c r="C159" i="11"/>
  <c r="C160" i="11"/>
  <c r="C161" i="11"/>
  <c r="C162" i="11"/>
  <c r="C156" i="11"/>
  <c r="M163" i="11"/>
  <c r="H163" i="11"/>
  <c r="I163" i="11" s="1"/>
  <c r="K163" i="11" s="1"/>
  <c r="M162" i="11"/>
  <c r="H162" i="11"/>
  <c r="I162" i="11" s="1"/>
  <c r="K162" i="11" s="1"/>
  <c r="M161" i="11"/>
  <c r="H161" i="11"/>
  <c r="I161" i="11" s="1"/>
  <c r="M160" i="11"/>
  <c r="H160" i="11"/>
  <c r="I160" i="11" s="1"/>
  <c r="M159" i="11"/>
  <c r="H159" i="11"/>
  <c r="I159" i="11" s="1"/>
  <c r="K159" i="11" s="1"/>
  <c r="M158" i="11"/>
  <c r="H158" i="11"/>
  <c r="I158" i="11" s="1"/>
  <c r="K158" i="11" s="1"/>
  <c r="M157" i="11"/>
  <c r="H157" i="11"/>
  <c r="I157" i="11" s="1"/>
  <c r="M156" i="11"/>
  <c r="H156" i="11"/>
  <c r="I156" i="11" s="1"/>
  <c r="J140" i="11"/>
  <c r="J141" i="11"/>
  <c r="J142" i="11"/>
  <c r="J143" i="11"/>
  <c r="J144" i="11"/>
  <c r="J145" i="11"/>
  <c r="J139" i="11"/>
  <c r="F140" i="11"/>
  <c r="F141" i="11"/>
  <c r="F142" i="11"/>
  <c r="F143" i="11"/>
  <c r="F144" i="11"/>
  <c r="F145" i="11"/>
  <c r="F139" i="11"/>
  <c r="C140" i="11"/>
  <c r="C141" i="11"/>
  <c r="C142" i="11"/>
  <c r="C143" i="11"/>
  <c r="C144" i="11"/>
  <c r="C145" i="11"/>
  <c r="C139" i="11"/>
  <c r="M146" i="11"/>
  <c r="H146" i="11"/>
  <c r="I146" i="11" s="1"/>
  <c r="M145" i="11"/>
  <c r="H145" i="11"/>
  <c r="I145" i="11" s="1"/>
  <c r="K145" i="11" s="1"/>
  <c r="M144" i="11"/>
  <c r="H144" i="11"/>
  <c r="I144" i="11" s="1"/>
  <c r="K144" i="11" s="1"/>
  <c r="M143" i="11"/>
  <c r="H143" i="11"/>
  <c r="I143" i="11" s="1"/>
  <c r="M142" i="11"/>
  <c r="H142" i="11"/>
  <c r="I142" i="11" s="1"/>
  <c r="M141" i="11"/>
  <c r="H141" i="11"/>
  <c r="I141" i="11" s="1"/>
  <c r="K141" i="11" s="1"/>
  <c r="M140" i="11"/>
  <c r="H140" i="11"/>
  <c r="I140" i="11" s="1"/>
  <c r="K140" i="11" s="1"/>
  <c r="M139" i="11"/>
  <c r="H139" i="11"/>
  <c r="I139" i="11" s="1"/>
  <c r="J121" i="11"/>
  <c r="J122" i="11"/>
  <c r="J123" i="11"/>
  <c r="J124" i="11"/>
  <c r="J125" i="11"/>
  <c r="J126" i="11"/>
  <c r="J120" i="11"/>
  <c r="M121" i="11"/>
  <c r="M122" i="11"/>
  <c r="M123" i="11"/>
  <c r="M124" i="11"/>
  <c r="M125" i="11"/>
  <c r="H121" i="11"/>
  <c r="I121" i="11" s="1"/>
  <c r="H122" i="11"/>
  <c r="I122" i="11"/>
  <c r="H123" i="11"/>
  <c r="I123" i="11" s="1"/>
  <c r="K123" i="11" s="1"/>
  <c r="H124" i="11"/>
  <c r="I124" i="11" s="1"/>
  <c r="H125" i="11"/>
  <c r="I125" i="11" s="1"/>
  <c r="F121" i="11"/>
  <c r="F122" i="11"/>
  <c r="F123" i="11"/>
  <c r="F124" i="11"/>
  <c r="F125" i="11"/>
  <c r="F126" i="11"/>
  <c r="F120" i="11"/>
  <c r="C121" i="11"/>
  <c r="C122" i="11"/>
  <c r="C123" i="11"/>
  <c r="C124" i="11"/>
  <c r="C125" i="11"/>
  <c r="C126" i="11"/>
  <c r="C120" i="11"/>
  <c r="M104" i="11"/>
  <c r="M105" i="11"/>
  <c r="M106" i="11"/>
  <c r="M107" i="11"/>
  <c r="M108" i="11"/>
  <c r="H104" i="11"/>
  <c r="I104" i="11" s="1"/>
  <c r="H105" i="11"/>
  <c r="I105" i="11" s="1"/>
  <c r="H106" i="11"/>
  <c r="I106" i="11" s="1"/>
  <c r="H107" i="11"/>
  <c r="I107" i="11" s="1"/>
  <c r="H108" i="11"/>
  <c r="I108" i="11" s="1"/>
  <c r="F109" i="11"/>
  <c r="J104" i="11"/>
  <c r="J105" i="11"/>
  <c r="J106" i="11"/>
  <c r="J107" i="11"/>
  <c r="J108" i="11"/>
  <c r="J109" i="11"/>
  <c r="J103" i="11"/>
  <c r="F104" i="11"/>
  <c r="F105" i="11"/>
  <c r="F106" i="11"/>
  <c r="F107" i="11"/>
  <c r="F108" i="11"/>
  <c r="F103" i="11"/>
  <c r="C104" i="11"/>
  <c r="C105" i="11"/>
  <c r="C106" i="11"/>
  <c r="C107" i="11"/>
  <c r="C108" i="11"/>
  <c r="C109" i="11"/>
  <c r="C103" i="11"/>
  <c r="C87" i="11"/>
  <c r="F87" i="11"/>
  <c r="H87" i="11"/>
  <c r="I87" i="11" s="1"/>
  <c r="K87" i="11" s="1"/>
  <c r="J87" i="11"/>
  <c r="M87" i="11"/>
  <c r="C88" i="11"/>
  <c r="F88" i="11"/>
  <c r="H88" i="11"/>
  <c r="I88" i="11" s="1"/>
  <c r="J88" i="11"/>
  <c r="M88" i="11"/>
  <c r="C89" i="11"/>
  <c r="F89" i="11"/>
  <c r="H89" i="11"/>
  <c r="I89" i="11" s="1"/>
  <c r="J89" i="11"/>
  <c r="M89" i="11"/>
  <c r="C90" i="11"/>
  <c r="F90" i="11"/>
  <c r="H90" i="11"/>
  <c r="I90" i="11" s="1"/>
  <c r="J90" i="11"/>
  <c r="M90" i="11"/>
  <c r="C91" i="11"/>
  <c r="F91" i="11"/>
  <c r="H91" i="11"/>
  <c r="I91" i="11" s="1"/>
  <c r="J91" i="11"/>
  <c r="M91" i="11"/>
  <c r="F92" i="11"/>
  <c r="J92" i="11"/>
  <c r="J86" i="11"/>
  <c r="F86" i="11"/>
  <c r="C92" i="11"/>
  <c r="C86" i="11"/>
  <c r="M127" i="11"/>
  <c r="H127" i="11"/>
  <c r="I127" i="11" s="1"/>
  <c r="K127" i="11" s="1"/>
  <c r="M126" i="11"/>
  <c r="H126" i="11"/>
  <c r="I126" i="11" s="1"/>
  <c r="M120" i="11"/>
  <c r="H120" i="11"/>
  <c r="I120" i="11" s="1"/>
  <c r="M110" i="11"/>
  <c r="H110" i="11"/>
  <c r="I110" i="11" s="1"/>
  <c r="M109" i="11"/>
  <c r="H109" i="11"/>
  <c r="I109" i="11" s="1"/>
  <c r="K109" i="11" s="1"/>
  <c r="M103" i="11"/>
  <c r="H103" i="11"/>
  <c r="I103" i="11" s="1"/>
  <c r="M93" i="11"/>
  <c r="H93" i="11"/>
  <c r="I93" i="11" s="1"/>
  <c r="M92" i="11"/>
  <c r="H92" i="11"/>
  <c r="I92" i="11" s="1"/>
  <c r="M86" i="11"/>
  <c r="H86" i="11"/>
  <c r="I86" i="11" s="1"/>
  <c r="H34" i="11"/>
  <c r="I34" i="11"/>
  <c r="K34" i="11" s="1"/>
  <c r="M34" i="11"/>
  <c r="H35" i="11"/>
  <c r="I35" i="11" s="1"/>
  <c r="M35" i="11"/>
  <c r="H36" i="11"/>
  <c r="I36" i="11" s="1"/>
  <c r="M36" i="11"/>
  <c r="H37" i="11"/>
  <c r="I37" i="11" s="1"/>
  <c r="M37" i="11"/>
  <c r="H38" i="11"/>
  <c r="I38" i="11" s="1"/>
  <c r="K38" i="11" s="1"/>
  <c r="M38" i="11"/>
  <c r="H51" i="11"/>
  <c r="I51" i="11"/>
  <c r="K51" i="11" s="1"/>
  <c r="M51" i="11"/>
  <c r="H52" i="11"/>
  <c r="I52" i="11" s="1"/>
  <c r="K52" i="11" s="1"/>
  <c r="M52" i="11"/>
  <c r="H53" i="11"/>
  <c r="I53" i="11" s="1"/>
  <c r="M53" i="11"/>
  <c r="H54" i="11"/>
  <c r="I54" i="11" s="1"/>
  <c r="M54" i="11"/>
  <c r="H55" i="11"/>
  <c r="I55" i="11" s="1"/>
  <c r="K55" i="11" s="1"/>
  <c r="M55" i="11"/>
  <c r="H68" i="11"/>
  <c r="I68" i="11" s="1"/>
  <c r="M68" i="11"/>
  <c r="H69" i="11"/>
  <c r="I69" i="11" s="1"/>
  <c r="K69" i="11" s="1"/>
  <c r="M69" i="11"/>
  <c r="H70" i="11"/>
  <c r="I70" i="11" s="1"/>
  <c r="M70" i="11"/>
  <c r="H71" i="11"/>
  <c r="I71" i="11" s="1"/>
  <c r="K71" i="11" s="1"/>
  <c r="M71" i="11"/>
  <c r="H72" i="11"/>
  <c r="I72" i="11" s="1"/>
  <c r="M72" i="11"/>
  <c r="M74" i="11"/>
  <c r="H74" i="11"/>
  <c r="I74" i="11" s="1"/>
  <c r="M73" i="11"/>
  <c r="H73" i="11"/>
  <c r="I73" i="11" s="1"/>
  <c r="K73" i="11" s="1"/>
  <c r="M67" i="11"/>
  <c r="H67" i="11"/>
  <c r="I67" i="11" s="1"/>
  <c r="M57" i="11"/>
  <c r="H57" i="11"/>
  <c r="I57" i="11" s="1"/>
  <c r="M56" i="11"/>
  <c r="H56" i="11"/>
  <c r="I56" i="11" s="1"/>
  <c r="M50" i="11"/>
  <c r="H50" i="11"/>
  <c r="I50" i="11" s="1"/>
  <c r="M40" i="11"/>
  <c r="H40" i="11"/>
  <c r="I40" i="11" s="1"/>
  <c r="M39" i="11"/>
  <c r="H39" i="11"/>
  <c r="I39" i="11" s="1"/>
  <c r="M33" i="11"/>
  <c r="H33" i="11"/>
  <c r="I33" i="11" s="1"/>
  <c r="M21" i="20"/>
  <c r="J21" i="20"/>
  <c r="H21" i="20"/>
  <c r="I21" i="20" s="1"/>
  <c r="F21" i="20"/>
  <c r="C21" i="20"/>
  <c r="M20" i="20"/>
  <c r="J20" i="20"/>
  <c r="H20" i="20"/>
  <c r="I20" i="20" s="1"/>
  <c r="F20" i="20"/>
  <c r="C20" i="20"/>
  <c r="M19" i="20"/>
  <c r="J19" i="20"/>
  <c r="H19" i="20"/>
  <c r="I19" i="20" s="1"/>
  <c r="F19" i="20"/>
  <c r="C19" i="20"/>
  <c r="M18" i="20"/>
  <c r="J18" i="20"/>
  <c r="H18" i="20"/>
  <c r="I18" i="20" s="1"/>
  <c r="F18" i="20"/>
  <c r="C18" i="20"/>
  <c r="M17" i="20"/>
  <c r="J17" i="20"/>
  <c r="H17" i="20"/>
  <c r="I17" i="20" s="1"/>
  <c r="K17" i="20" s="1"/>
  <c r="F17" i="20"/>
  <c r="C17" i="20"/>
  <c r="M16" i="20"/>
  <c r="J16" i="20"/>
  <c r="H16" i="20"/>
  <c r="I16" i="20" s="1"/>
  <c r="F16" i="20"/>
  <c r="C16" i="20"/>
  <c r="M15" i="20"/>
  <c r="J15" i="20"/>
  <c r="I15" i="20"/>
  <c r="H15" i="20"/>
  <c r="F15" i="20"/>
  <c r="C15" i="20"/>
  <c r="M14" i="20"/>
  <c r="J14" i="20"/>
  <c r="H14" i="20"/>
  <c r="I14" i="20" s="1"/>
  <c r="F14" i="20"/>
  <c r="C14" i="20"/>
  <c r="M21" i="19"/>
  <c r="J21" i="19"/>
  <c r="H21" i="19"/>
  <c r="I21" i="19" s="1"/>
  <c r="F21" i="19"/>
  <c r="C21" i="19"/>
  <c r="M20" i="19"/>
  <c r="J20" i="19"/>
  <c r="H20" i="19"/>
  <c r="I20" i="19" s="1"/>
  <c r="F20" i="19"/>
  <c r="C20" i="19"/>
  <c r="M19" i="19"/>
  <c r="J19" i="19"/>
  <c r="H19" i="19"/>
  <c r="I19" i="19" s="1"/>
  <c r="F19" i="19"/>
  <c r="C19" i="19"/>
  <c r="M18" i="19"/>
  <c r="J18" i="19"/>
  <c r="H18" i="19"/>
  <c r="I18" i="19" s="1"/>
  <c r="F18" i="19"/>
  <c r="C18" i="19"/>
  <c r="M17" i="19"/>
  <c r="J17" i="19"/>
  <c r="H17" i="19"/>
  <c r="I17" i="19" s="1"/>
  <c r="F17" i="19"/>
  <c r="C17" i="19"/>
  <c r="M16" i="19"/>
  <c r="J16" i="19"/>
  <c r="H16" i="19"/>
  <c r="I16" i="19" s="1"/>
  <c r="F16" i="19"/>
  <c r="C16" i="19"/>
  <c r="M15" i="19"/>
  <c r="J15" i="19"/>
  <c r="H15" i="19"/>
  <c r="I15" i="19" s="1"/>
  <c r="F15" i="19"/>
  <c r="C15" i="19"/>
  <c r="M14" i="19"/>
  <c r="J14" i="19"/>
  <c r="H14" i="19"/>
  <c r="I14" i="19" s="1"/>
  <c r="K14" i="19" s="1"/>
  <c r="F14" i="19"/>
  <c r="C14" i="19"/>
  <c r="M21" i="18"/>
  <c r="J21" i="18"/>
  <c r="H21" i="18"/>
  <c r="I21" i="18" s="1"/>
  <c r="F21" i="18"/>
  <c r="C21" i="18"/>
  <c r="M20" i="18"/>
  <c r="J20" i="18"/>
  <c r="H20" i="18"/>
  <c r="I20" i="18" s="1"/>
  <c r="F20" i="18"/>
  <c r="C20" i="18"/>
  <c r="M19" i="18"/>
  <c r="J19" i="18"/>
  <c r="H19" i="18"/>
  <c r="I19" i="18" s="1"/>
  <c r="F19" i="18"/>
  <c r="C19" i="18"/>
  <c r="M18" i="18"/>
  <c r="J18" i="18"/>
  <c r="H18" i="18"/>
  <c r="I18" i="18" s="1"/>
  <c r="F18" i="18"/>
  <c r="C18" i="18"/>
  <c r="M17" i="18"/>
  <c r="J17" i="18"/>
  <c r="H17" i="18"/>
  <c r="I17" i="18" s="1"/>
  <c r="F17" i="18"/>
  <c r="C17" i="18"/>
  <c r="M16" i="18"/>
  <c r="J16" i="18"/>
  <c r="H16" i="18"/>
  <c r="I16" i="18" s="1"/>
  <c r="F16" i="18"/>
  <c r="C16" i="18"/>
  <c r="M15" i="18"/>
  <c r="J15" i="18"/>
  <c r="H15" i="18"/>
  <c r="I15" i="18" s="1"/>
  <c r="F15" i="18"/>
  <c r="C15" i="18"/>
  <c r="M14" i="18"/>
  <c r="J14" i="18"/>
  <c r="H14" i="18"/>
  <c r="I14" i="18" s="1"/>
  <c r="F14" i="18"/>
  <c r="C14" i="18"/>
  <c r="M21" i="17"/>
  <c r="J21" i="17"/>
  <c r="H21" i="17"/>
  <c r="I21" i="17" s="1"/>
  <c r="F21" i="17"/>
  <c r="C21" i="17"/>
  <c r="M20" i="17"/>
  <c r="J20" i="17"/>
  <c r="H20" i="17"/>
  <c r="I20" i="17" s="1"/>
  <c r="F20" i="17"/>
  <c r="C20" i="17"/>
  <c r="M19" i="17"/>
  <c r="J19" i="17"/>
  <c r="H19" i="17"/>
  <c r="I19" i="17" s="1"/>
  <c r="F19" i="17"/>
  <c r="C19" i="17"/>
  <c r="M18" i="17"/>
  <c r="J18" i="17"/>
  <c r="H18" i="17"/>
  <c r="I18" i="17" s="1"/>
  <c r="F18" i="17"/>
  <c r="C18" i="17"/>
  <c r="M17" i="17"/>
  <c r="J17" i="17"/>
  <c r="H17" i="17"/>
  <c r="I17" i="17" s="1"/>
  <c r="F17" i="17"/>
  <c r="C17" i="17"/>
  <c r="M16" i="17"/>
  <c r="J16" i="17"/>
  <c r="H16" i="17"/>
  <c r="I16" i="17" s="1"/>
  <c r="F16" i="17"/>
  <c r="C16" i="17"/>
  <c r="M15" i="17"/>
  <c r="J15" i="17"/>
  <c r="H15" i="17"/>
  <c r="I15" i="17" s="1"/>
  <c r="F15" i="17"/>
  <c r="C15" i="17"/>
  <c r="M14" i="17"/>
  <c r="J14" i="17"/>
  <c r="H14" i="17"/>
  <c r="I14" i="17" s="1"/>
  <c r="F14" i="17"/>
  <c r="C14" i="17"/>
  <c r="M21" i="16"/>
  <c r="J21" i="16"/>
  <c r="H21" i="16"/>
  <c r="I21" i="16" s="1"/>
  <c r="F21" i="16"/>
  <c r="C21" i="16"/>
  <c r="M20" i="16"/>
  <c r="J20" i="16"/>
  <c r="H20" i="16"/>
  <c r="I20" i="16" s="1"/>
  <c r="F20" i="16"/>
  <c r="C20" i="16"/>
  <c r="M19" i="16"/>
  <c r="J19" i="16"/>
  <c r="H19" i="16"/>
  <c r="I19" i="16" s="1"/>
  <c r="F19" i="16"/>
  <c r="C19" i="16"/>
  <c r="M18" i="16"/>
  <c r="J18" i="16"/>
  <c r="H18" i="16"/>
  <c r="I18" i="16" s="1"/>
  <c r="F18" i="16"/>
  <c r="C18" i="16"/>
  <c r="M17" i="16"/>
  <c r="J17" i="16"/>
  <c r="H17" i="16"/>
  <c r="I17" i="16" s="1"/>
  <c r="F17" i="16"/>
  <c r="C17" i="16"/>
  <c r="M16" i="16"/>
  <c r="J16" i="16"/>
  <c r="H16" i="16"/>
  <c r="I16" i="16" s="1"/>
  <c r="F16" i="16"/>
  <c r="C16" i="16"/>
  <c r="M15" i="16"/>
  <c r="J15" i="16"/>
  <c r="H15" i="16"/>
  <c r="I15" i="16" s="1"/>
  <c r="F15" i="16"/>
  <c r="C15" i="16"/>
  <c r="M14" i="16"/>
  <c r="J14" i="16"/>
  <c r="H14" i="16"/>
  <c r="I14" i="16" s="1"/>
  <c r="F14" i="16"/>
  <c r="C14" i="16"/>
  <c r="M21" i="15"/>
  <c r="J21" i="15"/>
  <c r="H21" i="15"/>
  <c r="I21" i="15" s="1"/>
  <c r="F21" i="15"/>
  <c r="C21" i="15"/>
  <c r="M20" i="15"/>
  <c r="J20" i="15"/>
  <c r="H20" i="15"/>
  <c r="I20" i="15" s="1"/>
  <c r="F20" i="15"/>
  <c r="C20" i="15"/>
  <c r="M19" i="15"/>
  <c r="J19" i="15"/>
  <c r="H19" i="15"/>
  <c r="I19" i="15" s="1"/>
  <c r="F19" i="15"/>
  <c r="C19" i="15"/>
  <c r="M18" i="15"/>
  <c r="J18" i="15"/>
  <c r="H18" i="15"/>
  <c r="I18" i="15" s="1"/>
  <c r="F18" i="15"/>
  <c r="C18" i="15"/>
  <c r="M17" i="15"/>
  <c r="J17" i="15"/>
  <c r="H17" i="15"/>
  <c r="I17" i="15" s="1"/>
  <c r="F17" i="15"/>
  <c r="C17" i="15"/>
  <c r="M16" i="15"/>
  <c r="J16" i="15"/>
  <c r="H16" i="15"/>
  <c r="I16" i="15" s="1"/>
  <c r="F16" i="15"/>
  <c r="C16" i="15"/>
  <c r="M15" i="15"/>
  <c r="J15" i="15"/>
  <c r="H15" i="15"/>
  <c r="I15" i="15" s="1"/>
  <c r="F15" i="15"/>
  <c r="C15" i="15"/>
  <c r="M14" i="15"/>
  <c r="J14" i="15"/>
  <c r="H14" i="15"/>
  <c r="I14" i="15" s="1"/>
  <c r="F14" i="15"/>
  <c r="C14" i="15"/>
  <c r="M21" i="13"/>
  <c r="H21" i="13"/>
  <c r="I21" i="13" s="1"/>
  <c r="F21" i="13"/>
  <c r="C21" i="13"/>
  <c r="M20" i="13"/>
  <c r="J20" i="13"/>
  <c r="H20" i="13"/>
  <c r="I20" i="13" s="1"/>
  <c r="F20" i="13"/>
  <c r="C20" i="13"/>
  <c r="M19" i="13"/>
  <c r="J19" i="13"/>
  <c r="H19" i="13"/>
  <c r="I19" i="13" s="1"/>
  <c r="F19" i="13"/>
  <c r="C19" i="13"/>
  <c r="M18" i="13"/>
  <c r="J18" i="13"/>
  <c r="H18" i="13"/>
  <c r="I18" i="13" s="1"/>
  <c r="F18" i="13"/>
  <c r="C18" i="13"/>
  <c r="M17" i="13"/>
  <c r="J17" i="13"/>
  <c r="H17" i="13"/>
  <c r="I17" i="13" s="1"/>
  <c r="F17" i="13"/>
  <c r="C17" i="13"/>
  <c r="M16" i="13"/>
  <c r="J16" i="13"/>
  <c r="H16" i="13"/>
  <c r="I16" i="13" s="1"/>
  <c r="F16" i="13"/>
  <c r="C16" i="13"/>
  <c r="M15" i="13"/>
  <c r="J15" i="13"/>
  <c r="H15" i="13"/>
  <c r="I15" i="13" s="1"/>
  <c r="F15" i="13"/>
  <c r="C15" i="13"/>
  <c r="M14" i="13"/>
  <c r="J14" i="13"/>
  <c r="H14" i="13"/>
  <c r="I14" i="13" s="1"/>
  <c r="F14" i="13"/>
  <c r="C14" i="13"/>
  <c r="M21" i="11"/>
  <c r="I21" i="11"/>
  <c r="H21" i="11"/>
  <c r="M20" i="11"/>
  <c r="J20" i="11"/>
  <c r="H20" i="11"/>
  <c r="I20" i="11" s="1"/>
  <c r="F20" i="11"/>
  <c r="C20" i="11"/>
  <c r="M19" i="11"/>
  <c r="J19" i="11"/>
  <c r="H19" i="11"/>
  <c r="I19" i="11" s="1"/>
  <c r="F19" i="11"/>
  <c r="C19" i="11"/>
  <c r="M18" i="11"/>
  <c r="J18" i="11"/>
  <c r="H18" i="11"/>
  <c r="I18" i="11" s="1"/>
  <c r="F18" i="11"/>
  <c r="C18" i="11"/>
  <c r="M17" i="11"/>
  <c r="J17" i="11"/>
  <c r="H17" i="11"/>
  <c r="I17" i="11" s="1"/>
  <c r="F17" i="11"/>
  <c r="C17" i="11"/>
  <c r="M16" i="11"/>
  <c r="J16" i="11"/>
  <c r="H16" i="11"/>
  <c r="I16" i="11" s="1"/>
  <c r="F16" i="11"/>
  <c r="C16" i="11"/>
  <c r="M15" i="11"/>
  <c r="J15" i="11"/>
  <c r="H15" i="11"/>
  <c r="I15" i="11" s="1"/>
  <c r="F15" i="11"/>
  <c r="C15" i="11"/>
  <c r="M14" i="11"/>
  <c r="J14" i="11"/>
  <c r="H14" i="11"/>
  <c r="I14" i="11" s="1"/>
  <c r="F14" i="11"/>
  <c r="C14" i="11"/>
  <c r="K38" i="13" l="1"/>
  <c r="K35" i="13"/>
  <c r="K36" i="13"/>
  <c r="K33" i="13"/>
  <c r="K15" i="20"/>
  <c r="K21" i="20"/>
  <c r="K19" i="18"/>
  <c r="K15" i="18"/>
  <c r="K21" i="13"/>
  <c r="K15" i="13"/>
  <c r="K18" i="13"/>
  <c r="K16" i="13"/>
  <c r="K122" i="12"/>
  <c r="K126" i="12"/>
  <c r="K120" i="12"/>
  <c r="K109" i="12"/>
  <c r="K110" i="12"/>
  <c r="K89" i="12"/>
  <c r="K93" i="12"/>
  <c r="K87" i="12"/>
  <c r="K91" i="12"/>
  <c r="K195" i="11"/>
  <c r="K199" i="11"/>
  <c r="K193" i="11"/>
  <c r="K197" i="11"/>
  <c r="K182" i="11"/>
  <c r="K178" i="11"/>
  <c r="K157" i="11"/>
  <c r="K142" i="11"/>
  <c r="K125" i="11"/>
  <c r="K126" i="11"/>
  <c r="K122" i="11"/>
  <c r="K124" i="11"/>
  <c r="K91" i="11"/>
  <c r="K35" i="11"/>
  <c r="K14" i="11"/>
  <c r="K18" i="11"/>
  <c r="K21" i="15"/>
  <c r="K19" i="15"/>
  <c r="K17" i="15"/>
  <c r="K19" i="16"/>
  <c r="K15" i="16"/>
  <c r="K15" i="17"/>
  <c r="K19" i="17"/>
  <c r="K17" i="18"/>
  <c r="K19" i="19"/>
  <c r="K15" i="19"/>
  <c r="K19" i="20"/>
  <c r="K16" i="17"/>
  <c r="K34" i="13"/>
  <c r="K37" i="13"/>
  <c r="K40" i="13"/>
  <c r="K50" i="13"/>
  <c r="K53" i="13"/>
  <c r="K56" i="13"/>
  <c r="K51" i="13"/>
  <c r="K54" i="13"/>
  <c r="K57" i="13"/>
  <c r="K20" i="20"/>
  <c r="K18" i="20"/>
  <c r="K18" i="19"/>
  <c r="K20" i="19"/>
  <c r="K16" i="19"/>
  <c r="K14" i="18"/>
  <c r="K16" i="18"/>
  <c r="K21" i="18"/>
  <c r="K14" i="17"/>
  <c r="K18" i="17"/>
  <c r="K20" i="17"/>
  <c r="K21" i="16"/>
  <c r="K17" i="16"/>
  <c r="K14" i="20"/>
  <c r="K16" i="20"/>
  <c r="K21" i="19"/>
  <c r="K17" i="19"/>
  <c r="K18" i="18"/>
  <c r="K20" i="18"/>
  <c r="K21" i="17"/>
  <c r="K17" i="17"/>
  <c r="K14" i="16"/>
  <c r="K16" i="16"/>
  <c r="K18" i="16"/>
  <c r="K20" i="16"/>
  <c r="K14" i="15"/>
  <c r="K16" i="15"/>
  <c r="K15" i="15"/>
  <c r="K18" i="15"/>
  <c r="K20" i="15"/>
  <c r="K19" i="13"/>
  <c r="K20" i="13"/>
  <c r="K14" i="13"/>
  <c r="K17" i="13"/>
  <c r="K121" i="11"/>
  <c r="K120" i="11"/>
  <c r="K127" i="12"/>
  <c r="K124" i="12"/>
  <c r="K88" i="12"/>
  <c r="K125" i="12"/>
  <c r="K92" i="12"/>
  <c r="K121" i="12"/>
  <c r="K86" i="12"/>
  <c r="K103" i="12"/>
  <c r="K123" i="12"/>
  <c r="K194" i="11"/>
  <c r="K196" i="11"/>
  <c r="K198" i="11"/>
  <c r="K192" i="11"/>
  <c r="K180" i="11"/>
  <c r="K179" i="11"/>
  <c r="K175" i="11"/>
  <c r="K161" i="11"/>
  <c r="K160" i="11"/>
  <c r="K156" i="11"/>
  <c r="K143" i="11"/>
  <c r="K146" i="11"/>
  <c r="K139" i="11"/>
  <c r="K110" i="11"/>
  <c r="K103" i="11"/>
  <c r="K88" i="11"/>
  <c r="K93" i="11"/>
  <c r="K90" i="11"/>
  <c r="K89" i="11"/>
  <c r="K92" i="11"/>
  <c r="K86" i="11"/>
  <c r="K33" i="11"/>
  <c r="K37" i="11"/>
  <c r="K39" i="11"/>
  <c r="K36" i="11"/>
  <c r="K40" i="11"/>
  <c r="K57" i="11"/>
  <c r="K50" i="11"/>
  <c r="K54" i="11"/>
  <c r="K53" i="11"/>
  <c r="K56" i="11"/>
  <c r="K70" i="11"/>
  <c r="K72" i="11"/>
  <c r="K67" i="11"/>
  <c r="K74" i="11"/>
  <c r="K68" i="11"/>
  <c r="K16" i="11"/>
  <c r="K19" i="11"/>
  <c r="K21" i="11"/>
  <c r="K15" i="11"/>
  <c r="K17" i="11"/>
  <c r="K20" i="11"/>
  <c r="F111" i="8"/>
  <c r="F112" i="8"/>
  <c r="F113" i="8"/>
  <c r="F114" i="8"/>
  <c r="M110" i="8"/>
  <c r="J110" i="8"/>
  <c r="H110" i="8"/>
  <c r="I110" i="8" s="1"/>
  <c r="F110" i="8"/>
  <c r="C110" i="8"/>
  <c r="M95" i="8"/>
  <c r="J95" i="8"/>
  <c r="H95" i="8"/>
  <c r="I95" i="8" s="1"/>
  <c r="F95" i="8"/>
  <c r="C95" i="8"/>
  <c r="M80" i="8"/>
  <c r="J80" i="8"/>
  <c r="H80" i="8"/>
  <c r="I80" i="8" s="1"/>
  <c r="F80" i="8"/>
  <c r="C80" i="8"/>
  <c r="M62" i="8"/>
  <c r="J62" i="8"/>
  <c r="H62" i="8"/>
  <c r="I62" i="8" s="1"/>
  <c r="F62" i="8"/>
  <c r="C62" i="8"/>
  <c r="M47" i="8"/>
  <c r="J47" i="8"/>
  <c r="H47" i="8"/>
  <c r="I47" i="8" s="1"/>
  <c r="C47" i="8"/>
  <c r="M32" i="8"/>
  <c r="H32" i="8"/>
  <c r="I32" i="8" s="1"/>
  <c r="F32" i="8"/>
  <c r="C32" i="8"/>
  <c r="M14" i="8"/>
  <c r="J14" i="8"/>
  <c r="H14" i="8"/>
  <c r="I14" i="8" s="1"/>
  <c r="F14" i="8"/>
  <c r="C14" i="8"/>
  <c r="K110" i="8" l="1"/>
  <c r="K95" i="8"/>
  <c r="K80" i="8"/>
  <c r="K62" i="8"/>
  <c r="K47" i="8"/>
  <c r="K32" i="8"/>
  <c r="K14" i="8"/>
  <c r="M93" i="10"/>
  <c r="H93" i="10"/>
  <c r="I93" i="10" s="1"/>
  <c r="M92" i="10"/>
  <c r="J92" i="10"/>
  <c r="H92" i="10"/>
  <c r="I92" i="10" s="1"/>
  <c r="K92" i="10" s="1"/>
  <c r="F92" i="10"/>
  <c r="C92" i="10"/>
  <c r="M91" i="10"/>
  <c r="J91" i="10"/>
  <c r="H91" i="10"/>
  <c r="I91" i="10" s="1"/>
  <c r="F91" i="10"/>
  <c r="C91" i="10"/>
  <c r="M81" i="10"/>
  <c r="H81" i="10"/>
  <c r="I81" i="10" s="1"/>
  <c r="M80" i="10"/>
  <c r="J80" i="10"/>
  <c r="H80" i="10"/>
  <c r="I80" i="10" s="1"/>
  <c r="F80" i="10"/>
  <c r="C80" i="10"/>
  <c r="M79" i="10"/>
  <c r="H79" i="10"/>
  <c r="I79" i="10" s="1"/>
  <c r="F79" i="10"/>
  <c r="C79" i="10"/>
  <c r="M69" i="10"/>
  <c r="H69" i="10"/>
  <c r="I69" i="10" s="1"/>
  <c r="M68" i="10"/>
  <c r="J68" i="10"/>
  <c r="H68" i="10"/>
  <c r="I68" i="10" s="1"/>
  <c r="F68" i="10"/>
  <c r="C68" i="10"/>
  <c r="M67" i="10"/>
  <c r="J67" i="10"/>
  <c r="H67" i="10"/>
  <c r="I67" i="10" s="1"/>
  <c r="F67" i="10"/>
  <c r="C67" i="10"/>
  <c r="M54" i="10"/>
  <c r="H54" i="10"/>
  <c r="I54" i="10" s="1"/>
  <c r="M53" i="10"/>
  <c r="J53" i="10"/>
  <c r="H53" i="10"/>
  <c r="I53" i="10" s="1"/>
  <c r="F53" i="10"/>
  <c r="C53" i="10"/>
  <c r="M52" i="10"/>
  <c r="J52" i="10"/>
  <c r="H52" i="10"/>
  <c r="I52" i="10" s="1"/>
  <c r="F52" i="10"/>
  <c r="C52" i="10"/>
  <c r="M42" i="10"/>
  <c r="H42" i="10"/>
  <c r="I42" i="10" s="1"/>
  <c r="M41" i="10"/>
  <c r="J41" i="10"/>
  <c r="H41" i="10"/>
  <c r="I41" i="10" s="1"/>
  <c r="F41" i="10"/>
  <c r="C41" i="10"/>
  <c r="M40" i="10"/>
  <c r="J40" i="10"/>
  <c r="H40" i="10"/>
  <c r="I40" i="10" s="1"/>
  <c r="F40" i="10"/>
  <c r="C40" i="10"/>
  <c r="M30" i="10"/>
  <c r="H30" i="10"/>
  <c r="I30" i="10" s="1"/>
  <c r="M29" i="10"/>
  <c r="J29" i="10"/>
  <c r="H29" i="10"/>
  <c r="I29" i="10" s="1"/>
  <c r="F29" i="10"/>
  <c r="C29" i="10"/>
  <c r="M28" i="10"/>
  <c r="J28" i="10"/>
  <c r="H28" i="10"/>
  <c r="I28" i="10" s="1"/>
  <c r="F28" i="10"/>
  <c r="C28" i="10"/>
  <c r="M55" i="9"/>
  <c r="H55" i="9"/>
  <c r="I55" i="9" s="1"/>
  <c r="M54" i="9"/>
  <c r="J54" i="9"/>
  <c r="H54" i="9"/>
  <c r="I54" i="9" s="1"/>
  <c r="F54" i="9"/>
  <c r="C54" i="9"/>
  <c r="M53" i="9"/>
  <c r="H53" i="9"/>
  <c r="I53" i="9" s="1"/>
  <c r="F53" i="9"/>
  <c r="C53" i="9"/>
  <c r="M43" i="9"/>
  <c r="H43" i="9"/>
  <c r="I43" i="9" s="1"/>
  <c r="K43" i="9" s="1"/>
  <c r="M42" i="9"/>
  <c r="J42" i="9"/>
  <c r="H42" i="9"/>
  <c r="I42" i="9" s="1"/>
  <c r="F42" i="9"/>
  <c r="C42" i="9"/>
  <c r="M41" i="9"/>
  <c r="J41" i="9"/>
  <c r="H41" i="9"/>
  <c r="I41" i="9" s="1"/>
  <c r="F41" i="9"/>
  <c r="C41" i="9"/>
  <c r="M31" i="9"/>
  <c r="H31" i="9"/>
  <c r="I31" i="9" s="1"/>
  <c r="M30" i="9"/>
  <c r="J30" i="9"/>
  <c r="H30" i="9"/>
  <c r="I30" i="9" s="1"/>
  <c r="K30" i="9" s="1"/>
  <c r="F30" i="9"/>
  <c r="C30" i="9"/>
  <c r="M29" i="9"/>
  <c r="J29" i="9"/>
  <c r="H29" i="9"/>
  <c r="I29" i="9" s="1"/>
  <c r="F29" i="9"/>
  <c r="C29" i="9"/>
  <c r="J112" i="8"/>
  <c r="J113" i="8"/>
  <c r="J114" i="8"/>
  <c r="J111" i="8"/>
  <c r="C112" i="8"/>
  <c r="C113" i="8"/>
  <c r="C114" i="8"/>
  <c r="C111" i="8"/>
  <c r="M115" i="8"/>
  <c r="H115" i="8"/>
  <c r="I115" i="8" s="1"/>
  <c r="M114" i="8"/>
  <c r="H114" i="8"/>
  <c r="I114" i="8" s="1"/>
  <c r="M113" i="8"/>
  <c r="H113" i="8"/>
  <c r="I113" i="8" s="1"/>
  <c r="M112" i="8"/>
  <c r="H112" i="8"/>
  <c r="I112" i="8" s="1"/>
  <c r="M111" i="8"/>
  <c r="H111" i="8"/>
  <c r="I111" i="8" s="1"/>
  <c r="J97" i="8"/>
  <c r="J98" i="8"/>
  <c r="J99" i="8"/>
  <c r="J96" i="8"/>
  <c r="F97" i="8"/>
  <c r="F98" i="8"/>
  <c r="F99" i="8"/>
  <c r="F96" i="8"/>
  <c r="C97" i="8"/>
  <c r="C98" i="8"/>
  <c r="C99" i="8"/>
  <c r="C96" i="8"/>
  <c r="M100" i="8"/>
  <c r="I100" i="8"/>
  <c r="H100" i="8"/>
  <c r="M99" i="8"/>
  <c r="H99" i="8"/>
  <c r="I99" i="8" s="1"/>
  <c r="K99" i="8" s="1"/>
  <c r="M98" i="8"/>
  <c r="H98" i="8"/>
  <c r="I98" i="8" s="1"/>
  <c r="K98" i="8" s="1"/>
  <c r="M97" i="8"/>
  <c r="H97" i="8"/>
  <c r="I97" i="8" s="1"/>
  <c r="M96" i="8"/>
  <c r="H96" i="8"/>
  <c r="I96" i="8" s="1"/>
  <c r="J82" i="8"/>
  <c r="J83" i="8"/>
  <c r="J84" i="8"/>
  <c r="J81" i="8"/>
  <c r="F82" i="8"/>
  <c r="F83" i="8"/>
  <c r="F84" i="8"/>
  <c r="F81" i="8"/>
  <c r="C82" i="8"/>
  <c r="C83" i="8"/>
  <c r="C84" i="8"/>
  <c r="C81" i="8"/>
  <c r="M85" i="8"/>
  <c r="H85" i="8"/>
  <c r="I85" i="8" s="1"/>
  <c r="M84" i="8"/>
  <c r="H84" i="8"/>
  <c r="I84" i="8" s="1"/>
  <c r="M83" i="8"/>
  <c r="H83" i="8"/>
  <c r="I83" i="8" s="1"/>
  <c r="K83" i="8" s="1"/>
  <c r="M82" i="8"/>
  <c r="H82" i="8"/>
  <c r="I82" i="8" s="1"/>
  <c r="M81" i="8"/>
  <c r="H81" i="8"/>
  <c r="I81" i="8" s="1"/>
  <c r="J64" i="8"/>
  <c r="J65" i="8"/>
  <c r="J66" i="8"/>
  <c r="J63" i="8"/>
  <c r="F64" i="8"/>
  <c r="F65" i="8"/>
  <c r="F66" i="8"/>
  <c r="F63" i="8"/>
  <c r="C64" i="8"/>
  <c r="C65" i="8"/>
  <c r="C66" i="8"/>
  <c r="C63" i="8"/>
  <c r="M67" i="8"/>
  <c r="H67" i="8"/>
  <c r="I67" i="8" s="1"/>
  <c r="M66" i="8"/>
  <c r="H66" i="8"/>
  <c r="I66" i="8" s="1"/>
  <c r="K66" i="8" s="1"/>
  <c r="M65" i="8"/>
  <c r="H65" i="8"/>
  <c r="I65" i="8" s="1"/>
  <c r="M64" i="8"/>
  <c r="H64" i="8"/>
  <c r="I64" i="8" s="1"/>
  <c r="M63" i="8"/>
  <c r="I63" i="8"/>
  <c r="H63" i="8"/>
  <c r="J49" i="8"/>
  <c r="J50" i="8"/>
  <c r="J51" i="8"/>
  <c r="J48" i="8"/>
  <c r="F49" i="8"/>
  <c r="F50" i="8"/>
  <c r="F51" i="8"/>
  <c r="F48" i="8"/>
  <c r="C49" i="8"/>
  <c r="C50" i="8"/>
  <c r="C51" i="8"/>
  <c r="C48" i="8"/>
  <c r="M52" i="8"/>
  <c r="H52" i="8"/>
  <c r="I52" i="8" s="1"/>
  <c r="M51" i="8"/>
  <c r="H51" i="8"/>
  <c r="I51" i="8" s="1"/>
  <c r="M50" i="8"/>
  <c r="H50" i="8"/>
  <c r="I50" i="8" s="1"/>
  <c r="K50" i="8" s="1"/>
  <c r="M49" i="8"/>
  <c r="H49" i="8"/>
  <c r="I49" i="8" s="1"/>
  <c r="M48" i="8"/>
  <c r="H48" i="8"/>
  <c r="I48" i="8" s="1"/>
  <c r="C34" i="8"/>
  <c r="C35" i="8"/>
  <c r="C36" i="8"/>
  <c r="C33" i="8"/>
  <c r="F34" i="8"/>
  <c r="F35" i="8"/>
  <c r="F36" i="8"/>
  <c r="F33" i="8"/>
  <c r="J34" i="8"/>
  <c r="J35" i="8"/>
  <c r="J36" i="8"/>
  <c r="J33" i="8"/>
  <c r="M37" i="8"/>
  <c r="H37" i="8"/>
  <c r="I37" i="8" s="1"/>
  <c r="M36" i="8"/>
  <c r="H36" i="8"/>
  <c r="I36" i="8" s="1"/>
  <c r="M35" i="8"/>
  <c r="H35" i="8"/>
  <c r="I35" i="8" s="1"/>
  <c r="M34" i="8"/>
  <c r="H34" i="8"/>
  <c r="I34" i="8" s="1"/>
  <c r="K34" i="8" s="1"/>
  <c r="M33" i="8"/>
  <c r="H33" i="8"/>
  <c r="I33" i="8" s="1"/>
  <c r="K41" i="9" l="1"/>
  <c r="K112" i="8"/>
  <c r="K84" i="8"/>
  <c r="K64" i="8"/>
  <c r="K65" i="8"/>
  <c r="K53" i="10"/>
  <c r="K29" i="10"/>
  <c r="K93" i="10"/>
  <c r="K52" i="10"/>
  <c r="K67" i="10"/>
  <c r="K69" i="10"/>
  <c r="K80" i="10"/>
  <c r="K79" i="10"/>
  <c r="K81" i="10"/>
  <c r="K30" i="10"/>
  <c r="K41" i="10"/>
  <c r="K54" i="10"/>
  <c r="K68" i="10"/>
  <c r="K42" i="10"/>
  <c r="K91" i="10"/>
  <c r="K28" i="10"/>
  <c r="K40" i="10"/>
  <c r="K29" i="9"/>
  <c r="K53" i="9"/>
  <c r="K55" i="9"/>
  <c r="K31" i="9"/>
  <c r="K42" i="9"/>
  <c r="K54" i="9"/>
  <c r="K113" i="8"/>
  <c r="K97" i="8"/>
  <c r="K115" i="8"/>
  <c r="K114" i="8"/>
  <c r="K111" i="8"/>
  <c r="K82" i="8"/>
  <c r="K100" i="8"/>
  <c r="K96" i="8"/>
  <c r="K85" i="8"/>
  <c r="K81" i="8"/>
  <c r="K67" i="8"/>
  <c r="K63" i="8"/>
  <c r="K48" i="8"/>
  <c r="K49" i="8"/>
  <c r="K52" i="8"/>
  <c r="K36" i="8"/>
  <c r="K51" i="8"/>
  <c r="K35" i="8"/>
  <c r="K37" i="8"/>
  <c r="K33" i="8"/>
  <c r="M16" i="10"/>
  <c r="H16" i="10"/>
  <c r="I16" i="10" s="1"/>
  <c r="M15" i="10"/>
  <c r="J15" i="10"/>
  <c r="H15" i="10"/>
  <c r="I15" i="10" s="1"/>
  <c r="F15" i="10"/>
  <c r="C15" i="10"/>
  <c r="M14" i="10"/>
  <c r="J14" i="10"/>
  <c r="H14" i="10"/>
  <c r="I14" i="10" s="1"/>
  <c r="F14" i="10"/>
  <c r="C14" i="10"/>
  <c r="M16" i="9"/>
  <c r="H16" i="9"/>
  <c r="I16" i="9" s="1"/>
  <c r="M15" i="9"/>
  <c r="J15" i="9"/>
  <c r="H15" i="9"/>
  <c r="I15" i="9" s="1"/>
  <c r="F15" i="9"/>
  <c r="C15" i="9"/>
  <c r="M14" i="9"/>
  <c r="J14" i="9"/>
  <c r="H14" i="9"/>
  <c r="I14" i="9" s="1"/>
  <c r="F14" i="9"/>
  <c r="C14" i="9"/>
  <c r="M19" i="8"/>
  <c r="H19" i="8"/>
  <c r="I19" i="8" s="1"/>
  <c r="M18" i="8"/>
  <c r="J18" i="8"/>
  <c r="H18" i="8"/>
  <c r="I18" i="8" s="1"/>
  <c r="F18" i="8"/>
  <c r="C18" i="8"/>
  <c r="M17" i="8"/>
  <c r="J17" i="8"/>
  <c r="H17" i="8"/>
  <c r="I17" i="8" s="1"/>
  <c r="F17" i="8"/>
  <c r="C17" i="8"/>
  <c r="M16" i="8"/>
  <c r="J16" i="8"/>
  <c r="H16" i="8"/>
  <c r="I16" i="8" s="1"/>
  <c r="F16" i="8"/>
  <c r="C16" i="8"/>
  <c r="M15" i="8"/>
  <c r="J15" i="8"/>
  <c r="H15" i="8"/>
  <c r="I15" i="8" s="1"/>
  <c r="F15" i="8"/>
  <c r="C15" i="8"/>
  <c r="K15" i="10" l="1"/>
  <c r="K16" i="10"/>
  <c r="K15" i="9"/>
  <c r="K14" i="10"/>
  <c r="K16" i="9"/>
  <c r="K14" i="9"/>
  <c r="K15" i="8"/>
  <c r="K16" i="8"/>
  <c r="K19" i="8"/>
  <c r="K18" i="8"/>
  <c r="K17" i="8"/>
  <c r="F14" i="7" l="1"/>
  <c r="E19" i="2"/>
  <c r="K33" i="4"/>
  <c r="K34" i="4"/>
  <c r="K35" i="4"/>
  <c r="K36" i="4"/>
  <c r="K37" i="4"/>
  <c r="K32" i="4"/>
  <c r="K15" i="4"/>
  <c r="K16" i="4"/>
  <c r="K17" i="4"/>
  <c r="K18" i="4"/>
  <c r="K19" i="4"/>
  <c r="K14" i="4"/>
  <c r="K197" i="2"/>
  <c r="K198" i="2"/>
  <c r="K199" i="2"/>
  <c r="K200" i="2"/>
  <c r="K201" i="2"/>
  <c r="K202" i="2"/>
  <c r="K196" i="2"/>
  <c r="K181" i="2"/>
  <c r="K182" i="2"/>
  <c r="K183" i="2"/>
  <c r="K184" i="2"/>
  <c r="K185" i="2"/>
  <c r="K186" i="2"/>
  <c r="K180" i="2"/>
  <c r="K165" i="2"/>
  <c r="K166" i="2"/>
  <c r="K167" i="2"/>
  <c r="K168" i="2"/>
  <c r="K169" i="2"/>
  <c r="K170" i="2"/>
  <c r="K164" i="2"/>
  <c r="K149" i="2"/>
  <c r="K150" i="2"/>
  <c r="K151" i="2"/>
  <c r="K152" i="2"/>
  <c r="K153" i="2"/>
  <c r="K154" i="2"/>
  <c r="K148" i="2"/>
  <c r="K133" i="2"/>
  <c r="K134" i="2"/>
  <c r="K135" i="2"/>
  <c r="K136" i="2"/>
  <c r="K137" i="2"/>
  <c r="K138" i="2"/>
  <c r="K132" i="2"/>
  <c r="K114" i="2"/>
  <c r="K115" i="2"/>
  <c r="K116" i="2"/>
  <c r="K117" i="2"/>
  <c r="K118" i="2"/>
  <c r="K119" i="2"/>
  <c r="K113" i="2"/>
  <c r="K98" i="2"/>
  <c r="K99" i="2"/>
  <c r="K100" i="2"/>
  <c r="K101" i="2"/>
  <c r="K102" i="2"/>
  <c r="K103" i="2"/>
  <c r="K97" i="2"/>
  <c r="K82" i="2"/>
  <c r="K83" i="2"/>
  <c r="K84" i="2"/>
  <c r="K85" i="2"/>
  <c r="K86" i="2"/>
  <c r="K87" i="2"/>
  <c r="K81" i="2"/>
  <c r="K66" i="2"/>
  <c r="K67" i="2"/>
  <c r="K68" i="2"/>
  <c r="K69" i="2"/>
  <c r="K70" i="2"/>
  <c r="K71" i="2"/>
  <c r="K65" i="2"/>
  <c r="K50" i="2"/>
  <c r="K51" i="2"/>
  <c r="K52" i="2"/>
  <c r="K53" i="2"/>
  <c r="K54" i="2"/>
  <c r="K55" i="2"/>
  <c r="K49" i="2"/>
  <c r="K34" i="2"/>
  <c r="K35" i="2"/>
  <c r="K36" i="2"/>
  <c r="K37" i="2"/>
  <c r="K38" i="2"/>
  <c r="K39" i="2"/>
  <c r="K33" i="2"/>
  <c r="K15" i="2"/>
  <c r="K16" i="2"/>
  <c r="K17" i="2"/>
  <c r="K18" i="2"/>
  <c r="K20" i="2"/>
  <c r="K14" i="2"/>
  <c r="M16" i="6" l="1"/>
  <c r="J16" i="6"/>
  <c r="H16" i="6"/>
  <c r="I16" i="6" s="1"/>
  <c r="K16" i="6" s="1"/>
  <c r="F16" i="6"/>
  <c r="C16" i="6"/>
  <c r="J42" i="6" l="1"/>
  <c r="J41" i="6"/>
  <c r="F42" i="6"/>
  <c r="F41" i="6"/>
  <c r="C42" i="6"/>
  <c r="C41" i="6"/>
  <c r="M43" i="6"/>
  <c r="H43" i="6"/>
  <c r="I43" i="6" s="1"/>
  <c r="K43" i="6" s="1"/>
  <c r="M42" i="6"/>
  <c r="H42" i="6"/>
  <c r="I42" i="6" s="1"/>
  <c r="K42" i="6" s="1"/>
  <c r="M41" i="6"/>
  <c r="H41" i="6"/>
  <c r="I41" i="6" s="1"/>
  <c r="K41" i="6" s="1"/>
  <c r="J30" i="6"/>
  <c r="J29" i="6"/>
  <c r="F30" i="6"/>
  <c r="F29" i="6"/>
  <c r="C30" i="6"/>
  <c r="C29" i="6"/>
  <c r="M31" i="6"/>
  <c r="H31" i="6"/>
  <c r="I31" i="6" s="1"/>
  <c r="K31" i="6" s="1"/>
  <c r="M30" i="6"/>
  <c r="H30" i="6"/>
  <c r="I30" i="6" s="1"/>
  <c r="K30" i="6" s="1"/>
  <c r="M29" i="6"/>
  <c r="H29" i="6"/>
  <c r="I29" i="6" s="1"/>
  <c r="K29" i="6" s="1"/>
  <c r="F14" i="5" l="1"/>
  <c r="M15" i="6"/>
  <c r="J15" i="6"/>
  <c r="H15" i="6"/>
  <c r="I15" i="6" s="1"/>
  <c r="F15" i="6"/>
  <c r="C15" i="6"/>
  <c r="M14" i="6"/>
  <c r="J14" i="6"/>
  <c r="H14" i="6"/>
  <c r="I14" i="6" s="1"/>
  <c r="F14" i="6"/>
  <c r="C14" i="6"/>
  <c r="J122" i="4"/>
  <c r="J123" i="4"/>
  <c r="J124" i="4"/>
  <c r="J121" i="4"/>
  <c r="H37" i="4"/>
  <c r="I37" i="4" s="1"/>
  <c r="F122" i="4"/>
  <c r="F123" i="4"/>
  <c r="F124" i="4"/>
  <c r="F108" i="4"/>
  <c r="F109" i="4"/>
  <c r="F110" i="4"/>
  <c r="F107" i="4"/>
  <c r="F121" i="4"/>
  <c r="C122" i="4"/>
  <c r="C123" i="4"/>
  <c r="C124" i="4"/>
  <c r="C121" i="4"/>
  <c r="M125" i="4"/>
  <c r="H125" i="4"/>
  <c r="I125" i="4" s="1"/>
  <c r="M124" i="4"/>
  <c r="H124" i="4"/>
  <c r="I124" i="4" s="1"/>
  <c r="K124" i="4" s="1"/>
  <c r="M123" i="4"/>
  <c r="H123" i="4"/>
  <c r="I123" i="4" s="1"/>
  <c r="K123" i="4" s="1"/>
  <c r="M122" i="4"/>
  <c r="H122" i="4"/>
  <c r="I122" i="4" s="1"/>
  <c r="M121" i="4"/>
  <c r="H121" i="4"/>
  <c r="I121" i="4" s="1"/>
  <c r="J108" i="4"/>
  <c r="J109" i="4"/>
  <c r="J110" i="4"/>
  <c r="J107" i="4"/>
  <c r="C108" i="4"/>
  <c r="C109" i="4"/>
  <c r="C110" i="4"/>
  <c r="C107" i="4"/>
  <c r="M111" i="4"/>
  <c r="H111" i="4"/>
  <c r="I111" i="4" s="1"/>
  <c r="K111" i="4" s="1"/>
  <c r="M110" i="4"/>
  <c r="H110" i="4"/>
  <c r="I110" i="4" s="1"/>
  <c r="K110" i="4" s="1"/>
  <c r="M109" i="4"/>
  <c r="H109" i="4"/>
  <c r="I109" i="4" s="1"/>
  <c r="M108" i="4"/>
  <c r="H108" i="4"/>
  <c r="I108" i="4" s="1"/>
  <c r="K108" i="4" s="1"/>
  <c r="M107" i="4"/>
  <c r="H107" i="4"/>
  <c r="I107" i="4" s="1"/>
  <c r="K107" i="4" s="1"/>
  <c r="J94" i="4"/>
  <c r="J95" i="4"/>
  <c r="J96" i="4"/>
  <c r="J93" i="4"/>
  <c r="F94" i="4"/>
  <c r="F95" i="4"/>
  <c r="F96" i="4"/>
  <c r="F93" i="4"/>
  <c r="C94" i="4"/>
  <c r="C95" i="4"/>
  <c r="C96" i="4"/>
  <c r="C93" i="4"/>
  <c r="M97" i="4"/>
  <c r="H97" i="4"/>
  <c r="I97" i="4" s="1"/>
  <c r="K97" i="4" s="1"/>
  <c r="M96" i="4"/>
  <c r="H96" i="4"/>
  <c r="I96" i="4" s="1"/>
  <c r="K96" i="4" s="1"/>
  <c r="M95" i="4"/>
  <c r="H95" i="4"/>
  <c r="I95" i="4" s="1"/>
  <c r="M94" i="4"/>
  <c r="H94" i="4"/>
  <c r="I94" i="4" s="1"/>
  <c r="K94" i="4" s="1"/>
  <c r="M93" i="4"/>
  <c r="H93" i="4"/>
  <c r="I93" i="4" s="1"/>
  <c r="K93" i="4" s="1"/>
  <c r="M81" i="4"/>
  <c r="H81" i="4"/>
  <c r="I81" i="4" s="1"/>
  <c r="M80" i="4"/>
  <c r="H80" i="4"/>
  <c r="I80" i="4" s="1"/>
  <c r="M79" i="4"/>
  <c r="H79" i="4"/>
  <c r="I79" i="4" s="1"/>
  <c r="M78" i="4"/>
  <c r="H78" i="4"/>
  <c r="I78" i="4" s="1"/>
  <c r="M77" i="4"/>
  <c r="H77" i="4"/>
  <c r="I77" i="4" s="1"/>
  <c r="J64" i="4"/>
  <c r="K64" i="4" s="1"/>
  <c r="J65" i="4"/>
  <c r="J66" i="4"/>
  <c r="F64" i="4"/>
  <c r="F65" i="4"/>
  <c r="F66" i="4"/>
  <c r="F63" i="4"/>
  <c r="C64" i="4"/>
  <c r="C65" i="4"/>
  <c r="C66" i="4"/>
  <c r="C63" i="4"/>
  <c r="M67" i="4"/>
  <c r="H67" i="4"/>
  <c r="I67" i="4" s="1"/>
  <c r="M66" i="4"/>
  <c r="H66" i="4"/>
  <c r="I66" i="4" s="1"/>
  <c r="M65" i="4"/>
  <c r="H65" i="4"/>
  <c r="I65" i="4" s="1"/>
  <c r="M64" i="4"/>
  <c r="H64" i="4"/>
  <c r="I64" i="4" s="1"/>
  <c r="M63" i="4"/>
  <c r="H63" i="4"/>
  <c r="I63" i="4" s="1"/>
  <c r="J50" i="4"/>
  <c r="J51" i="4"/>
  <c r="J52" i="4"/>
  <c r="J49" i="4"/>
  <c r="F50" i="4"/>
  <c r="F51" i="4"/>
  <c r="F52" i="4"/>
  <c r="F49" i="4"/>
  <c r="C51" i="4"/>
  <c r="C52" i="4"/>
  <c r="C49" i="4"/>
  <c r="C50" i="4"/>
  <c r="M53" i="4"/>
  <c r="H53" i="4"/>
  <c r="I53" i="4" s="1"/>
  <c r="M52" i="4"/>
  <c r="H52" i="4"/>
  <c r="I52" i="4" s="1"/>
  <c r="M51" i="4"/>
  <c r="H51" i="4"/>
  <c r="I51" i="4" s="1"/>
  <c r="M50" i="4"/>
  <c r="H50" i="4"/>
  <c r="I50" i="4" s="1"/>
  <c r="M49" i="4"/>
  <c r="H49" i="4"/>
  <c r="I49" i="4" s="1"/>
  <c r="K122" i="4" l="1"/>
  <c r="K121" i="4"/>
  <c r="K125" i="4"/>
  <c r="K109" i="4"/>
  <c r="K95" i="4"/>
  <c r="K53" i="4"/>
  <c r="K67" i="4"/>
  <c r="K66" i="4"/>
  <c r="K63" i="4"/>
  <c r="K65" i="4"/>
  <c r="K51" i="4"/>
  <c r="K52" i="4"/>
  <c r="K49" i="4"/>
  <c r="K50" i="4"/>
  <c r="K79" i="4"/>
  <c r="K78" i="4"/>
  <c r="K80" i="4"/>
  <c r="K77" i="4"/>
  <c r="K81" i="4"/>
  <c r="K15" i="6"/>
  <c r="K14" i="6"/>
  <c r="M14" i="4"/>
  <c r="M18" i="4"/>
  <c r="M17" i="4"/>
  <c r="M16" i="4"/>
  <c r="M15" i="4"/>
  <c r="M32" i="4"/>
  <c r="J32" i="4"/>
  <c r="H32" i="4"/>
  <c r="I32" i="4" s="1"/>
  <c r="F32" i="4"/>
  <c r="C32" i="4"/>
  <c r="H14" i="4"/>
  <c r="I14" i="4" s="1"/>
  <c r="J14" i="4"/>
  <c r="F14" i="4"/>
  <c r="C14" i="4"/>
  <c r="J34" i="4" l="1"/>
  <c r="J35" i="4"/>
  <c r="J36" i="4"/>
  <c r="J33" i="4"/>
  <c r="F34" i="4"/>
  <c r="F35" i="4"/>
  <c r="F36" i="4"/>
  <c r="F33" i="4"/>
  <c r="C34" i="4"/>
  <c r="C35" i="4"/>
  <c r="C36" i="4"/>
  <c r="C33" i="4"/>
  <c r="M36" i="4"/>
  <c r="H36" i="4"/>
  <c r="I36" i="4" s="1"/>
  <c r="M35" i="4"/>
  <c r="H35" i="4"/>
  <c r="I35" i="4" s="1"/>
  <c r="M34" i="4"/>
  <c r="H34" i="4"/>
  <c r="I34" i="4" s="1"/>
  <c r="M33" i="4"/>
  <c r="H33" i="4"/>
  <c r="I33" i="4" s="1"/>
  <c r="M19" i="4"/>
  <c r="H19" i="4"/>
  <c r="I19" i="4" s="1"/>
  <c r="J18" i="4"/>
  <c r="H18" i="4"/>
  <c r="I18" i="4" s="1"/>
  <c r="F18" i="4"/>
  <c r="C18" i="4"/>
  <c r="J17" i="4"/>
  <c r="H17" i="4"/>
  <c r="I17" i="4" s="1"/>
  <c r="F17" i="4"/>
  <c r="C17" i="4"/>
  <c r="J16" i="4"/>
  <c r="H16" i="4"/>
  <c r="I16" i="4" s="1"/>
  <c r="F16" i="4"/>
  <c r="C16" i="4"/>
  <c r="J15" i="4"/>
  <c r="H15" i="4"/>
  <c r="I15" i="4" s="1"/>
  <c r="F15" i="4"/>
  <c r="C15" i="4"/>
  <c r="M20" i="3" l="1"/>
  <c r="I20" i="3"/>
  <c r="K20" i="3" s="1"/>
  <c r="M19" i="3"/>
  <c r="J19" i="3"/>
  <c r="H19" i="3"/>
  <c r="I19" i="3" s="1"/>
  <c r="F19" i="3"/>
  <c r="C19" i="3"/>
  <c r="M18" i="3"/>
  <c r="J18" i="3"/>
  <c r="H18" i="3"/>
  <c r="I18" i="3" s="1"/>
  <c r="F18" i="3"/>
  <c r="C18" i="3"/>
  <c r="M17" i="3"/>
  <c r="J17" i="3"/>
  <c r="H17" i="3"/>
  <c r="I17" i="3" s="1"/>
  <c r="F17" i="3"/>
  <c r="C17" i="3"/>
  <c r="M16" i="3"/>
  <c r="J16" i="3"/>
  <c r="H16" i="3"/>
  <c r="I16" i="3" s="1"/>
  <c r="F16" i="3"/>
  <c r="C16" i="3"/>
  <c r="M15" i="3"/>
  <c r="J15" i="3"/>
  <c r="H15" i="3"/>
  <c r="I15" i="3" s="1"/>
  <c r="F15" i="3"/>
  <c r="C15" i="3"/>
  <c r="M14" i="3"/>
  <c r="H14" i="3"/>
  <c r="I14" i="3" s="1"/>
  <c r="K14" i="3" s="1"/>
  <c r="F14" i="3"/>
  <c r="C14" i="3"/>
  <c r="K17" i="3" l="1"/>
  <c r="K18" i="3"/>
  <c r="K16" i="3"/>
  <c r="K15" i="3"/>
  <c r="K19" i="3"/>
  <c r="J197" i="2"/>
  <c r="J198" i="2"/>
  <c r="J199" i="2"/>
  <c r="J200" i="2"/>
  <c r="J201" i="2"/>
  <c r="J196" i="2"/>
  <c r="F197" i="2"/>
  <c r="F198" i="2"/>
  <c r="F199" i="2"/>
  <c r="F200" i="2"/>
  <c r="F201" i="2"/>
  <c r="F196" i="2"/>
  <c r="C197" i="2"/>
  <c r="C198" i="2"/>
  <c r="C199" i="2"/>
  <c r="C200" i="2"/>
  <c r="C201" i="2"/>
  <c r="C196" i="2"/>
  <c r="M202" i="2"/>
  <c r="H202" i="2"/>
  <c r="I202" i="2" s="1"/>
  <c r="M201" i="2"/>
  <c r="H201" i="2"/>
  <c r="I201" i="2" s="1"/>
  <c r="M200" i="2"/>
  <c r="H200" i="2"/>
  <c r="I200" i="2" s="1"/>
  <c r="M199" i="2"/>
  <c r="H199" i="2"/>
  <c r="I199" i="2" s="1"/>
  <c r="M198" i="2"/>
  <c r="I198" i="2"/>
  <c r="H198" i="2"/>
  <c r="M197" i="2"/>
  <c r="H197" i="2"/>
  <c r="I197" i="2" s="1"/>
  <c r="M196" i="2"/>
  <c r="H196" i="2"/>
  <c r="I196" i="2" s="1"/>
  <c r="J181" i="2"/>
  <c r="J182" i="2"/>
  <c r="J183" i="2"/>
  <c r="J184" i="2"/>
  <c r="J185" i="2"/>
  <c r="J180" i="2"/>
  <c r="F181" i="2"/>
  <c r="F182" i="2"/>
  <c r="F183" i="2"/>
  <c r="F184" i="2"/>
  <c r="F185" i="2"/>
  <c r="F180" i="2"/>
  <c r="C181" i="2"/>
  <c r="C182" i="2"/>
  <c r="C183" i="2"/>
  <c r="C184" i="2"/>
  <c r="C185" i="2"/>
  <c r="C180" i="2"/>
  <c r="M186" i="2"/>
  <c r="H186" i="2"/>
  <c r="I186" i="2" s="1"/>
  <c r="M185" i="2"/>
  <c r="H185" i="2"/>
  <c r="I185" i="2" s="1"/>
  <c r="M184" i="2"/>
  <c r="I184" i="2"/>
  <c r="H184" i="2"/>
  <c r="M183" i="2"/>
  <c r="H183" i="2"/>
  <c r="I183" i="2" s="1"/>
  <c r="M182" i="2"/>
  <c r="H182" i="2"/>
  <c r="I182" i="2" s="1"/>
  <c r="M181" i="2"/>
  <c r="H181" i="2"/>
  <c r="I181" i="2" s="1"/>
  <c r="M180" i="2"/>
  <c r="H180" i="2"/>
  <c r="I180" i="2" s="1"/>
  <c r="J165" i="2"/>
  <c r="J166" i="2"/>
  <c r="J167" i="2"/>
  <c r="J168" i="2"/>
  <c r="J169" i="2"/>
  <c r="J164" i="2"/>
  <c r="F165" i="2"/>
  <c r="F166" i="2"/>
  <c r="F167" i="2"/>
  <c r="F168" i="2"/>
  <c r="F169" i="2"/>
  <c r="F164" i="2"/>
  <c r="C165" i="2"/>
  <c r="C166" i="2"/>
  <c r="C167" i="2"/>
  <c r="C168" i="2"/>
  <c r="C169" i="2"/>
  <c r="C164" i="2"/>
  <c r="M170" i="2"/>
  <c r="I170" i="2"/>
  <c r="H170" i="2"/>
  <c r="M169" i="2"/>
  <c r="H169" i="2"/>
  <c r="I169" i="2" s="1"/>
  <c r="M168" i="2"/>
  <c r="H168" i="2"/>
  <c r="I168" i="2" s="1"/>
  <c r="M167" i="2"/>
  <c r="H167" i="2"/>
  <c r="I167" i="2" s="1"/>
  <c r="M166" i="2"/>
  <c r="H166" i="2"/>
  <c r="I166" i="2" s="1"/>
  <c r="M165" i="2"/>
  <c r="H165" i="2"/>
  <c r="I165" i="2" s="1"/>
  <c r="M164" i="2"/>
  <c r="H164" i="2"/>
  <c r="I164" i="2" s="1"/>
  <c r="F149" i="2"/>
  <c r="F150" i="2"/>
  <c r="F151" i="2"/>
  <c r="F152" i="2"/>
  <c r="F153" i="2"/>
  <c r="J149" i="2"/>
  <c r="J150" i="2"/>
  <c r="J151" i="2"/>
  <c r="J152" i="2"/>
  <c r="J153" i="2"/>
  <c r="J148" i="2"/>
  <c r="F148" i="2"/>
  <c r="C149" i="2"/>
  <c r="C150" i="2"/>
  <c r="C151" i="2"/>
  <c r="C152" i="2"/>
  <c r="C153" i="2"/>
  <c r="C148" i="2"/>
  <c r="M154" i="2"/>
  <c r="H154" i="2"/>
  <c r="I154" i="2" s="1"/>
  <c r="M153" i="2"/>
  <c r="H153" i="2"/>
  <c r="I153" i="2" s="1"/>
  <c r="M152" i="2"/>
  <c r="H152" i="2"/>
  <c r="I152" i="2" s="1"/>
  <c r="M151" i="2"/>
  <c r="H151" i="2"/>
  <c r="I151" i="2" s="1"/>
  <c r="M150" i="2"/>
  <c r="H150" i="2"/>
  <c r="I150" i="2" s="1"/>
  <c r="M149" i="2"/>
  <c r="H149" i="2"/>
  <c r="I149" i="2" s="1"/>
  <c r="M148" i="2"/>
  <c r="H148" i="2"/>
  <c r="I148" i="2" s="1"/>
  <c r="F133" i="2"/>
  <c r="F134" i="2"/>
  <c r="F135" i="2"/>
  <c r="F136" i="2"/>
  <c r="F137" i="2"/>
  <c r="J133" i="2"/>
  <c r="J134" i="2"/>
  <c r="J135" i="2"/>
  <c r="J136" i="2"/>
  <c r="J137" i="2"/>
  <c r="C133" i="2"/>
  <c r="C134" i="2"/>
  <c r="C135" i="2"/>
  <c r="C136" i="2"/>
  <c r="C137" i="2"/>
  <c r="C132" i="2"/>
  <c r="M138" i="2"/>
  <c r="H138" i="2"/>
  <c r="I138" i="2" s="1"/>
  <c r="M137" i="2"/>
  <c r="H137" i="2"/>
  <c r="I137" i="2" s="1"/>
  <c r="M136" i="2"/>
  <c r="H136" i="2"/>
  <c r="I136" i="2" s="1"/>
  <c r="M135" i="2"/>
  <c r="H135" i="2"/>
  <c r="I135" i="2" s="1"/>
  <c r="M134" i="2"/>
  <c r="H134" i="2"/>
  <c r="I134" i="2" s="1"/>
  <c r="M133" i="2"/>
  <c r="H133" i="2"/>
  <c r="I133" i="2" s="1"/>
  <c r="M132" i="2"/>
  <c r="H132" i="2"/>
  <c r="I132" i="2" s="1"/>
  <c r="J38" i="2"/>
  <c r="H36" i="2"/>
  <c r="I36" i="2" s="1"/>
  <c r="J34" i="2"/>
  <c r="J114" i="2"/>
  <c r="J115" i="2"/>
  <c r="J116" i="2"/>
  <c r="J117" i="2"/>
  <c r="J118" i="2"/>
  <c r="F114" i="2"/>
  <c r="F115" i="2"/>
  <c r="F116" i="2"/>
  <c r="F117" i="2"/>
  <c r="F118" i="2"/>
  <c r="F113" i="2"/>
  <c r="C114" i="2"/>
  <c r="C115" i="2"/>
  <c r="C116" i="2"/>
  <c r="C117" i="2"/>
  <c r="C118" i="2"/>
  <c r="C113" i="2"/>
  <c r="M119" i="2"/>
  <c r="H119" i="2"/>
  <c r="I119" i="2" s="1"/>
  <c r="M118" i="2"/>
  <c r="H118" i="2"/>
  <c r="I118" i="2" s="1"/>
  <c r="M117" i="2"/>
  <c r="H117" i="2"/>
  <c r="I117" i="2" s="1"/>
  <c r="M116" i="2"/>
  <c r="H116" i="2"/>
  <c r="I116" i="2" s="1"/>
  <c r="M115" i="2"/>
  <c r="H115" i="2"/>
  <c r="I115" i="2" s="1"/>
  <c r="M114" i="2"/>
  <c r="H114" i="2"/>
  <c r="I114" i="2" s="1"/>
  <c r="M113" i="2"/>
  <c r="H113" i="2"/>
  <c r="I113" i="2" s="1"/>
  <c r="J98" i="2"/>
  <c r="J99" i="2"/>
  <c r="J100" i="2"/>
  <c r="J101" i="2"/>
  <c r="J102" i="2"/>
  <c r="J97" i="2"/>
  <c r="F98" i="2"/>
  <c r="F99" i="2"/>
  <c r="F100" i="2"/>
  <c r="F101" i="2"/>
  <c r="F102" i="2"/>
  <c r="F97" i="2"/>
  <c r="C98" i="2"/>
  <c r="C99" i="2"/>
  <c r="C100" i="2"/>
  <c r="C101" i="2"/>
  <c r="C102" i="2"/>
  <c r="C97" i="2"/>
  <c r="H103" i="2"/>
  <c r="I103" i="2" s="1"/>
  <c r="M102" i="2"/>
  <c r="H102" i="2"/>
  <c r="I102" i="2" s="1"/>
  <c r="M101" i="2"/>
  <c r="H101" i="2"/>
  <c r="I101" i="2" s="1"/>
  <c r="M100" i="2"/>
  <c r="H100" i="2"/>
  <c r="I100" i="2" s="1"/>
  <c r="M99" i="2"/>
  <c r="H99" i="2"/>
  <c r="I99" i="2" s="1"/>
  <c r="M98" i="2"/>
  <c r="H98" i="2"/>
  <c r="I98" i="2" s="1"/>
  <c r="M97" i="2"/>
  <c r="H97" i="2"/>
  <c r="I97" i="2" s="1"/>
  <c r="J82" i="2"/>
  <c r="J83" i="2"/>
  <c r="J84" i="2"/>
  <c r="J85" i="2"/>
  <c r="J86" i="2"/>
  <c r="F82" i="2"/>
  <c r="F83" i="2"/>
  <c r="F84" i="2"/>
  <c r="F85" i="2"/>
  <c r="F86" i="2"/>
  <c r="F81" i="2"/>
  <c r="C82" i="2"/>
  <c r="C83" i="2"/>
  <c r="C84" i="2"/>
  <c r="C85" i="2"/>
  <c r="C86" i="2"/>
  <c r="M87" i="2"/>
  <c r="H87" i="2"/>
  <c r="I87" i="2" s="1"/>
  <c r="M86" i="2"/>
  <c r="H86" i="2"/>
  <c r="I86" i="2" s="1"/>
  <c r="M85" i="2"/>
  <c r="H85" i="2"/>
  <c r="I85" i="2" s="1"/>
  <c r="M84" i="2"/>
  <c r="H84" i="2"/>
  <c r="I84" i="2" s="1"/>
  <c r="M83" i="2"/>
  <c r="H83" i="2"/>
  <c r="I83" i="2" s="1"/>
  <c r="M82" i="2"/>
  <c r="H82" i="2"/>
  <c r="I82" i="2" s="1"/>
  <c r="M81" i="2"/>
  <c r="H81" i="2"/>
  <c r="I81" i="2" s="1"/>
  <c r="J66" i="2"/>
  <c r="J67" i="2"/>
  <c r="J68" i="2"/>
  <c r="J69" i="2"/>
  <c r="J70" i="2"/>
  <c r="F66" i="2"/>
  <c r="F67" i="2"/>
  <c r="F68" i="2"/>
  <c r="F69" i="2"/>
  <c r="F70" i="2"/>
  <c r="C66" i="2"/>
  <c r="C67" i="2"/>
  <c r="C68" i="2"/>
  <c r="C69" i="2"/>
  <c r="C70" i="2"/>
  <c r="M71" i="2"/>
  <c r="H71" i="2"/>
  <c r="I71" i="2" s="1"/>
  <c r="M70" i="2"/>
  <c r="H70" i="2"/>
  <c r="I70" i="2" s="1"/>
  <c r="M69" i="2"/>
  <c r="H69" i="2"/>
  <c r="I69" i="2" s="1"/>
  <c r="M68" i="2"/>
  <c r="H68" i="2"/>
  <c r="I68" i="2" s="1"/>
  <c r="M67" i="2"/>
  <c r="H67" i="2"/>
  <c r="I67" i="2" s="1"/>
  <c r="M66" i="2"/>
  <c r="H66" i="2"/>
  <c r="I66" i="2" s="1"/>
  <c r="M65" i="2"/>
  <c r="H65" i="2"/>
  <c r="I65" i="2" s="1"/>
  <c r="J50" i="2"/>
  <c r="J51" i="2"/>
  <c r="J52" i="2"/>
  <c r="J53" i="2"/>
  <c r="J54" i="2"/>
  <c r="F50" i="2"/>
  <c r="F51" i="2"/>
  <c r="F52" i="2"/>
  <c r="F53" i="2"/>
  <c r="F54" i="2"/>
  <c r="C50" i="2"/>
  <c r="C51" i="2"/>
  <c r="C52" i="2"/>
  <c r="C53" i="2"/>
  <c r="C54" i="2"/>
  <c r="M55" i="2"/>
  <c r="H55" i="2"/>
  <c r="I55" i="2" s="1"/>
  <c r="M54" i="2"/>
  <c r="H54" i="2"/>
  <c r="I54" i="2" s="1"/>
  <c r="M53" i="2"/>
  <c r="H53" i="2"/>
  <c r="I53" i="2" s="1"/>
  <c r="M52" i="2"/>
  <c r="H52" i="2"/>
  <c r="I52" i="2" s="1"/>
  <c r="M51" i="2"/>
  <c r="H51" i="2"/>
  <c r="I51" i="2" s="1"/>
  <c r="M50" i="2"/>
  <c r="H50" i="2"/>
  <c r="I50" i="2" s="1"/>
  <c r="M49" i="2"/>
  <c r="H49" i="2"/>
  <c r="J35" i="2"/>
  <c r="J37" i="2"/>
  <c r="F34" i="2"/>
  <c r="F35" i="2"/>
  <c r="F37" i="2"/>
  <c r="F38" i="2"/>
  <c r="C34" i="2"/>
  <c r="C35" i="2"/>
  <c r="C36" i="2"/>
  <c r="C37" i="2"/>
  <c r="C38" i="2"/>
  <c r="M39" i="2"/>
  <c r="H39" i="2"/>
  <c r="I39" i="2" s="1"/>
  <c r="M38" i="2"/>
  <c r="H38" i="2"/>
  <c r="I38" i="2" s="1"/>
  <c r="M37" i="2"/>
  <c r="H37" i="2"/>
  <c r="I37" i="2" s="1"/>
  <c r="M36" i="2"/>
  <c r="M35" i="2"/>
  <c r="H35" i="2"/>
  <c r="I35" i="2" s="1"/>
  <c r="M34" i="2"/>
  <c r="H34" i="2"/>
  <c r="I34" i="2" s="1"/>
  <c r="M33" i="2"/>
  <c r="H33" i="2"/>
  <c r="J36" i="2" l="1"/>
  <c r="F36" i="2"/>
  <c r="M20" i="2" l="1"/>
  <c r="H20" i="2"/>
  <c r="I20" i="2" s="1"/>
  <c r="F20" i="2"/>
  <c r="C20" i="2"/>
  <c r="M19" i="2"/>
  <c r="J19" i="2"/>
  <c r="H19" i="2"/>
  <c r="I19" i="2" s="1"/>
  <c r="F19" i="2"/>
  <c r="C19" i="2"/>
  <c r="M18" i="2"/>
  <c r="J18" i="2"/>
  <c r="H18" i="2"/>
  <c r="I18" i="2" s="1"/>
  <c r="F18" i="2"/>
  <c r="C18" i="2"/>
  <c r="M17" i="2"/>
  <c r="J17" i="2"/>
  <c r="H17" i="2"/>
  <c r="I17" i="2" s="1"/>
  <c r="F17" i="2"/>
  <c r="C17" i="2"/>
  <c r="M16" i="2"/>
  <c r="J16" i="2"/>
  <c r="H16" i="2"/>
  <c r="I16" i="2" s="1"/>
  <c r="F16" i="2"/>
  <c r="C16" i="2"/>
  <c r="M15" i="2"/>
  <c r="J15" i="2"/>
  <c r="H15" i="2"/>
  <c r="I15" i="2" s="1"/>
  <c r="F15" i="2"/>
  <c r="C15" i="2"/>
  <c r="M14" i="2"/>
  <c r="H14" i="2"/>
  <c r="I14" i="2" s="1"/>
  <c r="F14" i="2"/>
  <c r="C14" i="2"/>
  <c r="K19" i="2" l="1"/>
</calcChain>
</file>

<file path=xl/sharedStrings.xml><?xml version="1.0" encoding="utf-8"?>
<sst xmlns="http://schemas.openxmlformats.org/spreadsheetml/2006/main" count="11148" uniqueCount="599">
  <si>
    <t>NOTES ON USE:</t>
  </si>
  <si>
    <t>Columns headed 'CI' show the confidence interval (@ 95% certainty) for the percentage in the column to the immediate left.</t>
  </si>
  <si>
    <t>For the purposes of clarity, percentages are shown without decimal places.  However, changes between waves were calculated to two decimal places to ensure that the scale of change was accurately recorded.</t>
  </si>
  <si>
    <t>The unweighted base size shows the number of respondents who were interviewed in any given sub-group.</t>
  </si>
  <si>
    <t>The effective base size shows the base size that should be used in any statistical calculations which use the number of respondents as an input (e.g. significance testing). The effective base takes account of the impact that weighting has on the reliability of the dataset and, as such, is typically lower than the unweighted base size.</t>
  </si>
  <si>
    <t>Exporting segments</t>
  </si>
  <si>
    <t>Percentage point change</t>
  </si>
  <si>
    <t xml:space="preserve">Statistical significance </t>
  </si>
  <si>
    <t>Percentage change</t>
  </si>
  <si>
    <t>CI</t>
  </si>
  <si>
    <t>Nov. 2015 to May 2016</t>
  </si>
  <si>
    <t>Unweighted base size</t>
  </si>
  <si>
    <t>Effective base size</t>
  </si>
  <si>
    <t>Promote (never exported but product is suitable for export/could be developed)</t>
  </si>
  <si>
    <t>Sustain (have exported in last 12 months)</t>
  </si>
  <si>
    <t>Reassure (have not exported in the past 12 months, but which had exported previously. )</t>
  </si>
  <si>
    <t>Not specified</t>
  </si>
  <si>
    <t>Sustain/reassure NET (have ever exported)</t>
  </si>
  <si>
    <t>Promote/challenge NET (never exported)</t>
  </si>
  <si>
    <t>net change</t>
  </si>
  <si>
    <t>Change needed</t>
  </si>
  <si>
    <t>HIDE</t>
  </si>
  <si>
    <t>Base: North England</t>
  </si>
  <si>
    <t>Base: Midlands</t>
  </si>
  <si>
    <t>REGION:</t>
  </si>
  <si>
    <t>Base: South England</t>
  </si>
  <si>
    <t>Base: Scotland</t>
  </si>
  <si>
    <t>Base: Wales</t>
  </si>
  <si>
    <t>Base: Northern Ireland</t>
  </si>
  <si>
    <t>SECTOR:</t>
  </si>
  <si>
    <t>Base: Manufacturing</t>
  </si>
  <si>
    <t>Base: Infrastructure</t>
  </si>
  <si>
    <t>Base: Distribution</t>
  </si>
  <si>
    <t>Base: Finance/Professional/Technical and Creative</t>
  </si>
  <si>
    <t>Base: Other</t>
  </si>
  <si>
    <t>Number of years of exporting experience</t>
  </si>
  <si>
    <t>As long as have been trading</t>
  </si>
  <si>
    <t>11 years +</t>
  </si>
  <si>
    <t>3 to 5 years</t>
  </si>
  <si>
    <t>1 to 2 years</t>
  </si>
  <si>
    <t>6 to 10 years</t>
  </si>
  <si>
    <t>Less than one year</t>
  </si>
  <si>
    <t>Whether export goods, services or both</t>
  </si>
  <si>
    <t>Goods and services</t>
  </si>
  <si>
    <t>Services only</t>
  </si>
  <si>
    <t>Goods only</t>
  </si>
  <si>
    <t>Neither in past 12 months</t>
  </si>
  <si>
    <t>Never exported</t>
  </si>
  <si>
    <t>EXPORTING SEGMENT:</t>
  </si>
  <si>
    <t>Challenge (never exported and see product as unsuitable for export)</t>
  </si>
  <si>
    <t>Base: Sustain/reassure NET (have ever exported)</t>
  </si>
  <si>
    <t>Goods or services (NET)</t>
  </si>
  <si>
    <t>TURNOVER:</t>
  </si>
  <si>
    <t>Proportion of businesses with plans or an active interest in starting to export</t>
  </si>
  <si>
    <t>Yes (NET)</t>
  </si>
  <si>
    <t>Yes (next 12 months)</t>
  </si>
  <si>
    <t>Yes (further in future)</t>
  </si>
  <si>
    <t>Proportion of businesses who had started to export since the start of the Exporting is GREAT campaign</t>
  </si>
  <si>
    <t>Base: Promote (never exported but product is suitable for export/could be developed)</t>
  </si>
  <si>
    <t>NA</t>
  </si>
  <si>
    <t>Started to export since start of campaign</t>
  </si>
  <si>
    <t>Data from the £500k+ SMEs/MSBs sample</t>
  </si>
  <si>
    <t>Wave 1
Nov. 2015</t>
  </si>
  <si>
    <t>Wave 2
May 2016</t>
  </si>
  <si>
    <t>Base: All respondents</t>
  </si>
  <si>
    <t>Base: All respondents who have exported</t>
  </si>
  <si>
    <t>4.1 - Exporting segments (composite measure)</t>
  </si>
  <si>
    <t>4.4 - Entrants to the exporting market (composite measure)</t>
  </si>
  <si>
    <t>Plans or active interest in starting OR started since start of the Exporting is GREAT campaign (composite measure)</t>
  </si>
  <si>
    <t>4.5b - Proportion of businesses with plans or an active interest in starting to export or started since start of EIG campaign (composite measure)</t>
  </si>
  <si>
    <t>To build a substantial business we have to go for rapid growth</t>
  </si>
  <si>
    <t>We’re aiming for steady sustainable growth rather than rapid growth</t>
  </si>
  <si>
    <t>It's about consolidating what we have rather than growing</t>
  </si>
  <si>
    <t>Not interested in the business getting any bigger</t>
  </si>
  <si>
    <t>Growing the business will bring more risks than benefits</t>
  </si>
  <si>
    <t>Current thinking on growth</t>
  </si>
  <si>
    <t>Yes</t>
  </si>
  <si>
    <t>No</t>
  </si>
  <si>
    <t>Don't know</t>
  </si>
  <si>
    <t>Whether aiming to grow business in next two to three years</t>
  </si>
  <si>
    <t>Whether business has introduced new or significantly improved products in past 12 months</t>
  </si>
  <si>
    <t>Base: Challenge (never exported and see product as unsuitable for export)</t>
  </si>
  <si>
    <t>Aiming for growth (Net)</t>
  </si>
  <si>
    <t xml:space="preserve">Base: Turnover £500k to £2m </t>
  </si>
  <si>
    <t>Base: Turnover £2m to £25m</t>
  </si>
  <si>
    <t xml:space="preserve">Base: Turnover £25m to £500m </t>
  </si>
  <si>
    <t>Attitude towards exporting - There is a lot of demand for British products or services around the world</t>
  </si>
  <si>
    <t>AGREE (Net)</t>
  </si>
  <si>
    <t>Agree strongly</t>
  </si>
  <si>
    <t>Agree slightly</t>
  </si>
  <si>
    <t>Neither agree nor disagree</t>
  </si>
  <si>
    <t>DISAGREE (Net)</t>
  </si>
  <si>
    <t>Disagree slightly</t>
  </si>
  <si>
    <t>Disagree strongly</t>
  </si>
  <si>
    <t>Attitude towards exporting - A lot more businesses could export than do export</t>
  </si>
  <si>
    <t>Agreement with exporting statement - International growth is an exciting prospect for my business</t>
  </si>
  <si>
    <t>Agreement with exporting statement - More and more businesses like mine are starting to export</t>
  </si>
  <si>
    <t>Agreement with exporting statement - There is a lot of support available to help small and medium businesses start exporting</t>
  </si>
  <si>
    <t>Agreement with exporting statement - There is a lot of opportunity for my business to grow internationally</t>
  </si>
  <si>
    <t>Agreement with exporting statement - Being a successful exporter is something to be proud of</t>
  </si>
  <si>
    <t>Agreement with exporting statement - There are too many risks in taking a business internationally</t>
  </si>
  <si>
    <t>Agreement with exporting statement - There would not be enough demand for my business overseas to make it worthwhile</t>
  </si>
  <si>
    <t>Agreement with exporting statement - Exporting would give my business the opportunity for higher or faster growth</t>
  </si>
  <si>
    <t>INNOVATION:</t>
  </si>
  <si>
    <t>Base: Innovation in last 12 months</t>
  </si>
  <si>
    <t>Base: No innovation in last 12 months</t>
  </si>
  <si>
    <t>Base: Plans to grow in next two to three years</t>
  </si>
  <si>
    <t>Base: No plans to grow in next two to three years</t>
  </si>
  <si>
    <t>Base: Recognise any of EIG campaign</t>
  </si>
  <si>
    <t>Base: Do not recognise any of EIG campaign</t>
  </si>
  <si>
    <t>Base: All respondents who believe products and services can be exported</t>
  </si>
  <si>
    <t>Base: Sustain/reassure NET (have ever exported) and who believe products and services can be exported</t>
  </si>
  <si>
    <t>Asked of: All respondents; Reported on: All respondents</t>
  </si>
  <si>
    <t>Asked of: Respondents who believe products and services can be exported; Reported on: Respondents who believe products and services can be exported</t>
  </si>
  <si>
    <t>Asked of: Respondents who have exported in last 12 months; Reported on: All respondents</t>
  </si>
  <si>
    <t>Asked of: Respondents who have ever exported; Reported on:Respondents who have ever exported</t>
  </si>
  <si>
    <t>Knowledge of exporting statement - Your current knowledge about HOW to export</t>
  </si>
  <si>
    <t>1</t>
  </si>
  <si>
    <t>2</t>
  </si>
  <si>
    <t>3</t>
  </si>
  <si>
    <t>4</t>
  </si>
  <si>
    <t>5</t>
  </si>
  <si>
    <t>6</t>
  </si>
  <si>
    <t>7</t>
  </si>
  <si>
    <t>8</t>
  </si>
  <si>
    <t>9</t>
  </si>
  <si>
    <t>Knowledge of exporting statement - Where to go for INFORMATION about exporting</t>
  </si>
  <si>
    <t>Knowledge of exporting statement - Where to go for HELP AND SUPPORT with exporting</t>
  </si>
  <si>
    <t>0 (no knowledge at all)</t>
  </si>
  <si>
    <t>10 (very good knowledge)</t>
  </si>
  <si>
    <t>8-10 (Net) - High level knowledge</t>
  </si>
  <si>
    <t>Middle (Net) - Moderate level knowledge</t>
  </si>
  <si>
    <t>0-2 (Net) - Poor or no knowledge</t>
  </si>
  <si>
    <t>Asked of: Respondents who believe products and services cannot be exported; Reported on: Respondents who believe products and services cannot be exported</t>
  </si>
  <si>
    <t>Base: All respondents who believe products and services cannot be exported</t>
  </si>
  <si>
    <t>It's a local service / business only</t>
  </si>
  <si>
    <t>My product / service is not transportable</t>
  </si>
  <si>
    <t>Costs (too high)</t>
  </si>
  <si>
    <t>My product / service is not unique / special enough to export</t>
  </si>
  <si>
    <t>I don't believe people overseas would want my product / service more than what is already there</t>
  </si>
  <si>
    <t>Reasons relating to UK legislation</t>
  </si>
  <si>
    <t>My product/service is only relevant in this country</t>
  </si>
  <si>
    <t>We already import from abroad</t>
  </si>
  <si>
    <t>Provide a service (so can't export)</t>
  </si>
  <si>
    <t>I can't make /supply enough</t>
  </si>
  <si>
    <t>Regulations/Legislations (all other references)</t>
  </si>
  <si>
    <t>Cannot compete (on price)</t>
  </si>
  <si>
    <t>Products are perishable/difficult to export</t>
  </si>
  <si>
    <t>It’s just a one-off (e.g. a single restaurant)</t>
  </si>
  <si>
    <t>It's only me / service is only provided by me / one man band</t>
  </si>
  <si>
    <t>It can only be me / people buy my expertise</t>
  </si>
  <si>
    <t>Not looking to export</t>
  </si>
  <si>
    <t>Government / Local Authority funded/governed</t>
  </si>
  <si>
    <t>Other</t>
  </si>
  <si>
    <t>Why unsuitable for exporting</t>
  </si>
  <si>
    <t>Barriers to exporting</t>
  </si>
  <si>
    <t>Too costly</t>
  </si>
  <si>
    <t>Dealing with legal or tax regulation and standards</t>
  </si>
  <si>
    <t>Language barriers</t>
  </si>
  <si>
    <t>Difficulty finding overseas customers / establishing a dialogue with prospective customers</t>
  </si>
  <si>
    <t>Do not have a product or service suitable for exporting</t>
  </si>
  <si>
    <t>Dealing with customs procedures and paperwork</t>
  </si>
  <si>
    <t>Exchange rate/strength of the Pound</t>
  </si>
  <si>
    <t>Concerns about paperwork (general)</t>
  </si>
  <si>
    <t>Difficulty identifying opportunities/obtaining information about opportunities</t>
  </si>
  <si>
    <t>Identifying who to make contact with in the first instance or finding a suitable partner</t>
  </si>
  <si>
    <t>Have sufficient business in the UK already</t>
  </si>
  <si>
    <t>Cultural differences</t>
  </si>
  <si>
    <t>Lack of management time to pursue opportunities / do business there</t>
  </si>
  <si>
    <t>Logistical difficulties</t>
  </si>
  <si>
    <t>Customers prefer to do business with firms from their own country</t>
  </si>
  <si>
    <t>Fear of payment problems /not being paid fully or on time/enforcing contracts</t>
  </si>
  <si>
    <t>Too competitive</t>
  </si>
  <si>
    <t>Not part of business plan</t>
  </si>
  <si>
    <t>Franchise / Agency agreement/obligations</t>
  </si>
  <si>
    <t>Too risky</t>
  </si>
  <si>
    <t>Staff/Personnel/Skills (all references)</t>
  </si>
  <si>
    <t>Little knowledge of how to export</t>
  </si>
  <si>
    <t>VAT / Tax</t>
  </si>
  <si>
    <t>Concern about the level of return on the investment</t>
  </si>
  <si>
    <t>Not having branches/offices abroad</t>
  </si>
  <si>
    <t>Building relationships with key influencers / decision makers</t>
  </si>
  <si>
    <t>Would need to build brand awareness</t>
  </si>
  <si>
    <t>Banking (charges/regulations)</t>
  </si>
  <si>
    <t>Lack of demand</t>
  </si>
  <si>
    <t>Not ready to export yet</t>
  </si>
  <si>
    <t>None</t>
  </si>
  <si>
    <t>Don’t know</t>
  </si>
  <si>
    <t>Refused</t>
  </si>
  <si>
    <t>Whether ever sought external advice</t>
  </si>
  <si>
    <t>Can't remember</t>
  </si>
  <si>
    <t>4.2 - Q26: EXP_YEARS Number of years of exporting experience</t>
  </si>
  <si>
    <t>4.3 - Q20/Q23: EXP_SERV/EXP_GOODS Whether export goods, services or both  (composite measure)</t>
  </si>
  <si>
    <t>4.5a - Q27: EXPFUT Proportion of businesses with plans or an active interest in starting to export</t>
  </si>
  <si>
    <t>5.1a - Q11: GROWATT Current thinking on growth</t>
  </si>
  <si>
    <t>5.1b - Q13: PLAN_GROW Whether aiming to grow business in next two to three years</t>
  </si>
  <si>
    <t>5.1c - Q12: INNOV Whether business has introduced new or significantly improved products in past 12 months</t>
  </si>
  <si>
    <t>5.2a - Q14: EXPSTAT_ALL (1) Attitude towards exporting - There is a lot of demand for British products or services around the world</t>
  </si>
  <si>
    <t>5.2b - Q14: EXPSTAT_ALL (2) Attitude towards exporting - A lot more businesses could export than do export</t>
  </si>
  <si>
    <t>5.2c - Q31: EXPSTAT (1) Agreement with exporting statement - International growth is an exciting prospect for my business</t>
  </si>
  <si>
    <t>5.2d - Q31: EXPSTAT (2) Agreement with exporting statement - More and more businesses like mine are starting to export</t>
  </si>
  <si>
    <t>5.2e - Q31: EXPSTAT (3) Agreement with exporting statement - There is a lot of support available to help small and medium businesses start exporting</t>
  </si>
  <si>
    <t>5.2f - Q31: EXPSTAT (4) Agreement with exporting statement - There is a lot of opportunity for my business to grow internationally</t>
  </si>
  <si>
    <t>5.2g - Q31: EXPSTAT (5) Agreement with exporting statement - Being a successful exporter is something to be proud of</t>
  </si>
  <si>
    <t>5.2h - Q31: EXPSTAT (6) Agreement with exporting statement - There are too many risks in taking a business internationally</t>
  </si>
  <si>
    <t>5.2i - Q31: EXPSTAT (7) Agreement with exporting statement - There would not be enough demand for my business overseas to make it worthwhile</t>
  </si>
  <si>
    <t>5.2j - Q31: EXPSTAT (8) Agreement with exporting statement - Exporting would give my business the opportunity for higher or faster growth</t>
  </si>
  <si>
    <t>6.1a - Q30: EXP_KNOW (1) Knowledge of exporting statement - Your current knowledge about HOW to export</t>
  </si>
  <si>
    <t>6.1b - Q30: EXP_KNOW (2) Knowledge of exporting statement - Where to go for INFORMATION about exporting</t>
  </si>
  <si>
    <t>6.1c - Q30: EXP_KNOW (3) Knowledge of exporting statement - Where to go for HELP AND SUPPORT with exporting</t>
  </si>
  <si>
    <t>6.2a - Q19: EXP_UNSUIT Why unsuitable for exporting</t>
  </si>
  <si>
    <t>6.2b - Q29: EXPN Barriers to exporting</t>
  </si>
  <si>
    <t>6.3a - Q32: EXPAD_A Whether ever sought external advice</t>
  </si>
  <si>
    <t>6.3b - Q33: EXPAD_B Whether sought exporting advice</t>
  </si>
  <si>
    <t>Whether sought exporting advice</t>
  </si>
  <si>
    <t>Sources of exporting advice would use</t>
  </si>
  <si>
    <t>Would search online / google it</t>
  </si>
  <si>
    <t>Talk to business networks/trade associations</t>
  </si>
  <si>
    <t>Talk to Chamber of Commerce</t>
  </si>
  <si>
    <t>Talk to UK Trade and Investment (UKTI)</t>
  </si>
  <si>
    <t>Talk to friends or colleagues about their experience/recommendations</t>
  </si>
  <si>
    <t>Talk to consultant/general business adviser</t>
  </si>
  <si>
    <t>Talk to my accountant</t>
  </si>
  <si>
    <t>Government websites / gov.co.uk</t>
  </si>
  <si>
    <t>(Talk to) HMRC</t>
  </si>
  <si>
    <t>Talk to Shipping Company / Freight forwarders</t>
  </si>
  <si>
    <t>Talk to government body (unspecified)</t>
  </si>
  <si>
    <t>(Local British) Embassies</t>
  </si>
  <si>
    <t>Talk to Federation Of Small Business (FSB)</t>
  </si>
  <si>
    <t>Talk to my bank</t>
  </si>
  <si>
    <t>Talk to the Department of Trade and Industry (DTI)</t>
  </si>
  <si>
    <t>Competitors / others in the industry</t>
  </si>
  <si>
    <t>Depends on my problem / what I need to know</t>
  </si>
  <si>
    <t>Talk to Scottish Enterprise</t>
  </si>
  <si>
    <t>Talk to lawyers</t>
  </si>
  <si>
    <t>Company group / parent company</t>
  </si>
  <si>
    <t>Talk to Institute of Directors (IOD)</t>
  </si>
  <si>
    <t>Financial / tax advisers</t>
  </si>
  <si>
    <t>Talk to Department for Business, Innovation and Skills (BIS)</t>
  </si>
  <si>
    <t>Talk to Invest Northern Ireland</t>
  </si>
  <si>
    <t>Local Enterprise Agency</t>
  </si>
  <si>
    <t>Institute of Export</t>
  </si>
  <si>
    <t>I wouldn’t want to find out more about exporting</t>
  </si>
  <si>
    <t>6.3d - Q37: ADVGOVT Interest in using business and support services to assist with exporting</t>
  </si>
  <si>
    <t>Interest in using business and support services to assist with exporting</t>
  </si>
  <si>
    <t>Very interested</t>
  </si>
  <si>
    <t>Quite interested</t>
  </si>
  <si>
    <t>Not interested</t>
  </si>
  <si>
    <t>All respondents who believe products and services can be exported and want to find out more</t>
  </si>
  <si>
    <t>6.3e - Q37b: ADVGOVT_B Where would prefer to receive support services from</t>
  </si>
  <si>
    <t>Where would prefer to receive support services from</t>
  </si>
  <si>
    <t>All respondents who are interested in more information and support</t>
  </si>
  <si>
    <t>Government</t>
  </si>
  <si>
    <t>Private industry</t>
  </si>
  <si>
    <t>Government and private industry</t>
  </si>
  <si>
    <t>6.4 - Q35: WEBEXP Awareness of exporting websites</t>
  </si>
  <si>
    <t>Awareness of exporting websites (answers given by 1% or more at either wave)</t>
  </si>
  <si>
    <t>.gov.uk website</t>
  </si>
  <si>
    <t>UK Trade and Investment (UKTI)</t>
  </si>
  <si>
    <t>HMRC</t>
  </si>
  <si>
    <t>Chambers of Commerce</t>
  </si>
  <si>
    <t>Department for Business, Innovation and Skills (BIS)</t>
  </si>
  <si>
    <t>Search Engine (such as Google)</t>
  </si>
  <si>
    <t>Business Link</t>
  </si>
  <si>
    <t>Institue of Directors</t>
  </si>
  <si>
    <t>Scottish Enterprise</t>
  </si>
  <si>
    <t>Department of Trade and Industry (DTI)</t>
  </si>
  <si>
    <t>Federation of Small Businesses</t>
  </si>
  <si>
    <t>Foreign and Commonwealth Office</t>
  </si>
  <si>
    <t>Scottish Development</t>
  </si>
  <si>
    <t>Exporting is GREAT website</t>
  </si>
  <si>
    <t>Government (website) (no detail)</t>
  </si>
  <si>
    <t>Invest Northern Ireland</t>
  </si>
  <si>
    <t>Charted Accountants</t>
  </si>
  <si>
    <t>Trade Association (all references)</t>
  </si>
  <si>
    <t>Business Wales (website)</t>
  </si>
  <si>
    <t>6.5 - Q36: ADVTYPE Types of exporting advice that are perceived as useful</t>
  </si>
  <si>
    <t>Types of exporting advice that are perceived as useful</t>
  </si>
  <si>
    <t>Potential customer contacts</t>
  </si>
  <si>
    <t>Tax implications</t>
  </si>
  <si>
    <t>Regulation and customs issues</t>
  </si>
  <si>
    <t>Market intelligence in terms of demand and competitors</t>
  </si>
  <si>
    <t>Networking, trade fairs and show-casing events</t>
  </si>
  <si>
    <t>Language and cultural issues</t>
  </si>
  <si>
    <t>Marketing issues</t>
  </si>
  <si>
    <t>International supply chains and distribution channels</t>
  </si>
  <si>
    <t>Financial support to help with the costs of exporting</t>
  </si>
  <si>
    <t>Help with developing an export plan e.g. market entry strategy, marketing plan, finance plan</t>
  </si>
  <si>
    <t>Help with understanding internal capacity to export e.g. whether product can be exported, extra staff needed etc.</t>
  </si>
  <si>
    <t>Not interested in export</t>
  </si>
  <si>
    <t>None of these</t>
  </si>
  <si>
    <t xml:space="preserve"> Proportion of businesses with plans or an active interest in starting to export or started since start of EIG campaign (composite measure)</t>
  </si>
  <si>
    <t>7.2a - Q39: AD_AWARE Spontaneous awareness of advertising about exporting in last six months</t>
  </si>
  <si>
    <t>Not sure</t>
  </si>
  <si>
    <t>7.2b - Q40: AD_SOURCE Where seen advertising about exporting in last six months</t>
  </si>
  <si>
    <t>Advertising all media (Net)</t>
  </si>
  <si>
    <t>Internet (Net)</t>
  </si>
  <si>
    <t>Print (Net)</t>
  </si>
  <si>
    <t>Radio (Net)</t>
  </si>
  <si>
    <t>Social Media (Net)</t>
  </si>
  <si>
    <t>TV (Net)</t>
  </si>
  <si>
    <t>TV advertising</t>
  </si>
  <si>
    <t>Radio advertising</t>
  </si>
  <si>
    <t>TV programme or news</t>
  </si>
  <si>
    <t>Marketing email</t>
  </si>
  <si>
    <t>Poster/billboard</t>
  </si>
  <si>
    <t>Advertising on the internet</t>
  </si>
  <si>
    <t>National newspaper article</t>
  </si>
  <si>
    <t>Trade press article</t>
  </si>
  <si>
    <t>National newspaper advertising</t>
  </si>
  <si>
    <t>Radio programme or news</t>
  </si>
  <si>
    <t>Local newspaper article</t>
  </si>
  <si>
    <t>Trade press advertising</t>
  </si>
  <si>
    <t>On another website</t>
  </si>
  <si>
    <t>Local newspaper advertising</t>
  </si>
  <si>
    <t>Email (all other references)</t>
  </si>
  <si>
    <t>Word of mouth</t>
  </si>
  <si>
    <t>At an event</t>
  </si>
  <si>
    <t>Magazine advertising</t>
  </si>
  <si>
    <t>Magazine article</t>
  </si>
  <si>
    <t>Website/Online (no detail)</t>
  </si>
  <si>
    <t>7.2c - AD3 Description of information or advertising recalled</t>
  </si>
  <si>
    <t>Description of information or advertising recalled</t>
  </si>
  <si>
    <t>Encouraging business to export</t>
  </si>
  <si>
    <t>British product in demand globally</t>
  </si>
  <si>
    <t>Different people talking about exporting</t>
  </si>
  <si>
    <t>About exporting (no detail)</t>
  </si>
  <si>
    <t>Government initiative / government ad</t>
  </si>
  <si>
    <t>Information on how to export</t>
  </si>
  <si>
    <t>Seminars / conferences</t>
  </si>
  <si>
    <t>British products are wanted</t>
  </si>
  <si>
    <t>Support available with exporting</t>
  </si>
  <si>
    <t>Opportunities to export</t>
  </si>
  <si>
    <t>Good to export</t>
  </si>
  <si>
    <t>Trading with China</t>
  </si>
  <si>
    <t>Britain is great</t>
  </si>
  <si>
    <t>Promoting benefits of exporting</t>
  </si>
  <si>
    <t>Exporting is great</t>
  </si>
  <si>
    <t>UK Trade &amp; Investment (UKTI) advertising</t>
  </si>
  <si>
    <t>Website / web based help</t>
  </si>
  <si>
    <t>Trade fairs</t>
  </si>
  <si>
    <t>Other answers</t>
  </si>
  <si>
    <t>7.2d - AD4 Who believe was responsible for information or advertising recalled</t>
  </si>
  <si>
    <t>Who believe was responsible for information or advertising recalled (all responses given by any respondents)</t>
  </si>
  <si>
    <t>UK government</t>
  </si>
  <si>
    <t>(Department of) Trade &amp; Industry (DTI)</t>
  </si>
  <si>
    <t>(Department for) Business, Innovation &amp; Skills (BIS)</t>
  </si>
  <si>
    <t>UK banks (e.g. Barclays, HSBC, Lloyds TSB, RBS, Santander)</t>
  </si>
  <si>
    <t>Invest Northern Ireland / Invest NI</t>
  </si>
  <si>
    <t>GREAT</t>
  </si>
  <si>
    <t>Local Authority / Council / Government</t>
  </si>
  <si>
    <t>BBC</t>
  </si>
  <si>
    <t>Enterprise (partnerships)</t>
  </si>
  <si>
    <t>Foreign and Commonwealth Office (FCO)</t>
  </si>
  <si>
    <t>Trade Associations / trade bodies</t>
  </si>
  <si>
    <t>Business In You</t>
  </si>
  <si>
    <t>UK Export Finance (UKEF)</t>
  </si>
  <si>
    <t>UK Trade Investment (UKTI)</t>
  </si>
  <si>
    <t>7.3a - Overall recognition of any of campaign (composite measure)</t>
  </si>
  <si>
    <t>Asked of: Respondents who were able to view any of the campaign during interview; Reported on: Respondents who were able to view any of the campaign during interview</t>
  </si>
  <si>
    <t>Overall recognition of any of campaign</t>
  </si>
  <si>
    <t>Base: All respondents who were able to view any of the campaign during interview</t>
  </si>
  <si>
    <t>Yes - in at least one media</t>
  </si>
  <si>
    <t>SPONTANEOUS AWARENESS:</t>
  </si>
  <si>
    <t>7.3b - AD6 Recognition of TV advert</t>
  </si>
  <si>
    <t>Asked of: Respondents who were able to access website during interview; Reported on: Respondents who were able to view TV advert during interview</t>
  </si>
  <si>
    <t>Recognition of TV advert</t>
  </si>
  <si>
    <t>Base: All respondents who were able to view TV advert during interview</t>
  </si>
  <si>
    <t>Yes - had seen TV ad before</t>
  </si>
  <si>
    <t>No - had not seen TV ad before</t>
  </si>
  <si>
    <t>7.3c - AD7 Recognition of radio advert</t>
  </si>
  <si>
    <t>Asked of: Respondents who were able to access website during interview; Reported on: Respondents who were able to listen to radio advert during interview</t>
  </si>
  <si>
    <t>Recognition of radio advert</t>
  </si>
  <si>
    <t>Base: All respondents who were able to listen to radio advert during interview</t>
  </si>
  <si>
    <t>Yes - had heard radio ad before</t>
  </si>
  <si>
    <t>No - had not heard radio ad before</t>
  </si>
  <si>
    <t>7.3d - AD8 Recognition of online and OOH adverts</t>
  </si>
  <si>
    <t>Asked of: Respondents who were able to access website during interview; Reported on: Respondents who were able to view adverts during interview</t>
  </si>
  <si>
    <t>Recognition of online and OOH adverts</t>
  </si>
  <si>
    <t>Base: All respondents who were able to view adverts during interview</t>
  </si>
  <si>
    <t>Yes - had seen ads online</t>
  </si>
  <si>
    <t>Yes - had seen ads on screens in public places</t>
  </si>
  <si>
    <t>Yes - had seen ads but not sure where</t>
  </si>
  <si>
    <t>No - had not seen online / public screen ads</t>
  </si>
  <si>
    <t>7.3e - AD9 Recognition of print advert</t>
  </si>
  <si>
    <t>Asked of: Respondents who were able to access website during interview; Reported on: Respondents who were able to view print advert during interview</t>
  </si>
  <si>
    <t>Recognition of print advert</t>
  </si>
  <si>
    <t>Base: All respondents who were able to view print advert during interview</t>
  </si>
  <si>
    <t>Yes - had seen print ads</t>
  </si>
  <si>
    <t>No - had not seen print ads</t>
  </si>
  <si>
    <t>8.1a - AD10 Whether ads increased interest in finding out more about exporting</t>
  </si>
  <si>
    <t>Asked of: Respondents who were able to view any of ads during interview; Reported on: Respondents who were able to view any of ads during interview</t>
  </si>
  <si>
    <t>Whether ads increased interest in finding out more about exporting</t>
  </si>
  <si>
    <t>Base: All respondents who were able to view any of ads during interview</t>
  </si>
  <si>
    <t>8.1b - AD11 Why ads did not increase interest in finding out more about exporting</t>
  </si>
  <si>
    <t>Why ads did not increase interest in finding out more about exporting</t>
  </si>
  <si>
    <t>Base: All respondents who could view the ads but with no increase in interest reported</t>
  </si>
  <si>
    <t>My business isn’t suitable for exporting</t>
  </si>
  <si>
    <t>I am already an exporter</t>
  </si>
  <si>
    <t>We don't/ want to export</t>
  </si>
  <si>
    <t>Didn’t like the adverts</t>
  </si>
  <si>
    <t>I already know all I need to know about exporting</t>
  </si>
  <si>
    <t>Not relevant to our business</t>
  </si>
  <si>
    <t>Focusing on UK market</t>
  </si>
  <si>
    <t>I haven’t researched other markets yet</t>
  </si>
  <si>
    <t>I have not yet looked at my business options/capabilities in terms of exporting</t>
  </si>
  <si>
    <t>It would be too financially risky to start exporting</t>
  </si>
  <si>
    <t>Lack of information in the ads</t>
  </si>
  <si>
    <t>Aimed at larger businesses</t>
  </si>
  <si>
    <t>Not a business priority / not in our business model</t>
  </si>
  <si>
    <t>I don’t have time to investigate</t>
  </si>
  <si>
    <t>Not seen or heard any ads</t>
  </si>
  <si>
    <t>Didn’t understand the adverts</t>
  </si>
  <si>
    <t>Why ads did not increase interest in finding out more about exporting (all responses given by 1% or more of respondents)</t>
  </si>
  <si>
    <t>8.2 - AD12 Whether ads increased confidence in exporting</t>
  </si>
  <si>
    <t>Whether ads increased confidence in exporting</t>
  </si>
  <si>
    <t>Base: All respondents who could view the ads</t>
  </si>
  <si>
    <t>More confident (Net)</t>
  </si>
  <si>
    <t>You feel much more confident about exporting</t>
  </si>
  <si>
    <t>You feel somewhat more confident about exporting</t>
  </si>
  <si>
    <t>You have the same level of confidence about exporting</t>
  </si>
  <si>
    <t>Less confident (Net)</t>
  </si>
  <si>
    <t>You feel somewhat less confident about exporting</t>
  </si>
  <si>
    <t>You feel much less confident about exporting</t>
  </si>
  <si>
    <t>8.3a - AD13 What (if any) action taken since seeing or hearing the adverts</t>
  </si>
  <si>
    <t>What (if any) action taken since seeing or hearing the adverts</t>
  </si>
  <si>
    <t>Base: All respondents who recognised the adverts</t>
  </si>
  <si>
    <t>Any (Net)</t>
  </si>
  <si>
    <t>Looked into exporting (all other references)</t>
  </si>
  <si>
    <t>Visited the Exporting Is GREAT website</t>
  </si>
  <si>
    <t>Expand/ grow our exports</t>
  </si>
  <si>
    <t>Look for new/ possible opportunities</t>
  </si>
  <si>
    <t>Done a basic assessment of your company’s export potential e.g. looked at whether the product/service can be exported or gained commitment of Directors/Board</t>
  </si>
  <si>
    <t>Visited other business websites</t>
  </si>
  <si>
    <t>Phoned or visited UKTI (including applying for export opportunity)</t>
  </si>
  <si>
    <t>Researched other aspects of an overseas market e.g. researched demand, competitors, customers, distribution channels, promotion or visited the country</t>
  </si>
  <si>
    <t>Assessed company’s current readiness to export e.g. looked at staffing/ resources costs/sales literature or export pricing</t>
  </si>
  <si>
    <t>Visited ukti.gov.uk</t>
  </si>
  <si>
    <t>Something else</t>
  </si>
  <si>
    <t>Done nothing/nothing done</t>
  </si>
  <si>
    <t>What (if any) action taken since seeing or hearing the adverts (all actions reported by 1% or more of respondents)</t>
  </si>
  <si>
    <t>Looked into exporting</t>
  </si>
  <si>
    <t>Visited Exporting Is Great Website</t>
  </si>
  <si>
    <t>Did not recognise or could not see any ad</t>
  </si>
  <si>
    <t>Asked of: Respondents who believe products and services can be exported and want to find out more; Reported on: Respondents who believe products and services can be exported and want to find out more</t>
  </si>
  <si>
    <t>EXPORTING SEGMENT: WHETHER EVER EXPORTED</t>
  </si>
  <si>
    <t>Asked of: Respondents who could view the ads but with no increase in interest reported; Reported on: Respondents who could view the ads but with no increase in interest reported</t>
  </si>
  <si>
    <t>ENGLISH REGION:</t>
  </si>
  <si>
    <t>Sheet - Question:  Description</t>
  </si>
  <si>
    <t>Base</t>
  </si>
  <si>
    <t>Break 1</t>
  </si>
  <si>
    <t>Break 2</t>
  </si>
  <si>
    <t>Break 3</t>
  </si>
  <si>
    <t>Break 4</t>
  </si>
  <si>
    <t>Break 5</t>
  </si>
  <si>
    <t>All respondents</t>
  </si>
  <si>
    <t>Region</t>
  </si>
  <si>
    <t>Sector</t>
  </si>
  <si>
    <t>Respondents who have ever exported</t>
  </si>
  <si>
    <t>All respondents (rebased)</t>
  </si>
  <si>
    <t>Turnover  (exported last 12 mths)</t>
  </si>
  <si>
    <t>English Region  (exported last 12 mths)</t>
  </si>
  <si>
    <t>Turnover</t>
  </si>
  <si>
    <t>5.2.1</t>
  </si>
  <si>
    <t>Innovation</t>
  </si>
  <si>
    <t>Plans to grow</t>
  </si>
  <si>
    <t>5.2.2</t>
  </si>
  <si>
    <t>Respondents who believe products and services can be exported</t>
  </si>
  <si>
    <t>6.1.1</t>
  </si>
  <si>
    <t>6.1.2</t>
  </si>
  <si>
    <t>6.1.3</t>
  </si>
  <si>
    <t>6.2.1</t>
  </si>
  <si>
    <t>Respondents who believe products and services cannot be exported</t>
  </si>
  <si>
    <t>6.2.2</t>
  </si>
  <si>
    <t>6.3.1</t>
  </si>
  <si>
    <t>6.3.2</t>
  </si>
  <si>
    <t>6.3.3</t>
  </si>
  <si>
    <t>6.3.4</t>
  </si>
  <si>
    <t>Respondents who believe products and services can be exported and want to find out more</t>
  </si>
  <si>
    <t>Respondents who are interested in more information and support;</t>
  </si>
  <si>
    <t>Respondents spontaneously aware of advertising</t>
  </si>
  <si>
    <t>Whether ever exported</t>
  </si>
  <si>
    <t>7.3.1</t>
  </si>
  <si>
    <t>Respondents who were able to view any of the campaign during interview</t>
  </si>
  <si>
    <t>Spontaneous awareness of advertising</t>
  </si>
  <si>
    <t>7.3.2</t>
  </si>
  <si>
    <t>Respondents who were able to view TV advert during interview (rebased)</t>
  </si>
  <si>
    <t>Respondents who were able to listen to radio advert during interview (rebased)</t>
  </si>
  <si>
    <t>Respondents who were able to view adverts during interview (rebased)</t>
  </si>
  <si>
    <t>Respondents who were able to view print advert during interview (rebased)</t>
  </si>
  <si>
    <t>Respondents who were able to view any of ads during interview</t>
  </si>
  <si>
    <t>Respondents who could view the ads but with no increase in interest reported</t>
  </si>
  <si>
    <t>English Region</t>
  </si>
  <si>
    <t>Respondents who recognised the adverts</t>
  </si>
  <si>
    <t>Report section</t>
  </si>
  <si>
    <t>Asked of: Respondents who are interested in more information and support; Reported on: Respondents who are interested in more information and support</t>
  </si>
  <si>
    <t xml:space="preserve">Asked of: Respondents who could view the ads ; Reported on: Respondents who could view the ads </t>
  </si>
  <si>
    <t>Asked of: Respondents who recognised the adverts; Reported on: Respondents who recognised the adverts</t>
  </si>
  <si>
    <t>Asked of: Respondents who recognised the adverts ; Reported on: All respondents</t>
  </si>
  <si>
    <t>Columns headed 'Statistical Significance' show the probability that there is a genuine difference in the responses observed at each wave. '*' indicates a certainty greater than 95%</t>
  </si>
  <si>
    <t>Further details about the project and methodology can be found in the research and technical reports published by DIT.</t>
  </si>
  <si>
    <t>DIT National Survey of Registered Businesses' Exporting Behaviours, Attitudes and Needs
Data Annexe - based on data from the £500k+ SMEs/MSBs sample</t>
  </si>
  <si>
    <t>Exporting segment (exported last 12 mths)</t>
  </si>
  <si>
    <t xml:space="preserve">Exporting segment </t>
  </si>
  <si>
    <t>Awareness of EIG campaign</t>
  </si>
  <si>
    <t>6.3c - Q34: ADV_EXP Sources of exporting advice would use</t>
  </si>
  <si>
    <t>8.3b - AD13 What (if any) action taken since seeing or hearing the adverts</t>
  </si>
  <si>
    <t>AWARENESS OF EIG CAMPAIGN</t>
  </si>
  <si>
    <t>AWARENESS OF EIG CAMPAIGN:</t>
  </si>
  <si>
    <t xml:space="preserve">Base: Exported goods, turnover £500k to £2m </t>
  </si>
  <si>
    <t>Base: Exported goods, turnover £2m to £25m</t>
  </si>
  <si>
    <t xml:space="preserve">Base: Exported goods, turnover £25m to £500m </t>
  </si>
  <si>
    <t>Base: Exported goods, North of England</t>
  </si>
  <si>
    <t>Base: Exported goods, Midlands</t>
  </si>
  <si>
    <t>Base: Exported goods, South of England</t>
  </si>
  <si>
    <t>PLANS TO GROW:</t>
  </si>
  <si>
    <t>Base: Turnover £500k to £2m and who believe products and services can be exported</t>
  </si>
  <si>
    <t>Base: Turnover £2m to £25m and who believe products and services can be exported</t>
  </si>
  <si>
    <t>Base: Turnover £25m to £500m and who believe products and services can be exported</t>
  </si>
  <si>
    <t>Base: Recognise any of EIG campaign and who believe products and services can be exported</t>
  </si>
  <si>
    <t>Base: Do not recognise any of EIG campaign and who believe products and services can be exported</t>
  </si>
  <si>
    <t>Base: Turnover £500k to £2m and who believe products and services can be exported and want to find out more</t>
  </si>
  <si>
    <t>Base: Turnover £2m to £25m awho believe products and services can be exported and want to find out more</t>
  </si>
  <si>
    <t>Base: Turnover £25m to £500m who believe products and services can be exported and want to find out more</t>
  </si>
  <si>
    <t>Base: Sustain/reassure NET (have ever exported) and who believe products and services can be exported and want to find out more</t>
  </si>
  <si>
    <t>Base: Promote (never exported but product is suitable for export/could be developed) and want to find out more</t>
  </si>
  <si>
    <t>Base: Recognise any of EIG campaign and who believe products and services can be exported and want to find out more</t>
  </si>
  <si>
    <t>Base: Do not recognise any of EIG campaign and who believe products and services can be exported and want to find out more</t>
  </si>
  <si>
    <t>Base: Sustain/reassure NET (have ever exported) and who were able to view any of the campaign during interview</t>
  </si>
  <si>
    <t>Base: Promote (never exported but product is suitable for export/could be developed) and who were able to view any of the campaign during interview</t>
  </si>
  <si>
    <t>Base: Challenge (never exported and see product as unsuitable for export) and who were able to view any of the campaign during interview</t>
  </si>
  <si>
    <t>Base: Spontaneous awareness of advertising or publicity about exporting in last six months and who were able to view any of the campaign during interview</t>
  </si>
  <si>
    <t>Base: No spontaneous awareness of advertising or publicity about exporting in last six months and who were able to view any of the campaign during interview</t>
  </si>
  <si>
    <t>Base: Sustain/reassure NET (have ever exported) and who were able to view TV advert during interview</t>
  </si>
  <si>
    <t>Base: Promote (never exported but product is suitable for export/could be developed) and who were able to view TV advert during interview</t>
  </si>
  <si>
    <t>Base: Challenge (never exported and see product as unsuitable for export) and who were able to view TV advert during interview</t>
  </si>
  <si>
    <t>Base: Manufacturing and who were able to view TV advert during interview</t>
  </si>
  <si>
    <t>Base: Infrastructure and who were able to view TV advert during interview</t>
  </si>
  <si>
    <t>Base: Distribution and who were able to view TV advert during interview</t>
  </si>
  <si>
    <t>Base: Finance/Professional/Technical and Creative and who were able to view TV advert during interview</t>
  </si>
  <si>
    <t>Base: Other and who were able to view TV advert during interview</t>
  </si>
  <si>
    <t>Base: Sustain/reassure NET (have ever exported) and who were able to listen to radio advert during interview</t>
  </si>
  <si>
    <t>Base: Promote (never exported but product is suitable for export/could be developed) and who were able to listen to radio advert during interview</t>
  </si>
  <si>
    <t>Base: Challenge (never exported and see product as unsuitable for export) and who were able to listen to radio advert during interview</t>
  </si>
  <si>
    <t>Base: Sustain/reassure NET (have ever exported) and who were able to view adverts during interview</t>
  </si>
  <si>
    <t>Base: Promote (never exported but product is suitable for export/could be developed) and who were able to view adverts during interview</t>
  </si>
  <si>
    <t>Base: Challenge (never exported and see product as unsuitable for export) and who were able to view adverts during interview</t>
  </si>
  <si>
    <t>Base: Sustain (exported in last 12 months) and who were able to view adverts during interview</t>
  </si>
  <si>
    <t>Base: Promote/Challenge net (never exported) and who were able to view adverts during interview</t>
  </si>
  <si>
    <t>Base: Sustain/reassure NET (have ever exported) and who were able to view print advert during interview</t>
  </si>
  <si>
    <t>Base: Promote (never exported but product is suitable for export/could be developed)  and who were able to view print advert during interview</t>
  </si>
  <si>
    <t>Base: Challenge (never exported and see product as unsuitable for export)  and who were able to view print advert during interview</t>
  </si>
  <si>
    <t>Base: Sustain/reassure NET (have ever exported) and who were able to view any of ads during interview</t>
  </si>
  <si>
    <t>Base: Promote (never exported but product is suitable for export/could be developed) and who were able to view any of ads during interview</t>
  </si>
  <si>
    <t>Base: Challenge (never exported and see product as unsuitable for export) and who were able to view any of ads during interview</t>
  </si>
  <si>
    <t>Base: Turnover £500k to £2m and who were able to view any of ads during interview</t>
  </si>
  <si>
    <t>Base: Turnover £2m to £25m and who were able to view any of ads during interview</t>
  </si>
  <si>
    <t>Base: Turnover £25m to £500m and who were able to view any of ads during interview</t>
  </si>
  <si>
    <t>Base: Do not recognise any of EIG campaign and who were able to view any of ads during interview</t>
  </si>
  <si>
    <t>Base: Sustain/reassure NET (have ever exported) who could view the ads but with no increase in interest reported</t>
  </si>
  <si>
    <t>Base: Promote (never exported but product is suitable for export/could be developed) who could view the ads but with no increase in interest reported</t>
  </si>
  <si>
    <t>Base: Challenge (never exported and see product as unsuitable for export) who could view the ads but with no increase in interest reported</t>
  </si>
  <si>
    <t>Base: Turnover £500k to £2m who could view the ads but with no increase in interest reported</t>
  </si>
  <si>
    <t>Base: Turnover £2m to £25m who could view the ads but with no increase in interest reported</t>
  </si>
  <si>
    <t>Base: Turnover £25m to £500m who could view the ads but with no increase in interest reported</t>
  </si>
  <si>
    <t>Base: North England who could view the ads but with no increase in interest reported</t>
  </si>
  <si>
    <t>Base: Midlands who could view the ads but with no increase in interest reported</t>
  </si>
  <si>
    <t>Base: South England who could view the ads but with no increase in interest reported</t>
  </si>
  <si>
    <t>Base: Manufacturing who could view the ads but with no increase in interest reported</t>
  </si>
  <si>
    <t>Base: Infrastructure who could view the ads but with no increase in interest reported</t>
  </si>
  <si>
    <t>Base: Distribution who could view the ads but with no increase in interest reported</t>
  </si>
  <si>
    <t>Base: Finance/Professional/Technical and Creative who could view the ads but with no increase in interest reported</t>
  </si>
  <si>
    <t>Base: Other who could view the ads but with no increase in interest reported</t>
  </si>
  <si>
    <t xml:space="preserve">Base: Sustain/reassure NET (have ever exported) and who could view the ads </t>
  </si>
  <si>
    <t xml:space="preserve">Base: Promote (never exported but product is suitable for export/could be developed) and who could view the ads </t>
  </si>
  <si>
    <t>Base: Challenge (never exported and see product as unsuitable for export) and who could view the ads</t>
  </si>
  <si>
    <t>Base: Turnover £500k to £2m and who could view the ads</t>
  </si>
  <si>
    <t>Base: Turnover £2m to £25m and who could view the ads</t>
  </si>
  <si>
    <t>Base: Turnover £25m to £500m and who could view the ads</t>
  </si>
  <si>
    <t>Base: Do not recognise any of EIG campaign and who could view the ads</t>
  </si>
  <si>
    <t>Base: Sustain/reassure NET (have ever exported) and  who recognised the adverts</t>
  </si>
  <si>
    <t>Base: Promote (never exported but product is suitable for export/could be developed) and  who recognised the adverts</t>
  </si>
  <si>
    <t>Base: Challenge (never exported and see product as unsuitable for export) and  who recognised the adverts</t>
  </si>
  <si>
    <t xml:space="preserve">DIT National Survey of Registered Businesses' Exporting Behaviours, Attitudes and Needs Data Annexe </t>
  </si>
  <si>
    <t>7.2a - Q39: AD_AWARE Spontaneous awareness of advertising, publicity or other types of information encouraging businesses to think about exporting recently</t>
  </si>
  <si>
    <t>Spontaneous awareness of advertising, publicity or other types of information encouraging businesses to think about exporting recently</t>
  </si>
  <si>
    <t>Asked of: Respondents who are interested in exporting and haven't exported since November 2014; Reported on: All respondents</t>
  </si>
  <si>
    <t>5.1c - Q12: INNOV Whether business has introduced new or significantly improved products or services in past 12 months</t>
  </si>
  <si>
    <t>7.2b - Q40: AD_SOURCE Where seen advertising, publicity or other types of information about exporting in last six months</t>
  </si>
  <si>
    <t>Asked of: All respondents spontaneously aware of advertising, publicity or other types of information; Reported on: All respondents</t>
  </si>
  <si>
    <t>Asked of: Respondents spontaneously aware of advertising, publicity or other types of information; Reported on: Respondents spontaneously aware of advertising, publicity or other types of information</t>
  </si>
  <si>
    <t>Base: All respondents spontaneously aware of advertising, publicity or other types of information</t>
  </si>
  <si>
    <t>Base: Sustain/reassure NET (have ever exported) and spontaneously aware of advertising, publicity or other types of information</t>
  </si>
  <si>
    <t>Base: Promote/Challenge NET (have never exported) and spontaneously aware of advertising, publicity or other types of information</t>
  </si>
  <si>
    <t>Where seen advertising, publicity or other types of information about exporting in last six months (nets, and responses given by 1% or more at either wave at all respondent level)</t>
  </si>
  <si>
    <t>Where seen advertising, publicity or other types of information about exporting in last six months (nets)</t>
  </si>
  <si>
    <t xml:space="preserve">Base: Exported, turnover £500k to £2m </t>
  </si>
  <si>
    <t>More than 20 years</t>
  </si>
  <si>
    <t>Base: Exported, turnover £25m to £500m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</si>
</sst>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4"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4"/>
      <name val="Calibri"/>
      <family val="2"/>
      <scheme val="minor"/>
    </font>
    <font>
      <b/>
      <sz val="10"/>
      <color theme="1"/>
      <name val="Calibri"/>
      <family val="2"/>
      <scheme val="minor"/>
    </font>
    <font>
      <i/>
      <sz val="10"/>
      <color theme="1"/>
      <name val="Calibri"/>
      <family val="2"/>
      <scheme val="minor"/>
    </font>
    <font>
      <i/>
      <sz val="9"/>
      <color theme="1"/>
      <name val="Calibri"/>
      <family val="2"/>
    </font>
    <font>
      <b/>
      <i/>
      <sz val="10"/>
      <color theme="1"/>
      <name val="Calibri"/>
      <family val="2"/>
      <scheme val="minor"/>
    </font>
    <font>
      <i/>
      <sz val="9"/>
      <color theme="1"/>
      <name val="Calibri"/>
      <family val="2"/>
      <scheme val="minor"/>
    </font>
    <font>
      <sz val="10"/>
      <color theme="1"/>
      <name val="Calibri"/>
      <family val="2"/>
      <scheme val="minor"/>
    </font>
    <font>
      <b/>
      <sz val="11"/>
      <color theme="0"/>
      <name val="Calibri"/>
      <family val="2"/>
      <scheme val="minor"/>
    </font>
    <font>
      <b/>
      <sz val="11"/>
      <color theme="1"/>
      <name val="Calibri"/>
      <family val="2"/>
      <scheme val="minor"/>
    </font>
    <font>
      <b/>
      <sz val="10"/>
      <color rgb="FFFF0000"/>
      <name val="Calibri"/>
      <family val="2"/>
      <scheme val="minor"/>
    </font>
    <font>
      <sz val="10"/>
      <color theme="4"/>
      <name val="Calibri"/>
      <family val="2"/>
      <scheme val="minor"/>
    </font>
    <font>
      <sz val="10"/>
      <name val="Calibri"/>
      <family val="2"/>
      <scheme val="minor"/>
    </font>
    <font>
      <i/>
      <sz val="9"/>
      <color theme="4"/>
      <name val="Calibri"/>
      <family val="2"/>
      <scheme val="minor"/>
    </font>
    <font>
      <i/>
      <sz val="10"/>
      <color theme="4"/>
      <name val="Calibri"/>
      <family val="2"/>
      <scheme val="minor"/>
    </font>
    <font>
      <b/>
      <sz val="10"/>
      <name val="Calibri"/>
      <family val="2"/>
      <scheme val="minor"/>
    </font>
    <font>
      <sz val="11"/>
      <name val="Calibri"/>
      <family val="2"/>
      <scheme val="minor"/>
    </font>
    <font>
      <i/>
      <sz val="10"/>
      <name val="Calibri"/>
      <family val="2"/>
      <scheme val="minor"/>
    </font>
    <font>
      <i/>
      <sz val="10"/>
      <color indexed="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s>
  <borders count="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0" fontId="9" fillId="0" borderId="1" xfId="0" applyFont="1" applyBorder="1" applyAlignment="1">
      <alignment horizontal="center" vertical="center" wrapText="1"/>
    </xf>
    <xf numFmtId="1" fontId="17" fillId="0" borderId="0" xfId="0" applyNumberFormat="1" applyFont="1" applyFill="1" applyBorder="1" applyAlignment="1">
      <alignment horizontal="center" vertical="center"/>
    </xf>
    <xf numFmtId="1" fontId="17" fillId="0" borderId="2" xfId="0" applyNumberFormat="1" applyFont="1" applyFill="1" applyBorder="1" applyAlignment="1">
      <alignment horizontal="center" vertical="center"/>
    </xf>
    <xf numFmtId="0" fontId="4" fillId="0" borderId="0" xfId="0" applyNumberFormat="1" applyFont="1" applyFill="1" applyAlignment="1">
      <alignment horizontal="left" wrapText="1"/>
    </xf>
    <xf numFmtId="0" fontId="14" fillId="0" borderId="3" xfId="0" applyFont="1" applyBorder="1" applyAlignment="1">
      <alignment horizontal="left" vertical="center" wrapText="1"/>
    </xf>
    <xf numFmtId="0" fontId="14" fillId="0" borderId="3" xfId="0" applyFont="1" applyBorder="1" applyAlignment="1">
      <alignment vertical="center" wrapText="1"/>
    </xf>
    <xf numFmtId="0" fontId="14" fillId="0" borderId="0" xfId="0" applyFont="1" applyAlignment="1">
      <alignment vertical="center"/>
    </xf>
    <xf numFmtId="0" fontId="0" fillId="0" borderId="3" xfId="0" applyBorder="1" applyAlignment="1">
      <alignment horizontal="left" vertical="center" wrapText="1"/>
    </xf>
    <xf numFmtId="0" fontId="21" fillId="0" borderId="3" xfId="0" applyFont="1" applyBorder="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vertical="center" wrapText="1"/>
    </xf>
    <xf numFmtId="0" fontId="8" fillId="0" borderId="1" xfId="0" applyFont="1" applyBorder="1" applyAlignment="1">
      <alignment vertical="center" wrapText="1"/>
    </xf>
    <xf numFmtId="9" fontId="20" fillId="0" borderId="1" xfId="2" applyFont="1" applyBorder="1" applyAlignment="1">
      <alignment horizontal="center" vertical="center" wrapText="1"/>
    </xf>
    <xf numFmtId="9" fontId="8" fillId="0" borderId="1" xfId="2" applyFont="1" applyBorder="1" applyAlignment="1">
      <alignment horizontal="center" vertical="center" wrapText="1"/>
    </xf>
    <xf numFmtId="9" fontId="7" fillId="0" borderId="1" xfId="2"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3" fillId="0" borderId="1" xfId="0" applyFont="1" applyBorder="1" applyAlignment="1">
      <alignment horizontal="center" vertical="center" wrapText="1"/>
    </xf>
    <xf numFmtId="9" fontId="8" fillId="0" borderId="1" xfId="2" applyNumberFormat="1" applyFont="1" applyBorder="1" applyAlignment="1">
      <alignment horizontal="center" vertical="center" wrapText="1"/>
    </xf>
    <xf numFmtId="9" fontId="23" fillId="0" borderId="1" xfId="0" applyNumberFormat="1" applyFont="1" applyBorder="1" applyAlignment="1">
      <alignment horizontal="center" vertical="center" wrapText="1"/>
    </xf>
    <xf numFmtId="0" fontId="10" fillId="0" borderId="2" xfId="0" applyFont="1" applyBorder="1" applyAlignment="1">
      <alignment vertical="center" wrapText="1"/>
    </xf>
    <xf numFmtId="49" fontId="7" fillId="0" borderId="2" xfId="2" applyNumberFormat="1" applyFont="1" applyBorder="1" applyAlignment="1">
      <alignment horizontal="center" vertical="center" wrapText="1"/>
    </xf>
    <xf numFmtId="9" fontId="8" fillId="0" borderId="2" xfId="2" applyFont="1" applyBorder="1" applyAlignment="1">
      <alignment horizontal="center" vertical="center" wrapText="1"/>
    </xf>
    <xf numFmtId="0" fontId="8"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23" fillId="0" borderId="2" xfId="0" applyFont="1" applyBorder="1" applyAlignment="1">
      <alignment horizontal="center" vertical="center" wrapText="1"/>
    </xf>
    <xf numFmtId="1" fontId="17" fillId="4" borderId="0" xfId="0" applyNumberFormat="1" applyFont="1" applyFill="1" applyBorder="1" applyAlignment="1">
      <alignment horizontal="center" vertical="center"/>
    </xf>
    <xf numFmtId="1" fontId="17" fillId="4" borderId="2" xfId="0" applyNumberFormat="1" applyFont="1" applyFill="1" applyBorder="1" applyAlignment="1">
      <alignment horizontal="center" vertical="center"/>
    </xf>
    <xf numFmtId="9" fontId="12" fillId="0" borderId="0" xfId="2" applyFont="1" applyAlignment="1">
      <alignment horizontal="right" vertical="center" wrapText="1"/>
    </xf>
    <xf numFmtId="9" fontId="16" fillId="0" borderId="0" xfId="0" applyNumberFormat="1" applyFont="1" applyAlignment="1">
      <alignment vertical="center"/>
    </xf>
    <xf numFmtId="9" fontId="12" fillId="0" borderId="0" xfId="2" applyFont="1" applyAlignment="1">
      <alignment horizontal="center" vertical="center" wrapText="1"/>
    </xf>
    <xf numFmtId="0" fontId="12" fillId="0" borderId="0" xfId="0" applyFont="1" applyAlignment="1">
      <alignment vertical="center"/>
    </xf>
    <xf numFmtId="9" fontId="12" fillId="0" borderId="0" xfId="0" applyNumberFormat="1" applyFont="1" applyBorder="1" applyAlignment="1">
      <alignment horizontal="right" vertical="center"/>
    </xf>
    <xf numFmtId="9" fontId="16" fillId="0" borderId="0" xfId="0" applyNumberFormat="1" applyFont="1" applyBorder="1" applyAlignment="1">
      <alignment vertical="center"/>
    </xf>
    <xf numFmtId="0" fontId="12" fillId="0" borderId="0" xfId="0" applyFont="1" applyBorder="1" applyAlignment="1">
      <alignment vertical="center"/>
    </xf>
    <xf numFmtId="9" fontId="12" fillId="0" borderId="0" xfId="0" applyNumberFormat="1" applyFont="1" applyAlignment="1">
      <alignment vertical="center"/>
    </xf>
    <xf numFmtId="9" fontId="12" fillId="0" borderId="0" xfId="0" applyNumberFormat="1" applyFont="1" applyBorder="1" applyAlignment="1">
      <alignment vertical="center"/>
    </xf>
    <xf numFmtId="0" fontId="12" fillId="0" borderId="0" xfId="0" applyFont="1" applyAlignment="1">
      <alignment horizontal="center" vertical="center"/>
    </xf>
    <xf numFmtId="9" fontId="17" fillId="0" borderId="0" xfId="0" applyNumberFormat="1" applyFont="1" applyFill="1" applyAlignment="1">
      <alignment horizontal="right" vertical="center"/>
    </xf>
    <xf numFmtId="9" fontId="12" fillId="0" borderId="2" xfId="0" applyNumberFormat="1" applyFont="1" applyBorder="1" applyAlignment="1">
      <alignment vertical="center"/>
    </xf>
    <xf numFmtId="9" fontId="16" fillId="0" borderId="2" xfId="0" applyNumberFormat="1" applyFont="1" applyBorder="1" applyAlignment="1">
      <alignment vertical="center"/>
    </xf>
    <xf numFmtId="0" fontId="12" fillId="0" borderId="2" xfId="0" applyFont="1" applyBorder="1" applyAlignment="1">
      <alignment vertical="center"/>
    </xf>
    <xf numFmtId="0" fontId="5" fillId="0" borderId="0" xfId="0" applyFont="1" applyAlignment="1">
      <alignment vertical="center" wrapText="1"/>
    </xf>
    <xf numFmtId="0" fontId="15" fillId="0" borderId="0" xfId="0" applyFont="1" applyFill="1" applyAlignment="1">
      <alignment horizontal="left" vertical="center"/>
    </xf>
    <xf numFmtId="9" fontId="8" fillId="0" borderId="0" xfId="0" applyNumberFormat="1" applyFont="1" applyFill="1" applyAlignment="1">
      <alignment vertical="center"/>
    </xf>
    <xf numFmtId="0" fontId="0" fillId="0" borderId="0" xfId="0" applyFill="1" applyAlignment="1">
      <alignment vertical="center"/>
    </xf>
    <xf numFmtId="9" fontId="23" fillId="0" borderId="0" xfId="0" applyNumberFormat="1" applyFont="1" applyAlignment="1">
      <alignment vertical="center"/>
    </xf>
    <xf numFmtId="0" fontId="16" fillId="2" borderId="0" xfId="0" applyFont="1" applyFill="1" applyAlignment="1">
      <alignment vertical="center"/>
    </xf>
    <xf numFmtId="0" fontId="7" fillId="0" borderId="0" xfId="0" applyFont="1" applyAlignment="1">
      <alignment vertical="center"/>
    </xf>
    <xf numFmtId="9" fontId="8" fillId="0" borderId="0" xfId="0" applyNumberFormat="1" applyFont="1" applyAlignment="1">
      <alignment vertical="center"/>
    </xf>
    <xf numFmtId="0" fontId="6" fillId="0" borderId="0" xfId="0" applyFont="1" applyAlignment="1">
      <alignment vertical="center"/>
    </xf>
    <xf numFmtId="0" fontId="5" fillId="0" borderId="0" xfId="0" applyFont="1" applyAlignment="1">
      <alignment vertical="center"/>
    </xf>
    <xf numFmtId="0" fontId="7" fillId="0" borderId="0" xfId="0" applyFont="1" applyFill="1" applyBorder="1" applyAlignment="1">
      <alignment vertical="center" wrapText="1"/>
    </xf>
    <xf numFmtId="0" fontId="7" fillId="0" borderId="0" xfId="0" applyFont="1" applyAlignment="1">
      <alignment vertical="center" wrapText="1"/>
    </xf>
    <xf numFmtId="164" fontId="20" fillId="0" borderId="0" xfId="1" applyNumberFormat="1" applyFont="1" applyAlignment="1">
      <alignment horizontal="right" vertical="center" wrapText="1"/>
    </xf>
    <xf numFmtId="164" fontId="7" fillId="0" borderId="0" xfId="1" applyNumberFormat="1" applyFont="1" applyAlignment="1">
      <alignment horizontal="right" vertical="center" wrapText="1"/>
    </xf>
    <xf numFmtId="0" fontId="12" fillId="0" borderId="0" xfId="0" applyFont="1" applyAlignment="1">
      <alignment vertical="center" wrapText="1"/>
    </xf>
    <xf numFmtId="9" fontId="20" fillId="0" borderId="0" xfId="0" applyNumberFormat="1" applyFont="1" applyFill="1" applyAlignment="1">
      <alignment vertical="center"/>
    </xf>
    <xf numFmtId="9" fontId="8" fillId="0" borderId="0" xfId="2" applyNumberFormat="1" applyFont="1" applyAlignment="1">
      <alignment horizontal="right" vertical="center" wrapText="1"/>
    </xf>
    <xf numFmtId="9" fontId="23" fillId="0" borderId="0" xfId="2" applyNumberFormat="1" applyFont="1" applyBorder="1" applyAlignment="1">
      <alignment horizontal="right" vertical="center"/>
    </xf>
    <xf numFmtId="0" fontId="12" fillId="0" borderId="2" xfId="0" applyFont="1" applyBorder="1" applyAlignment="1">
      <alignment vertical="center" wrapText="1"/>
    </xf>
    <xf numFmtId="9" fontId="20" fillId="0" borderId="2" xfId="0" applyNumberFormat="1" applyFont="1" applyFill="1" applyBorder="1" applyAlignment="1">
      <alignment vertical="center"/>
    </xf>
    <xf numFmtId="9" fontId="8" fillId="0" borderId="2" xfId="2" applyNumberFormat="1" applyFont="1" applyBorder="1" applyAlignment="1">
      <alignment horizontal="right" vertical="center" wrapText="1"/>
    </xf>
    <xf numFmtId="0" fontId="0" fillId="0" borderId="2" xfId="0" applyBorder="1" applyAlignment="1">
      <alignment vertical="center"/>
    </xf>
    <xf numFmtId="9" fontId="23" fillId="0" borderId="2" xfId="2" applyNumberFormat="1" applyFont="1" applyBorder="1" applyAlignment="1">
      <alignment horizontal="right" vertical="center"/>
    </xf>
    <xf numFmtId="0" fontId="20" fillId="0" borderId="0" xfId="0" applyFont="1" applyAlignment="1">
      <alignment vertical="center"/>
    </xf>
    <xf numFmtId="9" fontId="20" fillId="0" borderId="0" xfId="0" applyNumberFormat="1" applyFont="1" applyAlignment="1">
      <alignment vertical="center"/>
    </xf>
    <xf numFmtId="0" fontId="13" fillId="3" borderId="0" xfId="0" applyFont="1" applyFill="1" applyAlignment="1">
      <alignment vertical="center"/>
    </xf>
    <xf numFmtId="9" fontId="20" fillId="3" borderId="0" xfId="2" applyFont="1" applyFill="1" applyAlignment="1">
      <alignment horizontal="right" vertical="center" wrapText="1"/>
    </xf>
    <xf numFmtId="9" fontId="8" fillId="3" borderId="0" xfId="2" applyNumberFormat="1" applyFont="1" applyFill="1" applyAlignment="1">
      <alignment horizontal="right" vertical="center" wrapText="1"/>
    </xf>
    <xf numFmtId="9" fontId="12" fillId="3" borderId="0" xfId="2" applyFont="1" applyFill="1" applyAlignment="1">
      <alignment horizontal="right" vertical="center" wrapText="1"/>
    </xf>
    <xf numFmtId="9" fontId="7" fillId="3" borderId="0" xfId="2" applyFont="1" applyFill="1" applyAlignment="1">
      <alignment horizontal="right" vertical="center" wrapText="1"/>
    </xf>
    <xf numFmtId="9" fontId="23" fillId="3" borderId="0" xfId="0" applyNumberFormat="1" applyFont="1" applyFill="1" applyAlignment="1">
      <alignment horizontal="right" vertical="center" wrapText="1"/>
    </xf>
    <xf numFmtId="0" fontId="12" fillId="3" borderId="0" xfId="0" applyFont="1" applyFill="1" applyAlignment="1">
      <alignment horizontal="right" vertical="center" wrapText="1"/>
    </xf>
    <xf numFmtId="9" fontId="7" fillId="0" borderId="0" xfId="0" applyNumberFormat="1" applyFont="1" applyAlignment="1">
      <alignment vertical="center"/>
    </xf>
    <xf numFmtId="9" fontId="17" fillId="0" borderId="2" xfId="0" applyNumberFormat="1" applyFont="1" applyFill="1" applyBorder="1" applyAlignment="1">
      <alignment vertical="center"/>
    </xf>
    <xf numFmtId="164" fontId="7" fillId="0" borderId="0" xfId="1" applyNumberFormat="1" applyFont="1" applyFill="1" applyAlignment="1">
      <alignment horizontal="right" vertical="center" wrapText="1"/>
    </xf>
    <xf numFmtId="0" fontId="7" fillId="0" borderId="0" xfId="0" applyFont="1" applyFill="1" applyAlignment="1">
      <alignment vertical="center"/>
    </xf>
    <xf numFmtId="9" fontId="7" fillId="0" borderId="2" xfId="0" applyNumberFormat="1" applyFont="1" applyBorder="1" applyAlignment="1">
      <alignment vertical="center"/>
    </xf>
    <xf numFmtId="0" fontId="20" fillId="0" borderId="0" xfId="0" applyFont="1" applyFill="1" applyAlignment="1">
      <alignment vertical="center"/>
    </xf>
    <xf numFmtId="9" fontId="7" fillId="0" borderId="1" xfId="2" applyFont="1" applyFill="1" applyBorder="1" applyAlignment="1">
      <alignment horizontal="center" vertical="center" wrapText="1"/>
    </xf>
    <xf numFmtId="9" fontId="23" fillId="0" borderId="0" xfId="2" applyNumberFormat="1" applyFont="1" applyAlignment="1">
      <alignment horizontal="right" vertical="center" wrapText="1"/>
    </xf>
    <xf numFmtId="9" fontId="23" fillId="0" borderId="2" xfId="2" applyNumberFormat="1" applyFont="1" applyBorder="1" applyAlignment="1">
      <alignment horizontal="right" vertical="center" wrapText="1"/>
    </xf>
    <xf numFmtId="0" fontId="8" fillId="0" borderId="0" xfId="0" applyFont="1" applyAlignment="1">
      <alignment vertical="center"/>
    </xf>
    <xf numFmtId="9" fontId="8" fillId="0" borderId="0" xfId="2" applyFont="1" applyAlignment="1">
      <alignment horizontal="right" vertical="center" wrapText="1"/>
    </xf>
    <xf numFmtId="9" fontId="8" fillId="0" borderId="0" xfId="2" applyNumberFormat="1" applyFont="1" applyBorder="1" applyAlignment="1">
      <alignment horizontal="right" vertical="center"/>
    </xf>
    <xf numFmtId="9" fontId="8" fillId="0" borderId="2" xfId="2" applyFont="1" applyBorder="1" applyAlignment="1">
      <alignment horizontal="right" vertical="center" wrapText="1"/>
    </xf>
    <xf numFmtId="9" fontId="8" fillId="0" borderId="2" xfId="2" applyNumberFormat="1" applyFont="1" applyBorder="1" applyAlignment="1">
      <alignment horizontal="right" vertical="center"/>
    </xf>
    <xf numFmtId="9" fontId="8" fillId="3" borderId="0" xfId="2" applyFont="1" applyFill="1" applyAlignment="1">
      <alignment horizontal="right" vertical="center" wrapText="1"/>
    </xf>
    <xf numFmtId="0" fontId="8" fillId="3" borderId="0" xfId="0" applyFont="1" applyFill="1" applyAlignment="1">
      <alignment horizontal="right" vertical="center" wrapText="1"/>
    </xf>
    <xf numFmtId="164" fontId="20" fillId="0" borderId="0" xfId="1" applyNumberFormat="1" applyFont="1" applyFill="1" applyAlignment="1">
      <alignment horizontal="right" vertical="center" wrapText="1"/>
    </xf>
    <xf numFmtId="0" fontId="15" fillId="0" borderId="0" xfId="0" applyFont="1" applyFill="1" applyAlignment="1">
      <alignment vertical="center"/>
    </xf>
    <xf numFmtId="0" fontId="23" fillId="0" borderId="0" xfId="0" applyFont="1" applyAlignment="1">
      <alignment vertical="center"/>
    </xf>
    <xf numFmtId="9" fontId="20" fillId="0" borderId="2" xfId="0" applyNumberFormat="1" applyFont="1" applyFill="1" applyBorder="1" applyAlignment="1">
      <alignment horizontal="right" vertical="center"/>
    </xf>
    <xf numFmtId="9" fontId="12" fillId="0" borderId="2" xfId="2" applyFont="1" applyBorder="1" applyAlignment="1">
      <alignment horizontal="right" vertical="center" wrapText="1"/>
    </xf>
    <xf numFmtId="0" fontId="23" fillId="3" borderId="0" xfId="0" applyFont="1" applyFill="1" applyAlignment="1">
      <alignment horizontal="right" vertical="center" wrapText="1"/>
    </xf>
    <xf numFmtId="0" fontId="13" fillId="0" borderId="0" xfId="0" applyFont="1" applyFill="1" applyAlignment="1">
      <alignment vertical="center"/>
    </xf>
    <xf numFmtId="9" fontId="20" fillId="0" borderId="0" xfId="2" applyFont="1" applyFill="1" applyAlignment="1">
      <alignment horizontal="right" vertical="center" wrapText="1"/>
    </xf>
    <xf numFmtId="9" fontId="8" fillId="0" borderId="0" xfId="2" applyFont="1" applyFill="1" applyAlignment="1">
      <alignment horizontal="right" vertical="center" wrapText="1"/>
    </xf>
    <xf numFmtId="9" fontId="12" fillId="0" borderId="0" xfId="2" applyFont="1" applyFill="1" applyAlignment="1">
      <alignment horizontal="right" vertical="center" wrapText="1"/>
    </xf>
    <xf numFmtId="9" fontId="7" fillId="0" borderId="0" xfId="2" applyFont="1" applyFill="1" applyAlignment="1">
      <alignment horizontal="right" vertical="center" wrapText="1"/>
    </xf>
    <xf numFmtId="0" fontId="23" fillId="0" borderId="0" xfId="0" applyFont="1" applyFill="1" applyAlignment="1">
      <alignment horizontal="right" vertical="center" wrapText="1"/>
    </xf>
    <xf numFmtId="0" fontId="12" fillId="0" borderId="0" xfId="0" applyFont="1" applyFill="1" applyAlignment="1">
      <alignment horizontal="right" vertical="center" wrapText="1"/>
    </xf>
    <xf numFmtId="164" fontId="20" fillId="0" borderId="0" xfId="0" applyNumberFormat="1" applyFont="1" applyAlignment="1">
      <alignment vertical="center"/>
    </xf>
    <xf numFmtId="9" fontId="7" fillId="0" borderId="0" xfId="0" applyNumberFormat="1" applyFont="1" applyBorder="1" applyAlignment="1">
      <alignment vertical="center"/>
    </xf>
    <xf numFmtId="0" fontId="12" fillId="0" borderId="0" xfId="0" applyFont="1" applyBorder="1" applyAlignment="1">
      <alignment vertical="center" wrapText="1"/>
    </xf>
    <xf numFmtId="9" fontId="20" fillId="0" borderId="0" xfId="0" applyNumberFormat="1" applyFont="1" applyFill="1" applyBorder="1" applyAlignment="1">
      <alignment vertical="center"/>
    </xf>
    <xf numFmtId="9" fontId="8" fillId="0" borderId="0" xfId="2" applyFont="1" applyBorder="1" applyAlignment="1">
      <alignment horizontal="right" vertical="center" wrapText="1"/>
    </xf>
    <xf numFmtId="0" fontId="0" fillId="0" borderId="0" xfId="0" applyBorder="1" applyAlignment="1">
      <alignment vertical="center"/>
    </xf>
    <xf numFmtId="9" fontId="23" fillId="0" borderId="0" xfId="2" applyFont="1" applyAlignment="1">
      <alignment horizontal="right" vertical="center" wrapText="1"/>
    </xf>
    <xf numFmtId="9" fontId="23" fillId="0" borderId="2" xfId="2" applyFont="1" applyBorder="1" applyAlignment="1">
      <alignment horizontal="right" vertical="center" wrapText="1"/>
    </xf>
    <xf numFmtId="9" fontId="20" fillId="0" borderId="0" xfId="0" applyNumberFormat="1" applyFont="1" applyFill="1" applyBorder="1" applyAlignment="1">
      <alignment horizontal="right" vertical="center"/>
    </xf>
    <xf numFmtId="1" fontId="17" fillId="0" borderId="0" xfId="0" applyNumberFormat="1" applyFont="1" applyFill="1" applyBorder="1" applyAlignment="1">
      <alignment horizontal="right" vertical="center" wrapText="1"/>
    </xf>
    <xf numFmtId="9" fontId="12" fillId="0" borderId="2" xfId="0" applyNumberFormat="1" applyFont="1" applyBorder="1" applyAlignment="1">
      <alignment horizontal="right" vertical="center"/>
    </xf>
    <xf numFmtId="1" fontId="17" fillId="0" borderId="2" xfId="0" applyNumberFormat="1" applyFont="1" applyFill="1" applyBorder="1" applyAlignment="1">
      <alignment horizontal="right" vertical="center" wrapText="1"/>
    </xf>
    <xf numFmtId="0" fontId="8" fillId="0" borderId="0" xfId="0" applyFont="1" applyAlignment="1">
      <alignment horizontal="right" vertical="center"/>
    </xf>
    <xf numFmtId="0" fontId="12" fillId="0" borderId="0" xfId="0" applyFont="1" applyAlignment="1">
      <alignment horizontal="right" vertical="center"/>
    </xf>
    <xf numFmtId="0" fontId="12" fillId="0" borderId="0" xfId="0" applyFont="1" applyAlignment="1">
      <alignment horizontal="right" vertical="center" wrapText="1"/>
    </xf>
    <xf numFmtId="9" fontId="22" fillId="0" borderId="0" xfId="0" applyNumberFormat="1" applyFont="1" applyFill="1" applyBorder="1" applyAlignment="1">
      <alignment horizontal="right" vertical="center"/>
    </xf>
    <xf numFmtId="9" fontId="17" fillId="0" borderId="0" xfId="0" applyNumberFormat="1" applyFont="1" applyFill="1" applyBorder="1" applyAlignment="1">
      <alignment horizontal="right" vertical="center"/>
    </xf>
    <xf numFmtId="9" fontId="17" fillId="0" borderId="0" xfId="0" applyNumberFormat="1" applyFont="1" applyFill="1" applyBorder="1" applyAlignment="1">
      <alignment horizontal="right" vertical="center" wrapText="1"/>
    </xf>
    <xf numFmtId="9" fontId="22" fillId="0" borderId="2" xfId="0" applyNumberFormat="1" applyFont="1" applyFill="1" applyBorder="1" applyAlignment="1">
      <alignment horizontal="right" vertical="center"/>
    </xf>
    <xf numFmtId="9" fontId="17" fillId="0" borderId="2" xfId="0" applyNumberFormat="1" applyFont="1" applyFill="1" applyBorder="1" applyAlignment="1">
      <alignment horizontal="right" vertical="center"/>
    </xf>
    <xf numFmtId="9" fontId="17" fillId="0" borderId="2" xfId="0" applyNumberFormat="1" applyFont="1" applyFill="1" applyBorder="1" applyAlignment="1">
      <alignment horizontal="right" vertical="center" wrapText="1"/>
    </xf>
    <xf numFmtId="9" fontId="12" fillId="0" borderId="0" xfId="2" applyFont="1" applyBorder="1" applyAlignment="1">
      <alignment horizontal="right" vertical="center" wrapText="1"/>
    </xf>
    <xf numFmtId="0" fontId="7" fillId="0" borderId="0" xfId="0" applyFont="1" applyFill="1" applyBorder="1" applyAlignment="1">
      <alignment vertical="center"/>
    </xf>
    <xf numFmtId="9" fontId="12" fillId="0" borderId="0" xfId="0" applyNumberFormat="1" applyFont="1" applyAlignment="1">
      <alignment horizontal="right" vertical="center"/>
    </xf>
    <xf numFmtId="0" fontId="16" fillId="0" borderId="0" xfId="0" applyFont="1" applyAlignment="1">
      <alignment vertical="center"/>
    </xf>
    <xf numFmtId="9" fontId="20" fillId="0" borderId="0" xfId="0" applyNumberFormat="1" applyFont="1" applyFill="1" applyAlignment="1">
      <alignment horizontal="right" vertical="center"/>
    </xf>
    <xf numFmtId="0" fontId="12" fillId="3" borderId="0" xfId="0" applyFont="1" applyFill="1" applyAlignment="1">
      <alignment horizontal="center" vertical="center" wrapText="1"/>
    </xf>
    <xf numFmtId="9" fontId="7" fillId="0" borderId="0" xfId="0" applyNumberFormat="1" applyFont="1" applyAlignment="1">
      <alignment horizontal="right" vertical="center"/>
    </xf>
    <xf numFmtId="9" fontId="23" fillId="0" borderId="0" xfId="0" applyNumberFormat="1" applyFont="1" applyAlignment="1">
      <alignment horizontal="right" vertical="center"/>
    </xf>
    <xf numFmtId="9" fontId="7" fillId="0" borderId="2" xfId="0" applyNumberFormat="1" applyFont="1" applyBorder="1" applyAlignment="1">
      <alignment horizontal="right" vertical="center"/>
    </xf>
    <xf numFmtId="9" fontId="23" fillId="0" borderId="2" xfId="0" applyNumberFormat="1" applyFont="1" applyBorder="1" applyAlignment="1">
      <alignment horizontal="right" vertical="center"/>
    </xf>
    <xf numFmtId="9" fontId="22" fillId="0" borderId="0" xfId="0" applyNumberFormat="1" applyFont="1" applyFill="1" applyAlignment="1">
      <alignment horizontal="right" vertical="center"/>
    </xf>
    <xf numFmtId="0" fontId="12" fillId="0" borderId="0" xfId="0" applyFont="1" applyFill="1" applyAlignment="1">
      <alignment horizontal="center" vertical="center" wrapText="1"/>
    </xf>
    <xf numFmtId="9" fontId="8" fillId="0" borderId="0" xfId="2" applyNumberFormat="1" applyFont="1" applyBorder="1" applyAlignment="1">
      <alignment horizontal="right" vertical="center" wrapText="1"/>
    </xf>
    <xf numFmtId="0" fontId="7" fillId="0" borderId="0" xfId="0" applyFont="1" applyFill="1" applyBorder="1" applyAlignment="1">
      <alignment horizontal="left" vertical="center"/>
    </xf>
    <xf numFmtId="9" fontId="20" fillId="0" borderId="1" xfId="0" applyNumberFormat="1" applyFont="1" applyFill="1" applyBorder="1" applyAlignment="1">
      <alignment horizontal="right" vertical="center"/>
    </xf>
    <xf numFmtId="9" fontId="12" fillId="0" borderId="2" xfId="2" applyNumberFormat="1" applyFont="1" applyBorder="1" applyAlignment="1">
      <alignment horizontal="right" vertical="center" wrapText="1"/>
    </xf>
    <xf numFmtId="9" fontId="16" fillId="0" borderId="2" xfId="0" applyNumberFormat="1" applyFont="1" applyBorder="1" applyAlignment="1">
      <alignment horizontal="right" vertical="center"/>
    </xf>
    <xf numFmtId="0" fontId="2" fillId="0" borderId="0" xfId="0" applyFont="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zoomScale="75" zoomScaleNormal="75" workbookViewId="0">
      <selection activeCell="A19" sqref="A19"/>
    </sheetView>
  </sheetViews>
  <sheetFormatPr defaultRowHeight="14.4" x14ac:dyDescent="0.3"/>
  <cols>
    <col min="1" max="1" width="185.88671875" style="4" customWidth="1"/>
    <col min="2" max="3" width="46.5546875" customWidth="1"/>
  </cols>
  <sheetData>
    <row r="1" spans="1:3" ht="42" x14ac:dyDescent="0.4">
      <c r="A1" s="1" t="s">
        <v>501</v>
      </c>
    </row>
    <row r="2" spans="1:3" ht="15.6" x14ac:dyDescent="0.3">
      <c r="A2" s="8"/>
    </row>
    <row r="4" spans="1:3" ht="15.75" x14ac:dyDescent="0.25">
      <c r="A4" s="2" t="s">
        <v>0</v>
      </c>
    </row>
    <row r="5" spans="1:3" ht="15.75" x14ac:dyDescent="0.25">
      <c r="A5" s="3" t="s">
        <v>1</v>
      </c>
      <c r="B5" s="4"/>
      <c r="C5" s="4"/>
    </row>
    <row r="7" spans="1:3" ht="15.75" x14ac:dyDescent="0.25">
      <c r="A7" s="3" t="s">
        <v>499</v>
      </c>
    </row>
    <row r="8" spans="1:3" ht="15.75" x14ac:dyDescent="0.25">
      <c r="A8" s="3"/>
    </row>
    <row r="9" spans="1:3" ht="15.75" x14ac:dyDescent="0.25">
      <c r="A9" s="3" t="s">
        <v>2</v>
      </c>
    </row>
    <row r="11" spans="1:3" ht="15.75" x14ac:dyDescent="0.25">
      <c r="A11" s="3" t="s">
        <v>3</v>
      </c>
    </row>
    <row r="13" spans="1:3" ht="31.5" x14ac:dyDescent="0.25">
      <c r="A13" s="3" t="s">
        <v>4</v>
      </c>
    </row>
    <row r="15" spans="1:3" ht="15.6" x14ac:dyDescent="0.3">
      <c r="A15" s="3" t="s">
        <v>500</v>
      </c>
    </row>
    <row r="16" spans="1:3" ht="15.6" x14ac:dyDescent="0.3">
      <c r="A16" s="3"/>
    </row>
    <row r="17" spans="1:1" ht="15.6" x14ac:dyDescent="0.3">
      <c r="A17" s="3"/>
    </row>
    <row r="18" spans="1:1" ht="15.6" x14ac:dyDescent="0.3">
      <c r="A18" s="3"/>
    </row>
    <row r="19" spans="1:1" ht="15.6" x14ac:dyDescent="0.3">
      <c r="A19" s="3"/>
    </row>
    <row r="20" spans="1:1" ht="15.6" x14ac:dyDescent="0.3">
      <c r="A20" s="3"/>
    </row>
    <row r="21" spans="1:1" ht="15.6" x14ac:dyDescent="0.3">
      <c r="A21" s="3"/>
    </row>
    <row r="22" spans="1:1" ht="15.6" x14ac:dyDescent="0.3">
      <c r="A22" s="3"/>
    </row>
    <row r="23" spans="1:1" ht="15.6" x14ac:dyDescent="0.3">
      <c r="A23" s="3"/>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opLeftCell="A25"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33203125" style="41" hidden="1" customWidth="1"/>
    <col min="10" max="10" width="6.1093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195</v>
      </c>
    </row>
    <row r="4" spans="1:13" ht="18.75" x14ac:dyDescent="0.25">
      <c r="A4" s="61" t="s">
        <v>112</v>
      </c>
    </row>
    <row r="6" spans="1:13" ht="15" x14ac:dyDescent="0.25">
      <c r="A6" s="62" t="s">
        <v>79</v>
      </c>
    </row>
    <row r="7" spans="1:13" ht="15" x14ac:dyDescent="0.25">
      <c r="A7" s="62" t="s">
        <v>64</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1160</v>
      </c>
      <c r="E11" s="65">
        <v>1139</v>
      </c>
    </row>
    <row r="12" spans="1:13" ht="15" x14ac:dyDescent="0.25">
      <c r="A12" s="63" t="s">
        <v>12</v>
      </c>
      <c r="B12" s="64">
        <v>921.8</v>
      </c>
      <c r="E12" s="65">
        <v>908.7</v>
      </c>
    </row>
    <row r="14" spans="1:13" ht="15" x14ac:dyDescent="0.25">
      <c r="A14" s="66" t="s">
        <v>76</v>
      </c>
      <c r="B14" s="67">
        <v>0.8590000000000001</v>
      </c>
      <c r="C14" s="94">
        <f t="shared" ref="C14:C15" si="0">SQRT((B14*(1-B14))/$B$12)*TINV(0.05,$B$12)</f>
        <v>2.2496087014028988E-2</v>
      </c>
      <c r="E14" s="84">
        <v>0.8206</v>
      </c>
      <c r="F14" s="69">
        <f t="shared" ref="F14:F15" si="1">SQRT((E14*(1-E14))/$E$12)*TINV(0.05,$E$12)</f>
        <v>2.4980095269493859E-2</v>
      </c>
      <c r="H14" s="45">
        <f t="shared" ref="H14:H16" si="2">E14-B14</f>
        <v>-3.8400000000000101E-2</v>
      </c>
      <c r="I14" s="39">
        <f t="shared" ref="I14:I16" si="3">(((H14)^2)^0.5)</f>
        <v>3.8400000000000101E-2</v>
      </c>
      <c r="J14" s="39">
        <f t="shared" ref="J14:J15" si="4">(((((1-B14)*B14)/B$12)+(((1-E14)*E14)/E$12))^0.5)*(TINV(0.05,B$12+E$12-1))</f>
        <v>3.3594353515872651E-2</v>
      </c>
      <c r="K14" s="36" t="str">
        <f t="shared" ref="K14:K16" si="5">IF(I14&gt;J14,"*"," ")</f>
        <v>*</v>
      </c>
      <c r="L14" s="41"/>
      <c r="M14" s="45">
        <f t="shared" ref="M14:M16" si="6">(E14-B14)/B14</f>
        <v>-4.4703143189755642E-2</v>
      </c>
    </row>
    <row r="15" spans="1:13" ht="15" x14ac:dyDescent="0.25">
      <c r="A15" s="66" t="s">
        <v>77</v>
      </c>
      <c r="B15" s="67">
        <v>0.1255</v>
      </c>
      <c r="C15" s="94">
        <f t="shared" si="0"/>
        <v>2.1414237486785791E-2</v>
      </c>
      <c r="E15" s="84">
        <v>0.16390000000000002</v>
      </c>
      <c r="F15" s="69">
        <f t="shared" si="1"/>
        <v>2.4101035542874384E-2</v>
      </c>
      <c r="H15" s="45">
        <f t="shared" si="2"/>
        <v>3.8400000000000017E-2</v>
      </c>
      <c r="I15" s="39">
        <f t="shared" si="3"/>
        <v>3.8400000000000017E-2</v>
      </c>
      <c r="J15" s="39">
        <f t="shared" si="4"/>
        <v>3.2218797645282765E-2</v>
      </c>
      <c r="K15" s="36" t="str">
        <f t="shared" si="5"/>
        <v>*</v>
      </c>
      <c r="L15" s="41"/>
      <c r="M15" s="45">
        <f t="shared" si="6"/>
        <v>0.30597609561753003</v>
      </c>
    </row>
    <row r="16" spans="1:13" ht="15" x14ac:dyDescent="0.25">
      <c r="A16" s="70" t="s">
        <v>78</v>
      </c>
      <c r="B16" s="71">
        <v>1.55E-2</v>
      </c>
      <c r="C16" s="96">
        <f>SQRT((B16*(1-B16))/$B$12)*TINV(0.05,$B$12)</f>
        <v>7.9849932666723085E-3</v>
      </c>
      <c r="D16" s="73"/>
      <c r="E16" s="88">
        <v>1.55E-2</v>
      </c>
      <c r="F16" s="74">
        <f>SQRT((E16*(1-E16))/$E$12)*TINV(0.05,$E$12)</f>
        <v>8.0424954525766239E-3</v>
      </c>
      <c r="G16" s="73"/>
      <c r="H16" s="49">
        <f t="shared" si="2"/>
        <v>0</v>
      </c>
      <c r="I16" s="50">
        <f t="shared" si="3"/>
        <v>0</v>
      </c>
      <c r="J16" s="50">
        <f>(((((1-B16)*B16)/B$12)+(((1-E16)*E16)/E$12))^0.5)*(TINV(0.05,B$12+E$12-1))</f>
        <v>1.1325712760177502E-2</v>
      </c>
      <c r="K16" s="7" t="str">
        <f t="shared" si="5"/>
        <v xml:space="preserve"> </v>
      </c>
      <c r="L16" s="51"/>
      <c r="M16" s="49">
        <f t="shared" si="6"/>
        <v>0</v>
      </c>
    </row>
    <row r="18" spans="1:13" ht="15" customHeight="1" x14ac:dyDescent="0.25">
      <c r="B18" s="76"/>
    </row>
    <row r="19" spans="1:13" ht="15" x14ac:dyDescent="0.25">
      <c r="A19" s="77" t="s">
        <v>48</v>
      </c>
      <c r="B19" s="78"/>
      <c r="C19" s="98"/>
      <c r="D19" s="80"/>
      <c r="E19" s="81"/>
      <c r="F19" s="105"/>
      <c r="G19" s="83"/>
      <c r="H19" s="83"/>
      <c r="I19" s="83"/>
      <c r="J19" s="83"/>
      <c r="K19" s="83"/>
      <c r="L19" s="83"/>
      <c r="M19" s="83"/>
    </row>
    <row r="20" spans="1:13" s="55" customFormat="1" ht="15" x14ac:dyDescent="0.25">
      <c r="A20" s="106"/>
      <c r="B20" s="107"/>
      <c r="C20" s="108"/>
      <c r="D20" s="109"/>
      <c r="E20" s="110"/>
      <c r="F20" s="111"/>
      <c r="G20" s="112"/>
      <c r="H20" s="112"/>
      <c r="I20" s="112"/>
      <c r="J20" s="112"/>
      <c r="K20" s="112"/>
      <c r="L20" s="112"/>
      <c r="M20" s="112"/>
    </row>
    <row r="21" spans="1:13" ht="15" x14ac:dyDescent="0.25">
      <c r="A21" s="62" t="s">
        <v>79</v>
      </c>
      <c r="B21" s="113"/>
    </row>
    <row r="22" spans="1:13" ht="15" x14ac:dyDescent="0.25">
      <c r="A22" s="62" t="s">
        <v>50</v>
      </c>
    </row>
    <row r="23" spans="1:13" ht="15" x14ac:dyDescent="0.25">
      <c r="A23" s="62"/>
    </row>
    <row r="24" spans="1:13" ht="48" x14ac:dyDescent="0.25">
      <c r="A24" s="20"/>
      <c r="B24" s="21"/>
      <c r="C24" s="22"/>
      <c r="D24" s="22"/>
      <c r="E24" s="23"/>
      <c r="F24" s="27"/>
      <c r="G24" s="24"/>
      <c r="H24" s="25" t="s">
        <v>6</v>
      </c>
      <c r="I24" s="26" t="s">
        <v>19</v>
      </c>
      <c r="J24" s="26" t="s">
        <v>20</v>
      </c>
      <c r="K24" s="25" t="s">
        <v>7</v>
      </c>
      <c r="L24" s="25"/>
      <c r="M24" s="5" t="s">
        <v>8</v>
      </c>
    </row>
    <row r="25" spans="1:13" ht="40.5" customHeight="1" x14ac:dyDescent="0.25">
      <c r="A25" s="30"/>
      <c r="B25" s="31" t="s">
        <v>62</v>
      </c>
      <c r="C25" s="32" t="s">
        <v>9</v>
      </c>
      <c r="D25" s="32"/>
      <c r="E25" s="31" t="s">
        <v>63</v>
      </c>
      <c r="F25" s="35" t="s">
        <v>9</v>
      </c>
      <c r="G25" s="33"/>
      <c r="H25" s="33" t="s">
        <v>10</v>
      </c>
      <c r="I25" s="34"/>
      <c r="J25" s="34"/>
      <c r="K25" s="33" t="s">
        <v>10</v>
      </c>
      <c r="L25" s="33"/>
      <c r="M25" s="33" t="s">
        <v>10</v>
      </c>
    </row>
    <row r="26" spans="1:13" ht="15" x14ac:dyDescent="0.25">
      <c r="A26" s="63" t="s">
        <v>11</v>
      </c>
      <c r="B26" s="64">
        <v>510</v>
      </c>
      <c r="C26" s="59"/>
      <c r="E26" s="65">
        <v>526</v>
      </c>
    </row>
    <row r="27" spans="1:13" ht="15" x14ac:dyDescent="0.25">
      <c r="A27" s="63" t="s">
        <v>12</v>
      </c>
      <c r="B27" s="64">
        <v>389.8</v>
      </c>
      <c r="C27" s="59"/>
      <c r="E27" s="65">
        <v>404.3</v>
      </c>
    </row>
    <row r="29" spans="1:13" ht="15" x14ac:dyDescent="0.25">
      <c r="A29" s="66" t="s">
        <v>76</v>
      </c>
      <c r="B29" s="67">
        <v>0.92310000000000003</v>
      </c>
      <c r="C29" s="94">
        <f>SQRT((B29*(1-B29))/$B$27)*TINV(0.05,$B$27)</f>
        <v>2.6531881466241667E-2</v>
      </c>
      <c r="E29" s="84">
        <v>0.87409999999999999</v>
      </c>
      <c r="F29" s="69">
        <f>SQRT((E29*(1-E29))/$E$27)*TINV(0.05,$E$27)</f>
        <v>3.2433413188125496E-2</v>
      </c>
      <c r="H29" s="45">
        <f>E29-B29</f>
        <v>-4.9000000000000044E-2</v>
      </c>
      <c r="I29" s="39">
        <f>(((H29)^2)^0.5)</f>
        <v>4.9000000000000044E-2</v>
      </c>
      <c r="J29" s="39">
        <f>(((((1-B29)*B29)/B$27)+(((1-E29)*E29)/E$27))^0.5)*(TINV(0.05,B$27+E$27-1))</f>
        <v>4.1839451953209046E-2</v>
      </c>
      <c r="K29" s="36" t="str">
        <f>IF(I29&gt;J29,"*"," ")</f>
        <v>*</v>
      </c>
      <c r="L29" s="41"/>
      <c r="M29" s="45">
        <f>(E29-B29)/B29</f>
        <v>-5.3082006283176296E-2</v>
      </c>
    </row>
    <row r="30" spans="1:13" ht="15" x14ac:dyDescent="0.25">
      <c r="A30" s="66" t="s">
        <v>77</v>
      </c>
      <c r="B30" s="67">
        <v>7.0999999999999994E-2</v>
      </c>
      <c r="C30" s="94">
        <f t="shared" ref="C30" si="7">SQRT((B30*(1-B30))/$B$27)*TINV(0.05,$B$27)</f>
        <v>2.5575111415483742E-2</v>
      </c>
      <c r="E30" s="84">
        <v>0.11130000000000001</v>
      </c>
      <c r="F30" s="69">
        <f t="shared" ref="F30" si="8">SQRT((E30*(1-E30))/$E$27)*TINV(0.05,$E$27)</f>
        <v>3.074853309344542E-2</v>
      </c>
      <c r="H30" s="45">
        <f t="shared" ref="H30:H31" si="9">E30-B30</f>
        <v>4.0300000000000016E-2</v>
      </c>
      <c r="I30" s="39">
        <f t="shared" ref="I30:I31" si="10">(((H30)^2)^0.5)</f>
        <v>4.0300000000000016E-2</v>
      </c>
      <c r="J30" s="39">
        <f t="shared" ref="J30" si="11">(((((1-B30)*B30)/B$27)+(((1-E30)*E30)/E$27))^0.5)*(TINV(0.05,B$27+E$27-1))</f>
        <v>3.993372765789216E-2</v>
      </c>
      <c r="K30" s="36" t="str">
        <f t="shared" ref="K30:K31" si="12">IF(I30&gt;J30,"*"," ")</f>
        <v>*</v>
      </c>
      <c r="L30" s="41"/>
      <c r="M30" s="45">
        <f t="shared" ref="M30:M31" si="13">(E30-B30)/B30</f>
        <v>0.56760563380281714</v>
      </c>
    </row>
    <row r="31" spans="1:13" ht="15" x14ac:dyDescent="0.25">
      <c r="A31" s="70" t="s">
        <v>78</v>
      </c>
      <c r="B31" s="71">
        <v>5.8999999999999999E-3</v>
      </c>
      <c r="C31" s="96">
        <f>SQRT((B31*(1-B31))/$B$27)*TINV(0.05,$B$27)</f>
        <v>7.6264345186130081E-3</v>
      </c>
      <c r="D31" s="73"/>
      <c r="E31" s="88">
        <v>1.46E-2</v>
      </c>
      <c r="F31" s="74">
        <f>SQRT((E31*(1-E31))/$E$27)*TINV(0.05,$E$27)</f>
        <v>1.1726865295734142E-2</v>
      </c>
      <c r="G31" s="73"/>
      <c r="H31" s="49">
        <f t="shared" si="9"/>
        <v>8.6999999999999994E-3</v>
      </c>
      <c r="I31" s="50">
        <f t="shared" si="10"/>
        <v>8.6999999999999994E-3</v>
      </c>
      <c r="J31" s="50">
        <f>(((((1-B31)*B31)/B$27)+(((1-E31)*E31)/E$27))^0.5)*(TINV(0.05,B$27+E$27-1))</f>
        <v>1.3967564676851212E-2</v>
      </c>
      <c r="K31" s="7" t="str">
        <f t="shared" si="12"/>
        <v xml:space="preserve"> </v>
      </c>
      <c r="L31" s="51"/>
      <c r="M31" s="49">
        <f t="shared" si="13"/>
        <v>1.4745762711864405</v>
      </c>
    </row>
    <row r="32" spans="1:13" ht="15" x14ac:dyDescent="0.25">
      <c r="A32" s="115"/>
      <c r="B32" s="116"/>
      <c r="C32" s="117"/>
      <c r="D32" s="118"/>
      <c r="E32" s="114"/>
      <c r="F32" s="69"/>
      <c r="G32" s="118"/>
      <c r="H32" s="46"/>
      <c r="I32" s="43"/>
      <c r="J32" s="43"/>
      <c r="K32" s="6"/>
      <c r="L32" s="44"/>
      <c r="M32" s="46"/>
    </row>
    <row r="33" spans="1:13" ht="15" x14ac:dyDescent="0.25">
      <c r="A33" s="62" t="s">
        <v>79</v>
      </c>
      <c r="B33" s="116"/>
      <c r="C33" s="117"/>
      <c r="D33" s="118"/>
      <c r="E33" s="114"/>
      <c r="F33" s="69"/>
      <c r="G33" s="118"/>
      <c r="H33" s="46"/>
      <c r="I33" s="43"/>
      <c r="J33" s="43"/>
      <c r="K33" s="6"/>
      <c r="L33" s="44"/>
      <c r="M33" s="46"/>
    </row>
    <row r="34" spans="1:13" ht="15" x14ac:dyDescent="0.25">
      <c r="A34" s="62" t="s">
        <v>58</v>
      </c>
    </row>
    <row r="35" spans="1:13" ht="15" x14ac:dyDescent="0.25">
      <c r="A35" s="62"/>
    </row>
    <row r="36" spans="1:13" ht="48" x14ac:dyDescent="0.25">
      <c r="A36" s="20"/>
      <c r="B36" s="21"/>
      <c r="C36" s="22"/>
      <c r="D36" s="22"/>
      <c r="E36" s="23"/>
      <c r="F36" s="27"/>
      <c r="G36" s="24"/>
      <c r="H36" s="25" t="s">
        <v>6</v>
      </c>
      <c r="I36" s="26" t="s">
        <v>19</v>
      </c>
      <c r="J36" s="26" t="s">
        <v>20</v>
      </c>
      <c r="K36" s="25" t="s">
        <v>7</v>
      </c>
      <c r="L36" s="25"/>
      <c r="M36" s="5" t="s">
        <v>8</v>
      </c>
    </row>
    <row r="37" spans="1:13" ht="44.25" customHeight="1" x14ac:dyDescent="0.25">
      <c r="A37" s="30"/>
      <c r="B37" s="31" t="s">
        <v>62</v>
      </c>
      <c r="C37" s="32" t="s">
        <v>9</v>
      </c>
      <c r="D37" s="32"/>
      <c r="E37" s="31" t="s">
        <v>63</v>
      </c>
      <c r="F37" s="35" t="s">
        <v>9</v>
      </c>
      <c r="G37" s="33"/>
      <c r="H37" s="33" t="s">
        <v>10</v>
      </c>
      <c r="I37" s="34"/>
      <c r="J37" s="34"/>
      <c r="K37" s="33" t="s">
        <v>10</v>
      </c>
      <c r="L37" s="33"/>
      <c r="M37" s="33" t="s">
        <v>10</v>
      </c>
    </row>
    <row r="38" spans="1:13" x14ac:dyDescent="0.3">
      <c r="A38" s="63" t="s">
        <v>11</v>
      </c>
      <c r="B38" s="64">
        <v>127</v>
      </c>
      <c r="C38" s="59"/>
      <c r="E38" s="65">
        <v>130</v>
      </c>
    </row>
    <row r="39" spans="1:13" x14ac:dyDescent="0.3">
      <c r="A39" s="63" t="s">
        <v>12</v>
      </c>
      <c r="B39" s="64">
        <v>100</v>
      </c>
      <c r="C39" s="59"/>
      <c r="E39" s="65">
        <v>108.4</v>
      </c>
    </row>
    <row r="41" spans="1:13" x14ac:dyDescent="0.3">
      <c r="A41" s="66" t="s">
        <v>76</v>
      </c>
      <c r="B41" s="67">
        <v>0.87819999999999998</v>
      </c>
      <c r="C41" s="94">
        <f>SQRT((B41*(1-B41))/$B$39)*TINV(0.05,$B$39)</f>
        <v>6.4886715886737348E-2</v>
      </c>
      <c r="E41" s="84">
        <v>0.85909999999999997</v>
      </c>
      <c r="F41" s="69">
        <f>SQRT((E41*(1-E41))/$E$39)*TINV(0.05,$E$39)</f>
        <v>6.6237567790712742E-2</v>
      </c>
      <c r="H41" s="45">
        <f>E41-B41</f>
        <v>-1.9100000000000006E-2</v>
      </c>
      <c r="I41" s="39">
        <f>(((H41)^2)^0.5)</f>
        <v>1.9100000000000006E-2</v>
      </c>
      <c r="J41" s="39">
        <f>(((((1-B41)*B41)/B$39)+(((1-E41)*E41)/E$39))^0.5)*(TINV(0.05,B$39+E$39-1))</f>
        <v>9.2183127580749882E-2</v>
      </c>
      <c r="K41" s="6" t="str">
        <f>IF(I41&gt;J41,"*"," ")</f>
        <v xml:space="preserve"> </v>
      </c>
      <c r="L41" s="41"/>
      <c r="M41" s="45">
        <f>(E41-B41)/B41</f>
        <v>-2.1749032111136421E-2</v>
      </c>
    </row>
    <row r="42" spans="1:13" x14ac:dyDescent="0.3">
      <c r="A42" s="66" t="s">
        <v>77</v>
      </c>
      <c r="B42" s="67">
        <v>9.8000000000000004E-2</v>
      </c>
      <c r="C42" s="94">
        <f t="shared" ref="C42" si="14">SQRT((B42*(1-B42))/$B$39)*TINV(0.05,$B$39)</f>
        <v>5.8986379395424345E-2</v>
      </c>
      <c r="E42" s="84">
        <v>0.13470000000000001</v>
      </c>
      <c r="F42" s="69">
        <f t="shared" ref="F42" si="15">SQRT((E42*(1-E42))/$E$39)*TINV(0.05,$E$39)</f>
        <v>6.4997128533210519E-2</v>
      </c>
      <c r="H42" s="45">
        <f t="shared" ref="H42:H43" si="16">E42-B42</f>
        <v>3.670000000000001E-2</v>
      </c>
      <c r="I42" s="39">
        <f t="shared" ref="I42:I43" si="17">(((H42)^2)^0.5)</f>
        <v>3.670000000000001E-2</v>
      </c>
      <c r="J42" s="39">
        <f t="shared" ref="J42" si="18">(((((1-B42)*B42)/B$39)+(((1-E42)*E42)/E$39))^0.5)*(TINV(0.05,B$39+E$39-1))</f>
        <v>8.7263764161471816E-2</v>
      </c>
      <c r="K42" s="6" t="str">
        <f t="shared" ref="K42:K43" si="19">IF(I42&gt;J42,"*"," ")</f>
        <v xml:space="preserve"> </v>
      </c>
      <c r="L42" s="41"/>
      <c r="M42" s="45">
        <f t="shared" ref="M42:M43" si="20">(E42-B42)/B42</f>
        <v>0.37448979591836745</v>
      </c>
    </row>
    <row r="43" spans="1:13" x14ac:dyDescent="0.3">
      <c r="A43" s="70" t="s">
        <v>78</v>
      </c>
      <c r="B43" s="71">
        <v>2.3900000000000001E-2</v>
      </c>
      <c r="C43" s="96">
        <f>SQRT((B43*(1-B43))/$B$39)*TINV(0.05,$B$39)</f>
        <v>3.0302714917587997E-2</v>
      </c>
      <c r="D43" s="73"/>
      <c r="E43" s="88">
        <v>6.1999999999999998E-3</v>
      </c>
      <c r="F43" s="74">
        <f>SQRT((E43*(1-E43))/$E$39)*TINV(0.05,$E$39)</f>
        <v>1.4944189358362052E-2</v>
      </c>
      <c r="G43" s="73"/>
      <c r="H43" s="49">
        <f t="shared" si="16"/>
        <v>-1.77E-2</v>
      </c>
      <c r="I43" s="50">
        <f t="shared" si="17"/>
        <v>1.77E-2</v>
      </c>
      <c r="J43" s="50">
        <f>(((((1-B43)*B43)/B$39)+(((1-E43)*E43)/E$39))^0.5)*(TINV(0.05,B$39+E$39-1))</f>
        <v>3.3580729792028766E-2</v>
      </c>
      <c r="K43" s="7" t="str">
        <f t="shared" si="19"/>
        <v xml:space="preserve"> </v>
      </c>
      <c r="L43" s="51"/>
      <c r="M43" s="49">
        <f t="shared" si="20"/>
        <v>-0.7405857740585774</v>
      </c>
    </row>
    <row r="44" spans="1:13" x14ac:dyDescent="0.3">
      <c r="A44" s="115"/>
      <c r="B44" s="116"/>
      <c r="C44" s="117"/>
      <c r="D44" s="118"/>
      <c r="E44" s="114"/>
      <c r="F44" s="69"/>
      <c r="G44" s="118"/>
      <c r="H44" s="46"/>
      <c r="I44" s="43"/>
      <c r="J44" s="43"/>
      <c r="K44" s="6"/>
      <c r="L44" s="44"/>
      <c r="M44" s="46"/>
    </row>
    <row r="45" spans="1:13" x14ac:dyDescent="0.3">
      <c r="A45" s="62" t="s">
        <v>79</v>
      </c>
    </row>
    <row r="46" spans="1:13" x14ac:dyDescent="0.3">
      <c r="A46" s="62" t="s">
        <v>81</v>
      </c>
    </row>
    <row r="47" spans="1:13" x14ac:dyDescent="0.3">
      <c r="A47" s="62"/>
    </row>
    <row r="48" spans="1:13" ht="36" x14ac:dyDescent="0.3">
      <c r="A48" s="20"/>
      <c r="B48" s="21"/>
      <c r="C48" s="22"/>
      <c r="D48" s="22"/>
      <c r="E48" s="23"/>
      <c r="F48" s="27"/>
      <c r="G48" s="24"/>
      <c r="H48" s="25" t="s">
        <v>6</v>
      </c>
      <c r="I48" s="26" t="s">
        <v>19</v>
      </c>
      <c r="J48" s="26" t="s">
        <v>20</v>
      </c>
      <c r="K48" s="25" t="s">
        <v>7</v>
      </c>
      <c r="L48" s="25"/>
      <c r="M48" s="5" t="s">
        <v>8</v>
      </c>
    </row>
    <row r="49" spans="1:13" ht="39.75" customHeight="1" x14ac:dyDescent="0.3">
      <c r="A49" s="30"/>
      <c r="B49" s="31" t="s">
        <v>62</v>
      </c>
      <c r="C49" s="32" t="s">
        <v>9</v>
      </c>
      <c r="D49" s="32"/>
      <c r="E49" s="31" t="s">
        <v>63</v>
      </c>
      <c r="F49" s="35" t="s">
        <v>9</v>
      </c>
      <c r="G49" s="33"/>
      <c r="H49" s="33" t="s">
        <v>10</v>
      </c>
      <c r="I49" s="34"/>
      <c r="J49" s="34"/>
      <c r="K49" s="33" t="s">
        <v>10</v>
      </c>
      <c r="L49" s="33"/>
      <c r="M49" s="33" t="s">
        <v>10</v>
      </c>
    </row>
    <row r="50" spans="1:13" x14ac:dyDescent="0.3">
      <c r="A50" s="63" t="s">
        <v>11</v>
      </c>
      <c r="B50" s="64">
        <v>466</v>
      </c>
      <c r="C50" s="59"/>
      <c r="E50" s="65">
        <v>426</v>
      </c>
    </row>
    <row r="51" spans="1:13" x14ac:dyDescent="0.3">
      <c r="A51" s="63" t="s">
        <v>12</v>
      </c>
      <c r="B51" s="64">
        <v>388.3</v>
      </c>
      <c r="C51" s="59"/>
      <c r="E51" s="65">
        <v>352.1</v>
      </c>
    </row>
    <row r="53" spans="1:13" x14ac:dyDescent="0.3">
      <c r="A53" s="66" t="s">
        <v>76</v>
      </c>
      <c r="B53" s="67">
        <v>0.78709999999999991</v>
      </c>
      <c r="C53" s="94">
        <f>SQRT((B53*(1-B53))/$B$51)*TINV(0.05,$B$51)</f>
        <v>4.084359914860957E-2</v>
      </c>
      <c r="E53" s="84">
        <v>0.74909999999999999</v>
      </c>
      <c r="F53" s="69">
        <f>SQRT((E53*(1-E53))/$E$51)*TINV(0.05,$E$51)</f>
        <v>4.543924708041687E-2</v>
      </c>
      <c r="H53" s="45">
        <f>E53-B53</f>
        <v>-3.7999999999999923E-2</v>
      </c>
      <c r="I53" s="39">
        <f>(((H53)^2)^0.5)</f>
        <v>3.7999999999999923E-2</v>
      </c>
      <c r="J53" s="39">
        <f>(((((1-B53)*B53)/B$51)+(((1-E53)*E53)/E$51))^0.5)*(TINV(0.05,B$51+E$51-1))</f>
        <v>6.0996202113038349E-2</v>
      </c>
      <c r="K53" s="6" t="str">
        <f>IF(I53&gt;J53,"*"," ")</f>
        <v xml:space="preserve"> </v>
      </c>
      <c r="L53" s="41"/>
      <c r="M53" s="45">
        <f>(E53-B53)/B53</f>
        <v>-4.8278490661923426E-2</v>
      </c>
    </row>
    <row r="54" spans="1:13" x14ac:dyDescent="0.3">
      <c r="A54" s="66" t="s">
        <v>77</v>
      </c>
      <c r="B54" s="67">
        <v>0.18840000000000001</v>
      </c>
      <c r="C54" s="94">
        <f t="shared" ref="C54" si="21">SQRT((B54*(1-B54))/$B$51)*TINV(0.05,$B$51)</f>
        <v>3.9015096616647718E-2</v>
      </c>
      <c r="E54" s="84">
        <v>0.23280000000000001</v>
      </c>
      <c r="F54" s="69">
        <f t="shared" ref="F54" si="22">SQRT((E54*(1-E54))/$E$51)*TINV(0.05,$E$51)</f>
        <v>4.4295201583845166E-2</v>
      </c>
      <c r="H54" s="45">
        <f t="shared" ref="H54:H55" si="23">E54-B54</f>
        <v>4.4399999999999995E-2</v>
      </c>
      <c r="I54" s="39">
        <f t="shared" ref="I54:I55" si="24">(((H54)^2)^0.5)</f>
        <v>4.4399999999999995E-2</v>
      </c>
      <c r="J54" s="39">
        <f t="shared" ref="J54" si="25">(((((1-B54)*B54)/B$51)+(((1-E54)*E54)/E$51))^0.5)*(TINV(0.05,B$51+E$51-1))</f>
        <v>5.8929259040814586E-2</v>
      </c>
      <c r="K54" s="6" t="str">
        <f t="shared" ref="K54:K55" si="26">IF(I54&gt;J54,"*"," ")</f>
        <v xml:space="preserve"> </v>
      </c>
      <c r="L54" s="41"/>
      <c r="M54" s="45">
        <f t="shared" ref="M54:M55" si="27">(E54-B54)/B54</f>
        <v>0.23566878980891715</v>
      </c>
    </row>
    <row r="55" spans="1:13" x14ac:dyDescent="0.3">
      <c r="A55" s="70" t="s">
        <v>78</v>
      </c>
      <c r="B55" s="71">
        <v>2.4500000000000001E-2</v>
      </c>
      <c r="C55" s="96">
        <f>SQRT((B55*(1-B55))/$B$51)*TINV(0.05,$B$51)</f>
        <v>1.5424741601510066E-2</v>
      </c>
      <c r="D55" s="73"/>
      <c r="E55" s="88">
        <v>1.8100000000000002E-2</v>
      </c>
      <c r="F55" s="74">
        <f>SQRT((E55*(1-E55))/$E$51)*TINV(0.05,$E$51)</f>
        <v>1.3972811969463509E-2</v>
      </c>
      <c r="G55" s="73"/>
      <c r="H55" s="49">
        <f t="shared" si="23"/>
        <v>-6.3999999999999994E-3</v>
      </c>
      <c r="I55" s="50">
        <f t="shared" si="24"/>
        <v>6.3999999999999994E-3</v>
      </c>
      <c r="J55" s="50">
        <f>(((((1-B55)*B55)/B$51)+(((1-E55)*E55)/E$51))^0.5)*(TINV(0.05,B$51+E$51-1))</f>
        <v>2.0778665225309533E-2</v>
      </c>
      <c r="K55" s="7" t="str">
        <f t="shared" si="26"/>
        <v xml:space="preserve"> </v>
      </c>
      <c r="L55" s="51"/>
      <c r="M55" s="49">
        <f t="shared" si="27"/>
        <v>-0.26122448979591834</v>
      </c>
    </row>
    <row r="56" spans="1:13" x14ac:dyDescent="0.3">
      <c r="A56" s="6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topLeftCell="A7"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587</v>
      </c>
    </row>
    <row r="4" spans="1:13" ht="18.75" x14ac:dyDescent="0.25">
      <c r="A4" s="61" t="s">
        <v>112</v>
      </c>
    </row>
    <row r="6" spans="1:13" ht="35.25" customHeight="1" x14ac:dyDescent="0.25">
      <c r="A6" s="62" t="s">
        <v>80</v>
      </c>
    </row>
    <row r="7" spans="1:13" ht="15" x14ac:dyDescent="0.25">
      <c r="A7" s="62" t="s">
        <v>64</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1160</v>
      </c>
      <c r="E11" s="65">
        <v>1139</v>
      </c>
    </row>
    <row r="12" spans="1:13" ht="15" x14ac:dyDescent="0.25">
      <c r="A12" s="63" t="s">
        <v>12</v>
      </c>
      <c r="B12" s="64">
        <v>921.8</v>
      </c>
      <c r="E12" s="65">
        <v>908.7</v>
      </c>
    </row>
    <row r="14" spans="1:13" ht="15" x14ac:dyDescent="0.25">
      <c r="A14" s="66" t="s">
        <v>76</v>
      </c>
      <c r="B14" s="67">
        <v>0.55530000000000002</v>
      </c>
      <c r="C14" s="94">
        <f t="shared" ref="C14:C15" si="0">SQRT((B14*(1-B14))/$B$12)*TINV(0.05,$B$12)</f>
        <v>3.2121679637930889E-2</v>
      </c>
      <c r="E14" s="84">
        <v>0.54310000000000003</v>
      </c>
      <c r="F14" s="69">
        <f t="shared" ref="F14:F15" si="1">SQRT((E14*(1-E14))/$E$12)*TINV(0.05,$E$12)</f>
        <v>3.2431541765021416E-2</v>
      </c>
      <c r="H14" s="45">
        <f t="shared" ref="H14:H16" si="2">E14-B14</f>
        <v>-1.2199999999999989E-2</v>
      </c>
      <c r="I14" s="39">
        <f t="shared" ref="I14:I16" si="3">(((H14)^2)^0.5)</f>
        <v>1.2199999999999989E-2</v>
      </c>
      <c r="J14" s="39">
        <f t="shared" ref="J14:J15" si="4">(((((1-B14)*B14)/B$12)+(((1-E14)*E14)/E$12))^0.5)*(TINV(0.05,B$12+E$12-1))</f>
        <v>4.5616313124710831E-2</v>
      </c>
      <c r="K14" s="6" t="str">
        <f t="shared" ref="K14:K16" si="5">IF(I14&gt;J14,"*"," ")</f>
        <v xml:space="preserve"> </v>
      </c>
      <c r="L14" s="41"/>
      <c r="M14" s="45">
        <f t="shared" ref="M14:M16" si="6">(E14-B14)/B14</f>
        <v>-2.1970106248874462E-2</v>
      </c>
    </row>
    <row r="15" spans="1:13" ht="15" x14ac:dyDescent="0.25">
      <c r="A15" s="66" t="s">
        <v>77</v>
      </c>
      <c r="B15" s="67">
        <v>0.43819999999999998</v>
      </c>
      <c r="C15" s="94">
        <f t="shared" si="0"/>
        <v>3.2072137043722013E-2</v>
      </c>
      <c r="E15" s="84">
        <v>0.44619999999999999</v>
      </c>
      <c r="F15" s="69">
        <f t="shared" si="1"/>
        <v>3.2363715396334002E-2</v>
      </c>
      <c r="H15" s="45">
        <f t="shared" si="2"/>
        <v>8.0000000000000071E-3</v>
      </c>
      <c r="I15" s="39">
        <f t="shared" si="3"/>
        <v>8.0000000000000071E-3</v>
      </c>
      <c r="J15" s="39">
        <f t="shared" si="4"/>
        <v>4.5533316600379722E-2</v>
      </c>
      <c r="K15" s="6" t="str">
        <f t="shared" si="5"/>
        <v xml:space="preserve"> </v>
      </c>
      <c r="L15" s="41"/>
      <c r="M15" s="45">
        <f t="shared" si="6"/>
        <v>1.8256503879507092E-2</v>
      </c>
    </row>
    <row r="16" spans="1:13" ht="15" x14ac:dyDescent="0.25">
      <c r="A16" s="70" t="s">
        <v>78</v>
      </c>
      <c r="B16" s="71">
        <v>6.5000000000000006E-3</v>
      </c>
      <c r="C16" s="96">
        <f>SQRT((B16*(1-B16))/$B$12)*TINV(0.05,$B$12)</f>
        <v>5.194472590439413E-3</v>
      </c>
      <c r="D16" s="73"/>
      <c r="E16" s="88">
        <v>1.0800000000000001E-2</v>
      </c>
      <c r="F16" s="74">
        <f>SQRT((E16*(1-E16))/$E$12)*TINV(0.05,$E$12)</f>
        <v>6.7293179149907475E-3</v>
      </c>
      <c r="G16" s="73"/>
      <c r="H16" s="49">
        <f t="shared" si="2"/>
        <v>4.3E-3</v>
      </c>
      <c r="I16" s="50">
        <f t="shared" si="3"/>
        <v>4.3E-3</v>
      </c>
      <c r="J16" s="50">
        <f>(((((1-B16)*B16)/B$12)+(((1-E16)*E16)/E$12))^0.5)*(TINV(0.05,B$12+E$12-1))</f>
        <v>8.4953067314968433E-3</v>
      </c>
      <c r="K16" s="7" t="str">
        <f t="shared" si="5"/>
        <v xml:space="preserve"> </v>
      </c>
      <c r="L16" s="51"/>
      <c r="M16" s="49">
        <f t="shared" si="6"/>
        <v>0.66153846153846152</v>
      </c>
    </row>
    <row r="18" spans="1:13" ht="15" x14ac:dyDescent="0.25">
      <c r="A18" s="77" t="s">
        <v>48</v>
      </c>
      <c r="B18" s="78"/>
      <c r="C18" s="98"/>
      <c r="D18" s="80"/>
      <c r="E18" s="81"/>
      <c r="F18" s="105"/>
      <c r="G18" s="83"/>
      <c r="H18" s="83"/>
      <c r="I18" s="83"/>
      <c r="J18" s="83"/>
      <c r="K18" s="83"/>
      <c r="L18" s="83"/>
      <c r="M18" s="83"/>
    </row>
    <row r="19" spans="1:13" s="55" customFormat="1" ht="15" x14ac:dyDescent="0.25">
      <c r="A19" s="106"/>
      <c r="B19" s="107"/>
      <c r="C19" s="108"/>
      <c r="D19" s="109"/>
      <c r="E19" s="110"/>
      <c r="F19" s="111"/>
      <c r="G19" s="112"/>
      <c r="H19" s="112"/>
      <c r="I19" s="112"/>
      <c r="J19" s="112"/>
      <c r="K19" s="112"/>
      <c r="L19" s="112"/>
      <c r="M19" s="112"/>
    </row>
    <row r="20" spans="1:13" ht="30.75" customHeight="1" x14ac:dyDescent="0.25">
      <c r="A20" s="62" t="s">
        <v>80</v>
      </c>
      <c r="B20" s="113"/>
    </row>
    <row r="21" spans="1:13" x14ac:dyDescent="0.3">
      <c r="A21" s="62" t="s">
        <v>50</v>
      </c>
    </row>
    <row r="22" spans="1:13" x14ac:dyDescent="0.3">
      <c r="A22" s="62"/>
    </row>
    <row r="23" spans="1:13" ht="48" x14ac:dyDescent="0.3">
      <c r="A23" s="20"/>
      <c r="B23" s="21"/>
      <c r="C23" s="22"/>
      <c r="D23" s="22"/>
      <c r="E23" s="23"/>
      <c r="F23" s="27"/>
      <c r="G23" s="24"/>
      <c r="H23" s="25" t="s">
        <v>6</v>
      </c>
      <c r="I23" s="26" t="s">
        <v>19</v>
      </c>
      <c r="J23" s="26" t="s">
        <v>20</v>
      </c>
      <c r="K23" s="25" t="s">
        <v>7</v>
      </c>
      <c r="L23" s="25"/>
      <c r="M23" s="5" t="s">
        <v>8</v>
      </c>
    </row>
    <row r="24" spans="1:13" ht="40.5" customHeight="1" x14ac:dyDescent="0.3">
      <c r="A24" s="30"/>
      <c r="B24" s="31" t="s">
        <v>62</v>
      </c>
      <c r="C24" s="32" t="s">
        <v>9</v>
      </c>
      <c r="D24" s="32"/>
      <c r="E24" s="31" t="s">
        <v>63</v>
      </c>
      <c r="F24" s="35" t="s">
        <v>9</v>
      </c>
      <c r="G24" s="33"/>
      <c r="H24" s="33" t="s">
        <v>10</v>
      </c>
      <c r="I24" s="34"/>
      <c r="J24" s="34"/>
      <c r="K24" s="33" t="s">
        <v>10</v>
      </c>
      <c r="L24" s="33"/>
      <c r="M24" s="33" t="s">
        <v>10</v>
      </c>
    </row>
    <row r="25" spans="1:13" x14ac:dyDescent="0.3">
      <c r="A25" s="63" t="s">
        <v>11</v>
      </c>
      <c r="B25" s="64">
        <v>510</v>
      </c>
      <c r="C25" s="59"/>
      <c r="E25" s="65">
        <v>526</v>
      </c>
    </row>
    <row r="26" spans="1:13" x14ac:dyDescent="0.3">
      <c r="A26" s="63" t="s">
        <v>12</v>
      </c>
      <c r="B26" s="64">
        <v>389.8</v>
      </c>
      <c r="C26" s="59"/>
      <c r="E26" s="65">
        <v>404.3</v>
      </c>
    </row>
    <row r="28" spans="1:13" x14ac:dyDescent="0.3">
      <c r="A28" s="66" t="s">
        <v>76</v>
      </c>
      <c r="B28" s="67">
        <v>0.61080000000000001</v>
      </c>
      <c r="C28" s="94">
        <f>SQRT((B28*(1-B28))/$B$26)*TINV(0.05,$B$26)</f>
        <v>4.8553040656119484E-2</v>
      </c>
      <c r="E28" s="84">
        <v>0.61630000000000007</v>
      </c>
      <c r="F28" s="69">
        <f>SQRT((E28*(1-E28))/$E$26)*TINV(0.05,$E$26)</f>
        <v>4.7543506917536602E-2</v>
      </c>
      <c r="H28" s="45">
        <f>E28-B28</f>
        <v>5.5000000000000604E-3</v>
      </c>
      <c r="I28" s="39">
        <f>(((H28)^2)^0.5)</f>
        <v>5.5000000000000604E-3</v>
      </c>
      <c r="J28" s="39">
        <f>(((((1-B28)*B28)/B$26)+(((1-E28)*E28)/E$26))^0.5)*(TINV(0.05,B$26+E$26-1))</f>
        <v>6.7850243729338913E-2</v>
      </c>
      <c r="K28" s="6" t="str">
        <f>IF(I28&gt;J28,"*"," ")</f>
        <v xml:space="preserve"> </v>
      </c>
      <c r="L28" s="41"/>
      <c r="M28" s="45">
        <f>(E28-B28)/B28</f>
        <v>9.0045841519319908E-3</v>
      </c>
    </row>
    <row r="29" spans="1:13" x14ac:dyDescent="0.3">
      <c r="A29" s="66" t="s">
        <v>77</v>
      </c>
      <c r="B29" s="67">
        <v>0.38319999999999999</v>
      </c>
      <c r="C29" s="94">
        <f t="shared" ref="C29" si="7">SQRT((B29*(1-B29))/$B$26)*TINV(0.05,$B$26)</f>
        <v>4.841338351945159E-2</v>
      </c>
      <c r="E29" s="84">
        <v>0.38130000000000003</v>
      </c>
      <c r="F29" s="69">
        <f t="shared" ref="F29" si="8">SQRT((E29*(1-E29))/$E$26)*TINV(0.05,$E$26)</f>
        <v>4.7486776557665165E-2</v>
      </c>
      <c r="H29" s="45">
        <f t="shared" ref="H29:H30" si="9">E29-B29</f>
        <v>-1.8999999999999573E-3</v>
      </c>
      <c r="I29" s="39">
        <f t="shared" ref="I29:I30" si="10">(((H29)^2)^0.5)</f>
        <v>1.8999999999999573E-3</v>
      </c>
      <c r="J29" s="39">
        <f t="shared" ref="J29" si="11">(((((1-B29)*B29)/B$26)+(((1-E29)*E29)/E$26))^0.5)*(TINV(0.05,B$26+E$26-1))</f>
        <v>6.7711012669956175E-2</v>
      </c>
      <c r="K29" s="6" t="str">
        <f t="shared" ref="K29:K30" si="12">IF(I29&gt;J29,"*"," ")</f>
        <v xml:space="preserve"> </v>
      </c>
      <c r="L29" s="41"/>
      <c r="M29" s="45">
        <f t="shared" ref="M29:M30" si="13">(E29-B29)/B29</f>
        <v>-4.958246346555212E-3</v>
      </c>
    </row>
    <row r="30" spans="1:13" x14ac:dyDescent="0.3">
      <c r="A30" s="70" t="s">
        <v>78</v>
      </c>
      <c r="B30" s="71">
        <v>6.0999999999999995E-3</v>
      </c>
      <c r="C30" s="96">
        <f>SQRT((B30*(1-B30))/$B$26)*TINV(0.05,$B$26)</f>
        <v>7.753838762287692E-3</v>
      </c>
      <c r="D30" s="73"/>
      <c r="E30" s="88">
        <v>2.3999999999999998E-3</v>
      </c>
      <c r="F30" s="74">
        <f>SQRT((E30*(1-E30))/$E$26)*TINV(0.05,$E$26)</f>
        <v>4.7839107722236146E-3</v>
      </c>
      <c r="G30" s="73"/>
      <c r="H30" s="49">
        <f t="shared" si="9"/>
        <v>-3.6999999999999997E-3</v>
      </c>
      <c r="I30" s="50">
        <f t="shared" si="10"/>
        <v>3.6999999999999997E-3</v>
      </c>
      <c r="J30" s="50">
        <f>(((((1-B30)*B30)/B$26)+(((1-E30)*E30)/E$26))^0.5)*(TINV(0.05,B$26+E$26-1))</f>
        <v>9.0966901300274499E-3</v>
      </c>
      <c r="K30" s="7" t="str">
        <f t="shared" si="12"/>
        <v xml:space="preserve"> </v>
      </c>
      <c r="L30" s="51"/>
      <c r="M30" s="49">
        <f t="shared" si="13"/>
        <v>-0.60655737704918034</v>
      </c>
    </row>
    <row r="31" spans="1:13" x14ac:dyDescent="0.3">
      <c r="A31" s="115"/>
      <c r="B31" s="116"/>
      <c r="C31" s="117"/>
      <c r="D31" s="118"/>
      <c r="E31" s="114"/>
      <c r="F31" s="69"/>
      <c r="G31" s="118"/>
      <c r="H31" s="46"/>
      <c r="I31" s="43"/>
      <c r="J31" s="43"/>
      <c r="K31" s="6"/>
      <c r="L31" s="44"/>
      <c r="M31" s="46"/>
    </row>
    <row r="32" spans="1:13" ht="29.25" customHeight="1" x14ac:dyDescent="0.3">
      <c r="A32" s="62" t="s">
        <v>80</v>
      </c>
      <c r="B32" s="116"/>
      <c r="C32" s="117"/>
      <c r="D32" s="118"/>
      <c r="E32" s="114"/>
      <c r="F32" s="69"/>
      <c r="G32" s="118"/>
      <c r="H32" s="46"/>
      <c r="I32" s="43"/>
      <c r="J32" s="43"/>
      <c r="K32" s="6"/>
      <c r="L32" s="44"/>
      <c r="M32" s="46"/>
    </row>
    <row r="33" spans="1:13" x14ac:dyDescent="0.3">
      <c r="A33" s="62" t="s">
        <v>58</v>
      </c>
    </row>
    <row r="34" spans="1:13" x14ac:dyDescent="0.3">
      <c r="A34" s="62"/>
    </row>
    <row r="35" spans="1:13" ht="48" x14ac:dyDescent="0.3">
      <c r="A35" s="20"/>
      <c r="B35" s="21"/>
      <c r="C35" s="22"/>
      <c r="D35" s="22"/>
      <c r="E35" s="23"/>
      <c r="F35" s="27"/>
      <c r="G35" s="24"/>
      <c r="H35" s="25" t="s">
        <v>6</v>
      </c>
      <c r="I35" s="26" t="s">
        <v>19</v>
      </c>
      <c r="J35" s="26" t="s">
        <v>20</v>
      </c>
      <c r="K35" s="25" t="s">
        <v>7</v>
      </c>
      <c r="L35" s="25"/>
      <c r="M35" s="5" t="s">
        <v>8</v>
      </c>
    </row>
    <row r="36" spans="1:13" ht="39.75" customHeight="1" x14ac:dyDescent="0.3">
      <c r="A36" s="30"/>
      <c r="B36" s="31" t="s">
        <v>62</v>
      </c>
      <c r="C36" s="32" t="s">
        <v>9</v>
      </c>
      <c r="D36" s="32"/>
      <c r="E36" s="31" t="s">
        <v>63</v>
      </c>
      <c r="F36" s="35" t="s">
        <v>9</v>
      </c>
      <c r="G36" s="33"/>
      <c r="H36" s="33" t="s">
        <v>10</v>
      </c>
      <c r="I36" s="34"/>
      <c r="J36" s="34"/>
      <c r="K36" s="33" t="s">
        <v>10</v>
      </c>
      <c r="L36" s="33"/>
      <c r="M36" s="33" t="s">
        <v>10</v>
      </c>
    </row>
    <row r="37" spans="1:13" x14ac:dyDescent="0.3">
      <c r="A37" s="63" t="s">
        <v>11</v>
      </c>
      <c r="B37" s="64">
        <v>127</v>
      </c>
      <c r="C37" s="59"/>
      <c r="E37" s="65">
        <v>130</v>
      </c>
    </row>
    <row r="38" spans="1:13" x14ac:dyDescent="0.3">
      <c r="A38" s="63" t="s">
        <v>12</v>
      </c>
      <c r="B38" s="64">
        <v>100</v>
      </c>
      <c r="C38" s="59"/>
      <c r="E38" s="65">
        <v>108.4</v>
      </c>
    </row>
    <row r="40" spans="1:13" x14ac:dyDescent="0.3">
      <c r="A40" s="66" t="s">
        <v>76</v>
      </c>
      <c r="B40" s="67">
        <v>0.64219999999999999</v>
      </c>
      <c r="C40" s="94">
        <f>SQRT((B40*(1-B40))/$B$38)*TINV(0.05,$B$38)</f>
        <v>9.5102241247765312E-2</v>
      </c>
      <c r="E40" s="84">
        <v>0.5504</v>
      </c>
      <c r="F40" s="69">
        <f>SQRT((E40*(1-E40))/$E$38)*TINV(0.05,$E$38)</f>
        <v>9.4706412297306947E-2</v>
      </c>
      <c r="H40" s="45">
        <f>E40-B40</f>
        <v>-9.1799999999999993E-2</v>
      </c>
      <c r="I40" s="39">
        <f>(((H40)^2)^0.5)</f>
        <v>9.1799999999999993E-2</v>
      </c>
      <c r="J40" s="39">
        <f>(((((1-B40)*B40)/B$38)+(((1-E40)*E40)/E$38))^0.5)*(TINV(0.05,B$38+E$38-1))</f>
        <v>0.13343118415770375</v>
      </c>
      <c r="K40" s="6" t="str">
        <f>IF(I40&gt;J40,"*"," ")</f>
        <v xml:space="preserve"> </v>
      </c>
      <c r="L40" s="41"/>
      <c r="M40" s="45">
        <f>(E40-B40)/B40</f>
        <v>-0.14294612270320772</v>
      </c>
    </row>
    <row r="41" spans="1:13" x14ac:dyDescent="0.3">
      <c r="A41" s="66" t="s">
        <v>77</v>
      </c>
      <c r="B41" s="67">
        <v>0.34560000000000002</v>
      </c>
      <c r="C41" s="94">
        <f t="shared" ref="C41" si="14">SQRT((B41*(1-B41))/$B$38)*TINV(0.05,$B$38)</f>
        <v>9.4350443396731473E-2</v>
      </c>
      <c r="E41" s="84">
        <v>0.4496</v>
      </c>
      <c r="F41" s="69">
        <f t="shared" ref="F41" si="15">SQRT((E41*(1-E41))/$E$38)*TINV(0.05,$E$38)</f>
        <v>9.4706412297306947E-2</v>
      </c>
      <c r="H41" s="45">
        <f t="shared" ref="H41:H42" si="16">E41-B41</f>
        <v>0.10399999999999998</v>
      </c>
      <c r="I41" s="39">
        <f t="shared" ref="I41:I42" si="17">(((H41)^2)^0.5)</f>
        <v>0.10399999999999998</v>
      </c>
      <c r="J41" s="39">
        <f t="shared" ref="J41" si="18">(((((1-B41)*B41)/B$38)+(((1-E41)*E41)/E$38))^0.5)*(TINV(0.05,B$38+E$38-1))</f>
        <v>0.1329031120702841</v>
      </c>
      <c r="K41" s="6" t="str">
        <f t="shared" ref="K41:K42" si="19">IF(I41&gt;J41,"*"," ")</f>
        <v xml:space="preserve"> </v>
      </c>
      <c r="L41" s="41"/>
      <c r="M41" s="45">
        <f t="shared" ref="M41:M42" si="20">(E41-B41)/B41</f>
        <v>0.30092592592592587</v>
      </c>
    </row>
    <row r="42" spans="1:13" x14ac:dyDescent="0.3">
      <c r="A42" s="70" t="s">
        <v>78</v>
      </c>
      <c r="B42" s="71">
        <v>1.2199999999999999E-2</v>
      </c>
      <c r="C42" s="96">
        <f>SQRT((B42*(1-B42))/$B$38)*TINV(0.05,$B$38)</f>
        <v>2.1779598001554507E-2</v>
      </c>
      <c r="D42" s="73"/>
      <c r="E42" s="88">
        <v>0</v>
      </c>
      <c r="F42" s="74">
        <f>SQRT((E42*(1-E42))/$E$38)*TINV(0.05,$E$38)</f>
        <v>0</v>
      </c>
      <c r="G42" s="73"/>
      <c r="H42" s="49">
        <f t="shared" si="16"/>
        <v>-1.2199999999999999E-2</v>
      </c>
      <c r="I42" s="50">
        <f t="shared" si="17"/>
        <v>1.2199999999999999E-2</v>
      </c>
      <c r="J42" s="50">
        <f>(((((1-B42)*B42)/B$38)+(((1-E42)*E42)/E$38))^0.5)*(TINV(0.05,B$38+E$38-1))</f>
        <v>2.1642582969513553E-2</v>
      </c>
      <c r="K42" s="7" t="str">
        <f t="shared" si="19"/>
        <v xml:space="preserve"> </v>
      </c>
      <c r="L42" s="51"/>
      <c r="M42" s="49">
        <f t="shared" si="20"/>
        <v>-1</v>
      </c>
    </row>
    <row r="43" spans="1:13" x14ac:dyDescent="0.3">
      <c r="A43" s="115"/>
      <c r="B43" s="116"/>
      <c r="C43" s="117"/>
      <c r="D43" s="118"/>
      <c r="E43" s="114"/>
      <c r="F43" s="69"/>
      <c r="G43" s="118"/>
      <c r="H43" s="46"/>
      <c r="I43" s="43"/>
      <c r="J43" s="43"/>
      <c r="K43" s="6"/>
      <c r="L43" s="44"/>
      <c r="M43" s="46"/>
    </row>
    <row r="44" spans="1:13" ht="27" customHeight="1" x14ac:dyDescent="0.3">
      <c r="A44" s="62" t="s">
        <v>80</v>
      </c>
    </row>
    <row r="45" spans="1:13" x14ac:dyDescent="0.3">
      <c r="A45" s="62" t="s">
        <v>81</v>
      </c>
    </row>
    <row r="46" spans="1:13" x14ac:dyDescent="0.3">
      <c r="A46" s="62"/>
    </row>
    <row r="47" spans="1:13" ht="48" x14ac:dyDescent="0.3">
      <c r="A47" s="20"/>
      <c r="B47" s="21"/>
      <c r="C47" s="22"/>
      <c r="D47" s="22"/>
      <c r="E47" s="23"/>
      <c r="F47" s="27"/>
      <c r="G47" s="24"/>
      <c r="H47" s="25" t="s">
        <v>6</v>
      </c>
      <c r="I47" s="26" t="s">
        <v>19</v>
      </c>
      <c r="J47" s="26" t="s">
        <v>20</v>
      </c>
      <c r="K47" s="25" t="s">
        <v>7</v>
      </c>
      <c r="L47" s="25"/>
      <c r="M47" s="5" t="s">
        <v>8</v>
      </c>
    </row>
    <row r="48" spans="1:13" ht="42.75" customHeight="1" x14ac:dyDescent="0.3">
      <c r="A48" s="30"/>
      <c r="B48" s="31" t="s">
        <v>62</v>
      </c>
      <c r="C48" s="32" t="s">
        <v>9</v>
      </c>
      <c r="D48" s="32"/>
      <c r="E48" s="31" t="s">
        <v>63</v>
      </c>
      <c r="F48" s="35" t="s">
        <v>9</v>
      </c>
      <c r="G48" s="33"/>
      <c r="H48" s="33" t="s">
        <v>10</v>
      </c>
      <c r="I48" s="34"/>
      <c r="J48" s="34"/>
      <c r="K48" s="33" t="s">
        <v>10</v>
      </c>
      <c r="L48" s="33"/>
      <c r="M48" s="33" t="s">
        <v>10</v>
      </c>
    </row>
    <row r="49" spans="1:13" x14ac:dyDescent="0.3">
      <c r="A49" s="63" t="s">
        <v>11</v>
      </c>
      <c r="B49" s="64">
        <v>466</v>
      </c>
      <c r="C49" s="59"/>
      <c r="E49" s="65">
        <v>426</v>
      </c>
    </row>
    <row r="50" spans="1:13" x14ac:dyDescent="0.3">
      <c r="A50" s="63" t="s">
        <v>12</v>
      </c>
      <c r="B50" s="64">
        <v>388.3</v>
      </c>
      <c r="C50" s="59"/>
      <c r="E50" s="65">
        <v>352.1</v>
      </c>
    </row>
    <row r="52" spans="1:13" x14ac:dyDescent="0.3">
      <c r="A52" s="66" t="s">
        <v>76</v>
      </c>
      <c r="B52" s="67">
        <v>0.46619999999999995</v>
      </c>
      <c r="C52" s="94">
        <f>SQRT((B52*(1-B52))/$B$50)*TINV(0.05,$B$50)</f>
        <v>4.9773323145924871E-2</v>
      </c>
      <c r="E52" s="84">
        <v>0.45760000000000001</v>
      </c>
      <c r="F52" s="69">
        <f>SQRT((E52*(1-E52))/$E$50)*TINV(0.05,$E$50)</f>
        <v>5.2217219889266489E-2</v>
      </c>
      <c r="H52" s="45">
        <f>E52-B52</f>
        <v>-8.599999999999941E-3</v>
      </c>
      <c r="I52" s="39">
        <f>(((H52)^2)^0.5)</f>
        <v>8.599999999999941E-3</v>
      </c>
      <c r="J52" s="39">
        <f>(((((1-B52)*B52)/B$50)+(((1-E52)*E52)/E$50))^0.5)*(TINV(0.05,B$50+E$50-1))</f>
        <v>7.201977851341991E-2</v>
      </c>
      <c r="K52" s="6" t="str">
        <f>IF(I52&gt;J52,"*"," ")</f>
        <v xml:space="preserve"> </v>
      </c>
      <c r="L52" s="41"/>
      <c r="M52" s="45">
        <f>(E52-B52)/B52</f>
        <v>-1.8447018447018324E-2</v>
      </c>
    </row>
    <row r="53" spans="1:13" x14ac:dyDescent="0.3">
      <c r="A53" s="66" t="s">
        <v>77</v>
      </c>
      <c r="B53" s="67">
        <v>0.52790000000000004</v>
      </c>
      <c r="C53" s="94">
        <f t="shared" ref="C53" si="21">SQRT((B53*(1-B53))/$B$50)*TINV(0.05,$B$50)</f>
        <v>4.9809714167225558E-2</v>
      </c>
      <c r="E53" s="84">
        <v>0.52090000000000003</v>
      </c>
      <c r="F53" s="69">
        <f t="shared" ref="F53" si="22">SQRT((E53*(1-E53))/$E$50)*TINV(0.05,$E$50)</f>
        <v>5.2360183697939017E-2</v>
      </c>
      <c r="H53" s="45">
        <f t="shared" ref="H53:H54" si="23">E53-B53</f>
        <v>-7.0000000000000062E-3</v>
      </c>
      <c r="I53" s="39">
        <f t="shared" ref="I53:I54" si="24">(((H53)^2)^0.5)</f>
        <v>7.0000000000000062E-3</v>
      </c>
      <c r="J53" s="39">
        <f t="shared" ref="J53" si="25">(((((1-B53)*B53)/B$50)+(((1-E53)*E53)/E$50))^0.5)*(TINV(0.05,B$50+E$50-1))</f>
        <v>7.2148171033844882E-2</v>
      </c>
      <c r="K53" s="6" t="str">
        <f t="shared" ref="K53:K54" si="26">IF(I53&gt;J53,"*"," ")</f>
        <v xml:space="preserve"> </v>
      </c>
      <c r="L53" s="41"/>
      <c r="M53" s="45">
        <f t="shared" ref="M53:M54" si="27">(E53-B53)/B53</f>
        <v>-1.3260087137715487E-2</v>
      </c>
    </row>
    <row r="54" spans="1:13" x14ac:dyDescent="0.3">
      <c r="A54" s="70" t="s">
        <v>78</v>
      </c>
      <c r="B54" s="71">
        <v>5.8999999999999999E-3</v>
      </c>
      <c r="C54" s="96">
        <f>SQRT((B54*(1-B54))/$B$50)*TINV(0.05,$B$50)</f>
        <v>7.641212211210553E-3</v>
      </c>
      <c r="D54" s="73"/>
      <c r="E54" s="88">
        <v>2.1600000000000001E-2</v>
      </c>
      <c r="F54" s="74">
        <f>SQRT((E54*(1-E54))/$E$50)*TINV(0.05,$E$50)</f>
        <v>1.523687816732076E-2</v>
      </c>
      <c r="G54" s="73"/>
      <c r="H54" s="49">
        <f t="shared" si="23"/>
        <v>1.5700000000000002E-2</v>
      </c>
      <c r="I54" s="50">
        <f t="shared" si="24"/>
        <v>1.5700000000000002E-2</v>
      </c>
      <c r="J54" s="50">
        <f>(((((1-B54)*B54)/B$50)+(((1-E54)*E54)/E$50))^0.5)*(TINV(0.05,B$50+E$50-1))</f>
        <v>1.7015897562436044E-2</v>
      </c>
      <c r="K54" s="7" t="str">
        <f t="shared" si="26"/>
        <v xml:space="preserve"> </v>
      </c>
      <c r="L54" s="51"/>
      <c r="M54" s="49">
        <f t="shared" si="27"/>
        <v>2.6610169491525428</v>
      </c>
    </row>
    <row r="55" spans="1:13" x14ac:dyDescent="0.3">
      <c r="A55" s="62"/>
    </row>
    <row r="57" spans="1:13" x14ac:dyDescent="0.3">
      <c r="A57" s="77" t="s">
        <v>52</v>
      </c>
      <c r="B57" s="78"/>
      <c r="C57" s="98"/>
      <c r="D57" s="80"/>
      <c r="E57" s="81"/>
      <c r="F57" s="105"/>
      <c r="G57" s="83"/>
      <c r="H57" s="83"/>
      <c r="I57" s="83"/>
      <c r="J57" s="83"/>
      <c r="K57" s="83"/>
      <c r="L57" s="83"/>
      <c r="M57" s="83"/>
    </row>
    <row r="59" spans="1:13" ht="32.25" customHeight="1" x14ac:dyDescent="0.3">
      <c r="A59" s="62" t="s">
        <v>80</v>
      </c>
    </row>
    <row r="60" spans="1:13" x14ac:dyDescent="0.3">
      <c r="A60" s="62" t="s">
        <v>83</v>
      </c>
    </row>
    <row r="62" spans="1:13" ht="48" x14ac:dyDescent="0.3">
      <c r="A62" s="20"/>
      <c r="B62" s="21"/>
      <c r="C62" s="22"/>
      <c r="D62" s="22"/>
      <c r="E62" s="23"/>
      <c r="F62" s="27"/>
      <c r="G62" s="24"/>
      <c r="H62" s="25" t="s">
        <v>6</v>
      </c>
      <c r="I62" s="26" t="s">
        <v>19</v>
      </c>
      <c r="J62" s="26" t="s">
        <v>20</v>
      </c>
      <c r="K62" s="25" t="s">
        <v>7</v>
      </c>
      <c r="L62" s="25"/>
      <c r="M62" s="5" t="s">
        <v>8</v>
      </c>
    </row>
    <row r="63" spans="1:13" ht="43.5" customHeight="1" x14ac:dyDescent="0.3">
      <c r="A63" s="30"/>
      <c r="B63" s="31" t="s">
        <v>62</v>
      </c>
      <c r="C63" s="32" t="s">
        <v>9</v>
      </c>
      <c r="D63" s="32"/>
      <c r="E63" s="31" t="s">
        <v>63</v>
      </c>
      <c r="F63" s="35" t="s">
        <v>9</v>
      </c>
      <c r="G63" s="33"/>
      <c r="H63" s="33" t="s">
        <v>10</v>
      </c>
      <c r="I63" s="34"/>
      <c r="J63" s="34"/>
      <c r="K63" s="33" t="s">
        <v>10</v>
      </c>
      <c r="L63" s="33"/>
      <c r="M63" s="33" t="s">
        <v>10</v>
      </c>
    </row>
    <row r="64" spans="1:13" x14ac:dyDescent="0.3">
      <c r="A64" s="63" t="s">
        <v>11</v>
      </c>
      <c r="B64" s="86">
        <v>507</v>
      </c>
      <c r="C64" s="59"/>
      <c r="E64" s="65">
        <v>526</v>
      </c>
    </row>
    <row r="65" spans="1:13" x14ac:dyDescent="0.3">
      <c r="A65" s="63" t="s">
        <v>12</v>
      </c>
      <c r="B65" s="86">
        <v>472.8</v>
      </c>
      <c r="C65" s="59"/>
      <c r="E65" s="65">
        <v>489.2</v>
      </c>
    </row>
    <row r="67" spans="1:13" x14ac:dyDescent="0.3">
      <c r="A67" s="66" t="s">
        <v>76</v>
      </c>
      <c r="B67" s="67">
        <v>0.53739999999999999</v>
      </c>
      <c r="C67" s="94">
        <f>SQRT((B67*(1-B67))/$B$65)*TINV(0.05,$B$65)</f>
        <v>4.5058430241814856E-2</v>
      </c>
      <c r="E67" s="84">
        <v>0.50629999999999997</v>
      </c>
      <c r="F67" s="69">
        <f>SQRT((E67*(1-E67))/$E$65)*TINV(0.05,$E$65)</f>
        <v>4.4413667644779477E-2</v>
      </c>
      <c r="H67" s="45">
        <f>E67-B67</f>
        <v>-3.1100000000000017E-2</v>
      </c>
      <c r="I67" s="39">
        <f>(((H67)^2)^0.5)</f>
        <v>3.1100000000000017E-2</v>
      </c>
      <c r="J67" s="39">
        <f>(((((1-B67)*B67)/B$65)+(((1-E67)*E67)/E$65))^0.5)*(TINV(0.05,B$65+E$65-1))</f>
        <v>6.3188099092318095E-2</v>
      </c>
      <c r="K67" s="6" t="str">
        <f>IF(I67&gt;J67,"*"," ")</f>
        <v xml:space="preserve"> </v>
      </c>
      <c r="L67" s="41"/>
      <c r="M67" s="45">
        <f>(E67-B67)/B67</f>
        <v>-5.7871231857089721E-2</v>
      </c>
    </row>
    <row r="68" spans="1:13" x14ac:dyDescent="0.3">
      <c r="A68" s="66" t="s">
        <v>77</v>
      </c>
      <c r="B68" s="67">
        <v>0.45549999999999996</v>
      </c>
      <c r="C68" s="94">
        <f t="shared" ref="C68" si="28">SQRT((B68*(1-B68))/$B$65)*TINV(0.05,$B$65)</f>
        <v>4.5005702496159178E-2</v>
      </c>
      <c r="E68" s="84">
        <v>0.48090000000000005</v>
      </c>
      <c r="F68" s="69">
        <f t="shared" ref="F68" si="29">SQRT((E68*(1-E68))/$E$65)*TINV(0.05,$E$65)</f>
        <v>4.4384774117473533E-2</v>
      </c>
      <c r="H68" s="45">
        <f t="shared" ref="H68:H69" si="30">E68-B68</f>
        <v>2.5400000000000089E-2</v>
      </c>
      <c r="I68" s="39">
        <f t="shared" ref="I68:I69" si="31">(((H68)^2)^0.5)</f>
        <v>2.5400000000000089E-2</v>
      </c>
      <c r="J68" s="39">
        <f t="shared" ref="J68" si="32">(((((1-B68)*B68)/B$65)+(((1-E68)*E68)/E$65))^0.5)*(TINV(0.05,B$65+E$65-1))</f>
        <v>6.3130340801505785E-2</v>
      </c>
      <c r="K68" s="6" t="str">
        <f t="shared" ref="K68:K69" si="33">IF(I68&gt;J68,"*"," ")</f>
        <v xml:space="preserve"> </v>
      </c>
      <c r="L68" s="41"/>
      <c r="M68" s="45">
        <f t="shared" ref="M68:M69" si="34">(E68-B68)/B68</f>
        <v>5.5762897914380001E-2</v>
      </c>
    </row>
    <row r="69" spans="1:13" x14ac:dyDescent="0.3">
      <c r="A69" s="70" t="s">
        <v>78</v>
      </c>
      <c r="B69" s="71">
        <v>7.0999999999999995E-3</v>
      </c>
      <c r="C69" s="96">
        <f>SQRT((B69*(1-B69))/$B$65)*TINV(0.05,$B$65)</f>
        <v>7.5876334425351421E-3</v>
      </c>
      <c r="D69" s="73"/>
      <c r="E69" s="88">
        <v>1.2800000000000001E-2</v>
      </c>
      <c r="F69" s="74">
        <f>SQRT((E69*(1-E69))/$E$65)*TINV(0.05,$E$65)</f>
        <v>9.9859334909176579E-3</v>
      </c>
      <c r="G69" s="73"/>
      <c r="H69" s="49">
        <f t="shared" si="30"/>
        <v>5.7000000000000011E-3</v>
      </c>
      <c r="I69" s="50">
        <f t="shared" si="31"/>
        <v>5.7000000000000011E-3</v>
      </c>
      <c r="J69" s="50">
        <f>(((((1-B69)*B69)/B$65)+(((1-E69)*E69)/E$65))^0.5)*(TINV(0.05,B$65+E$65-1))</f>
        <v>1.2525898126108215E-2</v>
      </c>
      <c r="K69" s="7" t="str">
        <f t="shared" si="33"/>
        <v xml:space="preserve"> </v>
      </c>
      <c r="L69" s="51"/>
      <c r="M69" s="49">
        <f t="shared" si="34"/>
        <v>0.80281690140845086</v>
      </c>
    </row>
    <row r="71" spans="1:13" ht="27" customHeight="1" x14ac:dyDescent="0.3">
      <c r="A71" s="62" t="s">
        <v>80</v>
      </c>
    </row>
    <row r="72" spans="1:13" x14ac:dyDescent="0.3">
      <c r="A72" s="62" t="s">
        <v>84</v>
      </c>
    </row>
    <row r="74" spans="1:13" ht="48" x14ac:dyDescent="0.3">
      <c r="A74" s="20"/>
      <c r="B74" s="21"/>
      <c r="C74" s="22"/>
      <c r="D74" s="22"/>
      <c r="E74" s="23"/>
      <c r="F74" s="27"/>
      <c r="G74" s="24"/>
      <c r="H74" s="25" t="s">
        <v>6</v>
      </c>
      <c r="I74" s="26" t="s">
        <v>19</v>
      </c>
      <c r="J74" s="26" t="s">
        <v>20</v>
      </c>
      <c r="K74" s="25" t="s">
        <v>7</v>
      </c>
      <c r="L74" s="25"/>
      <c r="M74" s="5" t="s">
        <v>8</v>
      </c>
    </row>
    <row r="75" spans="1:13" ht="42.75" customHeight="1" x14ac:dyDescent="0.3">
      <c r="A75" s="30"/>
      <c r="B75" s="31" t="s">
        <v>62</v>
      </c>
      <c r="C75" s="32" t="s">
        <v>9</v>
      </c>
      <c r="D75" s="32"/>
      <c r="E75" s="31" t="s">
        <v>63</v>
      </c>
      <c r="F75" s="35" t="s">
        <v>9</v>
      </c>
      <c r="G75" s="33"/>
      <c r="H75" s="33" t="s">
        <v>10</v>
      </c>
      <c r="I75" s="34"/>
      <c r="J75" s="34"/>
      <c r="K75" s="33" t="s">
        <v>10</v>
      </c>
      <c r="L75" s="33"/>
      <c r="M75" s="33" t="s">
        <v>10</v>
      </c>
    </row>
    <row r="76" spans="1:13" x14ac:dyDescent="0.3">
      <c r="A76" s="63" t="s">
        <v>11</v>
      </c>
      <c r="B76" s="86">
        <v>457</v>
      </c>
      <c r="C76" s="59"/>
      <c r="E76" s="65">
        <v>422</v>
      </c>
    </row>
    <row r="77" spans="1:13" x14ac:dyDescent="0.3">
      <c r="A77" s="63" t="s">
        <v>12</v>
      </c>
      <c r="B77" s="86">
        <v>405.3</v>
      </c>
      <c r="C77" s="59"/>
      <c r="E77" s="65">
        <v>374.8</v>
      </c>
    </row>
    <row r="79" spans="1:13" x14ac:dyDescent="0.3">
      <c r="A79" s="66" t="s">
        <v>76</v>
      </c>
      <c r="B79" s="67">
        <v>0.57850000000000001</v>
      </c>
      <c r="C79" s="94">
        <f>SQRT((B79*(1-B79))/$B$77*TINV(0.05,$B$77))</f>
        <v>3.4390311409525885E-2</v>
      </c>
      <c r="E79" s="84">
        <v>0.59750000000000003</v>
      </c>
      <c r="F79" s="69">
        <f>SQRT((E79*(1-E79))/$E$77)*TINV(0.05,$E$77)</f>
        <v>4.9809007631606152E-2</v>
      </c>
      <c r="H79" s="45">
        <f>E79-B79</f>
        <v>1.9000000000000017E-2</v>
      </c>
      <c r="I79" s="39">
        <f>(((H79)^2)^0.5)</f>
        <v>1.9000000000000017E-2</v>
      </c>
      <c r="J79" s="39">
        <f>(((((1-B79)*B79)/B$77)+(((1-E79)*E79)/E$77))^0.5)*(TINV(0.05,B$77+E$77-1))</f>
        <v>6.9216264840132893E-2</v>
      </c>
      <c r="K79" s="6" t="str">
        <f>IF(I79&gt;J79,"*"," ")</f>
        <v xml:space="preserve"> </v>
      </c>
      <c r="L79" s="41"/>
      <c r="M79" s="45">
        <f>(E79-B79)/B79</f>
        <v>3.2843560933448604E-2</v>
      </c>
    </row>
    <row r="80" spans="1:13" x14ac:dyDescent="0.3">
      <c r="A80" s="66" t="s">
        <v>77</v>
      </c>
      <c r="B80" s="67">
        <v>0.41639999999999999</v>
      </c>
      <c r="C80" s="94">
        <f t="shared" ref="C80" si="35">SQRT((B80*(1-B80))/$B$77*TINV(0.05,$B$77))</f>
        <v>3.433196327984922E-2</v>
      </c>
      <c r="E80" s="84">
        <v>0.39439999999999997</v>
      </c>
      <c r="F80" s="69">
        <f t="shared" ref="F80" si="36">SQRT((E80*(1-E80))/$E$77)*TINV(0.05,$E$77)</f>
        <v>4.9638354737684749E-2</v>
      </c>
      <c r="H80" s="45">
        <f t="shared" ref="H80:H81" si="37">E80-B80</f>
        <v>-2.200000000000002E-2</v>
      </c>
      <c r="I80" s="39">
        <f t="shared" ref="I80:I81" si="38">(((H80)^2)^0.5)</f>
        <v>2.200000000000002E-2</v>
      </c>
      <c r="J80" s="39">
        <f t="shared" ref="J80" si="39">(((((1-B80)*B80)/B$77)+(((1-E80)*E80)/E$77))^0.5)*(TINV(0.05,B$77+E$77-1))</f>
        <v>6.9037073140826757E-2</v>
      </c>
      <c r="K80" s="6" t="str">
        <f t="shared" ref="K80:K81" si="40">IF(I80&gt;J80,"*"," ")</f>
        <v xml:space="preserve"> </v>
      </c>
      <c r="L80" s="41"/>
      <c r="M80" s="45">
        <f t="shared" ref="M80:M81" si="41">(E80-B80)/B80</f>
        <v>-5.2833813640730115E-2</v>
      </c>
    </row>
    <row r="81" spans="1:13" x14ac:dyDescent="0.3">
      <c r="A81" s="70" t="s">
        <v>78</v>
      </c>
      <c r="B81" s="71">
        <v>5.1000000000000004E-3</v>
      </c>
      <c r="C81" s="96">
        <f>SQRT((B81*(1-B81))/$B$77*TINV(0.05,$B$77))</f>
        <v>4.9608996347467989E-3</v>
      </c>
      <c r="D81" s="73"/>
      <c r="E81" s="88">
        <v>0</v>
      </c>
      <c r="F81" s="74">
        <f>SQRT((E81*(1-E81))/$E$77)*TINV(0.05,$E$77)</f>
        <v>0</v>
      </c>
      <c r="G81" s="73"/>
      <c r="H81" s="49">
        <f t="shared" si="37"/>
        <v>-5.1000000000000004E-3</v>
      </c>
      <c r="I81" s="50">
        <f t="shared" si="38"/>
        <v>5.1000000000000004E-3</v>
      </c>
      <c r="J81" s="50">
        <f>(((((1-B81)*B81)/B$77)+(((1-E81)*E81)/E$77))^0.5)*(TINV(0.05,B$77+E$77-1))</f>
        <v>6.9456017923497874E-3</v>
      </c>
      <c r="K81" s="7" t="str">
        <f t="shared" si="40"/>
        <v xml:space="preserve"> </v>
      </c>
      <c r="L81" s="51"/>
      <c r="M81" s="49">
        <f t="shared" si="41"/>
        <v>-1</v>
      </c>
    </row>
    <row r="83" spans="1:13" ht="27" customHeight="1" x14ac:dyDescent="0.3">
      <c r="A83" s="62" t="s">
        <v>80</v>
      </c>
    </row>
    <row r="84" spans="1:13" x14ac:dyDescent="0.3">
      <c r="A84" s="62" t="s">
        <v>85</v>
      </c>
    </row>
    <row r="86" spans="1:13" ht="48" x14ac:dyDescent="0.3">
      <c r="A86" s="20"/>
      <c r="B86" s="21"/>
      <c r="C86" s="22"/>
      <c r="D86" s="22"/>
      <c r="E86" s="23"/>
      <c r="F86" s="27"/>
      <c r="G86" s="24"/>
      <c r="H86" s="25" t="s">
        <v>6</v>
      </c>
      <c r="I86" s="26" t="s">
        <v>19</v>
      </c>
      <c r="J86" s="26" t="s">
        <v>20</v>
      </c>
      <c r="K86" s="25" t="s">
        <v>7</v>
      </c>
      <c r="L86" s="25"/>
      <c r="M86" s="5" t="s">
        <v>8</v>
      </c>
    </row>
    <row r="87" spans="1:13" ht="42.75" customHeight="1" x14ac:dyDescent="0.3">
      <c r="A87" s="30"/>
      <c r="B87" s="31" t="s">
        <v>62</v>
      </c>
      <c r="C87" s="32" t="s">
        <v>9</v>
      </c>
      <c r="D87" s="32"/>
      <c r="E87" s="31" t="s">
        <v>63</v>
      </c>
      <c r="F87" s="35" t="s">
        <v>9</v>
      </c>
      <c r="G87" s="33"/>
      <c r="H87" s="33" t="s">
        <v>10</v>
      </c>
      <c r="I87" s="34"/>
      <c r="J87" s="34"/>
      <c r="K87" s="33" t="s">
        <v>10</v>
      </c>
      <c r="L87" s="33"/>
      <c r="M87" s="33" t="s">
        <v>10</v>
      </c>
    </row>
    <row r="88" spans="1:13" x14ac:dyDescent="0.3">
      <c r="A88" s="63" t="s">
        <v>11</v>
      </c>
      <c r="B88" s="86">
        <v>196</v>
      </c>
      <c r="C88" s="59"/>
      <c r="E88" s="65">
        <v>191</v>
      </c>
    </row>
    <row r="89" spans="1:13" x14ac:dyDescent="0.3">
      <c r="A89" s="63" t="s">
        <v>12</v>
      </c>
      <c r="B89" s="86">
        <v>190.5</v>
      </c>
      <c r="C89" s="59"/>
      <c r="E89" s="65">
        <v>185.4</v>
      </c>
    </row>
    <row r="91" spans="1:13" x14ac:dyDescent="0.3">
      <c r="A91" s="66" t="s">
        <v>76</v>
      </c>
      <c r="B91" s="67">
        <v>0.5756</v>
      </c>
      <c r="C91" s="94">
        <f>SQRT((B91*(1-B91))/$B$89*TINV(0.05,$B$89))</f>
        <v>5.0293539230667525E-2</v>
      </c>
      <c r="E91" s="84">
        <v>0.5625</v>
      </c>
      <c r="F91" s="119">
        <f>SQRT((E91*(1-E91))/$E$89)*TINV(0.05,$E$89)</f>
        <v>7.1877652405463996E-2</v>
      </c>
      <c r="H91" s="45">
        <f>E91-B91</f>
        <v>-1.3100000000000001E-2</v>
      </c>
      <c r="I91" s="39">
        <f>(((H91)^2)^0.5)</f>
        <v>1.3100000000000001E-2</v>
      </c>
      <c r="J91" s="39">
        <f>(((((1-B91)*B91)/B$89)+(((1-E91)*E91)/E$89))^0.5)*(TINV(0.05,B$89+E$89-1))</f>
        <v>0.10045027350483829</v>
      </c>
      <c r="K91" s="6" t="str">
        <f>IF(I91&gt;J91,"*"," ")</f>
        <v xml:space="preserve"> </v>
      </c>
      <c r="L91" s="41"/>
      <c r="M91" s="45">
        <f>(E91-B91)/B91</f>
        <v>-2.2758860319666434E-2</v>
      </c>
    </row>
    <row r="92" spans="1:13" x14ac:dyDescent="0.3">
      <c r="A92" s="66" t="s">
        <v>77</v>
      </c>
      <c r="B92" s="67">
        <v>0.41</v>
      </c>
      <c r="C92" s="94">
        <f t="shared" ref="C92" si="42">SQRT((B92*(1-B92))/$B$89*TINV(0.05,$B$89))</f>
        <v>5.0047461318123508E-2</v>
      </c>
      <c r="E92" s="84">
        <v>0.43290000000000001</v>
      </c>
      <c r="F92" s="119">
        <f t="shared" ref="F92" si="43">SQRT((E92*(1-E92))/$E$89)*TINV(0.05,$E$89)</f>
        <v>7.179053811663999E-2</v>
      </c>
      <c r="H92" s="45">
        <f t="shared" ref="H92:H93" si="44">E92-B92</f>
        <v>2.2900000000000031E-2</v>
      </c>
      <c r="I92" s="39">
        <f t="shared" ref="I92:I93" si="45">(((H92)^2)^0.5)</f>
        <v>2.2900000000000031E-2</v>
      </c>
      <c r="J92" s="39">
        <f t="shared" ref="J92" si="46">(((((1-B92)*B92)/B$89)+(((1-E92)*E92)/E$89))^0.5)*(TINV(0.05,B$89+E$89-1))</f>
        <v>0.10014701909119784</v>
      </c>
      <c r="K92" s="6" t="str">
        <f t="shared" ref="K92:K93" si="47">IF(I92&gt;J92,"*"," ")</f>
        <v xml:space="preserve"> </v>
      </c>
      <c r="L92" s="41"/>
      <c r="M92" s="45">
        <f t="shared" ref="M92:M93" si="48">(E92-B92)/B92</f>
        <v>5.5853658536585443E-2</v>
      </c>
    </row>
    <row r="93" spans="1:13" x14ac:dyDescent="0.3">
      <c r="A93" s="70" t="s">
        <v>78</v>
      </c>
      <c r="B93" s="71">
        <v>1.44E-2</v>
      </c>
      <c r="C93" s="96">
        <f>SQRT((B93*(1-B93))/$B$89*TINV(0.05,$B$89))</f>
        <v>1.2122598228340721E-2</v>
      </c>
      <c r="D93" s="73"/>
      <c r="E93" s="88">
        <v>4.5999999999999999E-3</v>
      </c>
      <c r="F93" s="74">
        <f>SQRT((E93*(1-E93))/$E$89)*TINV(0.05,$E$89)</f>
        <v>9.8044068825304375E-3</v>
      </c>
      <c r="G93" s="73"/>
      <c r="H93" s="49">
        <f t="shared" si="44"/>
        <v>-9.7999999999999997E-3</v>
      </c>
      <c r="I93" s="50">
        <f t="shared" si="45"/>
        <v>9.7999999999999997E-3</v>
      </c>
      <c r="J93" s="50">
        <f>(((((1-B93)*B93)/B$89)+(((1-E93)*E93)/E$89))^0.5)*(TINV(0.05,B$89+E$89-1))</f>
        <v>1.9584375383385085E-2</v>
      </c>
      <c r="K93" s="7" t="str">
        <f t="shared" si="47"/>
        <v xml:space="preserve"> </v>
      </c>
      <c r="L93" s="51"/>
      <c r="M93" s="49">
        <f t="shared" si="48"/>
        <v>-0.68055555555555558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5"/>
  <sheetViews>
    <sheetView topLeftCell="A217"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197</v>
      </c>
    </row>
    <row r="4" spans="1:13" ht="18.75" x14ac:dyDescent="0.25">
      <c r="A4" s="61" t="s">
        <v>112</v>
      </c>
    </row>
    <row r="6" spans="1:13" ht="30.75" customHeight="1" x14ac:dyDescent="0.25">
      <c r="A6" s="62" t="s">
        <v>86</v>
      </c>
    </row>
    <row r="7" spans="1:13" ht="15" x14ac:dyDescent="0.25">
      <c r="A7" s="62" t="s">
        <v>64</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1160</v>
      </c>
      <c r="E11" s="65">
        <v>1139</v>
      </c>
      <c r="I11" s="137"/>
      <c r="J11" s="137"/>
      <c r="L11" s="41"/>
      <c r="M11" s="41"/>
    </row>
    <row r="12" spans="1:13" ht="15" x14ac:dyDescent="0.25">
      <c r="A12" s="63" t="s">
        <v>12</v>
      </c>
      <c r="B12" s="64">
        <v>921.8</v>
      </c>
      <c r="E12" s="65">
        <v>908.7</v>
      </c>
      <c r="I12" s="137"/>
      <c r="J12" s="137"/>
      <c r="L12" s="41"/>
      <c r="M12" s="41"/>
    </row>
    <row r="14" spans="1:13" ht="15" x14ac:dyDescent="0.25">
      <c r="A14" s="66" t="s">
        <v>87</v>
      </c>
      <c r="B14" s="67">
        <v>0.67569999999999997</v>
      </c>
      <c r="C14" s="94">
        <f t="shared" ref="C14:C20" si="0">SQRT((B14*(1-B14))/$B$12)*TINV(0.05,$B$12)</f>
        <v>3.0258770591219265E-2</v>
      </c>
      <c r="E14" s="84">
        <v>0.68049999999999999</v>
      </c>
      <c r="F14" s="69">
        <f t="shared" ref="F14:F20" si="1">SQRT((E14*(1-E14))/$E$12)*TINV(0.05,$E$12)</f>
        <v>3.0357542431111325E-2</v>
      </c>
      <c r="H14" s="45">
        <f t="shared" ref="H14:H21" si="2">E14-B14</f>
        <v>4.8000000000000265E-3</v>
      </c>
      <c r="I14" s="39">
        <f t="shared" ref="I14:I21" si="3">(((H14)^2)^0.5)</f>
        <v>4.8000000000000265E-3</v>
      </c>
      <c r="J14" s="39">
        <f t="shared" ref="J14:J20" si="4">(((((1-B14)*B14)/B$12)+(((1-E14)*E14)/E$12))^0.5)*(TINV(0.05,B$12+E$12-1))</f>
        <v>4.2833876241639424E-2</v>
      </c>
      <c r="K14" s="6" t="str">
        <f t="shared" ref="K14:K21" si="5">IF(I14&gt;J14,"*"," ")</f>
        <v xml:space="preserve"> </v>
      </c>
      <c r="L14" s="41"/>
      <c r="M14" s="45">
        <f t="shared" ref="M14:M21" si="6">(E14-B14)/B14</f>
        <v>7.1037442652064917E-3</v>
      </c>
    </row>
    <row r="15" spans="1:13" ht="15" x14ac:dyDescent="0.25">
      <c r="A15" s="66" t="s">
        <v>88</v>
      </c>
      <c r="B15" s="67">
        <v>0.34630000000000005</v>
      </c>
      <c r="C15" s="94">
        <f t="shared" si="0"/>
        <v>3.0755042619403674E-2</v>
      </c>
      <c r="E15" s="84">
        <v>0.40460000000000002</v>
      </c>
      <c r="F15" s="69">
        <f t="shared" si="1"/>
        <v>3.1954679724948407E-2</v>
      </c>
      <c r="H15" s="45">
        <f t="shared" si="2"/>
        <v>5.8299999999999963E-2</v>
      </c>
      <c r="I15" s="39">
        <f t="shared" si="3"/>
        <v>5.8299999999999963E-2</v>
      </c>
      <c r="J15" s="39">
        <f t="shared" si="4"/>
        <v>4.4321195956742269E-2</v>
      </c>
      <c r="K15" s="36" t="str">
        <f t="shared" si="5"/>
        <v>*</v>
      </c>
      <c r="L15" s="41"/>
      <c r="M15" s="45">
        <f t="shared" si="6"/>
        <v>0.16835114062951184</v>
      </c>
    </row>
    <row r="16" spans="1:13" ht="15" x14ac:dyDescent="0.25">
      <c r="A16" s="66" t="s">
        <v>89</v>
      </c>
      <c r="B16" s="67">
        <v>0.32939999999999997</v>
      </c>
      <c r="C16" s="94">
        <f t="shared" si="0"/>
        <v>3.03804650040186E-2</v>
      </c>
      <c r="E16" s="84">
        <v>0.27589999999999998</v>
      </c>
      <c r="F16" s="69">
        <f t="shared" si="1"/>
        <v>2.9099949725025342E-2</v>
      </c>
      <c r="H16" s="45">
        <f t="shared" si="2"/>
        <v>-5.3499999999999992E-2</v>
      </c>
      <c r="I16" s="39">
        <f t="shared" si="3"/>
        <v>5.3499999999999992E-2</v>
      </c>
      <c r="J16" s="39">
        <f t="shared" si="4"/>
        <v>4.2040907224234363E-2</v>
      </c>
      <c r="K16" s="36" t="str">
        <f t="shared" si="5"/>
        <v>*</v>
      </c>
      <c r="L16" s="41"/>
      <c r="M16" s="45">
        <f t="shared" si="6"/>
        <v>-0.16241651487553127</v>
      </c>
    </row>
    <row r="17" spans="1:13" ht="15" x14ac:dyDescent="0.25">
      <c r="A17" s="66" t="s">
        <v>90</v>
      </c>
      <c r="B17" s="67">
        <v>0.1351</v>
      </c>
      <c r="C17" s="94">
        <f t="shared" si="0"/>
        <v>2.2095888413045751E-2</v>
      </c>
      <c r="E17" s="84">
        <v>0.17280000000000001</v>
      </c>
      <c r="F17" s="69">
        <f t="shared" si="1"/>
        <v>2.4614682974539396E-2</v>
      </c>
      <c r="H17" s="45">
        <f t="shared" si="2"/>
        <v>3.7700000000000011E-2</v>
      </c>
      <c r="I17" s="39">
        <f t="shared" si="3"/>
        <v>3.7700000000000011E-2</v>
      </c>
      <c r="J17" s="39">
        <f t="shared" si="4"/>
        <v>3.3055408471209809E-2</v>
      </c>
      <c r="K17" s="36" t="str">
        <f t="shared" si="5"/>
        <v>*</v>
      </c>
      <c r="L17" s="41"/>
      <c r="M17" s="45">
        <f t="shared" si="6"/>
        <v>0.27905255366395271</v>
      </c>
    </row>
    <row r="18" spans="1:13" ht="15" x14ac:dyDescent="0.25">
      <c r="A18" s="66" t="s">
        <v>91</v>
      </c>
      <c r="B18" s="67">
        <v>8.4900000000000003E-2</v>
      </c>
      <c r="C18" s="94">
        <f t="shared" si="0"/>
        <v>1.8017269210280015E-2</v>
      </c>
      <c r="E18" s="84">
        <v>6.0700000000000004E-2</v>
      </c>
      <c r="F18" s="69">
        <f t="shared" si="1"/>
        <v>1.5545819518664985E-2</v>
      </c>
      <c r="H18" s="45">
        <f t="shared" si="2"/>
        <v>-2.4199999999999999E-2</v>
      </c>
      <c r="I18" s="39">
        <f t="shared" si="3"/>
        <v>2.4199999999999999E-2</v>
      </c>
      <c r="J18" s="39">
        <f t="shared" si="4"/>
        <v>2.3781216359141547E-2</v>
      </c>
      <c r="K18" s="36" t="str">
        <f t="shared" si="5"/>
        <v>*</v>
      </c>
      <c r="L18" s="41"/>
      <c r="M18" s="45">
        <f t="shared" si="6"/>
        <v>-0.28504122497055356</v>
      </c>
    </row>
    <row r="19" spans="1:13" ht="15" x14ac:dyDescent="0.25">
      <c r="A19" s="66" t="s">
        <v>92</v>
      </c>
      <c r="B19" s="67">
        <v>5.8499999999999996E-2</v>
      </c>
      <c r="C19" s="94">
        <f t="shared" si="0"/>
        <v>1.5170117343808716E-2</v>
      </c>
      <c r="E19" s="84">
        <v>4.07E-2</v>
      </c>
      <c r="F19" s="69">
        <f t="shared" si="1"/>
        <v>1.2864459425435435E-2</v>
      </c>
      <c r="H19" s="45">
        <f t="shared" si="2"/>
        <v>-1.7799999999999996E-2</v>
      </c>
      <c r="I19" s="39">
        <f t="shared" si="3"/>
        <v>1.7799999999999996E-2</v>
      </c>
      <c r="J19" s="39">
        <f t="shared" si="4"/>
        <v>1.9877227225881856E-2</v>
      </c>
      <c r="K19" s="6" t="str">
        <f t="shared" si="5"/>
        <v xml:space="preserve"> </v>
      </c>
      <c r="L19" s="41"/>
      <c r="M19" s="45">
        <f t="shared" si="6"/>
        <v>-0.30427350427350425</v>
      </c>
    </row>
    <row r="20" spans="1:13" ht="15" x14ac:dyDescent="0.25">
      <c r="A20" s="66" t="s">
        <v>93</v>
      </c>
      <c r="B20" s="67">
        <v>2.63E-2</v>
      </c>
      <c r="C20" s="94">
        <f t="shared" si="0"/>
        <v>1.034406650729321E-2</v>
      </c>
      <c r="E20" s="84">
        <v>0.02</v>
      </c>
      <c r="F20" s="69">
        <f t="shared" si="1"/>
        <v>9.1147581656986273E-3</v>
      </c>
      <c r="H20" s="45">
        <f t="shared" si="2"/>
        <v>-6.3E-3</v>
      </c>
      <c r="I20" s="39">
        <f t="shared" si="3"/>
        <v>6.3E-3</v>
      </c>
      <c r="J20" s="39">
        <f t="shared" si="4"/>
        <v>1.3777783003964112E-2</v>
      </c>
      <c r="K20" s="6" t="str">
        <f t="shared" si="5"/>
        <v xml:space="preserve"> </v>
      </c>
      <c r="L20" s="41"/>
      <c r="M20" s="45">
        <f t="shared" si="6"/>
        <v>-0.23954372623574144</v>
      </c>
    </row>
    <row r="21" spans="1:13" ht="15" x14ac:dyDescent="0.25">
      <c r="A21" s="70" t="s">
        <v>78</v>
      </c>
      <c r="B21" s="71">
        <v>0.10439999999999999</v>
      </c>
      <c r="C21" s="96">
        <f>SQRT((B21*(1-B21))/$B$12)*TINV(0.05,$B$12)</f>
        <v>1.976551509754039E-2</v>
      </c>
      <c r="D21" s="73"/>
      <c r="E21" s="88">
        <v>8.5999999999999993E-2</v>
      </c>
      <c r="F21" s="74">
        <f>SQRT((E21*(1-E21))/$E$12)*TINV(0.05,$E$12)</f>
        <v>1.825321789608228E-2</v>
      </c>
      <c r="G21" s="73"/>
      <c r="H21" s="49">
        <f t="shared" si="2"/>
        <v>-1.84E-2</v>
      </c>
      <c r="I21" s="50">
        <f t="shared" si="3"/>
        <v>1.84E-2</v>
      </c>
      <c r="J21" s="50">
        <f>(((((1-B21)*B21)/B$12)+(((1-E21)*E21)/E$12))^0.5)*(TINV(0.05,B$12+E$12-1))</f>
        <v>2.6886766445468571E-2</v>
      </c>
      <c r="K21" s="7" t="str">
        <f t="shared" si="5"/>
        <v xml:space="preserve"> </v>
      </c>
      <c r="L21" s="51"/>
      <c r="M21" s="49">
        <f t="shared" si="6"/>
        <v>-0.17624521072796936</v>
      </c>
    </row>
    <row r="23" spans="1:13" ht="15" x14ac:dyDescent="0.25">
      <c r="A23" s="77" t="s">
        <v>48</v>
      </c>
      <c r="B23" s="78"/>
      <c r="C23" s="98"/>
      <c r="D23" s="80"/>
      <c r="E23" s="81"/>
      <c r="F23" s="105"/>
      <c r="G23" s="83"/>
      <c r="H23" s="83"/>
      <c r="I23" s="83"/>
      <c r="J23" s="83"/>
      <c r="K23" s="83"/>
      <c r="L23" s="83"/>
      <c r="M23" s="83"/>
    </row>
    <row r="24" spans="1:13" s="55" customFormat="1" ht="15" x14ac:dyDescent="0.25">
      <c r="A24" s="106"/>
      <c r="B24" s="107"/>
      <c r="C24" s="108"/>
      <c r="D24" s="109"/>
      <c r="E24" s="110"/>
      <c r="F24" s="111"/>
      <c r="G24" s="112"/>
      <c r="H24" s="112"/>
      <c r="I24" s="112"/>
      <c r="J24" s="112"/>
      <c r="K24" s="112"/>
      <c r="L24" s="112"/>
      <c r="M24" s="112"/>
    </row>
    <row r="25" spans="1:13" ht="30" customHeight="1" x14ac:dyDescent="0.25">
      <c r="A25" s="62" t="s">
        <v>86</v>
      </c>
      <c r="B25" s="113"/>
    </row>
    <row r="26" spans="1:13" ht="15" x14ac:dyDescent="0.25">
      <c r="A26" s="62" t="s">
        <v>50</v>
      </c>
    </row>
    <row r="27" spans="1:13" ht="15" x14ac:dyDescent="0.25">
      <c r="A27" s="62"/>
    </row>
    <row r="28" spans="1:13" ht="48" x14ac:dyDescent="0.25">
      <c r="A28" s="20"/>
      <c r="B28" s="21"/>
      <c r="C28" s="22"/>
      <c r="D28" s="22"/>
      <c r="E28" s="23"/>
      <c r="F28" s="27"/>
      <c r="G28" s="24"/>
      <c r="H28" s="25" t="s">
        <v>6</v>
      </c>
      <c r="I28" s="26" t="s">
        <v>19</v>
      </c>
      <c r="J28" s="26" t="s">
        <v>20</v>
      </c>
      <c r="K28" s="25" t="s">
        <v>7</v>
      </c>
      <c r="L28" s="25"/>
      <c r="M28" s="5" t="s">
        <v>8</v>
      </c>
    </row>
    <row r="29" spans="1:13" ht="43.5" customHeight="1" x14ac:dyDescent="0.25">
      <c r="A29" s="30"/>
      <c r="B29" s="31" t="s">
        <v>62</v>
      </c>
      <c r="C29" s="32" t="s">
        <v>9</v>
      </c>
      <c r="D29" s="32"/>
      <c r="E29" s="31" t="s">
        <v>63</v>
      </c>
      <c r="F29" s="35" t="s">
        <v>9</v>
      </c>
      <c r="G29" s="33"/>
      <c r="H29" s="33" t="s">
        <v>10</v>
      </c>
      <c r="I29" s="34"/>
      <c r="J29" s="34"/>
      <c r="K29" s="33" t="s">
        <v>10</v>
      </c>
      <c r="L29" s="33"/>
      <c r="M29" s="33" t="s">
        <v>10</v>
      </c>
    </row>
    <row r="30" spans="1:13" ht="15" x14ac:dyDescent="0.25">
      <c r="A30" s="63" t="s">
        <v>11</v>
      </c>
      <c r="B30" s="64">
        <v>510</v>
      </c>
      <c r="C30" s="59"/>
      <c r="E30" s="65">
        <v>526</v>
      </c>
    </row>
    <row r="31" spans="1:13" ht="15" x14ac:dyDescent="0.25">
      <c r="A31" s="63" t="s">
        <v>12</v>
      </c>
      <c r="B31" s="64">
        <v>389.8</v>
      </c>
      <c r="C31" s="59"/>
      <c r="E31" s="65">
        <v>404.3</v>
      </c>
    </row>
    <row r="33" spans="1:13" ht="15" x14ac:dyDescent="0.25">
      <c r="A33" s="66" t="s">
        <v>87</v>
      </c>
      <c r="B33" s="67">
        <v>0.75879999999999992</v>
      </c>
      <c r="C33" s="94">
        <f>SQRT((B33*(1-B33))/$B$31)*TINV(0.05,$B$31)</f>
        <v>4.2602277393138432E-2</v>
      </c>
      <c r="E33" s="84">
        <v>0.75190000000000001</v>
      </c>
      <c r="F33" s="69">
        <f>SQRT((E33*(1-E33))/$E$31)*TINV(0.05,$E$31)</f>
        <v>4.222723588014328E-2</v>
      </c>
      <c r="H33" s="45">
        <f>E33-B33</f>
        <v>-6.8999999999999062E-3</v>
      </c>
      <c r="I33" s="39">
        <f>(((H33)^2)^0.5)</f>
        <v>6.8999999999999062E-3</v>
      </c>
      <c r="J33" s="39">
        <f>(((((1-B33)*B33)/B$31)+(((1-E33)*E33)/E$31))^0.5)*(TINV(0.05,B$31+E$31-1))</f>
        <v>5.9892327217408274E-2</v>
      </c>
      <c r="K33" s="6" t="str">
        <f>IF(I33&gt;J33,"*"," ")</f>
        <v xml:space="preserve"> </v>
      </c>
      <c r="L33" s="41"/>
      <c r="M33" s="45">
        <f>(E33-B33)/B33</f>
        <v>-9.09330521876635E-3</v>
      </c>
    </row>
    <row r="34" spans="1:13" ht="15" x14ac:dyDescent="0.25">
      <c r="A34" s="66" t="s">
        <v>88</v>
      </c>
      <c r="B34" s="67">
        <v>0.41460000000000002</v>
      </c>
      <c r="C34" s="94">
        <f t="shared" ref="C34:C39" si="7">SQRT((B34*(1-B34))/$B$31)*TINV(0.05,$B$31)</f>
        <v>4.9059318493712416E-2</v>
      </c>
      <c r="E34" s="84">
        <v>0.46350000000000002</v>
      </c>
      <c r="F34" s="69">
        <f t="shared" ref="F34:F39" si="8">SQRT((E34*(1-E34))/$E$31)*TINV(0.05,$E$31)</f>
        <v>4.8753855079044277E-2</v>
      </c>
      <c r="H34" s="45">
        <f t="shared" ref="H34:H38" si="9">E34-B34</f>
        <v>4.8899999999999999E-2</v>
      </c>
      <c r="I34" s="39">
        <f t="shared" ref="I34:I38" si="10">(((H34)^2)^0.5)</f>
        <v>4.8899999999999999E-2</v>
      </c>
      <c r="J34" s="39">
        <f t="shared" ref="J34:J39" si="11">(((((1-B34)*B34)/B$31)+(((1-E34)*E34)/E$31))^0.5)*(TINV(0.05,B$31+E$31-1))</f>
        <v>6.9058875461533664E-2</v>
      </c>
      <c r="K34" s="6" t="str">
        <f t="shared" ref="K34:K38" si="12">IF(I34&gt;J34,"*"," ")</f>
        <v xml:space="preserve"> </v>
      </c>
      <c r="L34" s="41"/>
      <c r="M34" s="45">
        <f t="shared" ref="M34:M38" si="13">(E34-B34)/B34</f>
        <v>0.11794500723589001</v>
      </c>
    </row>
    <row r="35" spans="1:13" ht="15" x14ac:dyDescent="0.25">
      <c r="A35" s="66" t="s">
        <v>89</v>
      </c>
      <c r="B35" s="67">
        <v>0.34420000000000001</v>
      </c>
      <c r="C35" s="94">
        <f t="shared" si="7"/>
        <v>4.7312036492050527E-2</v>
      </c>
      <c r="E35" s="84">
        <v>0.28839999999999999</v>
      </c>
      <c r="F35" s="69">
        <f t="shared" si="8"/>
        <v>4.4290932845343564E-2</v>
      </c>
      <c r="H35" s="45">
        <f t="shared" si="9"/>
        <v>-5.5800000000000016E-2</v>
      </c>
      <c r="I35" s="39">
        <f t="shared" si="10"/>
        <v>5.5800000000000016E-2</v>
      </c>
      <c r="J35" s="39">
        <f t="shared" si="11"/>
        <v>6.4708919756402458E-2</v>
      </c>
      <c r="K35" s="6" t="str">
        <f t="shared" si="12"/>
        <v xml:space="preserve"> </v>
      </c>
      <c r="L35" s="41"/>
      <c r="M35" s="45">
        <f t="shared" si="13"/>
        <v>-0.16211504938988963</v>
      </c>
    </row>
    <row r="36" spans="1:13" ht="15" x14ac:dyDescent="0.25">
      <c r="A36" s="66" t="s">
        <v>90</v>
      </c>
      <c r="B36" s="67">
        <v>0.12210000000000001</v>
      </c>
      <c r="C36" s="94">
        <f t="shared" si="7"/>
        <v>3.2603247397984703E-2</v>
      </c>
      <c r="E36" s="84">
        <v>0.1336</v>
      </c>
      <c r="F36" s="69">
        <f t="shared" si="8"/>
        <v>3.3263020276613237E-2</v>
      </c>
      <c r="H36" s="45">
        <f t="shared" si="9"/>
        <v>1.1499999999999982E-2</v>
      </c>
      <c r="I36" s="39">
        <f t="shared" si="10"/>
        <v>1.1499999999999982E-2</v>
      </c>
      <c r="J36" s="39">
        <f t="shared" si="11"/>
        <v>4.6505630556966028E-2</v>
      </c>
      <c r="K36" s="6" t="str">
        <f t="shared" si="12"/>
        <v xml:space="preserve"> </v>
      </c>
      <c r="L36" s="41"/>
      <c r="M36" s="45">
        <f t="shared" si="13"/>
        <v>9.4185094185094034E-2</v>
      </c>
    </row>
    <row r="37" spans="1:13" ht="15" x14ac:dyDescent="0.25">
      <c r="A37" s="66" t="s">
        <v>91</v>
      </c>
      <c r="B37" s="67">
        <v>7.2499999999999995E-2</v>
      </c>
      <c r="C37" s="94">
        <f t="shared" si="7"/>
        <v>2.5822986335079717E-2</v>
      </c>
      <c r="E37" s="84">
        <v>5.0900000000000001E-2</v>
      </c>
      <c r="F37" s="69">
        <f t="shared" si="8"/>
        <v>2.1488896173343385E-2</v>
      </c>
      <c r="H37" s="45">
        <f t="shared" si="9"/>
        <v>-2.1599999999999994E-2</v>
      </c>
      <c r="I37" s="39">
        <f t="shared" si="10"/>
        <v>2.1599999999999994E-2</v>
      </c>
      <c r="J37" s="39">
        <f t="shared" si="11"/>
        <v>3.3542891924283377E-2</v>
      </c>
      <c r="K37" s="6" t="str">
        <f t="shared" si="12"/>
        <v xml:space="preserve"> </v>
      </c>
      <c r="L37" s="41"/>
      <c r="M37" s="45">
        <f t="shared" si="13"/>
        <v>-0.29793103448275854</v>
      </c>
    </row>
    <row r="38" spans="1:13" ht="15" x14ac:dyDescent="0.25">
      <c r="A38" s="66" t="s">
        <v>92</v>
      </c>
      <c r="B38" s="67">
        <v>6.1799999999999994E-2</v>
      </c>
      <c r="C38" s="94">
        <f t="shared" si="7"/>
        <v>2.397852445772632E-2</v>
      </c>
      <c r="E38" s="84">
        <v>3.5699999999999996E-2</v>
      </c>
      <c r="F38" s="69">
        <f t="shared" si="8"/>
        <v>1.8140089317724324E-2</v>
      </c>
      <c r="H38" s="45">
        <f t="shared" si="9"/>
        <v>-2.6099999999999998E-2</v>
      </c>
      <c r="I38" s="39">
        <f t="shared" si="10"/>
        <v>2.6099999999999998E-2</v>
      </c>
      <c r="J38" s="39">
        <f t="shared" si="11"/>
        <v>3.0020668679409786E-2</v>
      </c>
      <c r="K38" s="6" t="str">
        <f t="shared" si="12"/>
        <v xml:space="preserve"> </v>
      </c>
      <c r="L38" s="41"/>
      <c r="M38" s="45">
        <f t="shared" si="13"/>
        <v>-0.42233009708737868</v>
      </c>
    </row>
    <row r="39" spans="1:13" ht="15" x14ac:dyDescent="0.25">
      <c r="A39" s="66" t="s">
        <v>93</v>
      </c>
      <c r="B39" s="67">
        <v>1.0700000000000001E-2</v>
      </c>
      <c r="C39" s="94">
        <f t="shared" si="7"/>
        <v>1.0245576405343428E-2</v>
      </c>
      <c r="E39" s="84">
        <v>1.5300000000000001E-2</v>
      </c>
      <c r="F39" s="69">
        <f t="shared" si="8"/>
        <v>1.2000432930147961E-2</v>
      </c>
      <c r="H39" s="45">
        <f t="shared" ref="H39:H40" si="14">E39-B39</f>
        <v>4.5999999999999999E-3</v>
      </c>
      <c r="I39" s="39">
        <f t="shared" ref="I39:I40" si="15">(((H39)^2)^0.5)</f>
        <v>4.5999999999999999E-3</v>
      </c>
      <c r="J39" s="39">
        <f t="shared" si="11"/>
        <v>1.5755177752382693E-2</v>
      </c>
      <c r="K39" s="6" t="str">
        <f t="shared" ref="K39:K40" si="16">IF(I39&gt;J39,"*"," ")</f>
        <v xml:space="preserve"> </v>
      </c>
      <c r="L39" s="41"/>
      <c r="M39" s="45">
        <f t="shared" ref="M39:M40" si="17">(E39-B39)/B39</f>
        <v>0.4299065420560747</v>
      </c>
    </row>
    <row r="40" spans="1:13" ht="15" x14ac:dyDescent="0.25">
      <c r="A40" s="70" t="s">
        <v>78</v>
      </c>
      <c r="B40" s="71">
        <v>4.6600000000000003E-2</v>
      </c>
      <c r="C40" s="96">
        <f>SQRT((B40*(1-B40))/$B$31)*TINV(0.05,$B$31)</f>
        <v>2.0989932169684027E-2</v>
      </c>
      <c r="D40" s="73"/>
      <c r="E40" s="88">
        <v>6.3500000000000001E-2</v>
      </c>
      <c r="F40" s="74">
        <f>SQRT((E40*(1-E40))/$E$31)*TINV(0.05,$E$31)</f>
        <v>2.3841851748975244E-2</v>
      </c>
      <c r="G40" s="73"/>
      <c r="H40" s="49">
        <f t="shared" si="14"/>
        <v>1.6899999999999998E-2</v>
      </c>
      <c r="I40" s="50">
        <f t="shared" si="15"/>
        <v>1.6899999999999998E-2</v>
      </c>
      <c r="J40" s="50">
        <f>(((((1-B40)*B40)/B$31)+(((1-E40)*E40)/E$31))^0.5)*(TINV(0.05,B$31+E$31-1))</f>
        <v>3.1716580619342141E-2</v>
      </c>
      <c r="K40" s="7" t="str">
        <f t="shared" si="16"/>
        <v xml:space="preserve"> </v>
      </c>
      <c r="L40" s="51"/>
      <c r="M40" s="49">
        <f t="shared" si="17"/>
        <v>0.36266094420600853</v>
      </c>
    </row>
    <row r="41" spans="1:13" ht="15" x14ac:dyDescent="0.25">
      <c r="A41" s="115"/>
      <c r="B41" s="116"/>
      <c r="C41" s="117"/>
      <c r="D41" s="118"/>
      <c r="E41" s="114"/>
      <c r="F41" s="69"/>
      <c r="G41" s="118"/>
      <c r="H41" s="46"/>
      <c r="I41" s="43"/>
      <c r="J41" s="43"/>
      <c r="K41" s="6"/>
      <c r="L41" s="44"/>
      <c r="M41" s="46"/>
    </row>
    <row r="42" spans="1:13" ht="27" customHeight="1" x14ac:dyDescent="0.25">
      <c r="A42" s="62" t="s">
        <v>86</v>
      </c>
      <c r="B42" s="116"/>
      <c r="C42" s="117"/>
      <c r="D42" s="118"/>
      <c r="E42" s="114"/>
      <c r="F42" s="69"/>
      <c r="G42" s="118"/>
      <c r="H42" s="46"/>
      <c r="I42" s="43"/>
      <c r="J42" s="43"/>
      <c r="K42" s="6"/>
      <c r="L42" s="44"/>
      <c r="M42" s="46"/>
    </row>
    <row r="43" spans="1:13" ht="15" x14ac:dyDescent="0.25">
      <c r="A43" s="62" t="s">
        <v>58</v>
      </c>
    </row>
    <row r="44" spans="1:13" ht="15" x14ac:dyDescent="0.25">
      <c r="A44" s="62"/>
    </row>
    <row r="45" spans="1:13" ht="48" x14ac:dyDescent="0.25">
      <c r="A45" s="20"/>
      <c r="B45" s="21"/>
      <c r="C45" s="22"/>
      <c r="D45" s="22"/>
      <c r="E45" s="23"/>
      <c r="F45" s="27"/>
      <c r="G45" s="24"/>
      <c r="H45" s="25" t="s">
        <v>6</v>
      </c>
      <c r="I45" s="26" t="s">
        <v>19</v>
      </c>
      <c r="J45" s="26" t="s">
        <v>20</v>
      </c>
      <c r="K45" s="25" t="s">
        <v>7</v>
      </c>
      <c r="L45" s="25"/>
      <c r="M45" s="5" t="s">
        <v>8</v>
      </c>
    </row>
    <row r="46" spans="1:13" ht="43.5" customHeight="1" x14ac:dyDescent="0.25">
      <c r="A46" s="30"/>
      <c r="B46" s="31" t="s">
        <v>62</v>
      </c>
      <c r="C46" s="32" t="s">
        <v>9</v>
      </c>
      <c r="D46" s="32"/>
      <c r="E46" s="31" t="s">
        <v>63</v>
      </c>
      <c r="F46" s="35" t="s">
        <v>9</v>
      </c>
      <c r="G46" s="33"/>
      <c r="H46" s="33" t="s">
        <v>10</v>
      </c>
      <c r="I46" s="34"/>
      <c r="J46" s="34"/>
      <c r="K46" s="33" t="s">
        <v>10</v>
      </c>
      <c r="L46" s="33"/>
      <c r="M46" s="33" t="s">
        <v>10</v>
      </c>
    </row>
    <row r="47" spans="1:13" ht="15" x14ac:dyDescent="0.25">
      <c r="A47" s="63" t="s">
        <v>11</v>
      </c>
      <c r="B47" s="64">
        <v>127</v>
      </c>
      <c r="C47" s="59"/>
      <c r="E47" s="65">
        <v>130</v>
      </c>
    </row>
    <row r="48" spans="1:13" ht="15" x14ac:dyDescent="0.25">
      <c r="A48" s="63" t="s">
        <v>12</v>
      </c>
      <c r="B48" s="64">
        <v>100</v>
      </c>
      <c r="C48" s="59"/>
      <c r="E48" s="65">
        <v>108.4</v>
      </c>
    </row>
    <row r="50" spans="1:13" ht="15" x14ac:dyDescent="0.25">
      <c r="A50" s="66" t="s">
        <v>87</v>
      </c>
      <c r="B50" s="67">
        <v>0.65799999999999992</v>
      </c>
      <c r="C50" s="94">
        <f>SQRT((B50*(1-B50))/$B$48)*TINV(0.05,$B$48)</f>
        <v>9.4115560513012758E-2</v>
      </c>
      <c r="E50" s="84">
        <v>0.68969999999999998</v>
      </c>
      <c r="F50" s="69">
        <f>SQRT((E50*(1-E50))/$E$48)*TINV(0.05,$E$48)</f>
        <v>8.8074061012035548E-2</v>
      </c>
      <c r="H50" s="45">
        <f>E50-B50</f>
        <v>3.1700000000000061E-2</v>
      </c>
      <c r="I50" s="39">
        <f>(((H50)^2)^0.5)</f>
        <v>3.1700000000000061E-2</v>
      </c>
      <c r="J50" s="39">
        <f>(((((1-B50)*B50)/B$48)+(((1-E50)*E50)/E$48))^0.5)*(TINV(0.05,B$48+E$48-1))</f>
        <v>0.12814168978152088</v>
      </c>
      <c r="K50" s="6" t="str">
        <f>IF(I50&gt;J50,"*"," ")</f>
        <v xml:space="preserve"> </v>
      </c>
      <c r="L50" s="41"/>
      <c r="M50" s="45">
        <f>(E50-B50)/B50</f>
        <v>4.8176291793313168E-2</v>
      </c>
    </row>
    <row r="51" spans="1:13" ht="15" x14ac:dyDescent="0.25">
      <c r="A51" s="66" t="s">
        <v>88</v>
      </c>
      <c r="B51" s="67">
        <v>0.25769999999999998</v>
      </c>
      <c r="C51" s="94">
        <f t="shared" ref="C51:C56" si="18">SQRT((B51*(1-B51))/$B$48)*TINV(0.05,$B$48)</f>
        <v>8.6772552487135557E-2</v>
      </c>
      <c r="E51" s="84">
        <v>0.35509999999999997</v>
      </c>
      <c r="F51" s="69">
        <f t="shared" ref="F51:F56" si="19">SQRT((E51*(1-E51))/$E$48)*TINV(0.05,$E$48)</f>
        <v>9.1106328545982676E-2</v>
      </c>
      <c r="H51" s="45">
        <f t="shared" ref="H51:H55" si="20">E51-B51</f>
        <v>9.7399999999999987E-2</v>
      </c>
      <c r="I51" s="39">
        <f t="shared" ref="I51:I55" si="21">(((H51)^2)^0.5)</f>
        <v>9.7399999999999987E-2</v>
      </c>
      <c r="J51" s="39">
        <f t="shared" ref="J51:J56" si="22">(((((1-B51)*B51)/B$48)+(((1-E51)*E51)/E$48))^0.5)*(TINV(0.05,B$48+E$48-1))</f>
        <v>0.12508465721256884</v>
      </c>
      <c r="K51" s="6" t="str">
        <f t="shared" ref="K51:K55" si="23">IF(I51&gt;J51,"*"," ")</f>
        <v xml:space="preserve"> </v>
      </c>
      <c r="L51" s="41"/>
      <c r="M51" s="45">
        <f t="shared" ref="M51:M55" si="24">(E51-B51)/B51</f>
        <v>0.37795886689949548</v>
      </c>
    </row>
    <row r="52" spans="1:13" ht="15" x14ac:dyDescent="0.25">
      <c r="A52" s="66" t="s">
        <v>89</v>
      </c>
      <c r="B52" s="67">
        <v>0.40029999999999999</v>
      </c>
      <c r="C52" s="94">
        <f t="shared" si="18"/>
        <v>9.7206488005757569E-2</v>
      </c>
      <c r="E52" s="84">
        <v>0.33460000000000001</v>
      </c>
      <c r="F52" s="69">
        <f t="shared" si="19"/>
        <v>8.9832065917981443E-2</v>
      </c>
      <c r="H52" s="45">
        <f t="shared" si="20"/>
        <v>-6.5699999999999981E-2</v>
      </c>
      <c r="I52" s="39">
        <f t="shared" si="21"/>
        <v>6.5699999999999981E-2</v>
      </c>
      <c r="J52" s="39">
        <f t="shared" si="22"/>
        <v>0.13158128962837792</v>
      </c>
      <c r="K52" s="6" t="str">
        <f t="shared" si="23"/>
        <v xml:space="preserve"> </v>
      </c>
      <c r="L52" s="41"/>
      <c r="M52" s="45">
        <f t="shared" si="24"/>
        <v>-0.16412690482138392</v>
      </c>
    </row>
    <row r="53" spans="1:13" ht="15" x14ac:dyDescent="0.25">
      <c r="A53" s="66" t="s">
        <v>90</v>
      </c>
      <c r="B53" s="67">
        <v>0.1024</v>
      </c>
      <c r="C53" s="94">
        <f t="shared" si="18"/>
        <v>6.0148781460496674E-2</v>
      </c>
      <c r="E53" s="84">
        <v>0.15439999999999998</v>
      </c>
      <c r="F53" s="69">
        <f t="shared" si="19"/>
        <v>6.8791242876520761E-2</v>
      </c>
      <c r="H53" s="45">
        <f t="shared" si="20"/>
        <v>5.1999999999999977E-2</v>
      </c>
      <c r="I53" s="39">
        <f t="shared" si="21"/>
        <v>5.1999999999999977E-2</v>
      </c>
      <c r="J53" s="39">
        <f t="shared" si="22"/>
        <v>9.0850768369477905E-2</v>
      </c>
      <c r="K53" s="6" t="str">
        <f t="shared" si="23"/>
        <v xml:space="preserve"> </v>
      </c>
      <c r="L53" s="41"/>
      <c r="M53" s="45">
        <f t="shared" si="24"/>
        <v>0.50781249999999978</v>
      </c>
    </row>
    <row r="54" spans="1:13" ht="15" x14ac:dyDescent="0.25">
      <c r="A54" s="66" t="s">
        <v>91</v>
      </c>
      <c r="B54" s="67">
        <v>9.5299999999999996E-2</v>
      </c>
      <c r="C54" s="94">
        <f t="shared" si="18"/>
        <v>5.8255130395617215E-2</v>
      </c>
      <c r="E54" s="84">
        <v>9.6600000000000005E-2</v>
      </c>
      <c r="F54" s="69">
        <f t="shared" si="19"/>
        <v>5.6241335812048737E-2</v>
      </c>
      <c r="H54" s="45">
        <f t="shared" si="20"/>
        <v>1.3000000000000095E-3</v>
      </c>
      <c r="I54" s="39">
        <f t="shared" si="21"/>
        <v>1.3000000000000095E-3</v>
      </c>
      <c r="J54" s="39">
        <f t="shared" si="22"/>
        <v>8.0499564593894971E-2</v>
      </c>
      <c r="K54" s="6" t="str">
        <f t="shared" si="23"/>
        <v xml:space="preserve"> </v>
      </c>
      <c r="L54" s="41"/>
      <c r="M54" s="45">
        <f t="shared" si="24"/>
        <v>1.3641133263378903E-2</v>
      </c>
    </row>
    <row r="55" spans="1:13" ht="15" x14ac:dyDescent="0.25">
      <c r="A55" s="66" t="s">
        <v>92</v>
      </c>
      <c r="B55" s="67">
        <v>4.9800000000000004E-2</v>
      </c>
      <c r="C55" s="94">
        <f t="shared" si="18"/>
        <v>4.3157633005830594E-2</v>
      </c>
      <c r="E55" s="84">
        <v>9.0500000000000011E-2</v>
      </c>
      <c r="F55" s="69">
        <f t="shared" si="19"/>
        <v>5.4620121544909646E-2</v>
      </c>
      <c r="H55" s="45">
        <f t="shared" si="20"/>
        <v>4.0700000000000007E-2</v>
      </c>
      <c r="I55" s="39">
        <f t="shared" si="21"/>
        <v>4.0700000000000007E-2</v>
      </c>
      <c r="J55" s="39">
        <f t="shared" si="22"/>
        <v>6.9213483480238508E-2</v>
      </c>
      <c r="K55" s="6" t="str">
        <f t="shared" si="23"/>
        <v xml:space="preserve"> </v>
      </c>
      <c r="L55" s="41"/>
      <c r="M55" s="45">
        <f t="shared" si="24"/>
        <v>0.81726907630522094</v>
      </c>
    </row>
    <row r="56" spans="1:13" ht="15" x14ac:dyDescent="0.25">
      <c r="A56" s="66" t="s">
        <v>93</v>
      </c>
      <c r="B56" s="67">
        <v>4.5499999999999999E-2</v>
      </c>
      <c r="C56" s="94">
        <f t="shared" si="18"/>
        <v>4.1345580883549372E-2</v>
      </c>
      <c r="E56" s="84">
        <v>6.1999999999999998E-3</v>
      </c>
      <c r="F56" s="69">
        <f t="shared" si="19"/>
        <v>1.4944189358362052E-2</v>
      </c>
      <c r="H56" s="45">
        <f t="shared" ref="H56:H57" si="25">E56-B56</f>
        <v>-3.9300000000000002E-2</v>
      </c>
      <c r="I56" s="39">
        <f t="shared" ref="I56:I57" si="26">(((H56)^2)^0.5)</f>
        <v>3.9300000000000002E-2</v>
      </c>
      <c r="J56" s="39">
        <f t="shared" si="22"/>
        <v>4.3691467974988289E-2</v>
      </c>
      <c r="K56" s="6" t="str">
        <f t="shared" ref="K56:K57" si="27">IF(I56&gt;J56,"*"," ")</f>
        <v xml:space="preserve"> </v>
      </c>
      <c r="L56" s="41"/>
      <c r="M56" s="45">
        <f t="shared" ref="M56:M57" si="28">(E56-B56)/B56</f>
        <v>-0.86373626373626378</v>
      </c>
    </row>
    <row r="57" spans="1:13" ht="15" x14ac:dyDescent="0.25">
      <c r="A57" s="70" t="s">
        <v>78</v>
      </c>
      <c r="B57" s="71">
        <v>0.1444</v>
      </c>
      <c r="C57" s="96">
        <f>SQRT((B57*(1-B57))/$B$48)*TINV(0.05,$B$48)</f>
        <v>6.9735580072475781E-2</v>
      </c>
      <c r="D57" s="73"/>
      <c r="E57" s="88">
        <v>5.9299999999999999E-2</v>
      </c>
      <c r="F57" s="74">
        <f>SQRT((E57*(1-E57))/$E$48)*TINV(0.05,$E$48)</f>
        <v>4.4965553078184527E-2</v>
      </c>
      <c r="G57" s="73"/>
      <c r="H57" s="49">
        <f t="shared" si="25"/>
        <v>-8.5100000000000009E-2</v>
      </c>
      <c r="I57" s="50">
        <f t="shared" si="26"/>
        <v>8.5100000000000009E-2</v>
      </c>
      <c r="J57" s="50">
        <f>(((((1-B57)*B57)/B$48)+(((1-E57)*E57)/E$48))^0.5)*(TINV(0.05,B$48+E$48-1))</f>
        <v>8.2475585181559244E-2</v>
      </c>
      <c r="K57" s="37" t="str">
        <f t="shared" si="27"/>
        <v>*</v>
      </c>
      <c r="L57" s="51"/>
      <c r="M57" s="49">
        <f t="shared" si="28"/>
        <v>-0.58933518005540175</v>
      </c>
    </row>
    <row r="58" spans="1:13" ht="15" x14ac:dyDescent="0.25">
      <c r="A58" s="115"/>
      <c r="B58" s="116"/>
      <c r="C58" s="117"/>
      <c r="D58" s="118"/>
      <c r="E58" s="114"/>
      <c r="F58" s="69"/>
      <c r="G58" s="118"/>
      <c r="H58" s="46"/>
      <c r="I58" s="43"/>
      <c r="J58" s="43"/>
      <c r="K58" s="6"/>
      <c r="L58" s="44"/>
      <c r="M58" s="46"/>
    </row>
    <row r="59" spans="1:13" ht="27" customHeight="1" x14ac:dyDescent="0.25">
      <c r="A59" s="62" t="s">
        <v>86</v>
      </c>
    </row>
    <row r="60" spans="1:13" ht="15" x14ac:dyDescent="0.25">
      <c r="A60" s="62" t="s">
        <v>81</v>
      </c>
    </row>
    <row r="61" spans="1:13" ht="15" x14ac:dyDescent="0.25">
      <c r="A61" s="62"/>
    </row>
    <row r="62" spans="1:13" ht="48" x14ac:dyDescent="0.25">
      <c r="A62" s="20"/>
      <c r="B62" s="21"/>
      <c r="C62" s="22"/>
      <c r="D62" s="22"/>
      <c r="E62" s="23"/>
      <c r="F62" s="27"/>
      <c r="G62" s="24"/>
      <c r="H62" s="25" t="s">
        <v>6</v>
      </c>
      <c r="I62" s="26" t="s">
        <v>19</v>
      </c>
      <c r="J62" s="26" t="s">
        <v>20</v>
      </c>
      <c r="K62" s="25" t="s">
        <v>7</v>
      </c>
      <c r="L62" s="25"/>
      <c r="M62" s="5" t="s">
        <v>8</v>
      </c>
    </row>
    <row r="63" spans="1:13" ht="44.25" customHeight="1" x14ac:dyDescent="0.25">
      <c r="A63" s="30"/>
      <c r="B63" s="31" t="s">
        <v>62</v>
      </c>
      <c r="C63" s="32" t="s">
        <v>9</v>
      </c>
      <c r="D63" s="32"/>
      <c r="E63" s="31" t="s">
        <v>63</v>
      </c>
      <c r="F63" s="35" t="s">
        <v>9</v>
      </c>
      <c r="G63" s="33"/>
      <c r="H63" s="33" t="s">
        <v>10</v>
      </c>
      <c r="I63" s="34"/>
      <c r="J63" s="34"/>
      <c r="K63" s="33" t="s">
        <v>10</v>
      </c>
      <c r="L63" s="33"/>
      <c r="M63" s="33" t="s">
        <v>10</v>
      </c>
    </row>
    <row r="64" spans="1:13" ht="15" x14ac:dyDescent="0.25">
      <c r="A64" s="63" t="s">
        <v>11</v>
      </c>
      <c r="B64" s="64">
        <v>466</v>
      </c>
      <c r="C64" s="59"/>
      <c r="E64" s="65">
        <v>426</v>
      </c>
    </row>
    <row r="65" spans="1:13" ht="15" x14ac:dyDescent="0.25">
      <c r="A65" s="63" t="s">
        <v>12</v>
      </c>
      <c r="B65" s="64">
        <v>388.3</v>
      </c>
      <c r="C65" s="59"/>
      <c r="E65" s="65">
        <v>352.1</v>
      </c>
    </row>
    <row r="67" spans="1:13" ht="15" x14ac:dyDescent="0.25">
      <c r="A67" s="66" t="s">
        <v>87</v>
      </c>
      <c r="B67" s="67">
        <v>0.60309999999999997</v>
      </c>
      <c r="C67" s="94">
        <f>SQRT((B67*(1-B67))/$B$65)*TINV(0.05,$B$65)</f>
        <v>4.8815352756112353E-2</v>
      </c>
      <c r="E67" s="84">
        <v>0.61219999999999997</v>
      </c>
      <c r="F67" s="69">
        <f>SQRT((E67*(1-E67))/$E$65)*TINV(0.05,$E$65)</f>
        <v>5.1069483127221649E-2</v>
      </c>
      <c r="H67" s="45">
        <f>E67-B67</f>
        <v>9.099999999999997E-3</v>
      </c>
      <c r="I67" s="39">
        <f>(((H67)^2)^0.5)</f>
        <v>9.099999999999997E-3</v>
      </c>
      <c r="J67" s="39">
        <f>(((((1-B67)*B67)/B$65)+(((1-E67)*E67)/E$65))^0.5)*(TINV(0.05,B$65+E$65-1))</f>
        <v>7.0530594936587448E-2</v>
      </c>
      <c r="K67" s="6" t="str">
        <f>IF(I67&gt;J67,"*"," ")</f>
        <v xml:space="preserve"> </v>
      </c>
      <c r="L67" s="41"/>
      <c r="M67" s="45">
        <f>(E67-B67)/B67</f>
        <v>1.5088708340242079E-2</v>
      </c>
    </row>
    <row r="68" spans="1:13" ht="15" x14ac:dyDescent="0.25">
      <c r="A68" s="66" t="s">
        <v>88</v>
      </c>
      <c r="B68" s="67">
        <v>0.3105</v>
      </c>
      <c r="C68" s="94">
        <f t="shared" ref="C68:C73" si="29">SQRT((B68*(1-B68))/$B$65)*TINV(0.05,$B$65)</f>
        <v>4.6165671382247593E-2</v>
      </c>
      <c r="E68" s="84">
        <v>0.37509999999999999</v>
      </c>
      <c r="F68" s="69">
        <f t="shared" ref="F68:F73" si="30">SQRT((E68*(1-E68))/$E$65)*TINV(0.05,$E$65)</f>
        <v>5.0744583445650859E-2</v>
      </c>
      <c r="H68" s="45">
        <f t="shared" ref="H68:H72" si="31">E68-B68</f>
        <v>6.4599999999999991E-2</v>
      </c>
      <c r="I68" s="39">
        <f t="shared" ref="I68:I72" si="32">(((H68)^2)^0.5)</f>
        <v>6.4599999999999991E-2</v>
      </c>
      <c r="J68" s="39">
        <f t="shared" ref="J68:J73" si="33">(((((1-B68)*B68)/B$65)+(((1-E68)*E68)/E$65))^0.5)*(TINV(0.05,B$65+E$65-1))</f>
        <v>6.8488550889810096E-2</v>
      </c>
      <c r="K68" s="6" t="str">
        <f t="shared" ref="K68:K72" si="34">IF(I68&gt;J68,"*"," ")</f>
        <v xml:space="preserve"> </v>
      </c>
      <c r="L68" s="41"/>
      <c r="M68" s="45">
        <f t="shared" ref="M68:M72" si="35">(E68-B68)/B68</f>
        <v>0.20805152979066019</v>
      </c>
    </row>
    <row r="69" spans="1:13" ht="15" x14ac:dyDescent="0.25">
      <c r="A69" s="66" t="s">
        <v>89</v>
      </c>
      <c r="B69" s="67">
        <v>0.29270000000000002</v>
      </c>
      <c r="C69" s="94">
        <f t="shared" si="29"/>
        <v>4.5397758327684355E-2</v>
      </c>
      <c r="E69" s="84">
        <v>0.23719999999999999</v>
      </c>
      <c r="F69" s="69">
        <f t="shared" si="30"/>
        <v>4.4583440707799647E-2</v>
      </c>
      <c r="H69" s="45">
        <f t="shared" si="31"/>
        <v>-5.5500000000000022E-2</v>
      </c>
      <c r="I69" s="39">
        <f t="shared" si="32"/>
        <v>5.5500000000000022E-2</v>
      </c>
      <c r="J69" s="39">
        <f t="shared" si="33"/>
        <v>6.3524517971998554E-2</v>
      </c>
      <c r="K69" s="6" t="str">
        <f t="shared" si="34"/>
        <v xml:space="preserve"> </v>
      </c>
      <c r="L69" s="41"/>
      <c r="M69" s="45">
        <f t="shared" si="35"/>
        <v>-0.18961393918688083</v>
      </c>
    </row>
    <row r="70" spans="1:13" ht="15" x14ac:dyDescent="0.25">
      <c r="A70" s="66" t="s">
        <v>90</v>
      </c>
      <c r="B70" s="67">
        <v>0.1555</v>
      </c>
      <c r="C70" s="94">
        <f t="shared" si="29"/>
        <v>3.6156488214639751E-2</v>
      </c>
      <c r="E70" s="84">
        <v>0.20989999999999998</v>
      </c>
      <c r="F70" s="69">
        <f t="shared" si="30"/>
        <v>4.2683315593274915E-2</v>
      </c>
      <c r="H70" s="45">
        <f t="shared" si="31"/>
        <v>5.4399999999999976E-2</v>
      </c>
      <c r="I70" s="39">
        <f t="shared" si="32"/>
        <v>5.4399999999999976E-2</v>
      </c>
      <c r="J70" s="39">
        <f t="shared" si="33"/>
        <v>5.5845452138445044E-2</v>
      </c>
      <c r="K70" s="6" t="str">
        <f t="shared" si="34"/>
        <v xml:space="preserve"> </v>
      </c>
      <c r="L70" s="41"/>
      <c r="M70" s="45">
        <f t="shared" si="35"/>
        <v>0.34983922829581976</v>
      </c>
    </row>
    <row r="71" spans="1:13" ht="15" x14ac:dyDescent="0.25">
      <c r="A71" s="66" t="s">
        <v>91</v>
      </c>
      <c r="B71" s="67">
        <v>8.9800000000000005E-2</v>
      </c>
      <c r="C71" s="94">
        <f t="shared" si="29"/>
        <v>2.8525141159546127E-2</v>
      </c>
      <c r="E71" s="84">
        <v>5.7500000000000002E-2</v>
      </c>
      <c r="F71" s="69">
        <f t="shared" si="30"/>
        <v>2.4399756887980649E-2</v>
      </c>
      <c r="H71" s="45">
        <f t="shared" si="31"/>
        <v>-3.2300000000000002E-2</v>
      </c>
      <c r="I71" s="39">
        <f t="shared" si="32"/>
        <v>3.2300000000000002E-2</v>
      </c>
      <c r="J71" s="39">
        <f t="shared" si="33"/>
        <v>3.7476301738486616E-2</v>
      </c>
      <c r="K71" s="6" t="str">
        <f t="shared" si="34"/>
        <v xml:space="preserve"> </v>
      </c>
      <c r="L71" s="41"/>
      <c r="M71" s="45">
        <f t="shared" si="35"/>
        <v>-0.35968819599109131</v>
      </c>
    </row>
    <row r="72" spans="1:13" ht="15" x14ac:dyDescent="0.25">
      <c r="A72" s="66" t="s">
        <v>92</v>
      </c>
      <c r="B72" s="67">
        <v>5.33E-2</v>
      </c>
      <c r="C72" s="94">
        <f t="shared" si="29"/>
        <v>2.2412536580328362E-2</v>
      </c>
      <c r="E72" s="84">
        <v>2.8399999999999998E-2</v>
      </c>
      <c r="F72" s="69">
        <f t="shared" si="30"/>
        <v>1.7410603309553973E-2</v>
      </c>
      <c r="H72" s="45">
        <f t="shared" si="31"/>
        <v>-2.4900000000000002E-2</v>
      </c>
      <c r="I72" s="39">
        <f t="shared" si="32"/>
        <v>2.4900000000000002E-2</v>
      </c>
      <c r="J72" s="39">
        <f t="shared" si="33"/>
        <v>2.8334938986250269E-2</v>
      </c>
      <c r="K72" s="6" t="str">
        <f t="shared" si="34"/>
        <v xml:space="preserve"> </v>
      </c>
      <c r="L72" s="41"/>
      <c r="M72" s="45">
        <f t="shared" si="35"/>
        <v>-0.46716697936210133</v>
      </c>
    </row>
    <row r="73" spans="1:13" ht="15" x14ac:dyDescent="0.25">
      <c r="A73" s="66" t="s">
        <v>93</v>
      </c>
      <c r="B73" s="67">
        <v>3.6600000000000001E-2</v>
      </c>
      <c r="C73" s="94">
        <f t="shared" si="29"/>
        <v>1.8735491125207213E-2</v>
      </c>
      <c r="E73" s="84">
        <v>2.92E-2</v>
      </c>
      <c r="F73" s="69">
        <f t="shared" si="30"/>
        <v>1.7646850519631573E-2</v>
      </c>
      <c r="H73" s="45">
        <f t="shared" ref="H73:H74" si="36">E73-B73</f>
        <v>-7.4000000000000003E-3</v>
      </c>
      <c r="I73" s="39">
        <f t="shared" ref="I73:I74" si="37">(((H73)^2)^0.5)</f>
        <v>7.4000000000000003E-3</v>
      </c>
      <c r="J73" s="39">
        <f t="shared" si="33"/>
        <v>2.5695655283651059E-2</v>
      </c>
      <c r="K73" s="6" t="str">
        <f t="shared" ref="K73:K74" si="38">IF(I73&gt;J73,"*"," ")</f>
        <v xml:space="preserve"> </v>
      </c>
      <c r="L73" s="41"/>
      <c r="M73" s="45">
        <f t="shared" ref="M73:M74" si="39">(E73-B73)/B73</f>
        <v>-0.20218579234972678</v>
      </c>
    </row>
    <row r="74" spans="1:13" ht="15" x14ac:dyDescent="0.25">
      <c r="A74" s="70" t="s">
        <v>78</v>
      </c>
      <c r="B74" s="71">
        <v>0.1515</v>
      </c>
      <c r="C74" s="96">
        <f>SQRT((B74*(1-B74))/$B$65)*TINV(0.05,$B$65)</f>
        <v>3.5772843128935715E-2</v>
      </c>
      <c r="D74" s="73"/>
      <c r="E74" s="88">
        <v>0.12029999999999999</v>
      </c>
      <c r="F74" s="74">
        <f>SQRT((E74*(1-E74))/$E$65)*TINV(0.05,$E$65)</f>
        <v>3.4096594685210251E-2</v>
      </c>
      <c r="G74" s="73"/>
      <c r="H74" s="49">
        <f t="shared" si="36"/>
        <v>-3.1200000000000006E-2</v>
      </c>
      <c r="I74" s="50">
        <f t="shared" si="37"/>
        <v>3.1200000000000006E-2</v>
      </c>
      <c r="J74" s="50">
        <f>(((((1-B74)*B74)/B$65)+(((1-E74)*E74)/E$65))^0.5)*(TINV(0.05,B$65+E$65-1))</f>
        <v>4.9338516954508069E-2</v>
      </c>
      <c r="K74" s="7" t="str">
        <f t="shared" si="38"/>
        <v xml:space="preserve"> </v>
      </c>
      <c r="L74" s="51"/>
      <c r="M74" s="49">
        <f t="shared" si="39"/>
        <v>-0.20594059405940598</v>
      </c>
    </row>
    <row r="75" spans="1:13" ht="15" x14ac:dyDescent="0.25">
      <c r="A75" s="62"/>
    </row>
    <row r="76" spans="1:13" ht="15" x14ac:dyDescent="0.25">
      <c r="A76" s="77" t="s">
        <v>52</v>
      </c>
      <c r="B76" s="78"/>
      <c r="C76" s="98"/>
      <c r="D76" s="80"/>
      <c r="E76" s="81"/>
      <c r="F76" s="105"/>
      <c r="G76" s="83"/>
      <c r="H76" s="83"/>
      <c r="I76" s="83"/>
      <c r="J76" s="83"/>
      <c r="K76" s="83"/>
      <c r="L76" s="83"/>
      <c r="M76" s="83"/>
    </row>
    <row r="78" spans="1:13" ht="24.75" customHeight="1" x14ac:dyDescent="0.25">
      <c r="A78" s="62" t="s">
        <v>86</v>
      </c>
    </row>
    <row r="79" spans="1:13" x14ac:dyDescent="0.3">
      <c r="A79" s="62" t="s">
        <v>83</v>
      </c>
    </row>
    <row r="81" spans="1:13" ht="48" x14ac:dyDescent="0.25">
      <c r="A81" s="20"/>
      <c r="B81" s="21"/>
      <c r="C81" s="22"/>
      <c r="D81" s="22"/>
      <c r="E81" s="23"/>
      <c r="F81" s="27"/>
      <c r="G81" s="24"/>
      <c r="H81" s="25" t="s">
        <v>6</v>
      </c>
      <c r="I81" s="26" t="s">
        <v>19</v>
      </c>
      <c r="J81" s="26" t="s">
        <v>20</v>
      </c>
      <c r="K81" s="25" t="s">
        <v>7</v>
      </c>
      <c r="L81" s="25"/>
      <c r="M81" s="5" t="s">
        <v>8</v>
      </c>
    </row>
    <row r="82" spans="1:13" ht="48.75" customHeight="1" x14ac:dyDescent="0.25">
      <c r="A82" s="30"/>
      <c r="B82" s="31" t="s">
        <v>62</v>
      </c>
      <c r="C82" s="32" t="s">
        <v>9</v>
      </c>
      <c r="D82" s="32"/>
      <c r="E82" s="31" t="s">
        <v>63</v>
      </c>
      <c r="F82" s="35" t="s">
        <v>9</v>
      </c>
      <c r="G82" s="33"/>
      <c r="H82" s="33" t="s">
        <v>10</v>
      </c>
      <c r="I82" s="34"/>
      <c r="J82" s="34"/>
      <c r="K82" s="33" t="s">
        <v>10</v>
      </c>
      <c r="L82" s="33"/>
      <c r="M82" s="33" t="s">
        <v>10</v>
      </c>
    </row>
    <row r="83" spans="1:13" ht="15" x14ac:dyDescent="0.25">
      <c r="A83" s="63" t="s">
        <v>11</v>
      </c>
      <c r="B83" s="86">
        <v>507</v>
      </c>
      <c r="C83" s="59"/>
      <c r="E83" s="65">
        <v>526</v>
      </c>
    </row>
    <row r="84" spans="1:13" ht="15" x14ac:dyDescent="0.25">
      <c r="A84" s="63" t="s">
        <v>12</v>
      </c>
      <c r="B84" s="86">
        <v>472.8</v>
      </c>
      <c r="C84" s="59"/>
      <c r="E84" s="65">
        <v>489.2</v>
      </c>
    </row>
    <row r="86" spans="1:13" ht="15" x14ac:dyDescent="0.25">
      <c r="A86" s="66" t="s">
        <v>87</v>
      </c>
      <c r="B86" s="67">
        <v>0.66790000000000005</v>
      </c>
      <c r="C86" s="94">
        <f>SQRT((B86*(1-B86))/$B$84)*TINV(0.05,$B$84)</f>
        <v>4.2561269343939646E-2</v>
      </c>
      <c r="E86" s="84">
        <v>0.63819999999999999</v>
      </c>
      <c r="F86" s="69">
        <f>SQRT((E86*(1-E86))/$E$84)*TINV(0.05,$E$84)</f>
        <v>4.2686818962953003E-2</v>
      </c>
      <c r="H86" s="45">
        <f>E86-B86</f>
        <v>-2.970000000000006E-2</v>
      </c>
      <c r="I86" s="39">
        <f>(((H86)^2)^0.5)</f>
        <v>2.970000000000006E-2</v>
      </c>
      <c r="J86" s="39">
        <f>(((((1-B86)*B86)/B$84)+(((1-E86)*E86)/E$84))^0.5)*(TINV(0.05,B$84+E$84-1))</f>
        <v>6.0203515249000854E-2</v>
      </c>
      <c r="K86" s="6" t="str">
        <f>IF(I86&gt;J86,"*"," ")</f>
        <v xml:space="preserve"> </v>
      </c>
      <c r="L86" s="41"/>
      <c r="M86" s="45">
        <f>(E86-B86)/B86</f>
        <v>-4.4467734690822068E-2</v>
      </c>
    </row>
    <row r="87" spans="1:13" ht="15" x14ac:dyDescent="0.25">
      <c r="A87" s="66" t="s">
        <v>88</v>
      </c>
      <c r="B87" s="67">
        <v>0.35139999999999999</v>
      </c>
      <c r="C87" s="94">
        <f t="shared" ref="C87:C91" si="40">SQRT((B87*(1-B87))/$B$84)*TINV(0.05,$B$84)</f>
        <v>4.3143339950182637E-2</v>
      </c>
      <c r="E87" s="84">
        <v>0.36939999999999995</v>
      </c>
      <c r="F87" s="69">
        <f t="shared" ref="F87:F91" si="41">SQRT((E87*(1-E87))/$E$84)*TINV(0.05,$E$84)</f>
        <v>4.2875237602644112E-2</v>
      </c>
      <c r="H87" s="45">
        <f t="shared" ref="H87:H91" si="42">E87-B87</f>
        <v>1.799999999999996E-2</v>
      </c>
      <c r="I87" s="39">
        <f t="shared" ref="I87:I91" si="43">(((H87)^2)^0.5)</f>
        <v>1.799999999999996E-2</v>
      </c>
      <c r="J87" s="39">
        <f t="shared" ref="J87:J91" si="44">(((((1-B87)*B87)/B$84)+(((1-E87)*E87)/E$84))^0.5)*(TINV(0.05,B$84+E$84-1))</f>
        <v>6.0747850908760295E-2</v>
      </c>
      <c r="K87" s="6" t="str">
        <f t="shared" ref="K87:K91" si="45">IF(I87&gt;J87,"*"," ")</f>
        <v xml:space="preserve"> </v>
      </c>
      <c r="L87" s="41"/>
      <c r="M87" s="45">
        <f t="shared" ref="M87:M91" si="46">(E87-B87)/B87</f>
        <v>5.1223676721684576E-2</v>
      </c>
    </row>
    <row r="88" spans="1:13" ht="15" x14ac:dyDescent="0.25">
      <c r="A88" s="66" t="s">
        <v>89</v>
      </c>
      <c r="B88" s="67">
        <v>0.3165</v>
      </c>
      <c r="C88" s="94">
        <f t="shared" si="40"/>
        <v>4.2032045826381315E-2</v>
      </c>
      <c r="E88" s="84">
        <v>0.26879999999999998</v>
      </c>
      <c r="F88" s="69">
        <f t="shared" si="41"/>
        <v>3.9383456966277791E-2</v>
      </c>
      <c r="H88" s="45">
        <f t="shared" si="42"/>
        <v>-4.770000000000002E-2</v>
      </c>
      <c r="I88" s="39">
        <f t="shared" si="43"/>
        <v>4.770000000000002E-2</v>
      </c>
      <c r="J88" s="39">
        <f t="shared" si="44"/>
        <v>5.7527064055170954E-2</v>
      </c>
      <c r="K88" s="6" t="str">
        <f t="shared" si="45"/>
        <v xml:space="preserve"> </v>
      </c>
      <c r="L88" s="41"/>
      <c r="M88" s="45">
        <f t="shared" si="46"/>
        <v>-0.15071090047393371</v>
      </c>
    </row>
    <row r="89" spans="1:13" ht="15" x14ac:dyDescent="0.25">
      <c r="A89" s="66" t="s">
        <v>90</v>
      </c>
      <c r="B89" s="67">
        <v>0.127</v>
      </c>
      <c r="C89" s="94">
        <f t="shared" si="40"/>
        <v>3.0090776477932259E-2</v>
      </c>
      <c r="E89" s="84">
        <v>0.20269999999999999</v>
      </c>
      <c r="F89" s="69">
        <f t="shared" si="41"/>
        <v>3.5712386031296346E-2</v>
      </c>
      <c r="H89" s="45">
        <f t="shared" si="42"/>
        <v>7.569999999999999E-2</v>
      </c>
      <c r="I89" s="39">
        <f t="shared" si="43"/>
        <v>7.569999999999999E-2</v>
      </c>
      <c r="J89" s="39">
        <f t="shared" si="44"/>
        <v>4.6640779915627019E-2</v>
      </c>
      <c r="K89" s="36" t="str">
        <f t="shared" si="45"/>
        <v>*</v>
      </c>
      <c r="L89" s="41"/>
      <c r="M89" s="45">
        <f t="shared" si="46"/>
        <v>0.59606299212598413</v>
      </c>
    </row>
    <row r="90" spans="1:13" ht="15" x14ac:dyDescent="0.25">
      <c r="A90" s="66" t="s">
        <v>91</v>
      </c>
      <c r="B90" s="67">
        <v>8.4700000000000011E-2</v>
      </c>
      <c r="C90" s="94">
        <f t="shared" si="40"/>
        <v>2.5162155890082201E-2</v>
      </c>
      <c r="E90" s="84">
        <v>6.9800000000000001E-2</v>
      </c>
      <c r="F90" s="69">
        <f t="shared" si="41"/>
        <v>2.2635859516535434E-2</v>
      </c>
      <c r="H90" s="45">
        <f t="shared" si="42"/>
        <v>-1.490000000000001E-2</v>
      </c>
      <c r="I90" s="39">
        <f t="shared" si="43"/>
        <v>1.490000000000001E-2</v>
      </c>
      <c r="J90" s="39">
        <f t="shared" si="44"/>
        <v>3.3802611035884944E-2</v>
      </c>
      <c r="K90" s="6" t="str">
        <f t="shared" si="45"/>
        <v xml:space="preserve"> </v>
      </c>
      <c r="L90" s="41"/>
      <c r="M90" s="45">
        <f t="shared" si="46"/>
        <v>-0.17591499409681238</v>
      </c>
    </row>
    <row r="91" spans="1:13" ht="15" x14ac:dyDescent="0.25">
      <c r="A91" s="66" t="s">
        <v>92</v>
      </c>
      <c r="B91" s="67">
        <v>5.9299999999999999E-2</v>
      </c>
      <c r="C91" s="94">
        <f t="shared" si="40"/>
        <v>2.1344074642226169E-2</v>
      </c>
      <c r="E91" s="84">
        <v>4.5599999999999995E-2</v>
      </c>
      <c r="F91" s="69">
        <f t="shared" si="41"/>
        <v>1.853227549659062E-2</v>
      </c>
      <c r="H91" s="45">
        <f t="shared" si="42"/>
        <v>-1.3700000000000004E-2</v>
      </c>
      <c r="I91" s="39">
        <f t="shared" si="43"/>
        <v>1.3700000000000004E-2</v>
      </c>
      <c r="J91" s="39">
        <f t="shared" si="44"/>
        <v>2.823100561036326E-2</v>
      </c>
      <c r="K91" s="6" t="str">
        <f t="shared" si="45"/>
        <v xml:space="preserve"> </v>
      </c>
      <c r="L91" s="41"/>
      <c r="M91" s="45">
        <f t="shared" si="46"/>
        <v>-0.23102866779089384</v>
      </c>
    </row>
    <row r="92" spans="1:13" ht="15" x14ac:dyDescent="0.25">
      <c r="A92" s="66" t="s">
        <v>93</v>
      </c>
      <c r="B92" s="67">
        <v>2.53E-2</v>
      </c>
      <c r="C92" s="94">
        <f t="shared" ref="C92" si="47">SQRT((B92*(1-B92))/$B$84)*TINV(0.05,$B$84)</f>
        <v>1.4191233827431067E-2</v>
      </c>
      <c r="E92" s="84">
        <v>2.4199999999999999E-2</v>
      </c>
      <c r="F92" s="69">
        <f t="shared" ref="F92" si="48">SQRT((E92*(1-E92))/$E$84)*TINV(0.05,$E$84)</f>
        <v>1.3651148810862801E-2</v>
      </c>
      <c r="H92" s="45">
        <f t="shared" ref="H92:H93" si="49">E92-B92</f>
        <v>-1.1000000000000003E-3</v>
      </c>
      <c r="I92" s="39">
        <f t="shared" ref="I92:I93" si="50">(((H92)^2)^0.5)</f>
        <v>1.1000000000000003E-3</v>
      </c>
      <c r="J92" s="39">
        <f t="shared" ref="J92" si="51">(((((1-B92)*B92)/B$84)+(((1-E92)*E92)/E$84))^0.5)*(TINV(0.05,B$84+E$84-1))</f>
        <v>1.9666361200557418E-2</v>
      </c>
      <c r="K92" s="6" t="str">
        <f t="shared" ref="K92:K93" si="52">IF(I92&gt;J92,"*"," ")</f>
        <v xml:space="preserve"> </v>
      </c>
      <c r="L92" s="41"/>
      <c r="M92" s="45">
        <f t="shared" ref="M92:M93" si="53">(E92-B92)/B92</f>
        <v>-4.347826086956523E-2</v>
      </c>
    </row>
    <row r="93" spans="1:13" ht="15" x14ac:dyDescent="0.25">
      <c r="A93" s="70" t="s">
        <v>78</v>
      </c>
      <c r="B93" s="71">
        <v>0.12050000000000001</v>
      </c>
      <c r="C93" s="96">
        <f>SQRT((B93*(1-B93))/$B$84)*TINV(0.05,$B$84)</f>
        <v>2.9419538631027572E-2</v>
      </c>
      <c r="D93" s="73"/>
      <c r="E93" s="88">
        <v>8.9200000000000002E-2</v>
      </c>
      <c r="F93" s="74">
        <f>SQRT((E93*(1-E93))/$E$84)*TINV(0.05,$E$84)</f>
        <v>2.532066160497895E-2</v>
      </c>
      <c r="G93" s="73"/>
      <c r="H93" s="49">
        <f t="shared" si="49"/>
        <v>-3.1300000000000008E-2</v>
      </c>
      <c r="I93" s="50">
        <f t="shared" si="50"/>
        <v>3.1300000000000008E-2</v>
      </c>
      <c r="J93" s="50">
        <f>(((((1-B93)*B93)/B$84)+(((1-E93)*E93)/E$84))^0.5)*(TINV(0.05,B$84+E$84-1))</f>
        <v>3.8766292766341255E-2</v>
      </c>
      <c r="K93" s="7" t="str">
        <f t="shared" si="52"/>
        <v xml:space="preserve"> </v>
      </c>
      <c r="L93" s="51"/>
      <c r="M93" s="49">
        <f t="shared" si="53"/>
        <v>-0.25975103734439836</v>
      </c>
    </row>
    <row r="95" spans="1:13" ht="27.75" customHeight="1" x14ac:dyDescent="0.25">
      <c r="A95" s="62" t="s">
        <v>86</v>
      </c>
    </row>
    <row r="96" spans="1:13" x14ac:dyDescent="0.3">
      <c r="A96" s="62" t="s">
        <v>84</v>
      </c>
    </row>
    <row r="98" spans="1:13" ht="48" x14ac:dyDescent="0.25">
      <c r="A98" s="20"/>
      <c r="B98" s="21"/>
      <c r="C98" s="22"/>
      <c r="D98" s="22"/>
      <c r="E98" s="23"/>
      <c r="F98" s="27"/>
      <c r="G98" s="24"/>
      <c r="H98" s="25" t="s">
        <v>6</v>
      </c>
      <c r="I98" s="26" t="s">
        <v>19</v>
      </c>
      <c r="J98" s="26" t="s">
        <v>20</v>
      </c>
      <c r="K98" s="25" t="s">
        <v>7</v>
      </c>
      <c r="L98" s="25"/>
      <c r="M98" s="5" t="s">
        <v>8</v>
      </c>
    </row>
    <row r="99" spans="1:13" ht="44.25" customHeight="1" x14ac:dyDescent="0.25">
      <c r="A99" s="30"/>
      <c r="B99" s="31" t="s">
        <v>62</v>
      </c>
      <c r="C99" s="32" t="s">
        <v>9</v>
      </c>
      <c r="D99" s="32"/>
      <c r="E99" s="31" t="s">
        <v>63</v>
      </c>
      <c r="F99" s="35" t="s">
        <v>9</v>
      </c>
      <c r="G99" s="33"/>
      <c r="H99" s="33" t="s">
        <v>10</v>
      </c>
      <c r="I99" s="34"/>
      <c r="J99" s="34"/>
      <c r="K99" s="33" t="s">
        <v>10</v>
      </c>
      <c r="L99" s="33"/>
      <c r="M99" s="33" t="s">
        <v>10</v>
      </c>
    </row>
    <row r="100" spans="1:13" ht="15" x14ac:dyDescent="0.25">
      <c r="A100" s="63" t="s">
        <v>11</v>
      </c>
      <c r="B100" s="86">
        <v>457</v>
      </c>
      <c r="C100" s="59"/>
      <c r="E100" s="65">
        <v>422</v>
      </c>
    </row>
    <row r="101" spans="1:13" ht="15" x14ac:dyDescent="0.25">
      <c r="A101" s="63" t="s">
        <v>12</v>
      </c>
      <c r="B101" s="86">
        <v>405.3</v>
      </c>
      <c r="C101" s="59"/>
      <c r="E101" s="65">
        <v>374.8</v>
      </c>
    </row>
    <row r="103" spans="1:13" ht="15" x14ac:dyDescent="0.25">
      <c r="A103" s="66" t="s">
        <v>87</v>
      </c>
      <c r="B103" s="67">
        <v>0.68340000000000001</v>
      </c>
      <c r="C103" s="94">
        <f>SQRT((B103*(1-B103))/$B$101*TINV(0.05,$B$101))</f>
        <v>3.2395044422073284E-2</v>
      </c>
      <c r="E103" s="84">
        <v>0.73459999999999992</v>
      </c>
      <c r="F103" s="69">
        <f>SQRT((E103*(1-E103))/$E$101)*TINV(0.05,$E$101)</f>
        <v>4.4846846824676934E-2</v>
      </c>
      <c r="H103" s="45">
        <f>E103-B103</f>
        <v>5.1199999999999912E-2</v>
      </c>
      <c r="I103" s="39">
        <f>(((H103)^2)^0.5)</f>
        <v>5.1199999999999912E-2</v>
      </c>
      <c r="J103" s="39">
        <f>(((((1-B103)*B103)/B$101)+(((1-E103)*E103)/E$101))^0.5)*(TINV(0.05,B$101+E$101-1))</f>
        <v>6.3730451933971005E-2</v>
      </c>
      <c r="K103" s="6" t="str">
        <f>IF(I103&gt;J103,"*"," ")</f>
        <v xml:space="preserve"> </v>
      </c>
      <c r="L103" s="41"/>
      <c r="M103" s="45">
        <f>(E103-B103)/B103</f>
        <v>7.4919520046824575E-2</v>
      </c>
    </row>
    <row r="104" spans="1:13" ht="15" x14ac:dyDescent="0.25">
      <c r="A104" s="66" t="s">
        <v>88</v>
      </c>
      <c r="B104" s="67">
        <v>0.33860000000000001</v>
      </c>
      <c r="C104" s="94">
        <f t="shared" ref="C104:C109" si="54">SQRT((B104*(1-B104))/$B$101*TINV(0.05,$B$101))</f>
        <v>3.2958027326643102E-2</v>
      </c>
      <c r="E104" s="84">
        <v>0.45549999999999996</v>
      </c>
      <c r="F104" s="69">
        <f t="shared" ref="F104:F109" si="55">SQRT((E104*(1-E104))/$E$101)*TINV(0.05,$E$101)</f>
        <v>5.0582364254168732E-2</v>
      </c>
      <c r="H104" s="45">
        <f t="shared" ref="H104:H108" si="56">E104-B104</f>
        <v>0.11689999999999995</v>
      </c>
      <c r="I104" s="39">
        <f t="shared" ref="I104:I108" si="57">(((H104)^2)^0.5)</f>
        <v>0.11689999999999995</v>
      </c>
      <c r="J104" s="39">
        <f t="shared" ref="J104:J109" si="58">(((((1-B104)*B104)/B$101)+(((1-E104)*E104)/E$101))^0.5)*(TINV(0.05,B$101+E$101-1))</f>
        <v>6.8404562447934927E-2</v>
      </c>
      <c r="K104" s="6"/>
      <c r="L104" s="41"/>
      <c r="M104" s="45">
        <f t="shared" ref="M104:M108" si="59">(E104-B104)/B104</f>
        <v>0.34524512699350252</v>
      </c>
    </row>
    <row r="105" spans="1:13" ht="15" x14ac:dyDescent="0.25">
      <c r="A105" s="66" t="s">
        <v>89</v>
      </c>
      <c r="B105" s="67">
        <v>0.34490000000000004</v>
      </c>
      <c r="C105" s="94">
        <f t="shared" si="54"/>
        <v>3.3104423880806609E-2</v>
      </c>
      <c r="E105" s="84">
        <v>0.2792</v>
      </c>
      <c r="F105" s="69">
        <f t="shared" si="55"/>
        <v>4.5563920765754912E-2</v>
      </c>
      <c r="H105" s="45">
        <f t="shared" si="56"/>
        <v>-6.5700000000000036E-2</v>
      </c>
      <c r="I105" s="39">
        <f t="shared" si="57"/>
        <v>6.5700000000000036E-2</v>
      </c>
      <c r="J105" s="39">
        <f t="shared" si="58"/>
        <v>6.4940447985710553E-2</v>
      </c>
      <c r="K105" s="6"/>
      <c r="L105" s="41"/>
      <c r="M105" s="45">
        <f t="shared" si="59"/>
        <v>-0.19048999710060896</v>
      </c>
    </row>
    <row r="106" spans="1:13" ht="15" x14ac:dyDescent="0.25">
      <c r="A106" s="66" t="s">
        <v>90</v>
      </c>
      <c r="B106" s="67">
        <v>0.14550000000000002</v>
      </c>
      <c r="C106" s="94">
        <f t="shared" si="54"/>
        <v>2.4556878841042896E-2</v>
      </c>
      <c r="E106" s="84">
        <v>0.13350000000000001</v>
      </c>
      <c r="F106" s="69">
        <f t="shared" si="55"/>
        <v>3.454465887106134E-2</v>
      </c>
      <c r="H106" s="45">
        <f t="shared" si="56"/>
        <v>-1.2000000000000011E-2</v>
      </c>
      <c r="I106" s="39">
        <f t="shared" si="57"/>
        <v>1.2000000000000011E-2</v>
      </c>
      <c r="J106" s="39">
        <f t="shared" si="58"/>
        <v>4.8696928061430146E-2</v>
      </c>
      <c r="K106" s="6"/>
      <c r="L106" s="41"/>
      <c r="M106" s="45">
        <f t="shared" si="59"/>
        <v>-8.2474226804123779E-2</v>
      </c>
    </row>
    <row r="107" spans="1:13" ht="15" x14ac:dyDescent="0.25">
      <c r="A107" s="66" t="s">
        <v>91</v>
      </c>
      <c r="B107" s="67">
        <v>8.5699999999999998E-2</v>
      </c>
      <c r="C107" s="94">
        <f t="shared" si="54"/>
        <v>1.9494872903788891E-2</v>
      </c>
      <c r="E107" s="84">
        <v>4.7699999999999992E-2</v>
      </c>
      <c r="F107" s="69">
        <f t="shared" si="55"/>
        <v>2.1647217148823124E-2</v>
      </c>
      <c r="H107" s="45">
        <f t="shared" si="56"/>
        <v>-3.8000000000000006E-2</v>
      </c>
      <c r="I107" s="39">
        <f t="shared" si="57"/>
        <v>3.8000000000000006E-2</v>
      </c>
      <c r="J107" s="39">
        <f t="shared" si="58"/>
        <v>3.4813728822587535E-2</v>
      </c>
      <c r="K107" s="6"/>
      <c r="L107" s="41"/>
      <c r="M107" s="45">
        <f t="shared" si="59"/>
        <v>-0.44340723453908992</v>
      </c>
    </row>
    <row r="108" spans="1:13" ht="15" x14ac:dyDescent="0.25">
      <c r="A108" s="66" t="s">
        <v>92</v>
      </c>
      <c r="B108" s="67">
        <v>5.74E-2</v>
      </c>
      <c r="C108" s="94">
        <f t="shared" si="54"/>
        <v>1.6199637679216491E-2</v>
      </c>
      <c r="E108" s="84">
        <v>3.4500000000000003E-2</v>
      </c>
      <c r="F108" s="69">
        <f t="shared" si="55"/>
        <v>1.853709512628908E-2</v>
      </c>
      <c r="H108" s="45">
        <f t="shared" si="56"/>
        <v>-2.2899999999999997E-2</v>
      </c>
      <c r="I108" s="39">
        <f t="shared" si="57"/>
        <v>2.2899999999999997E-2</v>
      </c>
      <c r="J108" s="39">
        <f t="shared" si="58"/>
        <v>2.9272460636870244E-2</v>
      </c>
      <c r="K108" s="6"/>
      <c r="L108" s="41"/>
      <c r="M108" s="45">
        <f t="shared" si="59"/>
        <v>-0.39895470383275256</v>
      </c>
    </row>
    <row r="109" spans="1:13" ht="15" x14ac:dyDescent="0.25">
      <c r="A109" s="66" t="s">
        <v>93</v>
      </c>
      <c r="B109" s="67">
        <v>2.8300000000000002E-2</v>
      </c>
      <c r="C109" s="94">
        <f t="shared" si="54"/>
        <v>1.1549015293363737E-2</v>
      </c>
      <c r="E109" s="84">
        <v>1.32E-2</v>
      </c>
      <c r="F109" s="69">
        <f t="shared" si="55"/>
        <v>1.1591977460356289E-2</v>
      </c>
      <c r="H109" s="45">
        <f t="shared" ref="H109:H110" si="60">E109-B109</f>
        <v>-1.5100000000000002E-2</v>
      </c>
      <c r="I109" s="39">
        <f t="shared" ref="I109:I110" si="61">(((H109)^2)^0.5)</f>
        <v>1.5100000000000002E-2</v>
      </c>
      <c r="J109" s="39">
        <f t="shared" si="58"/>
        <v>1.988395258433176E-2</v>
      </c>
      <c r="K109" s="6" t="str">
        <f t="shared" ref="K109:K110" si="62">IF(I109&gt;J109,"*"," ")</f>
        <v xml:space="preserve"> </v>
      </c>
      <c r="L109" s="41"/>
      <c r="M109" s="45">
        <f t="shared" ref="M109:M110" si="63">(E109-B109)/B109</f>
        <v>-0.53356890459363959</v>
      </c>
    </row>
    <row r="110" spans="1:13" ht="15" x14ac:dyDescent="0.25">
      <c r="A110" s="70" t="s">
        <v>78</v>
      </c>
      <c r="B110" s="71">
        <v>8.5299999999999987E-2</v>
      </c>
      <c r="C110" s="96">
        <f>SQRT((B110*(1-B110))/$B$101*TINV(0.05,$B$101))</f>
        <v>1.9453578081027503E-2</v>
      </c>
      <c r="D110" s="73"/>
      <c r="E110" s="88">
        <v>8.4199999999999997E-2</v>
      </c>
      <c r="F110" s="74">
        <f>SQRT((E110*(1-E110))/$E$101)*TINV(0.05,$E$101)</f>
        <v>2.8204107241905047E-2</v>
      </c>
      <c r="G110" s="73"/>
      <c r="H110" s="49">
        <f t="shared" si="60"/>
        <v>-1.0999999999999899E-3</v>
      </c>
      <c r="I110" s="50">
        <f t="shared" si="61"/>
        <v>1.0999999999999899E-3</v>
      </c>
      <c r="J110" s="50">
        <f>(((((1-B110)*B110)/B$101)+(((1-E110)*E110)/E$101))^0.5)*(TINV(0.05,B$101+E$101-1))</f>
        <v>3.9174124509055386E-2</v>
      </c>
      <c r="K110" s="7" t="str">
        <f t="shared" si="62"/>
        <v xml:space="preserve"> </v>
      </c>
      <c r="L110" s="51"/>
      <c r="M110" s="49">
        <f t="shared" si="63"/>
        <v>-1.2895662368112426E-2</v>
      </c>
    </row>
    <row r="112" spans="1:13" ht="33" customHeight="1" x14ac:dyDescent="0.25">
      <c r="A112" s="62" t="s">
        <v>86</v>
      </c>
    </row>
    <row r="113" spans="1:13" x14ac:dyDescent="0.3">
      <c r="A113" s="62" t="s">
        <v>85</v>
      </c>
    </row>
    <row r="115" spans="1:13" ht="48" x14ac:dyDescent="0.25">
      <c r="A115" s="20"/>
      <c r="B115" s="21"/>
      <c r="C115" s="22"/>
      <c r="D115" s="22"/>
      <c r="E115" s="23"/>
      <c r="F115" s="27"/>
      <c r="G115" s="24"/>
      <c r="H115" s="25" t="s">
        <v>6</v>
      </c>
      <c r="I115" s="26" t="s">
        <v>19</v>
      </c>
      <c r="J115" s="26" t="s">
        <v>20</v>
      </c>
      <c r="K115" s="25" t="s">
        <v>7</v>
      </c>
      <c r="L115" s="25"/>
      <c r="M115" s="5" t="s">
        <v>8</v>
      </c>
    </row>
    <row r="116" spans="1:13" ht="43.5" customHeight="1" x14ac:dyDescent="0.25">
      <c r="A116" s="30"/>
      <c r="B116" s="31" t="s">
        <v>62</v>
      </c>
      <c r="C116" s="32" t="s">
        <v>9</v>
      </c>
      <c r="D116" s="32"/>
      <c r="E116" s="31" t="s">
        <v>63</v>
      </c>
      <c r="F116" s="35" t="s">
        <v>9</v>
      </c>
      <c r="G116" s="33"/>
      <c r="H116" s="33" t="s">
        <v>10</v>
      </c>
      <c r="I116" s="34"/>
      <c r="J116" s="34"/>
      <c r="K116" s="33" t="s">
        <v>10</v>
      </c>
      <c r="L116" s="33"/>
      <c r="M116" s="33" t="s">
        <v>10</v>
      </c>
    </row>
    <row r="117" spans="1:13" ht="15" x14ac:dyDescent="0.25">
      <c r="A117" s="63" t="s">
        <v>11</v>
      </c>
      <c r="B117" s="86">
        <v>196</v>
      </c>
      <c r="C117" s="59"/>
      <c r="E117" s="65">
        <v>191</v>
      </c>
    </row>
    <row r="118" spans="1:13" ht="15" x14ac:dyDescent="0.25">
      <c r="A118" s="63" t="s">
        <v>12</v>
      </c>
      <c r="B118" s="86">
        <v>190.5</v>
      </c>
      <c r="C118" s="59"/>
      <c r="E118" s="65">
        <v>185.4</v>
      </c>
    </row>
    <row r="120" spans="1:13" ht="15" x14ac:dyDescent="0.25">
      <c r="A120" s="66" t="s">
        <v>87</v>
      </c>
      <c r="B120" s="67">
        <v>0.7177</v>
      </c>
      <c r="C120" s="94">
        <f>SQRT((B120*(1-B120))/$B$118*TINV(0.05,$B$118))</f>
        <v>4.5802694813359038E-2</v>
      </c>
      <c r="E120" s="84">
        <v>0.81359999999999999</v>
      </c>
      <c r="F120" s="119">
        <f>SQRT((E120*(1-E120))/$E$118)*TINV(0.05,$E$118)</f>
        <v>5.6425058248706139E-2</v>
      </c>
      <c r="H120" s="45">
        <f>E120-B120</f>
        <v>9.5899999999999985E-2</v>
      </c>
      <c r="I120" s="39">
        <f>(((H120)^2)^0.5)</f>
        <v>9.5899999999999985E-2</v>
      </c>
      <c r="J120" s="39">
        <f>(((((1-B120)*B120)/B$118)+(((1-E120)*E120)/E$118))^0.5)*(TINV(0.05,B$118+E$118-1))</f>
        <v>8.5292841676291961E-2</v>
      </c>
      <c r="K120" s="36" t="str">
        <f>IF(I120&gt;J120,"*"," ")</f>
        <v>*</v>
      </c>
      <c r="L120" s="41"/>
      <c r="M120" s="45">
        <f>(E120-B120)/B120</f>
        <v>0.13362129023268773</v>
      </c>
    </row>
    <row r="121" spans="1:13" ht="15" x14ac:dyDescent="0.25">
      <c r="A121" s="66" t="s">
        <v>88</v>
      </c>
      <c r="B121" s="67">
        <v>0.35619999999999996</v>
      </c>
      <c r="C121" s="94">
        <f t="shared" ref="C121:C126" si="64">SQRT((B121*(1-B121))/$B$118*TINV(0.05,$B$118))</f>
        <v>4.8728894877815045E-2</v>
      </c>
      <c r="E121" s="84">
        <v>0.4395</v>
      </c>
      <c r="F121" s="119">
        <f t="shared" ref="F121:F126" si="65">SQRT((E121*(1-E121))/$E$118)*TINV(0.05,$E$118)</f>
        <v>7.1913568567307365E-2</v>
      </c>
      <c r="H121" s="45">
        <f t="shared" ref="H121:H125" si="66">E121-B121</f>
        <v>8.3300000000000041E-2</v>
      </c>
      <c r="I121" s="39">
        <f t="shared" ref="I121:I125" si="67">(((H121)^2)^0.5)</f>
        <v>8.3300000000000041E-2</v>
      </c>
      <c r="J121" s="39">
        <f t="shared" ref="J121:J126" si="68">(((((1-B121)*B121)/B$118)+(((1-E121)*E121)/E$118))^0.5)*(TINV(0.05,B$118+E$118-1))</f>
        <v>9.8952982364426734E-2</v>
      </c>
      <c r="K121" s="6" t="str">
        <f t="shared" ref="K121:K125" si="69">IF(I121&gt;J121,"*"," ")</f>
        <v xml:space="preserve"> </v>
      </c>
      <c r="L121" s="41"/>
      <c r="M121" s="45">
        <f t="shared" ref="M121:M125" si="70">(E121-B121)/B121</f>
        <v>0.23385738349242013</v>
      </c>
    </row>
    <row r="122" spans="1:13" ht="15" x14ac:dyDescent="0.25">
      <c r="A122" s="66" t="s">
        <v>89</v>
      </c>
      <c r="B122" s="67">
        <v>0.36149999999999999</v>
      </c>
      <c r="C122" s="94">
        <f t="shared" si="64"/>
        <v>4.8887600303328692E-2</v>
      </c>
      <c r="E122" s="84">
        <v>0.37409999999999999</v>
      </c>
      <c r="F122" s="119">
        <f t="shared" si="65"/>
        <v>7.0111607076651136E-2</v>
      </c>
      <c r="H122" s="45">
        <f t="shared" si="66"/>
        <v>1.26E-2</v>
      </c>
      <c r="I122" s="39">
        <f t="shared" si="67"/>
        <v>1.26E-2</v>
      </c>
      <c r="J122" s="39">
        <f t="shared" si="68"/>
        <v>9.7815288087157282E-2</v>
      </c>
      <c r="K122" s="6" t="str">
        <f t="shared" si="69"/>
        <v xml:space="preserve"> </v>
      </c>
      <c r="L122" s="41"/>
      <c r="M122" s="45">
        <f t="shared" si="70"/>
        <v>3.4854771784232366E-2</v>
      </c>
    </row>
    <row r="123" spans="1:13" ht="15" x14ac:dyDescent="0.25">
      <c r="A123" s="66" t="s">
        <v>90</v>
      </c>
      <c r="B123" s="67">
        <v>0.14510000000000001</v>
      </c>
      <c r="C123" s="94">
        <f t="shared" si="64"/>
        <v>3.5838966984788515E-2</v>
      </c>
      <c r="E123" s="84">
        <v>8.9900000000000008E-2</v>
      </c>
      <c r="F123" s="119">
        <f t="shared" si="65"/>
        <v>4.1444604078551606E-2</v>
      </c>
      <c r="H123" s="45">
        <f t="shared" si="66"/>
        <v>-5.5199999999999999E-2</v>
      </c>
      <c r="I123" s="39">
        <f t="shared" si="67"/>
        <v>5.5199999999999999E-2</v>
      </c>
      <c r="J123" s="39">
        <f t="shared" si="68"/>
        <v>6.4991955698889395E-2</v>
      </c>
      <c r="K123" s="6" t="str">
        <f t="shared" si="69"/>
        <v xml:space="preserve"> </v>
      </c>
      <c r="L123" s="41"/>
      <c r="M123" s="45">
        <f t="shared" si="70"/>
        <v>-0.38042729152308752</v>
      </c>
    </row>
    <row r="124" spans="1:13" ht="15" x14ac:dyDescent="0.25">
      <c r="A124" s="66" t="s">
        <v>91</v>
      </c>
      <c r="B124" s="67">
        <v>7.6700000000000004E-2</v>
      </c>
      <c r="C124" s="94">
        <f t="shared" si="64"/>
        <v>2.7079037155030111E-2</v>
      </c>
      <c r="E124" s="84">
        <v>5.04E-2</v>
      </c>
      <c r="F124" s="119">
        <f t="shared" si="65"/>
        <v>3.1697806747620454E-2</v>
      </c>
      <c r="H124" s="45">
        <f t="shared" si="66"/>
        <v>-2.6300000000000004E-2</v>
      </c>
      <c r="I124" s="39">
        <f t="shared" si="67"/>
        <v>2.6300000000000004E-2</v>
      </c>
      <c r="J124" s="39">
        <f t="shared" si="68"/>
        <v>4.9349996086924322E-2</v>
      </c>
      <c r="K124" s="6" t="str">
        <f t="shared" si="69"/>
        <v xml:space="preserve"> </v>
      </c>
      <c r="L124" s="41"/>
      <c r="M124" s="45">
        <f t="shared" si="70"/>
        <v>-0.34289439374185138</v>
      </c>
    </row>
    <row r="125" spans="1:13" ht="15" x14ac:dyDescent="0.25">
      <c r="A125" s="66" t="s">
        <v>92</v>
      </c>
      <c r="B125" s="67">
        <v>5.96E-2</v>
      </c>
      <c r="C125" s="94">
        <f t="shared" si="64"/>
        <v>2.4090374891567699E-2</v>
      </c>
      <c r="E125" s="84">
        <v>2.5600000000000001E-2</v>
      </c>
      <c r="F125" s="119">
        <f t="shared" si="65"/>
        <v>2.2884014401942997E-2</v>
      </c>
      <c r="H125" s="45">
        <f t="shared" si="66"/>
        <v>-3.4000000000000002E-2</v>
      </c>
      <c r="I125" s="39">
        <f t="shared" si="67"/>
        <v>3.4000000000000002E-2</v>
      </c>
      <c r="J125" s="39">
        <f t="shared" si="68"/>
        <v>4.0715764492468651E-2</v>
      </c>
      <c r="K125" s="6" t="str">
        <f t="shared" si="69"/>
        <v xml:space="preserve"> </v>
      </c>
      <c r="L125" s="41"/>
      <c r="M125" s="45">
        <f t="shared" si="70"/>
        <v>-0.57046979865771819</v>
      </c>
    </row>
    <row r="126" spans="1:13" ht="15" x14ac:dyDescent="0.25">
      <c r="A126" s="66" t="s">
        <v>93</v>
      </c>
      <c r="B126" s="67">
        <v>1.7000000000000001E-2</v>
      </c>
      <c r="C126" s="94">
        <f t="shared" si="64"/>
        <v>1.3154227177903485E-2</v>
      </c>
      <c r="E126" s="84">
        <v>2.4900000000000002E-2</v>
      </c>
      <c r="F126" s="119">
        <f t="shared" si="65"/>
        <v>2.2577083743465107E-2</v>
      </c>
      <c r="H126" s="45">
        <f t="shared" ref="H126:H127" si="71">E126-B126</f>
        <v>7.9000000000000008E-3</v>
      </c>
      <c r="I126" s="39">
        <f t="shared" ref="I126:I127" si="72">(((H126)^2)^0.5)</f>
        <v>7.9000000000000008E-3</v>
      </c>
      <c r="J126" s="39">
        <f t="shared" si="68"/>
        <v>2.9077838499462404E-2</v>
      </c>
      <c r="K126" s="6" t="str">
        <f t="shared" ref="K126:K127" si="73">IF(I126&gt;J126,"*"," ")</f>
        <v xml:space="preserve"> </v>
      </c>
      <c r="L126" s="41"/>
      <c r="M126" s="45">
        <f t="shared" ref="M126:M127" si="74">(E126-B126)/B126</f>
        <v>0.46470588235294119</v>
      </c>
    </row>
    <row r="127" spans="1:13" ht="15" x14ac:dyDescent="0.25">
      <c r="A127" s="70" t="s">
        <v>78</v>
      </c>
      <c r="B127" s="71">
        <v>6.0499999999999998E-2</v>
      </c>
      <c r="C127" s="96">
        <f>SQRT((B127*(1-B127))/$B$118*TINV(0.05,$B$118))</f>
        <v>2.4259966562231134E-2</v>
      </c>
      <c r="D127" s="73"/>
      <c r="E127" s="88">
        <v>4.6199999999999998E-2</v>
      </c>
      <c r="F127" s="120">
        <f>SQRT((E127*(1-E127))/$E$118)*TINV(0.05,$E$118)</f>
        <v>3.0415379451824921E-2</v>
      </c>
      <c r="G127" s="73"/>
      <c r="H127" s="49">
        <f t="shared" si="71"/>
        <v>-1.43E-2</v>
      </c>
      <c r="I127" s="50">
        <f t="shared" si="72"/>
        <v>1.43E-2</v>
      </c>
      <c r="J127" s="50">
        <f>(((((1-B127)*B127)/B$118)+(((1-E127)*E127)/E$118))^0.5)*(TINV(0.05,B$118+E$118-1))</f>
        <v>4.5525876412430215E-2</v>
      </c>
      <c r="K127" s="7" t="str">
        <f t="shared" si="73"/>
        <v xml:space="preserve"> </v>
      </c>
      <c r="L127" s="51"/>
      <c r="M127" s="49">
        <f t="shared" si="74"/>
        <v>-0.23636363636363639</v>
      </c>
    </row>
    <row r="129" spans="1:13" ht="15" x14ac:dyDescent="0.25">
      <c r="A129" s="77" t="s">
        <v>103</v>
      </c>
      <c r="B129" s="78"/>
      <c r="C129" s="98"/>
      <c r="D129" s="80"/>
      <c r="E129" s="81"/>
      <c r="F129" s="105"/>
      <c r="G129" s="83"/>
      <c r="H129" s="83"/>
      <c r="I129" s="83"/>
      <c r="J129" s="83"/>
      <c r="K129" s="83"/>
      <c r="L129" s="83"/>
      <c r="M129" s="83"/>
    </row>
    <row r="131" spans="1:13" ht="27.75" customHeight="1" x14ac:dyDescent="0.25">
      <c r="A131" s="62" t="s">
        <v>86</v>
      </c>
    </row>
    <row r="132" spans="1:13" ht="15" x14ac:dyDescent="0.25">
      <c r="A132" s="62" t="s">
        <v>104</v>
      </c>
    </row>
    <row r="134" spans="1:13" ht="48" x14ac:dyDescent="0.25">
      <c r="A134" s="20"/>
      <c r="B134" s="21"/>
      <c r="C134" s="22"/>
      <c r="D134" s="22"/>
      <c r="E134" s="23"/>
      <c r="F134" s="27"/>
      <c r="G134" s="24"/>
      <c r="H134" s="25" t="s">
        <v>6</v>
      </c>
      <c r="I134" s="26" t="s">
        <v>19</v>
      </c>
      <c r="J134" s="26" t="s">
        <v>20</v>
      </c>
      <c r="K134" s="25" t="s">
        <v>7</v>
      </c>
      <c r="L134" s="25"/>
      <c r="M134" s="5" t="s">
        <v>8</v>
      </c>
    </row>
    <row r="135" spans="1:13" ht="47.25" customHeight="1" x14ac:dyDescent="0.25">
      <c r="A135" s="30"/>
      <c r="B135" s="31" t="s">
        <v>62</v>
      </c>
      <c r="C135" s="32" t="s">
        <v>9</v>
      </c>
      <c r="D135" s="32"/>
      <c r="E135" s="31" t="s">
        <v>63</v>
      </c>
      <c r="F135" s="35" t="s">
        <v>9</v>
      </c>
      <c r="G135" s="33"/>
      <c r="H135" s="33" t="s">
        <v>10</v>
      </c>
      <c r="I135" s="34"/>
      <c r="J135" s="34"/>
      <c r="K135" s="33" t="s">
        <v>10</v>
      </c>
      <c r="L135" s="33"/>
      <c r="M135" s="33" t="s">
        <v>10</v>
      </c>
    </row>
    <row r="136" spans="1:13" ht="15" x14ac:dyDescent="0.25">
      <c r="A136" s="63" t="s">
        <v>11</v>
      </c>
      <c r="B136" s="86">
        <v>662</v>
      </c>
      <c r="C136" s="59"/>
      <c r="E136" s="65">
        <v>649</v>
      </c>
    </row>
    <row r="137" spans="1:13" ht="15" x14ac:dyDescent="0.25">
      <c r="A137" s="63" t="s">
        <v>12</v>
      </c>
      <c r="B137" s="86">
        <v>521.6</v>
      </c>
      <c r="C137" s="59"/>
      <c r="E137" s="65">
        <v>523.79999999999995</v>
      </c>
    </row>
    <row r="139" spans="1:13" ht="15" x14ac:dyDescent="0.25">
      <c r="A139" s="66" t="s">
        <v>87</v>
      </c>
      <c r="B139" s="67">
        <v>0.70430000000000004</v>
      </c>
      <c r="C139" s="94">
        <f>SQRT((B139*(1-B139))/$B$137*TINV(0.05,$B$137))</f>
        <v>2.8006884088307777E-2</v>
      </c>
      <c r="E139" s="84">
        <v>0.72189999999999999</v>
      </c>
      <c r="F139" s="119">
        <f>SQRT((E139*(1-E139))/$E$137)*TINV(0.05,$E$137)</f>
        <v>3.8460113289021866E-2</v>
      </c>
      <c r="H139" s="45">
        <f>E139-B139</f>
        <v>1.7599999999999949E-2</v>
      </c>
      <c r="I139" s="39">
        <f>(((H139)^2)^0.5)</f>
        <v>1.7599999999999949E-2</v>
      </c>
      <c r="J139" s="39">
        <f>(((((1-B139)*B139)/B$137)+(((1-E139)*E139)/E$137))^0.5)*(TINV(0.05,B$137+E$137-1))</f>
        <v>5.4891897872613359E-2</v>
      </c>
      <c r="K139" s="6" t="str">
        <f>IF(I139&gt;J139,"*"," ")</f>
        <v xml:space="preserve"> </v>
      </c>
      <c r="L139" s="41"/>
      <c r="M139" s="45">
        <f>(E139-B139)/B139</f>
        <v>2.4989351128780275E-2</v>
      </c>
    </row>
    <row r="140" spans="1:13" ht="15" x14ac:dyDescent="0.25">
      <c r="A140" s="66" t="s">
        <v>88</v>
      </c>
      <c r="B140" s="67">
        <v>0.36570000000000003</v>
      </c>
      <c r="C140" s="94">
        <f t="shared" ref="C140:C145" si="75">SQRT((B140*(1-B140))/$B$137*TINV(0.05,$B$137))</f>
        <v>2.9557665052224194E-2</v>
      </c>
      <c r="E140" s="84">
        <v>0.44280000000000003</v>
      </c>
      <c r="F140" s="119">
        <f t="shared" ref="F140:F145" si="76">SQRT((E140*(1-E140))/$E$137)*TINV(0.05,$E$137)</f>
        <v>4.2636436899271712E-2</v>
      </c>
      <c r="H140" s="45">
        <f t="shared" ref="H140:H146" si="77">E140-B140</f>
        <v>7.7100000000000002E-2</v>
      </c>
      <c r="I140" s="39">
        <f t="shared" ref="I140:I146" si="78">(((H140)^2)^0.5)</f>
        <v>7.7100000000000002E-2</v>
      </c>
      <c r="J140" s="39">
        <f t="shared" ref="J140:J145" si="79">(((((1-B140)*B140)/B$137)+(((1-E140)*E140)/E$137))^0.5)*(TINV(0.05,B$137+E$137-1))</f>
        <v>5.9380031693547101E-2</v>
      </c>
      <c r="K140" s="36" t="str">
        <f t="shared" ref="K140:K146" si="80">IF(I140&gt;J140,"*"," ")</f>
        <v>*</v>
      </c>
      <c r="L140" s="41"/>
      <c r="M140" s="45">
        <f t="shared" ref="M140:M146" si="81">(E140-B140)/B140</f>
        <v>0.21082854799015585</v>
      </c>
    </row>
    <row r="141" spans="1:13" ht="15" x14ac:dyDescent="0.25">
      <c r="A141" s="66" t="s">
        <v>89</v>
      </c>
      <c r="B141" s="67">
        <v>0.3387</v>
      </c>
      <c r="C141" s="94">
        <f t="shared" si="75"/>
        <v>2.9044716863633004E-2</v>
      </c>
      <c r="E141" s="84">
        <v>0.27910000000000001</v>
      </c>
      <c r="F141" s="119">
        <f t="shared" si="76"/>
        <v>3.8502504016661603E-2</v>
      </c>
      <c r="H141" s="45">
        <f t="shared" si="77"/>
        <v>-5.9599999999999986E-2</v>
      </c>
      <c r="I141" s="39">
        <f t="shared" si="78"/>
        <v>5.9599999999999986E-2</v>
      </c>
      <c r="J141" s="39">
        <f t="shared" si="79"/>
        <v>5.5968064595786821E-2</v>
      </c>
      <c r="K141" s="36" t="str">
        <f t="shared" si="80"/>
        <v>*</v>
      </c>
      <c r="L141" s="41"/>
      <c r="M141" s="45">
        <f t="shared" si="81"/>
        <v>-0.17596693238854438</v>
      </c>
    </row>
    <row r="142" spans="1:13" ht="15" x14ac:dyDescent="0.25">
      <c r="A142" s="66" t="s">
        <v>90</v>
      </c>
      <c r="B142" s="67">
        <v>0.13500000000000001</v>
      </c>
      <c r="C142" s="94">
        <f t="shared" si="75"/>
        <v>2.0971776731665618E-2</v>
      </c>
      <c r="E142" s="84">
        <v>0.1605</v>
      </c>
      <c r="F142" s="119">
        <f t="shared" si="76"/>
        <v>3.1507896663348058E-2</v>
      </c>
      <c r="H142" s="45">
        <f t="shared" si="77"/>
        <v>2.5499999999999995E-2</v>
      </c>
      <c r="I142" s="39">
        <f t="shared" si="78"/>
        <v>2.5499999999999995E-2</v>
      </c>
      <c r="J142" s="39">
        <f t="shared" si="79"/>
        <v>4.3040337911478273E-2</v>
      </c>
      <c r="K142" s="6" t="str">
        <f t="shared" si="80"/>
        <v xml:space="preserve"> </v>
      </c>
      <c r="L142" s="41"/>
      <c r="M142" s="45">
        <f t="shared" si="81"/>
        <v>0.18888888888888883</v>
      </c>
    </row>
    <row r="143" spans="1:13" ht="15" x14ac:dyDescent="0.25">
      <c r="A143" s="66" t="s">
        <v>91</v>
      </c>
      <c r="B143" s="67">
        <v>7.0499999999999993E-2</v>
      </c>
      <c r="C143" s="94">
        <f t="shared" si="75"/>
        <v>1.571012147287059E-2</v>
      </c>
      <c r="E143" s="84">
        <v>5.3499999999999999E-2</v>
      </c>
      <c r="F143" s="119">
        <f t="shared" si="76"/>
        <v>1.931562405365686E-2</v>
      </c>
      <c r="H143" s="45">
        <f t="shared" si="77"/>
        <v>-1.6999999999999994E-2</v>
      </c>
      <c r="I143" s="39">
        <f t="shared" si="78"/>
        <v>1.6999999999999994E-2</v>
      </c>
      <c r="J143" s="39">
        <f t="shared" si="79"/>
        <v>2.9256844325508048E-2</v>
      </c>
      <c r="K143" s="6" t="str">
        <f t="shared" si="80"/>
        <v xml:space="preserve"> </v>
      </c>
      <c r="L143" s="41"/>
      <c r="M143" s="45">
        <f t="shared" si="81"/>
        <v>-0.24113475177304958</v>
      </c>
    </row>
    <row r="144" spans="1:13" ht="15" x14ac:dyDescent="0.25">
      <c r="A144" s="66" t="s">
        <v>92</v>
      </c>
      <c r="B144" s="67">
        <v>4.4500000000000005E-2</v>
      </c>
      <c r="C144" s="94">
        <f t="shared" si="75"/>
        <v>1.2654810282439304E-2</v>
      </c>
      <c r="E144" s="84">
        <v>4.2300000000000004E-2</v>
      </c>
      <c r="F144" s="119">
        <f t="shared" si="76"/>
        <v>1.7276528114446795E-2</v>
      </c>
      <c r="H144" s="45">
        <f t="shared" si="77"/>
        <v>-2.2000000000000006E-3</v>
      </c>
      <c r="I144" s="39">
        <f t="shared" si="78"/>
        <v>2.2000000000000006E-3</v>
      </c>
      <c r="J144" s="39">
        <f t="shared" si="79"/>
        <v>2.473183635840439E-2</v>
      </c>
      <c r="K144" s="6" t="str">
        <f t="shared" si="80"/>
        <v xml:space="preserve"> </v>
      </c>
      <c r="L144" s="41"/>
      <c r="M144" s="45">
        <f t="shared" si="81"/>
        <v>-4.9438202247191018E-2</v>
      </c>
    </row>
    <row r="145" spans="1:13" ht="15" x14ac:dyDescent="0.25">
      <c r="A145" s="66" t="s">
        <v>93</v>
      </c>
      <c r="B145" s="67">
        <v>2.6000000000000002E-2</v>
      </c>
      <c r="C145" s="94">
        <f t="shared" si="75"/>
        <v>9.7662185766676513E-3</v>
      </c>
      <c r="E145" s="84">
        <v>1.1200000000000002E-2</v>
      </c>
      <c r="F145" s="119">
        <f t="shared" si="76"/>
        <v>9.0330576933292835E-3</v>
      </c>
      <c r="H145" s="45">
        <f t="shared" si="77"/>
        <v>-1.4800000000000001E-2</v>
      </c>
      <c r="I145" s="39">
        <f t="shared" si="78"/>
        <v>1.4800000000000001E-2</v>
      </c>
      <c r="J145" s="39">
        <f t="shared" si="79"/>
        <v>1.6381267867292645E-2</v>
      </c>
      <c r="K145" s="6" t="str">
        <f t="shared" si="80"/>
        <v xml:space="preserve"> </v>
      </c>
      <c r="L145" s="41"/>
      <c r="M145" s="45">
        <f t="shared" si="81"/>
        <v>-0.56923076923076921</v>
      </c>
    </row>
    <row r="146" spans="1:13" ht="15" x14ac:dyDescent="0.25">
      <c r="A146" s="70" t="s">
        <v>78</v>
      </c>
      <c r="B146" s="71">
        <v>9.01E-2</v>
      </c>
      <c r="C146" s="96">
        <f>SQRT((B146*(1-B146))/$B$137*TINV(0.05,$B$137))</f>
        <v>1.7571932063673617E-2</v>
      </c>
      <c r="D146" s="73"/>
      <c r="E146" s="88">
        <v>6.4100000000000004E-2</v>
      </c>
      <c r="F146" s="120">
        <f>SQRT((E146*(1-E146))/$E$137)*TINV(0.05,$E$137)</f>
        <v>2.1023996821989053E-2</v>
      </c>
      <c r="G146" s="73"/>
      <c r="H146" s="49">
        <f t="shared" si="77"/>
        <v>-2.5999999999999995E-2</v>
      </c>
      <c r="I146" s="50">
        <f t="shared" si="78"/>
        <v>2.5999999999999995E-2</v>
      </c>
      <c r="J146" s="50">
        <f>(((((1-B146)*B146)/B$137)+(((1-E146)*E146)/E$137))^0.5)*(TINV(0.05,B$137+E$137-1))</f>
        <v>3.2344505207062425E-2</v>
      </c>
      <c r="K146" s="7" t="str">
        <f t="shared" si="80"/>
        <v xml:space="preserve"> </v>
      </c>
      <c r="L146" s="51"/>
      <c r="M146" s="49">
        <f t="shared" si="81"/>
        <v>-0.28856825749167586</v>
      </c>
    </row>
    <row r="148" spans="1:13" ht="26.25" customHeight="1" x14ac:dyDescent="0.25">
      <c r="A148" s="62" t="s">
        <v>86</v>
      </c>
    </row>
    <row r="149" spans="1:13" ht="15" x14ac:dyDescent="0.25">
      <c r="A149" s="62" t="s">
        <v>105</v>
      </c>
    </row>
    <row r="151" spans="1:13" ht="48" x14ac:dyDescent="0.25">
      <c r="A151" s="20"/>
      <c r="B151" s="21"/>
      <c r="C151" s="22"/>
      <c r="D151" s="22"/>
      <c r="E151" s="23"/>
      <c r="F151" s="27"/>
      <c r="G151" s="24"/>
      <c r="H151" s="25" t="s">
        <v>6</v>
      </c>
      <c r="I151" s="26" t="s">
        <v>19</v>
      </c>
      <c r="J151" s="26" t="s">
        <v>20</v>
      </c>
      <c r="K151" s="25" t="s">
        <v>7</v>
      </c>
      <c r="L151" s="25"/>
      <c r="M151" s="5" t="s">
        <v>8</v>
      </c>
    </row>
    <row r="152" spans="1:13" ht="40.5" customHeight="1" x14ac:dyDescent="0.25">
      <c r="A152" s="30"/>
      <c r="B152" s="31" t="s">
        <v>62</v>
      </c>
      <c r="C152" s="32" t="s">
        <v>9</v>
      </c>
      <c r="D152" s="32"/>
      <c r="E152" s="31" t="s">
        <v>63</v>
      </c>
      <c r="F152" s="35" t="s">
        <v>9</v>
      </c>
      <c r="G152" s="33"/>
      <c r="H152" s="33" t="s">
        <v>10</v>
      </c>
      <c r="I152" s="34"/>
      <c r="J152" s="34"/>
      <c r="K152" s="33" t="s">
        <v>10</v>
      </c>
      <c r="L152" s="33"/>
      <c r="M152" s="33" t="s">
        <v>10</v>
      </c>
    </row>
    <row r="153" spans="1:13" ht="15" x14ac:dyDescent="0.25">
      <c r="A153" s="63" t="s">
        <v>11</v>
      </c>
      <c r="B153" s="86">
        <v>490</v>
      </c>
      <c r="C153" s="59"/>
      <c r="E153" s="65">
        <v>480</v>
      </c>
    </row>
    <row r="154" spans="1:13" ht="15" x14ac:dyDescent="0.25">
      <c r="A154" s="63" t="s">
        <v>12</v>
      </c>
      <c r="B154" s="86">
        <v>395</v>
      </c>
      <c r="C154" s="59"/>
      <c r="E154" s="65">
        <v>381</v>
      </c>
    </row>
    <row r="156" spans="1:13" ht="15" x14ac:dyDescent="0.25">
      <c r="A156" s="66" t="s">
        <v>87</v>
      </c>
      <c r="B156" s="67">
        <v>0.63800000000000001</v>
      </c>
      <c r="C156" s="94">
        <f>SQRT((B156*(1-B156))/$B$154*TINV(0.05,$B$154))</f>
        <v>3.3904433584670185E-2</v>
      </c>
      <c r="E156" s="84">
        <v>0.63249999999999995</v>
      </c>
      <c r="F156" s="119">
        <f>SQRT((E156*(1-E156))/$E$154)*TINV(0.05,$E$154)</f>
        <v>4.8565328325955795E-2</v>
      </c>
      <c r="H156" s="45">
        <f>E156-B156</f>
        <v>-5.5000000000000604E-3</v>
      </c>
      <c r="I156" s="39">
        <f>(((H156)^2)^0.5)</f>
        <v>5.5000000000000604E-3</v>
      </c>
      <c r="J156" s="39">
        <f>(((((1-B156)*B156)/B$154)+(((1-E156)*E156)/E$154))^0.5)*(TINV(0.05,B$154+E$154-1))</f>
        <v>6.7853486655116063E-2</v>
      </c>
      <c r="K156" s="6" t="str">
        <f>IF(I156&gt;J156,"*"," ")</f>
        <v xml:space="preserve"> </v>
      </c>
      <c r="L156" s="41"/>
      <c r="M156" s="45">
        <f>(E156-B156)/B156</f>
        <v>-8.6206896551725091E-3</v>
      </c>
    </row>
    <row r="157" spans="1:13" ht="15" x14ac:dyDescent="0.25">
      <c r="A157" s="66" t="s">
        <v>88</v>
      </c>
      <c r="B157" s="67">
        <v>0.31850000000000001</v>
      </c>
      <c r="C157" s="94">
        <f t="shared" ref="C157:C162" si="82">SQRT((B157*(1-B157))/$B$154*TINV(0.05,$B$154))</f>
        <v>3.2868472167450244E-2</v>
      </c>
      <c r="E157" s="84">
        <v>0.3579</v>
      </c>
      <c r="F157" s="119">
        <f t="shared" ref="F157:F162" si="83">SQRT((E157*(1-E157))/$E$154)*TINV(0.05,$E$154)</f>
        <v>4.828915175262645E-2</v>
      </c>
      <c r="H157" s="45">
        <f t="shared" ref="H157:H163" si="84">E157-B157</f>
        <v>3.9399999999999991E-2</v>
      </c>
      <c r="I157" s="39">
        <f t="shared" ref="I157:I163" si="85">(((H157)^2)^0.5)</f>
        <v>3.9399999999999991E-2</v>
      </c>
      <c r="J157" s="39">
        <f t="shared" ref="J157:J162" si="86">(((((1-B157)*B157)/B$154)+(((1-E157)*E157)/E$154))^0.5)*(TINV(0.05,B$154+E$154-1))</f>
        <v>6.664717980799062E-2</v>
      </c>
      <c r="K157" s="6" t="str">
        <f t="shared" ref="K157:K163" si="87">IF(I157&gt;J157,"*"," ")</f>
        <v xml:space="preserve"> </v>
      </c>
      <c r="L157" s="41"/>
      <c r="M157" s="45">
        <f t="shared" ref="M157:M163" si="88">(E157-B157)/B157</f>
        <v>0.12370486656200939</v>
      </c>
    </row>
    <row r="158" spans="1:13" ht="15" x14ac:dyDescent="0.25">
      <c r="A158" s="66" t="s">
        <v>89</v>
      </c>
      <c r="B158" s="67">
        <v>0.31950000000000001</v>
      </c>
      <c r="C158" s="94">
        <f t="shared" si="82"/>
        <v>3.289586909326115E-2</v>
      </c>
      <c r="E158" s="84">
        <v>0.2747</v>
      </c>
      <c r="F158" s="119">
        <f t="shared" si="83"/>
        <v>4.4963029052773634E-2</v>
      </c>
      <c r="H158" s="45">
        <f t="shared" si="84"/>
        <v>-4.4800000000000006E-2</v>
      </c>
      <c r="I158" s="39">
        <f t="shared" si="85"/>
        <v>4.4800000000000006E-2</v>
      </c>
      <c r="J158" s="39">
        <f t="shared" si="86"/>
        <v>6.4313392651864462E-2</v>
      </c>
      <c r="K158" s="6" t="str">
        <f t="shared" si="87"/>
        <v xml:space="preserve"> </v>
      </c>
      <c r="L158" s="41"/>
      <c r="M158" s="45">
        <f t="shared" si="88"/>
        <v>-0.14021909233176841</v>
      </c>
    </row>
    <row r="159" spans="1:13" ht="15" x14ac:dyDescent="0.25">
      <c r="A159" s="66" t="s">
        <v>90</v>
      </c>
      <c r="B159" s="67">
        <v>0.1371</v>
      </c>
      <c r="C159" s="94">
        <f t="shared" si="82"/>
        <v>2.4265588618828687E-2</v>
      </c>
      <c r="E159" s="84">
        <v>0.1862</v>
      </c>
      <c r="F159" s="119">
        <f t="shared" si="83"/>
        <v>3.9211736322018451E-2</v>
      </c>
      <c r="H159" s="45">
        <f t="shared" si="84"/>
        <v>4.9100000000000005E-2</v>
      </c>
      <c r="I159" s="39">
        <f t="shared" si="85"/>
        <v>4.9100000000000005E-2</v>
      </c>
      <c r="J159" s="39">
        <f t="shared" si="86"/>
        <v>5.1833580065241892E-2</v>
      </c>
      <c r="K159" s="6" t="str">
        <f t="shared" si="87"/>
        <v xml:space="preserve"> </v>
      </c>
      <c r="L159" s="41"/>
      <c r="M159" s="45">
        <f t="shared" si="88"/>
        <v>0.35813274981765136</v>
      </c>
    </row>
    <row r="160" spans="1:13" ht="15" x14ac:dyDescent="0.25">
      <c r="A160" s="66" t="s">
        <v>91</v>
      </c>
      <c r="B160" s="67">
        <v>0.1043</v>
      </c>
      <c r="C160" s="94">
        <f t="shared" si="82"/>
        <v>2.1563304218849305E-2</v>
      </c>
      <c r="E160" s="84">
        <v>7.0900000000000005E-2</v>
      </c>
      <c r="F160" s="119">
        <f t="shared" si="83"/>
        <v>2.5853642557525598E-2</v>
      </c>
      <c r="H160" s="45">
        <f t="shared" si="84"/>
        <v>-3.3399999999999999E-2</v>
      </c>
      <c r="I160" s="39">
        <f t="shared" si="85"/>
        <v>3.3399999999999999E-2</v>
      </c>
      <c r="J160" s="39">
        <f t="shared" si="86"/>
        <v>3.9719501581917664E-2</v>
      </c>
      <c r="K160" s="6" t="str">
        <f t="shared" si="87"/>
        <v xml:space="preserve"> </v>
      </c>
      <c r="L160" s="41"/>
      <c r="M160" s="45">
        <f t="shared" si="88"/>
        <v>-0.3202301054650048</v>
      </c>
    </row>
    <row r="161" spans="1:13" ht="15" x14ac:dyDescent="0.25">
      <c r="A161" s="66" t="s">
        <v>92</v>
      </c>
      <c r="B161" s="67">
        <v>7.7199999999999991E-2</v>
      </c>
      <c r="C161" s="94">
        <f t="shared" si="82"/>
        <v>1.8830173075879478E-2</v>
      </c>
      <c r="E161" s="84">
        <v>3.9800000000000002E-2</v>
      </c>
      <c r="F161" s="119">
        <f t="shared" si="83"/>
        <v>1.9691997834837729E-2</v>
      </c>
      <c r="H161" s="45">
        <f t="shared" si="84"/>
        <v>-3.7399999999999989E-2</v>
      </c>
      <c r="I161" s="39">
        <f t="shared" si="85"/>
        <v>3.7399999999999989E-2</v>
      </c>
      <c r="J161" s="39">
        <f t="shared" si="86"/>
        <v>3.2886412697875463E-2</v>
      </c>
      <c r="K161" s="36" t="str">
        <f t="shared" si="87"/>
        <v>*</v>
      </c>
      <c r="L161" s="41"/>
      <c r="M161" s="45">
        <f t="shared" si="88"/>
        <v>-0.48445595854922269</v>
      </c>
    </row>
    <row r="162" spans="1:13" ht="15" x14ac:dyDescent="0.25">
      <c r="A162" s="66" t="s">
        <v>93</v>
      </c>
      <c r="B162" s="67">
        <v>2.7099999999999999E-2</v>
      </c>
      <c r="C162" s="94">
        <f t="shared" si="82"/>
        <v>1.1455409426041525E-2</v>
      </c>
      <c r="E162" s="84">
        <v>3.1099999999999999E-2</v>
      </c>
      <c r="F162" s="119">
        <f t="shared" si="83"/>
        <v>1.748586274034078E-2</v>
      </c>
      <c r="H162" s="45">
        <f t="shared" si="84"/>
        <v>4.0000000000000001E-3</v>
      </c>
      <c r="I162" s="39">
        <f t="shared" si="85"/>
        <v>4.0000000000000001E-3</v>
      </c>
      <c r="J162" s="39">
        <f t="shared" si="86"/>
        <v>2.3706134978975602E-2</v>
      </c>
      <c r="K162" s="6" t="str">
        <f t="shared" si="87"/>
        <v xml:space="preserve"> </v>
      </c>
      <c r="L162" s="41"/>
      <c r="M162" s="45">
        <f t="shared" si="88"/>
        <v>0.14760147601476015</v>
      </c>
    </row>
    <row r="163" spans="1:13" ht="15" x14ac:dyDescent="0.25">
      <c r="A163" s="70" t="s">
        <v>78</v>
      </c>
      <c r="B163" s="71">
        <v>0.1206</v>
      </c>
      <c r="C163" s="96">
        <f>SQRT((B163*(1-B163))/$B$154*TINV(0.05,$B$154))</f>
        <v>2.2975171043453681E-2</v>
      </c>
      <c r="D163" s="73"/>
      <c r="E163" s="88">
        <v>0.1104</v>
      </c>
      <c r="F163" s="120">
        <f>SQRT((E163*(1-E163))/$E$154)*TINV(0.05,$E$154)</f>
        <v>3.1568163432390078E-2</v>
      </c>
      <c r="G163" s="73"/>
      <c r="H163" s="49">
        <f t="shared" si="84"/>
        <v>-1.0200000000000001E-2</v>
      </c>
      <c r="I163" s="50">
        <f t="shared" si="85"/>
        <v>1.0200000000000001E-2</v>
      </c>
      <c r="J163" s="50">
        <f>(((((1-B163)*B163)/B$154)+(((1-E163)*E163)/E$154))^0.5)*(TINV(0.05,B$154+E$154-1))</f>
        <v>4.5032994109176501E-2</v>
      </c>
      <c r="K163" s="7" t="str">
        <f t="shared" si="87"/>
        <v xml:space="preserve"> </v>
      </c>
      <c r="L163" s="51"/>
      <c r="M163" s="49">
        <f t="shared" si="88"/>
        <v>-8.45771144278607E-2</v>
      </c>
    </row>
    <row r="165" spans="1:13" ht="15" x14ac:dyDescent="0.25">
      <c r="A165" s="77" t="s">
        <v>515</v>
      </c>
      <c r="B165" s="78"/>
      <c r="C165" s="98"/>
      <c r="D165" s="80"/>
      <c r="E165" s="81"/>
      <c r="F165" s="105"/>
      <c r="G165" s="83"/>
      <c r="H165" s="83"/>
      <c r="I165" s="83"/>
      <c r="J165" s="83"/>
      <c r="K165" s="83"/>
      <c r="L165" s="83"/>
      <c r="M165" s="83"/>
    </row>
    <row r="167" spans="1:13" ht="27" customHeight="1" x14ac:dyDescent="0.25">
      <c r="A167" s="62" t="s">
        <v>86</v>
      </c>
    </row>
    <row r="168" spans="1:13" ht="15" x14ac:dyDescent="0.25">
      <c r="A168" s="62" t="s">
        <v>106</v>
      </c>
    </row>
    <row r="170" spans="1:13" ht="48" x14ac:dyDescent="0.25">
      <c r="A170" s="20"/>
      <c r="B170" s="21"/>
      <c r="C170" s="22"/>
      <c r="D170" s="22"/>
      <c r="E170" s="23"/>
      <c r="F170" s="27"/>
      <c r="G170" s="24"/>
      <c r="H170" s="25" t="s">
        <v>6</v>
      </c>
      <c r="I170" s="26" t="s">
        <v>19</v>
      </c>
      <c r="J170" s="26" t="s">
        <v>20</v>
      </c>
      <c r="K170" s="25" t="s">
        <v>7</v>
      </c>
      <c r="L170" s="25"/>
      <c r="M170" s="5" t="s">
        <v>8</v>
      </c>
    </row>
    <row r="171" spans="1:13" ht="42.75" customHeight="1" x14ac:dyDescent="0.25">
      <c r="A171" s="30"/>
      <c r="B171" s="31" t="s">
        <v>62</v>
      </c>
      <c r="C171" s="32" t="s">
        <v>9</v>
      </c>
      <c r="D171" s="32"/>
      <c r="E171" s="31" t="s">
        <v>63</v>
      </c>
      <c r="F171" s="35" t="s">
        <v>9</v>
      </c>
      <c r="G171" s="33"/>
      <c r="H171" s="33" t="s">
        <v>10</v>
      </c>
      <c r="I171" s="34"/>
      <c r="J171" s="34"/>
      <c r="K171" s="33" t="s">
        <v>10</v>
      </c>
      <c r="L171" s="33"/>
      <c r="M171" s="33" t="s">
        <v>10</v>
      </c>
    </row>
    <row r="172" spans="1:13" ht="15" x14ac:dyDescent="0.25">
      <c r="A172" s="63" t="s">
        <v>11</v>
      </c>
      <c r="B172" s="86">
        <v>1017</v>
      </c>
      <c r="C172" s="59"/>
      <c r="E172" s="65">
        <v>975</v>
      </c>
    </row>
    <row r="173" spans="1:13" ht="15" x14ac:dyDescent="0.25">
      <c r="A173" s="63" t="s">
        <v>12</v>
      </c>
      <c r="B173" s="86">
        <v>799</v>
      </c>
      <c r="C173" s="59"/>
      <c r="E173" s="65">
        <v>768.3</v>
      </c>
    </row>
    <row r="175" spans="1:13" ht="15" x14ac:dyDescent="0.25">
      <c r="A175" s="66" t="s">
        <v>87</v>
      </c>
      <c r="B175" s="67">
        <v>0.6926000000000001</v>
      </c>
      <c r="C175" s="94">
        <f>SQRT((B175*(1-B175))/$B$173*TINV(0.05,$B$173))</f>
        <v>2.2870360859295467E-2</v>
      </c>
      <c r="E175" s="84">
        <v>0.7006</v>
      </c>
      <c r="F175" s="119">
        <f>SQRT((E175*(1-E175))/$E$173)*TINV(0.05,$E$173)</f>
        <v>3.2436098180494054E-2</v>
      </c>
      <c r="H175" s="45">
        <f>E175-B175</f>
        <v>7.9999999999998961E-3</v>
      </c>
      <c r="I175" s="39">
        <f>(((H175)^2)^0.5)</f>
        <v>7.9999999999998961E-3</v>
      </c>
      <c r="J175" s="39">
        <f>(((((1-B175)*B175)/B$173)+(((1-E175)*E175)/E$173))^0.5)*(TINV(0.05,B$173+E$173-1))</f>
        <v>4.5558830794133143E-2</v>
      </c>
      <c r="K175" s="6" t="str">
        <f>IF(I175&gt;J175,"*"," ")</f>
        <v xml:space="preserve"> </v>
      </c>
      <c r="L175" s="41"/>
      <c r="M175" s="45">
        <f>(E175-B175)/B175</f>
        <v>1.1550678602367737E-2</v>
      </c>
    </row>
    <row r="176" spans="1:13" ht="15" x14ac:dyDescent="0.25">
      <c r="A176" s="66" t="s">
        <v>88</v>
      </c>
      <c r="B176" s="67">
        <v>0.35609999999999997</v>
      </c>
      <c r="C176" s="94">
        <f t="shared" ref="C176:C181" si="89">SQRT((B176*(1-B176))/$B$173*TINV(0.05,$B$173))</f>
        <v>2.3734224246143704E-2</v>
      </c>
      <c r="E176" s="84">
        <v>0.41810000000000003</v>
      </c>
      <c r="F176" s="119">
        <f t="shared" ref="F176:F181" si="90">SQRT((E176*(1-E176))/$E$173)*TINV(0.05,$E$173)</f>
        <v>3.4932679890343515E-2</v>
      </c>
      <c r="H176" s="45">
        <f t="shared" ref="H176:H182" si="91">E176-B176</f>
        <v>6.2000000000000055E-2</v>
      </c>
      <c r="I176" s="39">
        <f t="shared" ref="I176:I182" si="92">(((H176)^2)^0.5)</f>
        <v>6.2000000000000055E-2</v>
      </c>
      <c r="J176" s="39">
        <f t="shared" ref="J176:J181" si="93">(((((1-B176)*B176)/B$173)+(((1-E176)*E176)/E$173))^0.5)*(TINV(0.05,B$173+E$173-1))</f>
        <v>4.8191690427918023E-2</v>
      </c>
      <c r="K176" s="36" t="str">
        <f t="shared" ref="K176:K182" si="94">IF(I176&gt;J176,"*"," ")</f>
        <v>*</v>
      </c>
      <c r="L176" s="41"/>
      <c r="M176" s="45">
        <f t="shared" ref="M176:M182" si="95">(E176-B176)/B176</f>
        <v>0.17410839651783225</v>
      </c>
    </row>
    <row r="177" spans="1:13" ht="15" x14ac:dyDescent="0.25">
      <c r="A177" s="66" t="s">
        <v>89</v>
      </c>
      <c r="B177" s="67">
        <v>0.33649999999999997</v>
      </c>
      <c r="C177" s="94">
        <f t="shared" si="89"/>
        <v>2.3420320817587052E-2</v>
      </c>
      <c r="E177" s="84">
        <v>0.28249999999999997</v>
      </c>
      <c r="F177" s="119">
        <f t="shared" si="90"/>
        <v>3.1885102731885474E-2</v>
      </c>
      <c r="H177" s="45">
        <f t="shared" si="91"/>
        <v>-5.3999999999999992E-2</v>
      </c>
      <c r="I177" s="39">
        <f t="shared" si="92"/>
        <v>5.3999999999999992E-2</v>
      </c>
      <c r="J177" s="39">
        <f t="shared" si="93"/>
        <v>4.5717848162432295E-2</v>
      </c>
      <c r="K177" s="36" t="str">
        <f t="shared" si="94"/>
        <v>*</v>
      </c>
      <c r="L177" s="41"/>
      <c r="M177" s="45">
        <f t="shared" si="95"/>
        <v>-0.16047548291233282</v>
      </c>
    </row>
    <row r="178" spans="1:13" ht="15" x14ac:dyDescent="0.25">
      <c r="A178" s="66" t="s">
        <v>90</v>
      </c>
      <c r="B178" s="67">
        <v>0.13089999999999999</v>
      </c>
      <c r="C178" s="94">
        <f t="shared" si="89"/>
        <v>1.6718008442510483E-2</v>
      </c>
      <c r="E178" s="84">
        <v>0.17050000000000001</v>
      </c>
      <c r="F178" s="119">
        <f t="shared" si="90"/>
        <v>2.6634100162653388E-2</v>
      </c>
      <c r="H178" s="45">
        <f t="shared" si="91"/>
        <v>3.9600000000000024E-2</v>
      </c>
      <c r="I178" s="39">
        <f t="shared" si="92"/>
        <v>3.9600000000000024E-2</v>
      </c>
      <c r="J178" s="39">
        <f t="shared" si="93"/>
        <v>3.5440740197218691E-2</v>
      </c>
      <c r="K178" s="36" t="str">
        <f t="shared" si="94"/>
        <v>*</v>
      </c>
      <c r="L178" s="41"/>
      <c r="M178" s="45">
        <f t="shared" si="95"/>
        <v>0.30252100840336155</v>
      </c>
    </row>
    <row r="179" spans="1:13" ht="15" x14ac:dyDescent="0.25">
      <c r="A179" s="66" t="s">
        <v>91</v>
      </c>
      <c r="B179" s="67">
        <v>7.4400000000000008E-2</v>
      </c>
      <c r="C179" s="94">
        <f t="shared" si="89"/>
        <v>1.300702523191485E-2</v>
      </c>
      <c r="E179" s="84">
        <v>5.9800000000000006E-2</v>
      </c>
      <c r="F179" s="119">
        <f t="shared" si="90"/>
        <v>1.6793002677856515E-2</v>
      </c>
      <c r="H179" s="45">
        <f t="shared" si="91"/>
        <v>-1.4600000000000002E-2</v>
      </c>
      <c r="I179" s="39">
        <f t="shared" si="92"/>
        <v>1.4600000000000002E-2</v>
      </c>
      <c r="J179" s="39">
        <f t="shared" si="93"/>
        <v>2.4761945282663084E-2</v>
      </c>
      <c r="K179" s="6" t="str">
        <f t="shared" si="94"/>
        <v xml:space="preserve"> </v>
      </c>
      <c r="L179" s="41"/>
      <c r="M179" s="45">
        <f t="shared" si="95"/>
        <v>-0.19623655913978494</v>
      </c>
    </row>
    <row r="180" spans="1:13" ht="15" x14ac:dyDescent="0.25">
      <c r="A180" s="66" t="s">
        <v>92</v>
      </c>
      <c r="B180" s="67">
        <v>5.6100000000000004E-2</v>
      </c>
      <c r="C180" s="94">
        <f t="shared" si="89"/>
        <v>1.1405760964543255E-2</v>
      </c>
      <c r="E180" s="84">
        <v>4.1900000000000007E-2</v>
      </c>
      <c r="F180" s="119">
        <f t="shared" si="90"/>
        <v>1.4189924129433262E-2</v>
      </c>
      <c r="H180" s="45">
        <f t="shared" si="91"/>
        <v>-1.4199999999999997E-2</v>
      </c>
      <c r="I180" s="39">
        <f t="shared" si="92"/>
        <v>1.4199999999999997E-2</v>
      </c>
      <c r="J180" s="39">
        <f t="shared" si="93"/>
        <v>2.1354451779778124E-2</v>
      </c>
      <c r="K180" s="6" t="str">
        <f t="shared" si="94"/>
        <v xml:space="preserve"> </v>
      </c>
      <c r="L180" s="41"/>
      <c r="M180" s="45">
        <f t="shared" si="95"/>
        <v>-0.25311942959001776</v>
      </c>
    </row>
    <row r="181" spans="1:13" ht="15" x14ac:dyDescent="0.25">
      <c r="A181" s="66" t="s">
        <v>93</v>
      </c>
      <c r="B181" s="67">
        <v>1.84E-2</v>
      </c>
      <c r="C181" s="94">
        <f t="shared" si="89"/>
        <v>6.6612545261171587E-3</v>
      </c>
      <c r="E181" s="84">
        <v>1.78E-2</v>
      </c>
      <c r="F181" s="119">
        <f t="shared" si="90"/>
        <v>9.3643493626100662E-3</v>
      </c>
      <c r="H181" s="45">
        <f t="shared" si="91"/>
        <v>-5.9999999999999984E-4</v>
      </c>
      <c r="I181" s="39">
        <f t="shared" si="92"/>
        <v>5.9999999999999984E-4</v>
      </c>
      <c r="J181" s="39">
        <f t="shared" si="93"/>
        <v>1.3210636747653813E-2</v>
      </c>
      <c r="K181" s="6" t="str">
        <f t="shared" si="94"/>
        <v xml:space="preserve"> </v>
      </c>
      <c r="L181" s="41"/>
      <c r="M181" s="45">
        <f t="shared" si="95"/>
        <v>-3.2608695652173905E-2</v>
      </c>
    </row>
    <row r="182" spans="1:13" ht="15" x14ac:dyDescent="0.25">
      <c r="A182" s="70" t="s">
        <v>78</v>
      </c>
      <c r="B182" s="71">
        <v>0.10210000000000001</v>
      </c>
      <c r="C182" s="96">
        <f>SQRT((B182*(1-B182))/$B$173*TINV(0.05,$B$173))</f>
        <v>1.5007442871017615E-2</v>
      </c>
      <c r="D182" s="73"/>
      <c r="E182" s="88">
        <v>6.9099999999999995E-2</v>
      </c>
      <c r="F182" s="120">
        <f>SQRT((E182*(1-E182))/$E$173)*TINV(0.05,$E$173)</f>
        <v>1.7962144285759873E-2</v>
      </c>
      <c r="G182" s="73"/>
      <c r="H182" s="49">
        <f t="shared" si="91"/>
        <v>-3.3000000000000015E-2</v>
      </c>
      <c r="I182" s="50">
        <f t="shared" si="92"/>
        <v>3.3000000000000015E-2</v>
      </c>
      <c r="J182" s="50">
        <f>(((((1-B182)*B182)/B$173)+(((1-E182)*E182)/E$173))^0.5)*(TINV(0.05,B$173+E$173-1))</f>
        <v>2.763264927386028E-2</v>
      </c>
      <c r="K182" s="37" t="str">
        <f t="shared" si="94"/>
        <v>*</v>
      </c>
      <c r="L182" s="51"/>
      <c r="M182" s="49">
        <f t="shared" si="95"/>
        <v>-0.32321253672869749</v>
      </c>
    </row>
    <row r="184" spans="1:13" ht="24.75" customHeight="1" x14ac:dyDescent="0.25">
      <c r="A184" s="62" t="s">
        <v>86</v>
      </c>
    </row>
    <row r="185" spans="1:13" ht="15" x14ac:dyDescent="0.25">
      <c r="A185" s="62" t="s">
        <v>107</v>
      </c>
    </row>
    <row r="187" spans="1:13" ht="48" x14ac:dyDescent="0.25">
      <c r="A187" s="20"/>
      <c r="B187" s="21"/>
      <c r="C187" s="22"/>
      <c r="D187" s="22"/>
      <c r="E187" s="23"/>
      <c r="F187" s="27"/>
      <c r="G187" s="24"/>
      <c r="H187" s="25" t="s">
        <v>6</v>
      </c>
      <c r="I187" s="26" t="s">
        <v>19</v>
      </c>
      <c r="J187" s="26" t="s">
        <v>20</v>
      </c>
      <c r="K187" s="25" t="s">
        <v>7</v>
      </c>
      <c r="L187" s="25"/>
      <c r="M187" s="5" t="s">
        <v>8</v>
      </c>
    </row>
    <row r="188" spans="1:13" ht="40.5" customHeight="1" x14ac:dyDescent="0.25">
      <c r="A188" s="30"/>
      <c r="B188" s="31" t="s">
        <v>62</v>
      </c>
      <c r="C188" s="32" t="s">
        <v>9</v>
      </c>
      <c r="D188" s="32"/>
      <c r="E188" s="31" t="s">
        <v>63</v>
      </c>
      <c r="F188" s="35" t="s">
        <v>9</v>
      </c>
      <c r="G188" s="33"/>
      <c r="H188" s="33" t="s">
        <v>10</v>
      </c>
      <c r="I188" s="34"/>
      <c r="J188" s="34"/>
      <c r="K188" s="33" t="s">
        <v>10</v>
      </c>
      <c r="L188" s="33"/>
      <c r="M188" s="33" t="s">
        <v>10</v>
      </c>
    </row>
    <row r="189" spans="1:13" ht="15" x14ac:dyDescent="0.25">
      <c r="A189" s="63" t="s">
        <v>11</v>
      </c>
      <c r="B189" s="86">
        <v>130</v>
      </c>
      <c r="C189" s="59"/>
      <c r="E189" s="65">
        <v>150</v>
      </c>
    </row>
    <row r="190" spans="1:13" ht="15" x14ac:dyDescent="0.25">
      <c r="A190" s="63" t="s">
        <v>12</v>
      </c>
      <c r="B190" s="86">
        <v>110.9</v>
      </c>
      <c r="C190" s="59"/>
      <c r="E190" s="65">
        <v>130.9</v>
      </c>
    </row>
    <row r="192" spans="1:13" ht="15" x14ac:dyDescent="0.25">
      <c r="A192" s="66" t="s">
        <v>87</v>
      </c>
      <c r="B192" s="67">
        <v>0.56130000000000002</v>
      </c>
      <c r="C192" s="94">
        <f>SQRT((B192*(1-B192))/$B$190*TINV(0.05,$B$190))</f>
        <v>6.6334838048756173E-2</v>
      </c>
      <c r="E192" s="84">
        <v>0.59789999999999999</v>
      </c>
      <c r="F192" s="119">
        <f>SQRT((E192*(1-E192))/$E$190)*TINV(0.05,$E$190)</f>
        <v>8.4785442664636113E-2</v>
      </c>
      <c r="H192" s="45">
        <f>E192-B192</f>
        <v>3.6599999999999966E-2</v>
      </c>
      <c r="I192" s="39">
        <f>(((H192)^2)^0.5)</f>
        <v>3.6599999999999966E-2</v>
      </c>
      <c r="J192" s="39">
        <f>(((((1-B192)*B192)/B$190)+(((1-E192)*E192)/E$190))^0.5)*(TINV(0.05,B$190+E$190-1))</f>
        <v>0.12547235225621292</v>
      </c>
      <c r="K192" s="6" t="str">
        <f>IF(I192&gt;J192,"*"," ")</f>
        <v xml:space="preserve"> </v>
      </c>
      <c r="L192" s="41"/>
      <c r="M192" s="45">
        <f>(E192-B192)/B192</f>
        <v>6.5205772314270383E-2</v>
      </c>
    </row>
    <row r="193" spans="1:13" ht="15" x14ac:dyDescent="0.25">
      <c r="A193" s="66" t="s">
        <v>88</v>
      </c>
      <c r="B193" s="67">
        <v>0.26869999999999999</v>
      </c>
      <c r="C193" s="94">
        <f t="shared" ref="C193:C198" si="96">SQRT((B193*(1-B193))/$B$190*TINV(0.05,$B$190))</f>
        <v>5.925731301665265E-2</v>
      </c>
      <c r="E193" s="84">
        <v>0.34700000000000003</v>
      </c>
      <c r="F193" s="119">
        <f t="shared" ref="F193:F198" si="97">SQRT((E193*(1-E193))/$E$190)*TINV(0.05,$E$190)</f>
        <v>8.2311649846642992E-2</v>
      </c>
      <c r="H193" s="45">
        <f t="shared" ref="H193:H199" si="98">E193-B193</f>
        <v>7.8300000000000036E-2</v>
      </c>
      <c r="I193" s="39">
        <f t="shared" ref="I193:I199" si="99">(((H193)^2)^0.5)</f>
        <v>7.8300000000000036E-2</v>
      </c>
      <c r="J193" s="39">
        <f t="shared" ref="J193:J198" si="100">(((((1-B193)*B193)/B$190)+(((1-E193)*E193)/E$190))^0.5)*(TINV(0.05,B$190+E$190-1))</f>
        <v>0.11658887079927652</v>
      </c>
      <c r="K193" s="6" t="str">
        <f t="shared" ref="K193:K199" si="101">IF(I193&gt;J193,"*"," ")</f>
        <v xml:space="preserve"> </v>
      </c>
      <c r="L193" s="41"/>
      <c r="M193" s="45">
        <f t="shared" ref="M193:M199" si="102">(E193-B193)/B193</f>
        <v>0.29140305173055464</v>
      </c>
    </row>
    <row r="194" spans="1:13" ht="15" x14ac:dyDescent="0.25">
      <c r="A194" s="66" t="s">
        <v>89</v>
      </c>
      <c r="B194" s="67">
        <v>0.29260000000000003</v>
      </c>
      <c r="C194" s="94">
        <f t="shared" si="96"/>
        <v>6.081770441191784E-2</v>
      </c>
      <c r="E194" s="84">
        <v>0.25079999999999997</v>
      </c>
      <c r="F194" s="119">
        <f t="shared" si="97"/>
        <v>7.4955348742130432E-2</v>
      </c>
      <c r="H194" s="45">
        <f t="shared" si="98"/>
        <v>-4.1800000000000059E-2</v>
      </c>
      <c r="I194" s="39">
        <f t="shared" si="99"/>
        <v>4.1800000000000059E-2</v>
      </c>
      <c r="J194" s="39">
        <f t="shared" si="100"/>
        <v>0.11319381084044881</v>
      </c>
      <c r="K194" s="6" t="str">
        <f t="shared" si="101"/>
        <v xml:space="preserve"> </v>
      </c>
      <c r="L194" s="41"/>
      <c r="M194" s="45">
        <f t="shared" si="102"/>
        <v>-0.14285714285714304</v>
      </c>
    </row>
    <row r="195" spans="1:13" ht="15" x14ac:dyDescent="0.25">
      <c r="A195" s="66" t="s">
        <v>90</v>
      </c>
      <c r="B195" s="67">
        <v>0.17190000000000003</v>
      </c>
      <c r="C195" s="94">
        <f t="shared" si="96"/>
        <v>5.0435887290508873E-2</v>
      </c>
      <c r="E195" s="84">
        <v>0.18429999999999999</v>
      </c>
      <c r="F195" s="119">
        <f t="shared" si="97"/>
        <v>6.7045228840753895E-2</v>
      </c>
      <c r="H195" s="45">
        <f t="shared" si="98"/>
        <v>1.2399999999999967E-2</v>
      </c>
      <c r="I195" s="39">
        <f t="shared" si="99"/>
        <v>1.2399999999999967E-2</v>
      </c>
      <c r="J195" s="39">
        <f t="shared" si="100"/>
        <v>9.714717643856792E-2</v>
      </c>
      <c r="K195" s="6" t="str">
        <f t="shared" si="101"/>
        <v xml:space="preserve"> </v>
      </c>
      <c r="L195" s="41"/>
      <c r="M195" s="45">
        <f t="shared" si="102"/>
        <v>7.2134962187318005E-2</v>
      </c>
    </row>
    <row r="196" spans="1:13" ht="15" x14ac:dyDescent="0.25">
      <c r="A196" s="66" t="s">
        <v>91</v>
      </c>
      <c r="B196" s="67">
        <v>0.1527</v>
      </c>
      <c r="C196" s="94">
        <f t="shared" si="96"/>
        <v>4.8083763964086895E-2</v>
      </c>
      <c r="E196" s="84">
        <v>5.96E-2</v>
      </c>
      <c r="F196" s="119">
        <f t="shared" si="97"/>
        <v>4.0937321040019146E-2</v>
      </c>
      <c r="H196" s="45">
        <f t="shared" si="98"/>
        <v>-9.3100000000000002E-2</v>
      </c>
      <c r="I196" s="39">
        <f t="shared" si="99"/>
        <v>9.3100000000000002E-2</v>
      </c>
      <c r="J196" s="39">
        <f t="shared" si="100"/>
        <v>7.8668596478223968E-2</v>
      </c>
      <c r="K196" s="36" t="str">
        <f t="shared" si="101"/>
        <v>*</v>
      </c>
      <c r="L196" s="41"/>
      <c r="M196" s="45">
        <f t="shared" si="102"/>
        <v>-0.60969220694171578</v>
      </c>
    </row>
    <row r="197" spans="1:13" ht="15" x14ac:dyDescent="0.25">
      <c r="A197" s="66" t="s">
        <v>92</v>
      </c>
      <c r="B197" s="67">
        <v>8.2699999999999996E-2</v>
      </c>
      <c r="C197" s="94">
        <f t="shared" si="96"/>
        <v>3.6818728493283784E-2</v>
      </c>
      <c r="E197" s="84">
        <v>3.85E-2</v>
      </c>
      <c r="F197" s="119">
        <f t="shared" si="97"/>
        <v>3.3269401464998544E-2</v>
      </c>
      <c r="H197" s="45">
        <f t="shared" si="98"/>
        <v>-4.4199999999999996E-2</v>
      </c>
      <c r="I197" s="39">
        <f t="shared" si="99"/>
        <v>4.4199999999999996E-2</v>
      </c>
      <c r="J197" s="39">
        <f t="shared" si="100"/>
        <v>6.1252103472474062E-2</v>
      </c>
      <c r="K197" s="6" t="str">
        <f t="shared" si="101"/>
        <v xml:space="preserve"> </v>
      </c>
      <c r="L197" s="41"/>
      <c r="M197" s="45">
        <f t="shared" si="102"/>
        <v>-0.53446191051995162</v>
      </c>
    </row>
    <row r="198" spans="1:13" ht="15" x14ac:dyDescent="0.25">
      <c r="A198" s="66" t="s">
        <v>93</v>
      </c>
      <c r="B198" s="67">
        <v>7.0000000000000007E-2</v>
      </c>
      <c r="C198" s="94">
        <f t="shared" si="96"/>
        <v>3.4107573929262454E-2</v>
      </c>
      <c r="E198" s="84">
        <v>2.1099999999999997E-2</v>
      </c>
      <c r="F198" s="119">
        <f t="shared" si="97"/>
        <v>2.4851372014024483E-2</v>
      </c>
      <c r="H198" s="45">
        <f t="shared" si="98"/>
        <v>-4.8900000000000013E-2</v>
      </c>
      <c r="I198" s="39">
        <f t="shared" si="99"/>
        <v>4.8900000000000013E-2</v>
      </c>
      <c r="J198" s="39">
        <f t="shared" si="100"/>
        <v>5.3760738074327664E-2</v>
      </c>
      <c r="K198" s="6" t="str">
        <f t="shared" si="101"/>
        <v xml:space="preserve"> </v>
      </c>
      <c r="L198" s="41"/>
      <c r="M198" s="45">
        <f t="shared" si="102"/>
        <v>-0.69857142857142873</v>
      </c>
    </row>
    <row r="199" spans="1:13" ht="15" x14ac:dyDescent="0.25">
      <c r="A199" s="70" t="s">
        <v>78</v>
      </c>
      <c r="B199" s="71">
        <v>0.11410000000000001</v>
      </c>
      <c r="C199" s="96">
        <f>SQRT((B199*(1-B199))/$B$190*TINV(0.05,$B$190))</f>
        <v>4.2500643714281298E-2</v>
      </c>
      <c r="D199" s="73"/>
      <c r="E199" s="88">
        <v>0.15820000000000001</v>
      </c>
      <c r="F199" s="120">
        <f>SQRT((E199*(1-E199))/$E$190)*TINV(0.05,$E$190)</f>
        <v>6.3102661788525666E-2</v>
      </c>
      <c r="G199" s="73"/>
      <c r="H199" s="49">
        <f t="shared" si="98"/>
        <v>4.41E-2</v>
      </c>
      <c r="I199" s="50">
        <f t="shared" si="99"/>
        <v>4.41E-2</v>
      </c>
      <c r="J199" s="50">
        <f>(((((1-B199)*B199)/B$190)+(((1-E199)*E199)/E$190))^0.5)*(TINV(0.05,B$190+E$190-1))</f>
        <v>8.6514734287939266E-2</v>
      </c>
      <c r="K199" s="7" t="str">
        <f t="shared" si="101"/>
        <v xml:space="preserve"> </v>
      </c>
      <c r="L199" s="51"/>
      <c r="M199" s="49">
        <f t="shared" si="102"/>
        <v>0.38650306748466257</v>
      </c>
    </row>
    <row r="201" spans="1:13" ht="15" x14ac:dyDescent="0.25">
      <c r="A201" s="77" t="s">
        <v>508</v>
      </c>
      <c r="B201" s="78"/>
      <c r="C201" s="98"/>
      <c r="D201" s="80"/>
      <c r="E201" s="81"/>
      <c r="F201" s="105"/>
      <c r="G201" s="83"/>
      <c r="H201" s="83"/>
      <c r="I201" s="83"/>
      <c r="J201" s="83"/>
      <c r="K201" s="83"/>
      <c r="L201" s="83"/>
      <c r="M201" s="83"/>
    </row>
    <row r="203" spans="1:13" ht="30" customHeight="1" x14ac:dyDescent="0.25">
      <c r="A203" s="62" t="s">
        <v>86</v>
      </c>
    </row>
    <row r="204" spans="1:13" ht="15" x14ac:dyDescent="0.25">
      <c r="A204" s="62" t="s">
        <v>108</v>
      </c>
    </row>
    <row r="206" spans="1:13" ht="48" x14ac:dyDescent="0.25">
      <c r="A206" s="20"/>
      <c r="B206" s="21"/>
      <c r="C206" s="22"/>
      <c r="D206" s="22"/>
      <c r="E206" s="23"/>
      <c r="F206" s="27"/>
      <c r="G206" s="24"/>
      <c r="H206" s="25" t="s">
        <v>6</v>
      </c>
      <c r="I206" s="26" t="s">
        <v>19</v>
      </c>
      <c r="J206" s="26" t="s">
        <v>20</v>
      </c>
      <c r="K206" s="25" t="s">
        <v>7</v>
      </c>
      <c r="L206" s="25"/>
      <c r="M206" s="5" t="s">
        <v>8</v>
      </c>
    </row>
    <row r="207" spans="1:13" ht="44.25" customHeight="1" x14ac:dyDescent="0.25">
      <c r="A207" s="30"/>
      <c r="B207" s="31" t="s">
        <v>62</v>
      </c>
      <c r="C207" s="32" t="s">
        <v>9</v>
      </c>
      <c r="D207" s="32"/>
      <c r="E207" s="31" t="s">
        <v>63</v>
      </c>
      <c r="F207" s="35" t="s">
        <v>9</v>
      </c>
      <c r="G207" s="33"/>
      <c r="H207" s="33" t="s">
        <v>10</v>
      </c>
      <c r="I207" s="34"/>
      <c r="J207" s="34"/>
      <c r="K207" s="33" t="s">
        <v>10</v>
      </c>
      <c r="L207" s="33"/>
      <c r="M207" s="33" t="s">
        <v>10</v>
      </c>
    </row>
    <row r="208" spans="1:13" ht="15" x14ac:dyDescent="0.25">
      <c r="A208" s="63" t="s">
        <v>11</v>
      </c>
      <c r="B208" s="86"/>
      <c r="C208" s="59"/>
      <c r="E208" s="65">
        <v>429</v>
      </c>
    </row>
    <row r="209" spans="1:13" ht="15" x14ac:dyDescent="0.25">
      <c r="A209" s="63" t="s">
        <v>12</v>
      </c>
      <c r="B209" s="86"/>
      <c r="C209" s="59"/>
      <c r="E209" s="65">
        <v>340.1</v>
      </c>
    </row>
    <row r="211" spans="1:13" ht="15" x14ac:dyDescent="0.25">
      <c r="A211" s="66" t="s">
        <v>87</v>
      </c>
      <c r="B211" s="121" t="s">
        <v>59</v>
      </c>
      <c r="C211" s="146" t="s">
        <v>59</v>
      </c>
      <c r="E211" s="84">
        <v>0.75329999999999997</v>
      </c>
      <c r="F211" s="119">
        <f>SQRT((E211*(1-E211))/$E$209)*TINV(0.05,$E$209)</f>
        <v>4.5979266289440789E-2</v>
      </c>
      <c r="H211" s="136" t="s">
        <v>59</v>
      </c>
      <c r="I211" s="39"/>
      <c r="J211" s="39"/>
      <c r="K211" s="136" t="s">
        <v>59</v>
      </c>
      <c r="L211" s="41"/>
      <c r="M211" s="136" t="s">
        <v>59</v>
      </c>
    </row>
    <row r="212" spans="1:13" ht="15" x14ac:dyDescent="0.25">
      <c r="A212" s="66" t="s">
        <v>88</v>
      </c>
      <c r="B212" s="121" t="s">
        <v>59</v>
      </c>
      <c r="C212" s="146" t="s">
        <v>59</v>
      </c>
      <c r="E212" s="84">
        <v>0.4521</v>
      </c>
      <c r="F212" s="119">
        <f t="shared" ref="F212:F217" si="103">SQRT((E212*(1-E212))/$E$209)*TINV(0.05,$E$209)</f>
        <v>5.3083723948218371E-2</v>
      </c>
      <c r="H212" s="136" t="s">
        <v>59</v>
      </c>
      <c r="I212" s="39"/>
      <c r="J212" s="39"/>
      <c r="K212" s="136" t="s">
        <v>59</v>
      </c>
      <c r="L212" s="41"/>
      <c r="M212" s="136" t="s">
        <v>59</v>
      </c>
    </row>
    <row r="213" spans="1:13" ht="15" x14ac:dyDescent="0.25">
      <c r="A213" s="66" t="s">
        <v>89</v>
      </c>
      <c r="B213" s="121" t="s">
        <v>59</v>
      </c>
      <c r="C213" s="146" t="s">
        <v>59</v>
      </c>
      <c r="E213" s="84">
        <v>0.30120000000000002</v>
      </c>
      <c r="F213" s="119">
        <f t="shared" si="103"/>
        <v>4.8932500614350956E-2</v>
      </c>
      <c r="H213" s="136" t="s">
        <v>59</v>
      </c>
      <c r="I213" s="39"/>
      <c r="J213" s="39"/>
      <c r="K213" s="136" t="s">
        <v>59</v>
      </c>
      <c r="L213" s="41"/>
      <c r="M213" s="136" t="s">
        <v>59</v>
      </c>
    </row>
    <row r="214" spans="1:13" ht="15" x14ac:dyDescent="0.25">
      <c r="A214" s="66" t="s">
        <v>90</v>
      </c>
      <c r="B214" s="121" t="s">
        <v>59</v>
      </c>
      <c r="C214" s="146" t="s">
        <v>59</v>
      </c>
      <c r="E214" s="84">
        <v>0.15590000000000001</v>
      </c>
      <c r="F214" s="119">
        <f t="shared" si="103"/>
        <v>3.8691314618427508E-2</v>
      </c>
      <c r="H214" s="136" t="s">
        <v>59</v>
      </c>
      <c r="I214" s="39"/>
      <c r="J214" s="39"/>
      <c r="K214" s="136" t="s">
        <v>59</v>
      </c>
      <c r="L214" s="41"/>
      <c r="M214" s="136" t="s">
        <v>59</v>
      </c>
    </row>
    <row r="215" spans="1:13" ht="15" x14ac:dyDescent="0.25">
      <c r="A215" s="66" t="s">
        <v>91</v>
      </c>
      <c r="B215" s="121" t="s">
        <v>59</v>
      </c>
      <c r="C215" s="146" t="s">
        <v>59</v>
      </c>
      <c r="E215" s="84">
        <v>3.4099999999999998E-2</v>
      </c>
      <c r="F215" s="119">
        <f t="shared" si="103"/>
        <v>1.9356942092280522E-2</v>
      </c>
      <c r="H215" s="136" t="s">
        <v>59</v>
      </c>
      <c r="I215" s="39"/>
      <c r="J215" s="39"/>
      <c r="K215" s="136" t="s">
        <v>59</v>
      </c>
      <c r="L215" s="41"/>
      <c r="M215" s="136" t="s">
        <v>59</v>
      </c>
    </row>
    <row r="216" spans="1:13" ht="15" x14ac:dyDescent="0.25">
      <c r="A216" s="66" t="s">
        <v>92</v>
      </c>
      <c r="B216" s="121" t="s">
        <v>59</v>
      </c>
      <c r="C216" s="146" t="s">
        <v>59</v>
      </c>
      <c r="E216" s="84">
        <v>2.0799999999999999E-2</v>
      </c>
      <c r="F216" s="119">
        <f t="shared" si="103"/>
        <v>1.5221619032269507E-2</v>
      </c>
      <c r="H216" s="136" t="s">
        <v>59</v>
      </c>
      <c r="I216" s="39"/>
      <c r="J216" s="39"/>
      <c r="K216" s="136" t="s">
        <v>59</v>
      </c>
      <c r="L216" s="41"/>
      <c r="M216" s="136" t="s">
        <v>59</v>
      </c>
    </row>
    <row r="217" spans="1:13" ht="15" x14ac:dyDescent="0.25">
      <c r="A217" s="66" t="s">
        <v>93</v>
      </c>
      <c r="B217" s="121" t="s">
        <v>59</v>
      </c>
      <c r="C217" s="146" t="s">
        <v>59</v>
      </c>
      <c r="E217" s="84">
        <v>1.32E-2</v>
      </c>
      <c r="F217" s="119">
        <f t="shared" si="103"/>
        <v>1.2172926908087273E-2</v>
      </c>
      <c r="H217" s="136" t="s">
        <v>59</v>
      </c>
      <c r="I217" s="39"/>
      <c r="J217" s="39"/>
      <c r="K217" s="136" t="s">
        <v>59</v>
      </c>
      <c r="L217" s="41"/>
      <c r="M217" s="136" t="s">
        <v>59</v>
      </c>
    </row>
    <row r="218" spans="1:13" ht="15" x14ac:dyDescent="0.25">
      <c r="A218" s="70" t="s">
        <v>78</v>
      </c>
      <c r="B218" s="103" t="s">
        <v>59</v>
      </c>
      <c r="C218" s="72" t="s">
        <v>59</v>
      </c>
      <c r="D218" s="73"/>
      <c r="E218" s="88">
        <v>5.67E-2</v>
      </c>
      <c r="F218" s="120">
        <f>SQRT((E218*(1-E218))/$E$209)*TINV(0.05,$E$209)</f>
        <v>2.4666635994067786E-2</v>
      </c>
      <c r="G218" s="73"/>
      <c r="H218" s="123" t="s">
        <v>59</v>
      </c>
      <c r="I218" s="50"/>
      <c r="J218" s="50"/>
      <c r="K218" s="123" t="s">
        <v>59</v>
      </c>
      <c r="L218" s="51"/>
      <c r="M218" s="123" t="s">
        <v>59</v>
      </c>
    </row>
    <row r="220" spans="1:13" ht="31.5" customHeight="1" x14ac:dyDescent="0.25">
      <c r="A220" s="62" t="s">
        <v>86</v>
      </c>
    </row>
    <row r="221" spans="1:13" ht="15" x14ac:dyDescent="0.25">
      <c r="A221" s="62" t="s">
        <v>109</v>
      </c>
    </row>
    <row r="223" spans="1:13" ht="48" x14ac:dyDescent="0.25">
      <c r="A223" s="20"/>
      <c r="B223" s="21"/>
      <c r="C223" s="22"/>
      <c r="D223" s="22"/>
      <c r="E223" s="23"/>
      <c r="F223" s="27"/>
      <c r="G223" s="24"/>
      <c r="H223" s="25" t="s">
        <v>6</v>
      </c>
      <c r="I223" s="26" t="s">
        <v>19</v>
      </c>
      <c r="J223" s="26" t="s">
        <v>20</v>
      </c>
      <c r="K223" s="25" t="s">
        <v>7</v>
      </c>
      <c r="L223" s="25"/>
      <c r="M223" s="5" t="s">
        <v>8</v>
      </c>
    </row>
    <row r="224" spans="1:13" ht="43.5" customHeight="1" x14ac:dyDescent="0.25">
      <c r="A224" s="30"/>
      <c r="B224" s="31" t="s">
        <v>62</v>
      </c>
      <c r="C224" s="32" t="s">
        <v>9</v>
      </c>
      <c r="D224" s="32"/>
      <c r="E224" s="31" t="s">
        <v>63</v>
      </c>
      <c r="F224" s="35" t="s">
        <v>9</v>
      </c>
      <c r="G224" s="33"/>
      <c r="H224" s="33" t="s">
        <v>10</v>
      </c>
      <c r="I224" s="34"/>
      <c r="J224" s="34"/>
      <c r="K224" s="33" t="s">
        <v>10</v>
      </c>
      <c r="L224" s="33"/>
      <c r="M224" s="33" t="s">
        <v>10</v>
      </c>
    </row>
    <row r="225" spans="1:13" ht="15" x14ac:dyDescent="0.25">
      <c r="A225" s="63" t="s">
        <v>11</v>
      </c>
      <c r="B225" s="86"/>
      <c r="C225" s="59"/>
      <c r="E225" s="65">
        <v>323</v>
      </c>
    </row>
    <row r="226" spans="1:13" ht="15" x14ac:dyDescent="0.25">
      <c r="A226" s="63" t="s">
        <v>12</v>
      </c>
      <c r="B226" s="86"/>
      <c r="C226" s="59"/>
      <c r="E226" s="65">
        <v>264.2</v>
      </c>
    </row>
    <row r="228" spans="1:13" ht="15" x14ac:dyDescent="0.25">
      <c r="A228" s="66" t="s">
        <v>87</v>
      </c>
      <c r="B228" s="121" t="s">
        <v>59</v>
      </c>
      <c r="C228" s="146" t="s">
        <v>59</v>
      </c>
      <c r="E228" s="84">
        <v>0.64280000000000004</v>
      </c>
      <c r="F228" s="119">
        <f>SQRT((E228*(1-E228))/$E$226)*TINV(0.05,$E$226)</f>
        <v>5.8045809553491721E-2</v>
      </c>
      <c r="H228" s="136" t="s">
        <v>59</v>
      </c>
      <c r="I228" s="39"/>
      <c r="J228" s="39"/>
      <c r="K228" s="136" t="s">
        <v>59</v>
      </c>
      <c r="L228" s="41"/>
      <c r="M228" s="136" t="s">
        <v>59</v>
      </c>
    </row>
    <row r="229" spans="1:13" x14ac:dyDescent="0.3">
      <c r="A229" s="66" t="s">
        <v>88</v>
      </c>
      <c r="B229" s="121" t="s">
        <v>59</v>
      </c>
      <c r="C229" s="146" t="s">
        <v>59</v>
      </c>
      <c r="E229" s="84">
        <v>0.36939999999999995</v>
      </c>
      <c r="F229" s="119">
        <f t="shared" ref="F229:F234" si="104">SQRT((E229*(1-E229))/$E$226)*TINV(0.05,$E$226)</f>
        <v>5.8465900373986045E-2</v>
      </c>
      <c r="H229" s="136" t="s">
        <v>59</v>
      </c>
      <c r="I229" s="39"/>
      <c r="J229" s="39"/>
      <c r="K229" s="136" t="s">
        <v>59</v>
      </c>
      <c r="L229" s="41"/>
      <c r="M229" s="136" t="s">
        <v>59</v>
      </c>
    </row>
    <row r="230" spans="1:13" x14ac:dyDescent="0.3">
      <c r="A230" s="66" t="s">
        <v>89</v>
      </c>
      <c r="B230" s="121" t="s">
        <v>59</v>
      </c>
      <c r="C230" s="146" t="s">
        <v>59</v>
      </c>
      <c r="E230" s="84">
        <v>0.27350000000000002</v>
      </c>
      <c r="F230" s="119">
        <f t="shared" si="104"/>
        <v>5.3997504346673726E-2</v>
      </c>
      <c r="H230" s="136" t="s">
        <v>59</v>
      </c>
      <c r="I230" s="39"/>
      <c r="J230" s="39"/>
      <c r="K230" s="136" t="s">
        <v>59</v>
      </c>
      <c r="L230" s="41"/>
      <c r="M230" s="136" t="s">
        <v>59</v>
      </c>
    </row>
    <row r="231" spans="1:13" x14ac:dyDescent="0.3">
      <c r="A231" s="66" t="s">
        <v>90</v>
      </c>
      <c r="B231" s="121" t="s">
        <v>59</v>
      </c>
      <c r="C231" s="146" t="s">
        <v>59</v>
      </c>
      <c r="E231" s="84">
        <v>0.17519999999999999</v>
      </c>
      <c r="F231" s="119">
        <f t="shared" si="104"/>
        <v>4.6048828970710221E-2</v>
      </c>
      <c r="H231" s="136" t="s">
        <v>59</v>
      </c>
      <c r="I231" s="39"/>
      <c r="J231" s="39"/>
      <c r="K231" s="136" t="s">
        <v>59</v>
      </c>
      <c r="L231" s="41"/>
      <c r="M231" s="136" t="s">
        <v>59</v>
      </c>
    </row>
    <row r="232" spans="1:13" x14ac:dyDescent="0.3">
      <c r="A232" s="66" t="s">
        <v>91</v>
      </c>
      <c r="B232" s="121" t="s">
        <v>59</v>
      </c>
      <c r="C232" s="146" t="s">
        <v>59</v>
      </c>
      <c r="E232" s="84">
        <v>8.1199999999999994E-2</v>
      </c>
      <c r="F232" s="119">
        <f t="shared" si="104"/>
        <v>3.3087634623247285E-2</v>
      </c>
      <c r="H232" s="136" t="s">
        <v>59</v>
      </c>
      <c r="I232" s="39"/>
      <c r="J232" s="39"/>
      <c r="K232" s="136" t="s">
        <v>59</v>
      </c>
      <c r="L232" s="41"/>
      <c r="M232" s="136" t="s">
        <v>59</v>
      </c>
    </row>
    <row r="233" spans="1:13" x14ac:dyDescent="0.3">
      <c r="A233" s="66" t="s">
        <v>92</v>
      </c>
      <c r="B233" s="121" t="s">
        <v>59</v>
      </c>
      <c r="C233" s="146" t="s">
        <v>59</v>
      </c>
      <c r="E233" s="84">
        <v>5.9299999999999999E-2</v>
      </c>
      <c r="F233" s="119">
        <f t="shared" si="104"/>
        <v>2.8610808606888555E-2</v>
      </c>
      <c r="H233" s="136" t="s">
        <v>59</v>
      </c>
      <c r="I233" s="39"/>
      <c r="J233" s="39"/>
      <c r="K233" s="136" t="s">
        <v>59</v>
      </c>
      <c r="L233" s="41"/>
      <c r="M233" s="136" t="s">
        <v>59</v>
      </c>
    </row>
    <row r="234" spans="1:13" x14ac:dyDescent="0.3">
      <c r="A234" s="66" t="s">
        <v>93</v>
      </c>
      <c r="B234" s="121" t="s">
        <v>59</v>
      </c>
      <c r="C234" s="146" t="s">
        <v>59</v>
      </c>
      <c r="E234" s="84">
        <v>2.1899999999999999E-2</v>
      </c>
      <c r="F234" s="119">
        <f t="shared" si="104"/>
        <v>1.7729271892273215E-2</v>
      </c>
      <c r="H234" s="136" t="s">
        <v>59</v>
      </c>
      <c r="I234" s="39"/>
      <c r="J234" s="39"/>
      <c r="K234" s="136" t="s">
        <v>59</v>
      </c>
      <c r="L234" s="41"/>
      <c r="M234" s="136" t="s">
        <v>59</v>
      </c>
    </row>
    <row r="235" spans="1:13" x14ac:dyDescent="0.3">
      <c r="A235" s="70" t="s">
        <v>78</v>
      </c>
      <c r="B235" s="103" t="s">
        <v>59</v>
      </c>
      <c r="C235" s="72" t="s">
        <v>59</v>
      </c>
      <c r="D235" s="73"/>
      <c r="E235" s="88">
        <v>0.1008</v>
      </c>
      <c r="F235" s="120">
        <f>SQRT((E235*(1-E235))/$E$226)*TINV(0.05,$E$226)</f>
        <v>3.6469988687938638E-2</v>
      </c>
      <c r="G235" s="73"/>
      <c r="H235" s="123" t="s">
        <v>59</v>
      </c>
      <c r="I235" s="50"/>
      <c r="J235" s="50"/>
      <c r="K235" s="123" t="s">
        <v>59</v>
      </c>
      <c r="L235" s="51"/>
      <c r="M235" s="123" t="s">
        <v>59</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topLeftCell="A145"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198</v>
      </c>
    </row>
    <row r="4" spans="1:13" ht="18.75" x14ac:dyDescent="0.25">
      <c r="A4" s="61" t="s">
        <v>112</v>
      </c>
    </row>
    <row r="6" spans="1:13" ht="15" x14ac:dyDescent="0.25">
      <c r="A6" s="62" t="s">
        <v>94</v>
      </c>
    </row>
    <row r="7" spans="1:13" ht="15" x14ac:dyDescent="0.25">
      <c r="A7" s="62" t="s">
        <v>64</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1160</v>
      </c>
      <c r="E11" s="65">
        <v>1139</v>
      </c>
      <c r="I11" s="137"/>
      <c r="J11" s="137"/>
      <c r="L11" s="41"/>
      <c r="M11" s="41"/>
    </row>
    <row r="12" spans="1:13" ht="15" x14ac:dyDescent="0.25">
      <c r="A12" s="63" t="s">
        <v>12</v>
      </c>
      <c r="B12" s="64">
        <v>921.8</v>
      </c>
      <c r="E12" s="65">
        <v>908.7</v>
      </c>
      <c r="I12" s="137"/>
      <c r="J12" s="137"/>
      <c r="L12" s="41"/>
      <c r="M12" s="41"/>
    </row>
    <row r="14" spans="1:13" ht="15" x14ac:dyDescent="0.25">
      <c r="A14" s="66" t="s">
        <v>87</v>
      </c>
      <c r="B14" s="67">
        <v>0.55700000000000005</v>
      </c>
      <c r="C14" s="94">
        <f t="shared" ref="C14:C21" si="0">SQRT((B14*(1-B14))/$B$12)*TINV(0.05,$B$12)</f>
        <v>3.2109260653354607E-2</v>
      </c>
      <c r="E14" s="84">
        <v>0.54920000000000002</v>
      </c>
      <c r="F14" s="69">
        <f t="shared" ref="F14:F21" si="1">SQRT((E14*(1-E14))/$E$12)*TINV(0.05,$E$12)</f>
        <v>3.239472761855524E-2</v>
      </c>
      <c r="H14" s="45">
        <f t="shared" ref="H14:H21" si="2">E14-B14</f>
        <v>-7.8000000000000291E-3</v>
      </c>
      <c r="I14" s="39">
        <f t="shared" ref="I14:I21" si="3">(((H14)^2)^0.5)</f>
        <v>7.8000000000000291E-3</v>
      </c>
      <c r="J14" s="39">
        <f t="shared" ref="J14:J21" si="4">(((((1-B14)*B14)/B$12)+(((1-E14)*E14)/E$12))^0.5)*(TINV(0.05,B$12+E$12-1))</f>
        <v>4.5581444275144829E-2</v>
      </c>
      <c r="K14" s="6" t="str">
        <f t="shared" ref="K14:K21" si="5">IF(I14&gt;J14,"*"," ")</f>
        <v xml:space="preserve"> </v>
      </c>
      <c r="L14" s="41"/>
      <c r="M14" s="45">
        <f t="shared" ref="M14:M21" si="6">(E14-B14)/B14</f>
        <v>-1.4003590664272942E-2</v>
      </c>
    </row>
    <row r="15" spans="1:13" ht="15" x14ac:dyDescent="0.25">
      <c r="A15" s="66" t="s">
        <v>88</v>
      </c>
      <c r="B15" s="67">
        <v>0.26719999999999999</v>
      </c>
      <c r="C15" s="94">
        <f t="shared" si="0"/>
        <v>2.8603014229967159E-2</v>
      </c>
      <c r="E15" s="84">
        <v>0.28000000000000003</v>
      </c>
      <c r="F15" s="69">
        <f t="shared" si="1"/>
        <v>2.9232259045152323E-2</v>
      </c>
      <c r="H15" s="45">
        <f t="shared" si="2"/>
        <v>1.2800000000000034E-2</v>
      </c>
      <c r="I15" s="39">
        <f t="shared" si="3"/>
        <v>1.2800000000000034E-2</v>
      </c>
      <c r="J15" s="39">
        <f t="shared" si="4"/>
        <v>4.0871041357011431E-2</v>
      </c>
      <c r="K15" s="6" t="str">
        <f t="shared" si="5"/>
        <v xml:space="preserve"> </v>
      </c>
      <c r="L15" s="41"/>
      <c r="M15" s="45">
        <f t="shared" si="6"/>
        <v>4.7904191616766595E-2</v>
      </c>
    </row>
    <row r="16" spans="1:13" ht="15" x14ac:dyDescent="0.25">
      <c r="A16" s="66" t="s">
        <v>89</v>
      </c>
      <c r="B16" s="67">
        <v>0.2898</v>
      </c>
      <c r="C16" s="94">
        <f t="shared" si="0"/>
        <v>2.9325158592246558E-2</v>
      </c>
      <c r="E16" s="84">
        <v>0.26919999999999999</v>
      </c>
      <c r="F16" s="69">
        <f t="shared" si="1"/>
        <v>2.8877122274983839E-2</v>
      </c>
      <c r="H16" s="45">
        <f t="shared" si="2"/>
        <v>-2.0600000000000007E-2</v>
      </c>
      <c r="I16" s="39">
        <f t="shared" si="3"/>
        <v>2.0600000000000007E-2</v>
      </c>
      <c r="J16" s="39">
        <f t="shared" si="4"/>
        <v>4.1129197148916691E-2</v>
      </c>
      <c r="K16" s="6" t="str">
        <f t="shared" si="5"/>
        <v xml:space="preserve"> </v>
      </c>
      <c r="L16" s="41"/>
      <c r="M16" s="45">
        <f t="shared" si="6"/>
        <v>-7.1083505866114588E-2</v>
      </c>
    </row>
    <row r="17" spans="1:13" ht="15" x14ac:dyDescent="0.25">
      <c r="A17" s="66" t="s">
        <v>90</v>
      </c>
      <c r="B17" s="67">
        <v>0.1779</v>
      </c>
      <c r="C17" s="94">
        <f t="shared" si="0"/>
        <v>2.4720152355832227E-2</v>
      </c>
      <c r="E17" s="84">
        <v>0.24359999999999998</v>
      </c>
      <c r="F17" s="69">
        <f t="shared" si="1"/>
        <v>2.7946763309480874E-2</v>
      </c>
      <c r="H17" s="45">
        <f t="shared" si="2"/>
        <v>6.5699999999999981E-2</v>
      </c>
      <c r="I17" s="39">
        <f t="shared" si="3"/>
        <v>6.5699999999999981E-2</v>
      </c>
      <c r="J17" s="39">
        <f t="shared" si="4"/>
        <v>3.7286205113586456E-2</v>
      </c>
      <c r="K17" s="36" t="str">
        <f t="shared" si="5"/>
        <v>*</v>
      </c>
      <c r="L17" s="41"/>
      <c r="M17" s="45">
        <f t="shared" si="6"/>
        <v>0.36930860033726803</v>
      </c>
    </row>
    <row r="18" spans="1:13" ht="15" x14ac:dyDescent="0.25">
      <c r="A18" s="66" t="s">
        <v>91</v>
      </c>
      <c r="B18" s="67">
        <v>8.43E-2</v>
      </c>
      <c r="C18" s="94">
        <f t="shared" si="0"/>
        <v>1.7959375848834773E-2</v>
      </c>
      <c r="E18" s="84">
        <v>4.9699999999999994E-2</v>
      </c>
      <c r="F18" s="69">
        <f t="shared" si="1"/>
        <v>1.414899762510043E-2</v>
      </c>
      <c r="H18" s="45">
        <f t="shared" si="2"/>
        <v>-3.4600000000000006E-2</v>
      </c>
      <c r="I18" s="39">
        <f t="shared" si="3"/>
        <v>3.4600000000000006E-2</v>
      </c>
      <c r="J18" s="39">
        <f t="shared" si="4"/>
        <v>2.2848271058781969E-2</v>
      </c>
      <c r="K18" s="36" t="str">
        <f t="shared" si="5"/>
        <v>*</v>
      </c>
      <c r="L18" s="41"/>
      <c r="M18" s="45">
        <f t="shared" si="6"/>
        <v>-0.4104389086595493</v>
      </c>
    </row>
    <row r="19" spans="1:13" ht="15" x14ac:dyDescent="0.25">
      <c r="A19" s="66" t="s">
        <v>92</v>
      </c>
      <c r="B19" s="67">
        <v>5.8899999999999994E-2</v>
      </c>
      <c r="C19" s="94">
        <f t="shared" si="0"/>
        <v>1.521865875466996E-2</v>
      </c>
      <c r="E19" s="84">
        <v>3.61E-2</v>
      </c>
      <c r="F19" s="69">
        <f t="shared" si="1"/>
        <v>1.2144697609233196E-2</v>
      </c>
      <c r="H19" s="45">
        <f t="shared" si="2"/>
        <v>-2.2799999999999994E-2</v>
      </c>
      <c r="I19" s="39">
        <f t="shared" si="3"/>
        <v>2.2799999999999994E-2</v>
      </c>
      <c r="J19" s="39">
        <f t="shared" si="4"/>
        <v>1.9457669106220422E-2</v>
      </c>
      <c r="K19" s="36" t="str">
        <f t="shared" si="5"/>
        <v>*</v>
      </c>
      <c r="L19" s="41"/>
      <c r="M19" s="45">
        <f t="shared" si="6"/>
        <v>-0.38709677419354832</v>
      </c>
    </row>
    <row r="20" spans="1:13" ht="15" x14ac:dyDescent="0.25">
      <c r="A20" s="66" t="s">
        <v>93</v>
      </c>
      <c r="B20" s="67">
        <v>2.5399999999999999E-2</v>
      </c>
      <c r="C20" s="94">
        <f t="shared" si="0"/>
        <v>1.0170233094737359E-2</v>
      </c>
      <c r="E20" s="84">
        <v>1.3600000000000001E-2</v>
      </c>
      <c r="F20" s="69">
        <f t="shared" si="1"/>
        <v>7.5407249604649137E-3</v>
      </c>
      <c r="H20" s="45">
        <f t="shared" si="2"/>
        <v>-1.1799999999999998E-2</v>
      </c>
      <c r="I20" s="39">
        <f t="shared" si="3"/>
        <v>1.1799999999999998E-2</v>
      </c>
      <c r="J20" s="39">
        <f t="shared" si="4"/>
        <v>1.265246260030122E-2</v>
      </c>
      <c r="K20" s="6" t="str">
        <f t="shared" si="5"/>
        <v xml:space="preserve"> </v>
      </c>
      <c r="L20" s="41"/>
      <c r="M20" s="45">
        <f t="shared" si="6"/>
        <v>-0.46456692913385822</v>
      </c>
    </row>
    <row r="21" spans="1:13" ht="15" x14ac:dyDescent="0.25">
      <c r="A21" s="70" t="s">
        <v>78</v>
      </c>
      <c r="B21" s="71">
        <v>0.1807</v>
      </c>
      <c r="C21" s="96">
        <f t="shared" si="0"/>
        <v>2.4871466800622615E-2</v>
      </c>
      <c r="D21" s="73"/>
      <c r="E21" s="88">
        <v>0.1575</v>
      </c>
      <c r="F21" s="74">
        <f t="shared" si="1"/>
        <v>2.3716049521563365E-2</v>
      </c>
      <c r="G21" s="73"/>
      <c r="H21" s="49">
        <f t="shared" si="2"/>
        <v>-2.3199999999999998E-2</v>
      </c>
      <c r="I21" s="50">
        <f t="shared" si="3"/>
        <v>2.3199999999999998E-2</v>
      </c>
      <c r="J21" s="50">
        <f t="shared" si="4"/>
        <v>3.4343531592719419E-2</v>
      </c>
      <c r="K21" s="7" t="str">
        <f t="shared" si="5"/>
        <v xml:space="preserve"> </v>
      </c>
      <c r="L21" s="51"/>
      <c r="M21" s="49">
        <f t="shared" si="6"/>
        <v>-0.12838959601549529</v>
      </c>
    </row>
    <row r="23" spans="1:13" ht="15" x14ac:dyDescent="0.25">
      <c r="A23" s="77" t="s">
        <v>48</v>
      </c>
      <c r="B23" s="78"/>
      <c r="C23" s="98"/>
      <c r="D23" s="80"/>
      <c r="E23" s="81"/>
      <c r="F23" s="105"/>
      <c r="G23" s="83"/>
      <c r="H23" s="83"/>
      <c r="I23" s="83"/>
      <c r="J23" s="83"/>
      <c r="K23" s="83"/>
      <c r="L23" s="83"/>
      <c r="M23" s="83"/>
    </row>
    <row r="24" spans="1:13" s="55" customFormat="1" ht="15" x14ac:dyDescent="0.25">
      <c r="A24" s="106"/>
      <c r="B24" s="107"/>
      <c r="C24" s="108"/>
      <c r="D24" s="109"/>
      <c r="E24" s="110"/>
      <c r="F24" s="111"/>
      <c r="G24" s="112"/>
      <c r="H24" s="112"/>
      <c r="I24" s="112"/>
      <c r="J24" s="112"/>
      <c r="K24" s="112"/>
      <c r="L24" s="112"/>
      <c r="M24" s="112"/>
    </row>
    <row r="25" spans="1:13" ht="15" x14ac:dyDescent="0.25">
      <c r="A25" s="62" t="s">
        <v>94</v>
      </c>
      <c r="B25" s="113"/>
    </row>
    <row r="26" spans="1:13" ht="15" x14ac:dyDescent="0.25">
      <c r="A26" s="62" t="s">
        <v>50</v>
      </c>
    </row>
    <row r="27" spans="1:13" ht="15" x14ac:dyDescent="0.25">
      <c r="A27" s="62"/>
    </row>
    <row r="28" spans="1:13" ht="48" x14ac:dyDescent="0.25">
      <c r="A28" s="20"/>
      <c r="B28" s="21"/>
      <c r="C28" s="22"/>
      <c r="D28" s="22"/>
      <c r="E28" s="23"/>
      <c r="F28" s="27"/>
      <c r="G28" s="24"/>
      <c r="H28" s="25" t="s">
        <v>6</v>
      </c>
      <c r="I28" s="26" t="s">
        <v>19</v>
      </c>
      <c r="J28" s="26" t="s">
        <v>20</v>
      </c>
      <c r="K28" s="25" t="s">
        <v>7</v>
      </c>
      <c r="L28" s="25"/>
      <c r="M28" s="5" t="s">
        <v>8</v>
      </c>
    </row>
    <row r="29" spans="1:13" ht="42.75" customHeight="1" x14ac:dyDescent="0.25">
      <c r="A29" s="30"/>
      <c r="B29" s="31" t="s">
        <v>62</v>
      </c>
      <c r="C29" s="32" t="s">
        <v>9</v>
      </c>
      <c r="D29" s="32"/>
      <c r="E29" s="31" t="s">
        <v>63</v>
      </c>
      <c r="F29" s="35" t="s">
        <v>9</v>
      </c>
      <c r="G29" s="33"/>
      <c r="H29" s="33" t="s">
        <v>10</v>
      </c>
      <c r="I29" s="34"/>
      <c r="J29" s="34"/>
      <c r="K29" s="33" t="s">
        <v>10</v>
      </c>
      <c r="L29" s="33"/>
      <c r="M29" s="33" t="s">
        <v>10</v>
      </c>
    </row>
    <row r="30" spans="1:13" ht="15" x14ac:dyDescent="0.25">
      <c r="A30" s="63" t="s">
        <v>11</v>
      </c>
      <c r="B30" s="64">
        <v>510</v>
      </c>
      <c r="C30" s="59"/>
      <c r="E30" s="65">
        <v>526</v>
      </c>
    </row>
    <row r="31" spans="1:13" ht="15" x14ac:dyDescent="0.25">
      <c r="A31" s="63" t="s">
        <v>12</v>
      </c>
      <c r="B31" s="64">
        <v>389.8</v>
      </c>
      <c r="C31" s="59"/>
      <c r="E31" s="65">
        <v>404.3</v>
      </c>
    </row>
    <row r="33" spans="1:13" ht="15" x14ac:dyDescent="0.25">
      <c r="A33" s="66" t="s">
        <v>87</v>
      </c>
      <c r="B33" s="67">
        <v>0.66449999999999998</v>
      </c>
      <c r="C33" s="94">
        <f>SQRT((B33*(1-B33))/$B$31)*TINV(0.05,$B$31)</f>
        <v>4.7019094144580685E-2</v>
      </c>
      <c r="E33" s="84">
        <v>0.64200000000000002</v>
      </c>
      <c r="F33" s="69">
        <f>SQRT((E33*(1-E33))/$E$31)*TINV(0.05,$E$31)</f>
        <v>4.6871435764181103E-2</v>
      </c>
      <c r="H33" s="45">
        <f>E33-B33</f>
        <v>-2.2499999999999964E-2</v>
      </c>
      <c r="I33" s="39">
        <f>(((H33)^2)^0.5)</f>
        <v>2.2499999999999964E-2</v>
      </c>
      <c r="J33" s="39">
        <f>(((((1-B33)*B33)/B$31)+(((1-E33)*E33)/E$31))^0.5)*(TINV(0.05,B$31+E$31-1))</f>
        <v>6.6289148386375202E-2</v>
      </c>
      <c r="K33" s="6" t="str">
        <f>IF(I33&gt;J33,"*"," ")</f>
        <v xml:space="preserve"> </v>
      </c>
      <c r="L33" s="41"/>
      <c r="M33" s="45">
        <f>(E33-B33)/B33</f>
        <v>-3.386004514672681E-2</v>
      </c>
    </row>
    <row r="34" spans="1:13" ht="15" x14ac:dyDescent="0.25">
      <c r="A34" s="66" t="s">
        <v>88</v>
      </c>
      <c r="B34" s="67">
        <v>0.32740000000000002</v>
      </c>
      <c r="C34" s="94">
        <f t="shared" ref="C34:C39" si="7">SQRT((B34*(1-B34))/$B$31)*TINV(0.05,$B$31)</f>
        <v>4.6730268031503666E-2</v>
      </c>
      <c r="E34" s="84">
        <v>0.34840000000000004</v>
      </c>
      <c r="F34" s="69">
        <f t="shared" ref="F34:F39" si="8">SQRT((E34*(1-E34))/$E$31)*TINV(0.05,$E$31)</f>
        <v>4.6583148715075025E-2</v>
      </c>
      <c r="H34" s="45">
        <f t="shared" ref="H34:H40" si="9">E34-B34</f>
        <v>2.1000000000000019E-2</v>
      </c>
      <c r="I34" s="39">
        <f t="shared" ref="I34:I40" si="10">(((H34)^2)^0.5)</f>
        <v>2.1000000000000019E-2</v>
      </c>
      <c r="J34" s="39">
        <f t="shared" ref="J34:J39" si="11">(((((1-B34)*B34)/B$31)+(((1-E34)*E34)/E$31))^0.5)*(TINV(0.05,B$31+E$31-1))</f>
        <v>6.588169191081146E-2</v>
      </c>
      <c r="K34" s="6" t="str">
        <f t="shared" ref="K34:K40" si="12">IF(I34&gt;J34,"*"," ")</f>
        <v xml:space="preserve"> </v>
      </c>
      <c r="L34" s="41"/>
      <c r="M34" s="45">
        <f t="shared" ref="M34:M40" si="13">(E34-B34)/B34</f>
        <v>6.4141722663408729E-2</v>
      </c>
    </row>
    <row r="35" spans="1:13" ht="15" x14ac:dyDescent="0.25">
      <c r="A35" s="66" t="s">
        <v>89</v>
      </c>
      <c r="B35" s="67">
        <v>0.33710000000000001</v>
      </c>
      <c r="C35" s="94">
        <f t="shared" si="7"/>
        <v>4.7074301954608475E-2</v>
      </c>
      <c r="E35" s="84">
        <v>0.29359999999999997</v>
      </c>
      <c r="F35" s="69">
        <f t="shared" si="8"/>
        <v>4.452486389453212E-2</v>
      </c>
      <c r="H35" s="45">
        <f t="shared" si="9"/>
        <v>-4.3500000000000039E-2</v>
      </c>
      <c r="I35" s="39">
        <f t="shared" si="10"/>
        <v>4.3500000000000039E-2</v>
      </c>
      <c r="J35" s="39">
        <f t="shared" si="11"/>
        <v>6.469615327731576E-2</v>
      </c>
      <c r="K35" s="6" t="str">
        <f t="shared" si="12"/>
        <v xml:space="preserve"> </v>
      </c>
      <c r="L35" s="41"/>
      <c r="M35" s="45">
        <f t="shared" si="13"/>
        <v>-0.12904182735093456</v>
      </c>
    </row>
    <row r="36" spans="1:13" ht="15" x14ac:dyDescent="0.25">
      <c r="A36" s="66" t="s">
        <v>90</v>
      </c>
      <c r="B36" s="67">
        <v>0.15410000000000001</v>
      </c>
      <c r="C36" s="94">
        <f t="shared" si="7"/>
        <v>3.5953513276597328E-2</v>
      </c>
      <c r="E36" s="84">
        <v>0.19620000000000001</v>
      </c>
      <c r="F36" s="69">
        <f t="shared" si="8"/>
        <v>3.8826007322331033E-2</v>
      </c>
      <c r="H36" s="45">
        <f t="shared" si="9"/>
        <v>4.2099999999999999E-2</v>
      </c>
      <c r="I36" s="39">
        <f t="shared" si="10"/>
        <v>4.2099999999999999E-2</v>
      </c>
      <c r="J36" s="39">
        <f t="shared" si="11"/>
        <v>5.283539675416371E-2</v>
      </c>
      <c r="K36" s="6" t="str">
        <f t="shared" si="12"/>
        <v xml:space="preserve"> </v>
      </c>
      <c r="L36" s="41"/>
      <c r="M36" s="45">
        <f t="shared" si="13"/>
        <v>0.27319922128487989</v>
      </c>
    </row>
    <row r="37" spans="1:13" ht="15" x14ac:dyDescent="0.25">
      <c r="A37" s="66" t="s">
        <v>91</v>
      </c>
      <c r="B37" s="67">
        <v>6.7299999999999999E-2</v>
      </c>
      <c r="C37" s="94">
        <f t="shared" si="7"/>
        <v>2.4949337818734034E-2</v>
      </c>
      <c r="E37" s="84">
        <v>3.6400000000000002E-2</v>
      </c>
      <c r="F37" s="69">
        <f t="shared" si="8"/>
        <v>1.8310420463377303E-2</v>
      </c>
      <c r="H37" s="45">
        <f t="shared" si="9"/>
        <v>-3.0899999999999997E-2</v>
      </c>
      <c r="I37" s="39">
        <f t="shared" si="10"/>
        <v>3.0899999999999997E-2</v>
      </c>
      <c r="J37" s="39">
        <f t="shared" si="11"/>
        <v>3.0899515809338331E-2</v>
      </c>
      <c r="K37" s="36" t="str">
        <f t="shared" si="12"/>
        <v>*</v>
      </c>
      <c r="L37" s="41"/>
      <c r="M37" s="45">
        <f t="shared" si="13"/>
        <v>-0.45913818722139671</v>
      </c>
    </row>
    <row r="38" spans="1:13" ht="15" x14ac:dyDescent="0.25">
      <c r="A38" s="66" t="s">
        <v>92</v>
      </c>
      <c r="B38" s="67">
        <v>5.4299999999999994E-2</v>
      </c>
      <c r="C38" s="94">
        <f t="shared" si="7"/>
        <v>2.2566131381590918E-2</v>
      </c>
      <c r="E38" s="84">
        <v>2.3E-2</v>
      </c>
      <c r="F38" s="69">
        <f t="shared" si="8"/>
        <v>1.465583036331689E-2</v>
      </c>
      <c r="H38" s="45">
        <f t="shared" si="9"/>
        <v>-3.1299999999999994E-2</v>
      </c>
      <c r="I38" s="39">
        <f t="shared" si="10"/>
        <v>3.1299999999999994E-2</v>
      </c>
      <c r="J38" s="39">
        <f t="shared" si="11"/>
        <v>2.6865896259102018E-2</v>
      </c>
      <c r="K38" s="36" t="str">
        <f t="shared" si="12"/>
        <v>*</v>
      </c>
      <c r="L38" s="41"/>
      <c r="M38" s="45">
        <f t="shared" si="13"/>
        <v>-0.57642725598526701</v>
      </c>
    </row>
    <row r="39" spans="1:13" ht="15" x14ac:dyDescent="0.25">
      <c r="A39" s="66" t="s">
        <v>93</v>
      </c>
      <c r="B39" s="67">
        <v>1.3000000000000001E-2</v>
      </c>
      <c r="C39" s="94">
        <f t="shared" si="7"/>
        <v>1.1280043007336543E-2</v>
      </c>
      <c r="E39" s="84">
        <v>1.34E-2</v>
      </c>
      <c r="F39" s="69">
        <f t="shared" si="8"/>
        <v>1.1241446149778303E-2</v>
      </c>
      <c r="H39" s="45">
        <f t="shared" si="9"/>
        <v>3.9999999999999931E-4</v>
      </c>
      <c r="I39" s="39">
        <f t="shared" si="10"/>
        <v>3.9999999999999931E-4</v>
      </c>
      <c r="J39" s="39">
        <f t="shared" si="11"/>
        <v>1.5900758679719004E-2</v>
      </c>
      <c r="K39" s="6" t="str">
        <f t="shared" si="12"/>
        <v xml:space="preserve"> </v>
      </c>
      <c r="L39" s="41"/>
      <c r="M39" s="45">
        <f t="shared" si="13"/>
        <v>3.0769230769230715E-2</v>
      </c>
    </row>
    <row r="40" spans="1:13" ht="15" x14ac:dyDescent="0.25">
      <c r="A40" s="70" t="s">
        <v>78</v>
      </c>
      <c r="B40" s="71">
        <v>0.11410000000000001</v>
      </c>
      <c r="C40" s="96">
        <f>SQRT((B40*(1-B40))/$B$31)*TINV(0.05,$B$31)</f>
        <v>3.1660347407479202E-2</v>
      </c>
      <c r="D40" s="73"/>
      <c r="E40" s="88">
        <v>0.12539999999999998</v>
      </c>
      <c r="F40" s="74">
        <f>SQRT((E40*(1-E40))/$E$31)*TINV(0.05,$E$31)</f>
        <v>3.2378202463277696E-2</v>
      </c>
      <c r="G40" s="73"/>
      <c r="H40" s="49">
        <f t="shared" si="9"/>
        <v>1.1299999999999977E-2</v>
      </c>
      <c r="I40" s="50">
        <f t="shared" si="10"/>
        <v>1.1299999999999977E-2</v>
      </c>
      <c r="J40" s="50">
        <f>(((((1-B40)*B40)/B$31)+(((1-E40)*E40)/E$31))^0.5)*(TINV(0.05,B$31+E$31-1))</f>
        <v>4.5215728153481058E-2</v>
      </c>
      <c r="K40" s="7" t="str">
        <f t="shared" si="12"/>
        <v xml:space="preserve"> </v>
      </c>
      <c r="L40" s="51"/>
      <c r="M40" s="49">
        <f t="shared" si="13"/>
        <v>9.9035933391761408E-2</v>
      </c>
    </row>
    <row r="41" spans="1:13" ht="15" x14ac:dyDescent="0.25">
      <c r="A41" s="115"/>
      <c r="B41" s="116"/>
      <c r="C41" s="117"/>
      <c r="D41" s="118"/>
      <c r="E41" s="114"/>
      <c r="F41" s="69"/>
      <c r="G41" s="118"/>
      <c r="H41" s="46"/>
      <c r="I41" s="43"/>
      <c r="J41" s="43"/>
      <c r="K41" s="6"/>
      <c r="L41" s="44"/>
      <c r="M41" s="46"/>
    </row>
    <row r="42" spans="1:13" ht="15" x14ac:dyDescent="0.25">
      <c r="A42" s="62" t="s">
        <v>94</v>
      </c>
      <c r="B42" s="116"/>
      <c r="C42" s="117"/>
      <c r="D42" s="118"/>
      <c r="E42" s="114"/>
      <c r="F42" s="69"/>
      <c r="G42" s="118"/>
      <c r="H42" s="46"/>
      <c r="I42" s="43"/>
      <c r="J42" s="43"/>
      <c r="K42" s="6"/>
      <c r="L42" s="44"/>
      <c r="M42" s="46"/>
    </row>
    <row r="43" spans="1:13" ht="15" x14ac:dyDescent="0.25">
      <c r="A43" s="62" t="s">
        <v>58</v>
      </c>
    </row>
    <row r="44" spans="1:13" ht="15" x14ac:dyDescent="0.25">
      <c r="A44" s="62"/>
    </row>
    <row r="45" spans="1:13" ht="48" x14ac:dyDescent="0.25">
      <c r="A45" s="20"/>
      <c r="B45" s="21"/>
      <c r="C45" s="22"/>
      <c r="D45" s="22"/>
      <c r="E45" s="23"/>
      <c r="F45" s="27"/>
      <c r="G45" s="24"/>
      <c r="H45" s="25" t="s">
        <v>6</v>
      </c>
      <c r="I45" s="26" t="s">
        <v>19</v>
      </c>
      <c r="J45" s="26" t="s">
        <v>20</v>
      </c>
      <c r="K45" s="25" t="s">
        <v>7</v>
      </c>
      <c r="L45" s="25"/>
      <c r="M45" s="5" t="s">
        <v>8</v>
      </c>
    </row>
    <row r="46" spans="1:13" ht="42.75" customHeight="1" x14ac:dyDescent="0.25">
      <c r="A46" s="30"/>
      <c r="B46" s="31" t="s">
        <v>62</v>
      </c>
      <c r="C46" s="32" t="s">
        <v>9</v>
      </c>
      <c r="D46" s="32"/>
      <c r="E46" s="31" t="s">
        <v>63</v>
      </c>
      <c r="F46" s="35" t="s">
        <v>9</v>
      </c>
      <c r="G46" s="33"/>
      <c r="H46" s="33" t="s">
        <v>10</v>
      </c>
      <c r="I46" s="34"/>
      <c r="J46" s="34"/>
      <c r="K46" s="33" t="s">
        <v>10</v>
      </c>
      <c r="L46" s="33"/>
      <c r="M46" s="33" t="s">
        <v>10</v>
      </c>
    </row>
    <row r="47" spans="1:13" ht="15" x14ac:dyDescent="0.25">
      <c r="A47" s="63" t="s">
        <v>11</v>
      </c>
      <c r="B47" s="64">
        <v>127</v>
      </c>
      <c r="C47" s="59"/>
      <c r="E47" s="65">
        <v>130</v>
      </c>
    </row>
    <row r="48" spans="1:13" ht="15" x14ac:dyDescent="0.25">
      <c r="A48" s="63" t="s">
        <v>12</v>
      </c>
      <c r="B48" s="64">
        <v>100</v>
      </c>
      <c r="C48" s="59"/>
      <c r="E48" s="65">
        <v>108.4</v>
      </c>
    </row>
    <row r="50" spans="1:13" ht="15" x14ac:dyDescent="0.25">
      <c r="A50" s="66" t="s">
        <v>87</v>
      </c>
      <c r="B50" s="67">
        <v>0.54420000000000002</v>
      </c>
      <c r="C50" s="94">
        <f>SQRT((B50*(1-B50))/$B$48)*TINV(0.05,$B$48)</f>
        <v>9.8810219116971187E-2</v>
      </c>
      <c r="E50" s="84">
        <v>0.61919999999999997</v>
      </c>
      <c r="F50" s="69">
        <f>SQRT((E50*(1-E50))/$E$48)*TINV(0.05,$E$48)</f>
        <v>9.24466045362351E-2</v>
      </c>
      <c r="H50" s="45">
        <f>E50-B50</f>
        <v>7.4999999999999956E-2</v>
      </c>
      <c r="I50" s="39">
        <f>(((H50)^2)^0.5)</f>
        <v>7.4999999999999956E-2</v>
      </c>
      <c r="J50" s="39">
        <f>(((((1-B50)*B50)/B$48)+(((1-E50)*E50)/E$48))^0.5)*(TINV(0.05,B$48+E$48-1))</f>
        <v>0.13451952445544699</v>
      </c>
      <c r="K50" s="6" t="str">
        <f>IF(I50&gt;J50,"*"," ")</f>
        <v xml:space="preserve"> </v>
      </c>
      <c r="L50" s="41"/>
      <c r="M50" s="45">
        <f>(E50-B50)/B50</f>
        <v>0.13781697905181911</v>
      </c>
    </row>
    <row r="51" spans="1:13" ht="15" x14ac:dyDescent="0.25">
      <c r="A51" s="66" t="s">
        <v>88</v>
      </c>
      <c r="B51" s="67">
        <v>0.25319999999999998</v>
      </c>
      <c r="C51" s="94">
        <f t="shared" ref="C51:C56" si="14">SQRT((B51*(1-B51))/$B$48)*TINV(0.05,$B$48)</f>
        <v>8.6271915048151376E-2</v>
      </c>
      <c r="E51" s="84">
        <v>0.2359</v>
      </c>
      <c r="F51" s="69">
        <f t="shared" ref="F51:F56" si="15">SQRT((E51*(1-E51))/$E$48)*TINV(0.05,$E$48)</f>
        <v>8.0828792552776904E-2</v>
      </c>
      <c r="H51" s="45">
        <f t="shared" ref="H51:H57" si="16">E51-B51</f>
        <v>-1.7299999999999982E-2</v>
      </c>
      <c r="I51" s="39">
        <f t="shared" ref="I51:I57" si="17">(((H51)^2)^0.5)</f>
        <v>1.7299999999999982E-2</v>
      </c>
      <c r="J51" s="39">
        <f t="shared" ref="J51:J56" si="18">(((((1-B51)*B51)/B$48)+(((1-E51)*E51)/E$48))^0.5)*(TINV(0.05,B$48+E$48-1))</f>
        <v>0.11752681534194477</v>
      </c>
      <c r="K51" s="6" t="str">
        <f t="shared" ref="K51:K57" si="19">IF(I51&gt;J51,"*"," ")</f>
        <v xml:space="preserve"> </v>
      </c>
      <c r="L51" s="41"/>
      <c r="M51" s="45">
        <f t="shared" ref="M51:M57" si="20">(E51-B51)/B51</f>
        <v>-6.8325434439178448E-2</v>
      </c>
    </row>
    <row r="52" spans="1:13" ht="15" x14ac:dyDescent="0.25">
      <c r="A52" s="66" t="s">
        <v>89</v>
      </c>
      <c r="B52" s="67">
        <v>0.29100000000000004</v>
      </c>
      <c r="C52" s="94">
        <f t="shared" si="14"/>
        <v>9.0116651335535231E-2</v>
      </c>
      <c r="E52" s="84">
        <v>0.38329999999999997</v>
      </c>
      <c r="F52" s="69">
        <f t="shared" si="15"/>
        <v>9.2562143834730479E-2</v>
      </c>
      <c r="H52" s="45">
        <f t="shared" si="16"/>
        <v>9.2299999999999938E-2</v>
      </c>
      <c r="I52" s="39">
        <f t="shared" si="17"/>
        <v>9.2299999999999938E-2</v>
      </c>
      <c r="J52" s="39">
        <f t="shared" si="18"/>
        <v>0.12843208367350109</v>
      </c>
      <c r="K52" s="6" t="str">
        <f t="shared" si="19"/>
        <v xml:space="preserve"> </v>
      </c>
      <c r="L52" s="41"/>
      <c r="M52" s="45">
        <f t="shared" si="20"/>
        <v>0.3171821305841922</v>
      </c>
    </row>
    <row r="53" spans="1:13" ht="15" x14ac:dyDescent="0.25">
      <c r="A53" s="66" t="s">
        <v>90</v>
      </c>
      <c r="B53" s="67">
        <v>0.15629999999999999</v>
      </c>
      <c r="C53" s="94">
        <f t="shared" si="14"/>
        <v>7.204584622373289E-2</v>
      </c>
      <c r="E53" s="84">
        <v>0.21109999999999998</v>
      </c>
      <c r="F53" s="69">
        <f t="shared" si="15"/>
        <v>7.7693040108686176E-2</v>
      </c>
      <c r="H53" s="45">
        <f t="shared" si="16"/>
        <v>5.4799999999999988E-2</v>
      </c>
      <c r="I53" s="39">
        <f t="shared" si="17"/>
        <v>5.4799999999999988E-2</v>
      </c>
      <c r="J53" s="39">
        <f t="shared" si="18"/>
        <v>0.10534144441843379</v>
      </c>
      <c r="K53" s="6" t="str">
        <f t="shared" si="19"/>
        <v xml:space="preserve"> </v>
      </c>
      <c r="L53" s="41"/>
      <c r="M53" s="45">
        <f t="shared" si="20"/>
        <v>0.35060780550223919</v>
      </c>
    </row>
    <row r="54" spans="1:13" ht="15" x14ac:dyDescent="0.25">
      <c r="A54" s="66" t="s">
        <v>91</v>
      </c>
      <c r="B54" s="67">
        <v>7.8299999999999995E-2</v>
      </c>
      <c r="C54" s="94">
        <f t="shared" si="14"/>
        <v>5.3298023992914313E-2</v>
      </c>
      <c r="E54" s="84">
        <v>2.8799999999999999E-2</v>
      </c>
      <c r="F54" s="69">
        <f t="shared" si="15"/>
        <v>3.1840333039881298E-2</v>
      </c>
      <c r="H54" s="45">
        <f t="shared" si="16"/>
        <v>-4.9499999999999995E-2</v>
      </c>
      <c r="I54" s="39">
        <f t="shared" si="17"/>
        <v>4.9499999999999995E-2</v>
      </c>
      <c r="J54" s="39">
        <f t="shared" si="18"/>
        <v>6.1708660080918139E-2</v>
      </c>
      <c r="K54" s="6" t="str">
        <f t="shared" si="19"/>
        <v xml:space="preserve"> </v>
      </c>
      <c r="L54" s="41"/>
      <c r="M54" s="45">
        <f t="shared" si="20"/>
        <v>-0.63218390804597702</v>
      </c>
    </row>
    <row r="55" spans="1:13" ht="15" x14ac:dyDescent="0.25">
      <c r="A55" s="66" t="s">
        <v>92</v>
      </c>
      <c r="B55" s="67">
        <v>3.9199999999999999E-2</v>
      </c>
      <c r="C55" s="94">
        <f t="shared" si="14"/>
        <v>3.8503034984916307E-2</v>
      </c>
      <c r="E55" s="84">
        <v>1.8700000000000001E-2</v>
      </c>
      <c r="F55" s="69">
        <f t="shared" si="15"/>
        <v>2.5789844503182047E-2</v>
      </c>
      <c r="H55" s="45">
        <f t="shared" si="16"/>
        <v>-2.0499999999999997E-2</v>
      </c>
      <c r="I55" s="39">
        <f t="shared" si="17"/>
        <v>2.0499999999999997E-2</v>
      </c>
      <c r="J55" s="39">
        <f t="shared" si="18"/>
        <v>4.6063606268971928E-2</v>
      </c>
      <c r="K55" s="6" t="str">
        <f t="shared" si="19"/>
        <v xml:space="preserve"> </v>
      </c>
      <c r="L55" s="41"/>
      <c r="M55" s="45">
        <f t="shared" si="20"/>
        <v>-0.52295918367346939</v>
      </c>
    </row>
    <row r="56" spans="1:13" ht="15" x14ac:dyDescent="0.25">
      <c r="A56" s="66" t="s">
        <v>93</v>
      </c>
      <c r="B56" s="67">
        <v>3.9100000000000003E-2</v>
      </c>
      <c r="C56" s="94">
        <f t="shared" si="14"/>
        <v>3.8455893697315169E-2</v>
      </c>
      <c r="E56" s="84">
        <v>1.0200000000000001E-2</v>
      </c>
      <c r="F56" s="69">
        <f t="shared" si="15"/>
        <v>1.912937723193547E-2</v>
      </c>
      <c r="H56" s="45">
        <f t="shared" si="16"/>
        <v>-2.8900000000000002E-2</v>
      </c>
      <c r="I56" s="39">
        <f t="shared" si="17"/>
        <v>2.8900000000000002E-2</v>
      </c>
      <c r="J56" s="39">
        <f t="shared" si="18"/>
        <v>4.268848357546428E-2</v>
      </c>
      <c r="K56" s="6" t="str">
        <f t="shared" si="19"/>
        <v xml:space="preserve"> </v>
      </c>
      <c r="L56" s="41"/>
      <c r="M56" s="45">
        <f t="shared" si="20"/>
        <v>-0.73913043478260865</v>
      </c>
    </row>
    <row r="57" spans="1:13" ht="15" x14ac:dyDescent="0.25">
      <c r="A57" s="70" t="s">
        <v>78</v>
      </c>
      <c r="B57" s="71">
        <v>0.22120000000000001</v>
      </c>
      <c r="C57" s="96">
        <f>SQRT((B57*(1-B57))/$B$48)*TINV(0.05,$B$48)</f>
        <v>8.2345707629004852E-2</v>
      </c>
      <c r="D57" s="73"/>
      <c r="E57" s="88">
        <v>0.14080000000000001</v>
      </c>
      <c r="F57" s="74">
        <f>SQRT((E57*(1-E57))/$E$48)*TINV(0.05,$E$48)</f>
        <v>6.6217912024494577E-2</v>
      </c>
      <c r="G57" s="73"/>
      <c r="H57" s="49">
        <f t="shared" si="16"/>
        <v>-8.0399999999999999E-2</v>
      </c>
      <c r="I57" s="50">
        <f t="shared" si="17"/>
        <v>8.0399999999999999E-2</v>
      </c>
      <c r="J57" s="50">
        <f>(((((1-B57)*B57)/B$48)+(((1-E57)*E57)/E$48))^0.5)*(TINV(0.05,B$48+E$48-1))</f>
        <v>0.10504019505941205</v>
      </c>
      <c r="K57" s="7" t="str">
        <f t="shared" si="19"/>
        <v xml:space="preserve"> </v>
      </c>
      <c r="L57" s="51"/>
      <c r="M57" s="49">
        <f t="shared" si="20"/>
        <v>-0.36347197106690776</v>
      </c>
    </row>
    <row r="58" spans="1:13" ht="15" x14ac:dyDescent="0.25">
      <c r="A58" s="115"/>
      <c r="B58" s="116"/>
      <c r="C58" s="117"/>
      <c r="D58" s="118"/>
      <c r="E58" s="114"/>
      <c r="F58" s="69"/>
      <c r="G58" s="118"/>
      <c r="H58" s="46"/>
      <c r="I58" s="43"/>
      <c r="J58" s="43"/>
      <c r="K58" s="6"/>
      <c r="L58" s="44"/>
      <c r="M58" s="46"/>
    </row>
    <row r="59" spans="1:13" ht="15" x14ac:dyDescent="0.25">
      <c r="A59" s="62" t="s">
        <v>94</v>
      </c>
    </row>
    <row r="60" spans="1:13" ht="15" x14ac:dyDescent="0.25">
      <c r="A60" s="62" t="s">
        <v>81</v>
      </c>
    </row>
    <row r="61" spans="1:13" ht="15" x14ac:dyDescent="0.25">
      <c r="A61" s="62"/>
    </row>
    <row r="62" spans="1:13" ht="48" x14ac:dyDescent="0.25">
      <c r="A62" s="20"/>
      <c r="B62" s="21"/>
      <c r="C62" s="22"/>
      <c r="D62" s="22"/>
      <c r="E62" s="23"/>
      <c r="F62" s="27"/>
      <c r="G62" s="24"/>
      <c r="H62" s="25" t="s">
        <v>6</v>
      </c>
      <c r="I62" s="26" t="s">
        <v>19</v>
      </c>
      <c r="J62" s="26" t="s">
        <v>20</v>
      </c>
      <c r="K62" s="25" t="s">
        <v>7</v>
      </c>
      <c r="L62" s="25"/>
      <c r="M62" s="5" t="s">
        <v>8</v>
      </c>
    </row>
    <row r="63" spans="1:13" ht="39.75" customHeight="1" x14ac:dyDescent="0.25">
      <c r="A63" s="30"/>
      <c r="B63" s="31" t="s">
        <v>62</v>
      </c>
      <c r="C63" s="32" t="s">
        <v>9</v>
      </c>
      <c r="D63" s="32"/>
      <c r="E63" s="31" t="s">
        <v>63</v>
      </c>
      <c r="F63" s="35" t="s">
        <v>9</v>
      </c>
      <c r="G63" s="33"/>
      <c r="H63" s="33" t="s">
        <v>10</v>
      </c>
      <c r="I63" s="34"/>
      <c r="J63" s="34"/>
      <c r="K63" s="33" t="s">
        <v>10</v>
      </c>
      <c r="L63" s="33"/>
      <c r="M63" s="33" t="s">
        <v>10</v>
      </c>
    </row>
    <row r="64" spans="1:13" ht="15" x14ac:dyDescent="0.25">
      <c r="A64" s="63" t="s">
        <v>11</v>
      </c>
      <c r="B64" s="64">
        <v>466</v>
      </c>
      <c r="C64" s="59"/>
      <c r="E64" s="65">
        <v>426</v>
      </c>
    </row>
    <row r="65" spans="1:13" ht="15" x14ac:dyDescent="0.25">
      <c r="A65" s="63" t="s">
        <v>12</v>
      </c>
      <c r="B65" s="64">
        <v>388.3</v>
      </c>
      <c r="C65" s="59"/>
      <c r="E65" s="65">
        <v>352.1</v>
      </c>
    </row>
    <row r="67" spans="1:13" ht="15" x14ac:dyDescent="0.25">
      <c r="A67" s="66" t="s">
        <v>87</v>
      </c>
      <c r="B67" s="67">
        <v>0.45659999999999995</v>
      </c>
      <c r="C67" s="94">
        <f>SQRT((B67*(1-B67))/$B$65)*TINV(0.05,$B$65)</f>
        <v>4.9699153186685344E-2</v>
      </c>
      <c r="E67" s="84">
        <v>0.43759999999999999</v>
      </c>
      <c r="F67" s="69">
        <f>SQRT((E67*(1-E67))/$E$65)*TINV(0.05,$E$65)</f>
        <v>5.1996272373220291E-2</v>
      </c>
      <c r="H67" s="45">
        <f>E67-B67</f>
        <v>-1.8999999999999961E-2</v>
      </c>
      <c r="I67" s="39">
        <f>(((H67)^2)^0.5)</f>
        <v>1.8999999999999961E-2</v>
      </c>
      <c r="J67" s="39">
        <f>(((((1-B67)*B67)/B$65)+(((1-E67)*E67)/E$65))^0.5)*(TINV(0.05,B$65+E$65-1))</f>
        <v>7.1809120410868205E-2</v>
      </c>
      <c r="K67" s="6" t="str">
        <f>IF(I67&gt;J67,"*"," ")</f>
        <v xml:space="preserve"> </v>
      </c>
      <c r="L67" s="41"/>
      <c r="M67" s="45">
        <f>(E67-B67)/B67</f>
        <v>-4.1611914148050731E-2</v>
      </c>
    </row>
    <row r="68" spans="1:13" ht="15" x14ac:dyDescent="0.25">
      <c r="A68" s="66" t="s">
        <v>88</v>
      </c>
      <c r="B68" s="67">
        <v>0.20850000000000002</v>
      </c>
      <c r="C68" s="94">
        <f t="shared" ref="C68:C73" si="21">SQRT((B68*(1-B68))/$B$65)*TINV(0.05,$B$65)</f>
        <v>4.0532156194824261E-2</v>
      </c>
      <c r="E68" s="84">
        <v>0.22649999999999998</v>
      </c>
      <c r="F68" s="69">
        <f t="shared" ref="F68:F73" si="22">SQRT((E68*(1-E68))/$E$65)*TINV(0.05,$E$65)</f>
        <v>4.3870760158282007E-2</v>
      </c>
      <c r="H68" s="45">
        <f t="shared" ref="H68:H74" si="23">E68-B68</f>
        <v>1.799999999999996E-2</v>
      </c>
      <c r="I68" s="39">
        <f t="shared" ref="I68:I74" si="24">(((H68)^2)^0.5)</f>
        <v>1.799999999999996E-2</v>
      </c>
      <c r="J68" s="39">
        <f t="shared" ref="J68:J73" si="25">(((((1-B68)*B68)/B$65)+(((1-E68)*E68)/E$65))^0.5)*(TINV(0.05,B$65+E$65-1))</f>
        <v>5.9629616512855796E-2</v>
      </c>
      <c r="K68" s="6" t="str">
        <f t="shared" ref="K68:K74" si="26">IF(I68&gt;J68,"*"," ")</f>
        <v xml:space="preserve"> </v>
      </c>
      <c r="L68" s="41"/>
      <c r="M68" s="45">
        <f t="shared" ref="M68:M74" si="27">(E68-B68)/B68</f>
        <v>8.6330935251798357E-2</v>
      </c>
    </row>
    <row r="69" spans="1:13" ht="15" x14ac:dyDescent="0.25">
      <c r="A69" s="66" t="s">
        <v>89</v>
      </c>
      <c r="B69" s="67">
        <v>0.2482</v>
      </c>
      <c r="C69" s="94">
        <f t="shared" si="21"/>
        <v>4.3099602781747147E-2</v>
      </c>
      <c r="E69" s="84">
        <v>0.21109999999999998</v>
      </c>
      <c r="F69" s="69">
        <f t="shared" si="22"/>
        <v>4.2772633657445949E-2</v>
      </c>
      <c r="H69" s="45">
        <f t="shared" si="23"/>
        <v>-3.7100000000000022E-2</v>
      </c>
      <c r="I69" s="39">
        <f t="shared" si="24"/>
        <v>3.7100000000000022E-2</v>
      </c>
      <c r="J69" s="39">
        <f t="shared" si="25"/>
        <v>6.062154658792477E-2</v>
      </c>
      <c r="K69" s="6" t="str">
        <f t="shared" si="26"/>
        <v xml:space="preserve"> </v>
      </c>
      <c r="L69" s="41"/>
      <c r="M69" s="45">
        <f t="shared" si="27"/>
        <v>-0.14947622884770356</v>
      </c>
    </row>
    <row r="70" spans="1:13" ht="15" x14ac:dyDescent="0.25">
      <c r="A70" s="66" t="s">
        <v>90</v>
      </c>
      <c r="B70" s="67">
        <v>0.19670000000000001</v>
      </c>
      <c r="C70" s="94">
        <f t="shared" si="21"/>
        <v>3.96608741204715E-2</v>
      </c>
      <c r="E70" s="84">
        <v>0.3019</v>
      </c>
      <c r="F70" s="69">
        <f t="shared" si="22"/>
        <v>4.8117302555867138E-2</v>
      </c>
      <c r="H70" s="45">
        <f t="shared" si="23"/>
        <v>0.10519999999999999</v>
      </c>
      <c r="I70" s="39">
        <f t="shared" si="24"/>
        <v>0.10519999999999999</v>
      </c>
      <c r="J70" s="39">
        <f t="shared" si="25"/>
        <v>6.2251514974830488E-2</v>
      </c>
      <c r="K70" s="36" t="str">
        <f t="shared" si="26"/>
        <v>*</v>
      </c>
      <c r="L70" s="41"/>
      <c r="M70" s="45">
        <f t="shared" si="27"/>
        <v>0.53482460599898307</v>
      </c>
    </row>
    <row r="71" spans="1:13" ht="15" x14ac:dyDescent="0.25">
      <c r="A71" s="66" t="s">
        <v>91</v>
      </c>
      <c r="B71" s="67">
        <v>0.107</v>
      </c>
      <c r="C71" s="94">
        <f t="shared" si="21"/>
        <v>3.0841737509478721E-2</v>
      </c>
      <c r="E71" s="84">
        <v>7.0400000000000004E-2</v>
      </c>
      <c r="F71" s="69">
        <f t="shared" si="22"/>
        <v>2.6812992363048516E-2</v>
      </c>
      <c r="H71" s="45">
        <f t="shared" si="23"/>
        <v>-3.6599999999999994E-2</v>
      </c>
      <c r="I71" s="39">
        <f t="shared" si="24"/>
        <v>3.6599999999999994E-2</v>
      </c>
      <c r="J71" s="39">
        <f t="shared" si="25"/>
        <v>4.080119433923976E-2</v>
      </c>
      <c r="K71" s="6" t="str">
        <f t="shared" si="26"/>
        <v xml:space="preserve"> </v>
      </c>
      <c r="L71" s="41"/>
      <c r="M71" s="45">
        <f t="shared" si="27"/>
        <v>-0.34205607476635508</v>
      </c>
    </row>
    <row r="72" spans="1:13" ht="15" x14ac:dyDescent="0.25">
      <c r="A72" s="66" t="s">
        <v>92</v>
      </c>
      <c r="B72" s="67">
        <v>7.3200000000000001E-2</v>
      </c>
      <c r="C72" s="94">
        <f t="shared" si="21"/>
        <v>2.5987815295121019E-2</v>
      </c>
      <c r="E72" s="84">
        <v>5.67E-2</v>
      </c>
      <c r="F72" s="69">
        <f t="shared" si="22"/>
        <v>2.4239705778436999E-2</v>
      </c>
      <c r="H72" s="45">
        <f t="shared" si="23"/>
        <v>-1.6500000000000001E-2</v>
      </c>
      <c r="I72" s="39">
        <f t="shared" si="24"/>
        <v>1.6500000000000001E-2</v>
      </c>
      <c r="J72" s="39">
        <f t="shared" si="25"/>
        <v>3.547970576925797E-2</v>
      </c>
      <c r="K72" s="6" t="str">
        <f t="shared" si="26"/>
        <v xml:space="preserve"> </v>
      </c>
      <c r="L72" s="41"/>
      <c r="M72" s="45">
        <f t="shared" si="27"/>
        <v>-0.22540983606557377</v>
      </c>
    </row>
    <row r="73" spans="1:13" ht="15" x14ac:dyDescent="0.25">
      <c r="A73" s="66" t="s">
        <v>93</v>
      </c>
      <c r="B73" s="67">
        <v>3.3799999999999997E-2</v>
      </c>
      <c r="C73" s="94">
        <f t="shared" si="21"/>
        <v>1.8030720655572669E-2</v>
      </c>
      <c r="E73" s="84">
        <v>1.37E-2</v>
      </c>
      <c r="F73" s="69">
        <f t="shared" si="22"/>
        <v>1.2183601831967738E-2</v>
      </c>
      <c r="H73" s="45">
        <f t="shared" si="23"/>
        <v>-2.0099999999999996E-2</v>
      </c>
      <c r="I73" s="39">
        <f t="shared" si="24"/>
        <v>2.0099999999999996E-2</v>
      </c>
      <c r="J73" s="39">
        <f t="shared" si="25"/>
        <v>2.1726664018414551E-2</v>
      </c>
      <c r="K73" s="6" t="str">
        <f t="shared" si="26"/>
        <v xml:space="preserve"> </v>
      </c>
      <c r="L73" s="41"/>
      <c r="M73" s="45">
        <f t="shared" si="27"/>
        <v>-0.59467455621301768</v>
      </c>
    </row>
    <row r="74" spans="1:13" ht="15" x14ac:dyDescent="0.25">
      <c r="A74" s="70" t="s">
        <v>78</v>
      </c>
      <c r="B74" s="71">
        <v>0.2397</v>
      </c>
      <c r="C74" s="96">
        <f>SQRT((B74*(1-B74))/$B$65)*TINV(0.05,$B$65)</f>
        <v>4.2593931741816866E-2</v>
      </c>
      <c r="D74" s="73"/>
      <c r="E74" s="88">
        <v>0.19020000000000001</v>
      </c>
      <c r="F74" s="74">
        <f>SQRT((E74*(1-E74))/$E$65)*TINV(0.05,$E$65)</f>
        <v>4.1134387969772215E-2</v>
      </c>
      <c r="G74" s="73"/>
      <c r="H74" s="49">
        <f t="shared" si="23"/>
        <v>-4.9499999999999988E-2</v>
      </c>
      <c r="I74" s="50">
        <f t="shared" si="24"/>
        <v>4.9499999999999988E-2</v>
      </c>
      <c r="J74" s="50">
        <f>(((((1-B74)*B74)/B$65)+(((1-E74)*E74)/E$65))^0.5)*(TINV(0.05,B$65+E$65-1))</f>
        <v>5.9116856618057941E-2</v>
      </c>
      <c r="K74" s="7" t="str">
        <f t="shared" si="26"/>
        <v xml:space="preserve"> </v>
      </c>
      <c r="L74" s="51"/>
      <c r="M74" s="49">
        <f t="shared" si="27"/>
        <v>-0.20650813516896116</v>
      </c>
    </row>
    <row r="75" spans="1:13" ht="15" x14ac:dyDescent="0.25">
      <c r="A75" s="62"/>
    </row>
    <row r="76" spans="1:13" ht="15" x14ac:dyDescent="0.25">
      <c r="A76" s="77" t="s">
        <v>52</v>
      </c>
      <c r="B76" s="78"/>
      <c r="C76" s="98"/>
      <c r="D76" s="80"/>
      <c r="E76" s="81"/>
      <c r="F76" s="105"/>
      <c r="G76" s="83"/>
      <c r="H76" s="83"/>
      <c r="I76" s="83"/>
      <c r="J76" s="83"/>
      <c r="K76" s="83"/>
      <c r="L76" s="83"/>
      <c r="M76" s="83"/>
    </row>
    <row r="78" spans="1:13" ht="15" x14ac:dyDescent="0.25">
      <c r="A78" s="62" t="s">
        <v>94</v>
      </c>
    </row>
    <row r="79" spans="1:13" x14ac:dyDescent="0.3">
      <c r="A79" s="62" t="s">
        <v>83</v>
      </c>
    </row>
    <row r="81" spans="1:13" ht="48" x14ac:dyDescent="0.25">
      <c r="A81" s="20"/>
      <c r="B81" s="21"/>
      <c r="C81" s="22"/>
      <c r="D81" s="22"/>
      <c r="E81" s="23"/>
      <c r="F81" s="27"/>
      <c r="G81" s="24"/>
      <c r="H81" s="25" t="s">
        <v>6</v>
      </c>
      <c r="I81" s="26" t="s">
        <v>19</v>
      </c>
      <c r="J81" s="26" t="s">
        <v>20</v>
      </c>
      <c r="K81" s="25" t="s">
        <v>7</v>
      </c>
      <c r="L81" s="25"/>
      <c r="M81" s="5" t="s">
        <v>8</v>
      </c>
    </row>
    <row r="82" spans="1:13" ht="45.75" customHeight="1" x14ac:dyDescent="0.25">
      <c r="A82" s="30"/>
      <c r="B82" s="31" t="s">
        <v>62</v>
      </c>
      <c r="C82" s="32" t="s">
        <v>9</v>
      </c>
      <c r="D82" s="32"/>
      <c r="E82" s="31" t="s">
        <v>63</v>
      </c>
      <c r="F82" s="35" t="s">
        <v>9</v>
      </c>
      <c r="G82" s="33"/>
      <c r="H82" s="33" t="s">
        <v>10</v>
      </c>
      <c r="I82" s="34"/>
      <c r="J82" s="34"/>
      <c r="K82" s="33" t="s">
        <v>10</v>
      </c>
      <c r="L82" s="33"/>
      <c r="M82" s="33" t="s">
        <v>10</v>
      </c>
    </row>
    <row r="83" spans="1:13" ht="15" x14ac:dyDescent="0.25">
      <c r="A83" s="63" t="s">
        <v>11</v>
      </c>
      <c r="B83" s="86">
        <v>507</v>
      </c>
      <c r="C83" s="59"/>
      <c r="E83" s="65">
        <v>526</v>
      </c>
    </row>
    <row r="84" spans="1:13" ht="15" x14ac:dyDescent="0.25">
      <c r="A84" s="63" t="s">
        <v>12</v>
      </c>
      <c r="B84" s="86">
        <v>472.8</v>
      </c>
      <c r="C84" s="59"/>
      <c r="E84" s="65">
        <v>489.2</v>
      </c>
    </row>
    <row r="86" spans="1:13" ht="15" x14ac:dyDescent="0.25">
      <c r="A86" s="66" t="s">
        <v>87</v>
      </c>
      <c r="B86" s="67">
        <v>0.53270000000000006</v>
      </c>
      <c r="C86" s="94">
        <f>SQRT((B86*(1-B86))/$B$84)*TINV(0.05,$B$84)</f>
        <v>4.5088278213679694E-2</v>
      </c>
      <c r="E86" s="84">
        <v>0.51939999999999997</v>
      </c>
      <c r="F86" s="69">
        <f>SQRT((E86*(1-E86))/$E$84)*TINV(0.05,$E$84)</f>
        <v>4.4383747318986339E-2</v>
      </c>
      <c r="H86" s="45">
        <f>E86-B86</f>
        <v>-1.330000000000009E-2</v>
      </c>
      <c r="I86" s="39">
        <f>(((H86)^2)^0.5)</f>
        <v>1.330000000000009E-2</v>
      </c>
      <c r="J86" s="39">
        <f>(((((1-B86)*B86)/B$84)+(((1-E86)*E86)/E$84))^0.5)*(TINV(0.05,B$84+E$84-1))</f>
        <v>6.3188362486186866E-2</v>
      </c>
      <c r="K86" s="6" t="str">
        <f>IF(I86&gt;J86,"*"," ")</f>
        <v xml:space="preserve"> </v>
      </c>
      <c r="L86" s="41"/>
      <c r="M86" s="45">
        <f>(E86-B86)/B86</f>
        <v>-2.4967148488830651E-2</v>
      </c>
    </row>
    <row r="87" spans="1:13" ht="15" x14ac:dyDescent="0.25">
      <c r="A87" s="66" t="s">
        <v>88</v>
      </c>
      <c r="B87" s="67">
        <v>0.2581</v>
      </c>
      <c r="C87" s="94">
        <f t="shared" ref="C87:C92" si="28">SQRT((B87*(1-B87))/$B$84)*TINV(0.05,$B$84)</f>
        <v>3.9544956315878566E-2</v>
      </c>
      <c r="E87" s="84">
        <v>0.25469999999999998</v>
      </c>
      <c r="F87" s="69">
        <f t="shared" ref="F87:F92" si="29">SQRT((E87*(1-E87))/$E$84)*TINV(0.05,$E$84)</f>
        <v>3.8704471721583172E-2</v>
      </c>
      <c r="H87" s="45">
        <f t="shared" ref="H87:H93" si="30">E87-B87</f>
        <v>-3.4000000000000141E-3</v>
      </c>
      <c r="I87" s="39">
        <f t="shared" ref="I87:I93" si="31">(((H87)^2)^0.5)</f>
        <v>3.4000000000000141E-3</v>
      </c>
      <c r="J87" s="39">
        <f t="shared" ref="J87:J92" si="32">(((((1-B87)*B87)/B$84)+(((1-E87)*E87)/E$84))^0.5)*(TINV(0.05,B$84+E$84-1))</f>
        <v>5.5264020803739551E-2</v>
      </c>
      <c r="K87" s="6" t="str">
        <f t="shared" ref="K87:K93" si="33">IF(I87&gt;J87,"*"," ")</f>
        <v xml:space="preserve"> </v>
      </c>
      <c r="L87" s="41"/>
      <c r="M87" s="45">
        <f t="shared" ref="M87:M93" si="34">(E87-B87)/B87</f>
        <v>-1.3173188686555653E-2</v>
      </c>
    </row>
    <row r="88" spans="1:13" ht="15" x14ac:dyDescent="0.25">
      <c r="A88" s="66" t="s">
        <v>89</v>
      </c>
      <c r="B88" s="67">
        <v>0.27460000000000001</v>
      </c>
      <c r="C88" s="94">
        <f t="shared" si="28"/>
        <v>4.0333271926074069E-2</v>
      </c>
      <c r="E88" s="84">
        <v>0.26469999999999999</v>
      </c>
      <c r="F88" s="69">
        <f t="shared" si="29"/>
        <v>3.9191362730197389E-2</v>
      </c>
      <c r="H88" s="45">
        <f t="shared" si="30"/>
        <v>-9.9000000000000199E-3</v>
      </c>
      <c r="I88" s="39">
        <f t="shared" si="31"/>
        <v>9.9000000000000199E-3</v>
      </c>
      <c r="J88" s="39">
        <f t="shared" si="32"/>
        <v>5.6167173177722872E-2</v>
      </c>
      <c r="K88" s="6" t="str">
        <f t="shared" si="33"/>
        <v xml:space="preserve"> </v>
      </c>
      <c r="L88" s="41"/>
      <c r="M88" s="45">
        <f t="shared" si="34"/>
        <v>-3.6052439912600216E-2</v>
      </c>
    </row>
    <row r="89" spans="1:13" ht="15" x14ac:dyDescent="0.25">
      <c r="A89" s="66" t="s">
        <v>90</v>
      </c>
      <c r="B89" s="67">
        <v>0.1721</v>
      </c>
      <c r="C89" s="94">
        <f t="shared" si="28"/>
        <v>3.4111733398018533E-2</v>
      </c>
      <c r="E89" s="84">
        <v>0.25690000000000002</v>
      </c>
      <c r="F89" s="69">
        <f t="shared" si="29"/>
        <v>3.88138563160801E-2</v>
      </c>
      <c r="H89" s="45">
        <f t="shared" si="30"/>
        <v>8.4800000000000014E-2</v>
      </c>
      <c r="I89" s="39">
        <f t="shared" si="31"/>
        <v>8.4800000000000014E-2</v>
      </c>
      <c r="J89" s="39">
        <f t="shared" si="32"/>
        <v>5.1608355994380614E-2</v>
      </c>
      <c r="K89" s="36" t="str">
        <f t="shared" si="33"/>
        <v>*</v>
      </c>
      <c r="L89" s="41"/>
      <c r="M89" s="45">
        <f t="shared" si="34"/>
        <v>0.49273678094131329</v>
      </c>
    </row>
    <row r="90" spans="1:13" ht="15" x14ac:dyDescent="0.25">
      <c r="A90" s="66" t="s">
        <v>91</v>
      </c>
      <c r="B90" s="67">
        <v>9.5899999999999999E-2</v>
      </c>
      <c r="C90" s="94">
        <f t="shared" si="28"/>
        <v>2.6609820839966582E-2</v>
      </c>
      <c r="E90" s="84">
        <v>5.3399999999999996E-2</v>
      </c>
      <c r="F90" s="69">
        <f t="shared" si="29"/>
        <v>1.9972617720866729E-2</v>
      </c>
      <c r="H90" s="45">
        <f t="shared" si="30"/>
        <v>-4.2500000000000003E-2</v>
      </c>
      <c r="I90" s="39">
        <f t="shared" si="31"/>
        <v>4.2500000000000003E-2</v>
      </c>
      <c r="J90" s="39">
        <f t="shared" si="32"/>
        <v>3.3229033718935895E-2</v>
      </c>
      <c r="K90" s="36" t="str">
        <f t="shared" si="33"/>
        <v>*</v>
      </c>
      <c r="L90" s="41"/>
      <c r="M90" s="45">
        <f t="shared" si="34"/>
        <v>-0.44316996871741399</v>
      </c>
    </row>
    <row r="91" spans="1:13" ht="15" x14ac:dyDescent="0.25">
      <c r="A91" s="66" t="s">
        <v>92</v>
      </c>
      <c r="B91" s="67">
        <v>6.1799999999999994E-2</v>
      </c>
      <c r="C91" s="94">
        <f t="shared" si="28"/>
        <v>2.1760374439147578E-2</v>
      </c>
      <c r="E91" s="84">
        <v>3.6200000000000003E-2</v>
      </c>
      <c r="F91" s="69">
        <f t="shared" si="29"/>
        <v>1.6593150692065638E-2</v>
      </c>
      <c r="H91" s="45">
        <f t="shared" si="30"/>
        <v>-2.5599999999999991E-2</v>
      </c>
      <c r="I91" s="39">
        <f t="shared" si="31"/>
        <v>2.5599999999999991E-2</v>
      </c>
      <c r="J91" s="39">
        <f t="shared" si="32"/>
        <v>2.733020887512376E-2</v>
      </c>
      <c r="K91" s="6" t="str">
        <f t="shared" si="33"/>
        <v xml:space="preserve"> </v>
      </c>
      <c r="L91" s="41"/>
      <c r="M91" s="45">
        <f t="shared" si="34"/>
        <v>-0.41423948220064716</v>
      </c>
    </row>
    <row r="92" spans="1:13" ht="15" x14ac:dyDescent="0.25">
      <c r="A92" s="66" t="s">
        <v>93</v>
      </c>
      <c r="B92" s="67">
        <v>3.4200000000000001E-2</v>
      </c>
      <c r="C92" s="94">
        <f t="shared" si="28"/>
        <v>1.64240805333019E-2</v>
      </c>
      <c r="E92" s="84">
        <v>1.7299999999999999E-2</v>
      </c>
      <c r="F92" s="69">
        <f t="shared" si="29"/>
        <v>1.158282888874596E-2</v>
      </c>
      <c r="H92" s="45">
        <f t="shared" si="30"/>
        <v>-1.6900000000000002E-2</v>
      </c>
      <c r="I92" s="39">
        <f t="shared" si="31"/>
        <v>1.6900000000000002E-2</v>
      </c>
      <c r="J92" s="39">
        <f t="shared" si="32"/>
        <v>2.0071910931540416E-2</v>
      </c>
      <c r="K92" s="6" t="str">
        <f t="shared" si="33"/>
        <v xml:space="preserve"> </v>
      </c>
      <c r="L92" s="41"/>
      <c r="M92" s="45">
        <f t="shared" si="34"/>
        <v>-0.49415204678362579</v>
      </c>
    </row>
    <row r="93" spans="1:13" ht="15" x14ac:dyDescent="0.25">
      <c r="A93" s="70" t="s">
        <v>78</v>
      </c>
      <c r="B93" s="71">
        <v>0.1993</v>
      </c>
      <c r="C93" s="96">
        <f>SQRT((B93*(1-B93))/$B$84)*TINV(0.05,$B$84)</f>
        <v>3.6100479958175509E-2</v>
      </c>
      <c r="D93" s="73"/>
      <c r="E93" s="88">
        <v>0.17030000000000001</v>
      </c>
      <c r="F93" s="74">
        <f>SQRT((E93*(1-E93))/$E$84)*TINV(0.05,$E$84)</f>
        <v>3.3392503492376456E-2</v>
      </c>
      <c r="G93" s="73"/>
      <c r="H93" s="49">
        <f t="shared" si="30"/>
        <v>-2.8999999999999998E-2</v>
      </c>
      <c r="I93" s="50">
        <f t="shared" si="31"/>
        <v>2.8999999999999998E-2</v>
      </c>
      <c r="J93" s="50">
        <f>(((((1-B93)*B93)/B$84)+(((1-E93)*E93)/E$84))^0.5)*(TINV(0.05,B$84+E$84-1))</f>
        <v>4.9114033607236762E-2</v>
      </c>
      <c r="K93" s="7" t="str">
        <f t="shared" si="33"/>
        <v xml:space="preserve"> </v>
      </c>
      <c r="L93" s="51"/>
      <c r="M93" s="49">
        <f t="shared" si="34"/>
        <v>-0.14550928248871048</v>
      </c>
    </row>
    <row r="95" spans="1:13" ht="15" x14ac:dyDescent="0.25">
      <c r="A95" s="62" t="s">
        <v>94</v>
      </c>
    </row>
    <row r="96" spans="1:13" x14ac:dyDescent="0.3">
      <c r="A96" s="62" t="s">
        <v>84</v>
      </c>
    </row>
    <row r="98" spans="1:13" ht="48" x14ac:dyDescent="0.25">
      <c r="A98" s="20"/>
      <c r="B98" s="21"/>
      <c r="C98" s="22"/>
      <c r="D98" s="22"/>
      <c r="E98" s="23"/>
      <c r="F98" s="27"/>
      <c r="G98" s="24"/>
      <c r="H98" s="25" t="s">
        <v>6</v>
      </c>
      <c r="I98" s="26" t="s">
        <v>19</v>
      </c>
      <c r="J98" s="26" t="s">
        <v>20</v>
      </c>
      <c r="K98" s="25" t="s">
        <v>7</v>
      </c>
      <c r="L98" s="25"/>
      <c r="M98" s="5" t="s">
        <v>8</v>
      </c>
    </row>
    <row r="99" spans="1:13" ht="46.5" customHeight="1" x14ac:dyDescent="0.25">
      <c r="A99" s="30"/>
      <c r="B99" s="31" t="s">
        <v>62</v>
      </c>
      <c r="C99" s="32" t="s">
        <v>9</v>
      </c>
      <c r="D99" s="32"/>
      <c r="E99" s="31" t="s">
        <v>63</v>
      </c>
      <c r="F99" s="35" t="s">
        <v>9</v>
      </c>
      <c r="G99" s="33"/>
      <c r="H99" s="33" t="s">
        <v>10</v>
      </c>
      <c r="I99" s="34"/>
      <c r="J99" s="34"/>
      <c r="K99" s="33" t="s">
        <v>10</v>
      </c>
      <c r="L99" s="33"/>
      <c r="M99" s="33" t="s">
        <v>10</v>
      </c>
    </row>
    <row r="100" spans="1:13" ht="15" x14ac:dyDescent="0.25">
      <c r="A100" s="63" t="s">
        <v>11</v>
      </c>
      <c r="B100" s="86">
        <v>457</v>
      </c>
      <c r="C100" s="59"/>
      <c r="E100" s="65">
        <v>422</v>
      </c>
    </row>
    <row r="101" spans="1:13" ht="15" x14ac:dyDescent="0.25">
      <c r="A101" s="63" t="s">
        <v>12</v>
      </c>
      <c r="B101" s="86">
        <v>405.3</v>
      </c>
      <c r="C101" s="59"/>
      <c r="E101" s="65">
        <v>374.8</v>
      </c>
    </row>
    <row r="103" spans="1:13" ht="15" x14ac:dyDescent="0.25">
      <c r="A103" s="66" t="s">
        <v>87</v>
      </c>
      <c r="B103" s="67">
        <v>0.58379999999999999</v>
      </c>
      <c r="C103" s="94">
        <f>SQRT((B103*(1-B103))/$B$101*TINV(0.05,$B$101))</f>
        <v>3.4329598215029206E-2</v>
      </c>
      <c r="E103" s="84">
        <v>0.58379999999999999</v>
      </c>
      <c r="F103" s="69">
        <f>SQRT((E103*(1-E103))/$E$101)*TINV(0.05,$E$101)</f>
        <v>5.0065559655182487E-2</v>
      </c>
      <c r="H103" s="45">
        <f>E103-B103</f>
        <v>0</v>
      </c>
      <c r="I103" s="39">
        <f>(((H103)^2)^0.5)</f>
        <v>0</v>
      </c>
      <c r="J103" s="39">
        <f>(((((1-B103)*B103)/B$101)+(((1-E103)*E103)/E$101))^0.5)*(TINV(0.05,B$101+E$101-1))</f>
        <v>6.9341544080567433E-2</v>
      </c>
      <c r="K103" s="6" t="str">
        <f>IF(I103&gt;J103,"*"," ")</f>
        <v xml:space="preserve"> </v>
      </c>
      <c r="L103" s="41"/>
      <c r="M103" s="45">
        <f>(E103-B103)/B103</f>
        <v>0</v>
      </c>
    </row>
    <row r="104" spans="1:13" ht="15" x14ac:dyDescent="0.25">
      <c r="A104" s="66" t="s">
        <v>88</v>
      </c>
      <c r="B104" s="67">
        <v>0.28089999999999998</v>
      </c>
      <c r="C104" s="94">
        <f t="shared" ref="C104:C109" si="35">SQRT((B104*(1-B104))/$B$101*TINV(0.05,$B$101))</f>
        <v>3.130085143929498E-2</v>
      </c>
      <c r="E104" s="84">
        <v>0.31709999999999999</v>
      </c>
      <c r="F104" s="69">
        <f t="shared" ref="F104:F109" si="36">SQRT((E104*(1-E104))/$E$101)*TINV(0.05,$E$101)</f>
        <v>4.7264238961986858E-2</v>
      </c>
      <c r="H104" s="45">
        <f t="shared" ref="H104:H110" si="37">E104-B104</f>
        <v>3.620000000000001E-2</v>
      </c>
      <c r="I104" s="39">
        <f t="shared" ref="I104:I110" si="38">(((H104)^2)^0.5)</f>
        <v>3.620000000000001E-2</v>
      </c>
      <c r="J104" s="39">
        <f t="shared" ref="J104:J109" si="39">(((((1-B104)*B104)/B$101)+(((1-E104)*E104)/E$101))^0.5)*(TINV(0.05,B$101+E$101-1))</f>
        <v>6.4396215031758741E-2</v>
      </c>
      <c r="K104" s="6"/>
      <c r="L104" s="41"/>
      <c r="M104" s="45">
        <f t="shared" ref="M104:M110" si="40">(E104-B104)/B104</f>
        <v>0.128871484514062</v>
      </c>
    </row>
    <row r="105" spans="1:13" ht="15" x14ac:dyDescent="0.25">
      <c r="A105" s="66" t="s">
        <v>89</v>
      </c>
      <c r="B105" s="67">
        <v>0.30280000000000001</v>
      </c>
      <c r="C105" s="94">
        <f t="shared" si="35"/>
        <v>3.1999431442012297E-2</v>
      </c>
      <c r="E105" s="84">
        <v>0.26679999999999998</v>
      </c>
      <c r="F105" s="69">
        <f t="shared" si="36"/>
        <v>4.4922108531949272E-2</v>
      </c>
      <c r="H105" s="45">
        <f t="shared" si="37"/>
        <v>-3.6000000000000032E-2</v>
      </c>
      <c r="I105" s="39">
        <f t="shared" si="38"/>
        <v>3.6000000000000032E-2</v>
      </c>
      <c r="J105" s="39">
        <f t="shared" si="39"/>
        <v>6.3390594161037941E-2</v>
      </c>
      <c r="K105" s="6"/>
      <c r="L105" s="41"/>
      <c r="M105" s="45">
        <f t="shared" si="40"/>
        <v>-0.11889035667107012</v>
      </c>
    </row>
    <row r="106" spans="1:13" ht="15" x14ac:dyDescent="0.25">
      <c r="A106" s="66" t="s">
        <v>90</v>
      </c>
      <c r="B106" s="67">
        <v>0.184</v>
      </c>
      <c r="C106" s="94">
        <f t="shared" si="35"/>
        <v>2.6986069107945945E-2</v>
      </c>
      <c r="E106" s="84">
        <v>0.22839999999999999</v>
      </c>
      <c r="F106" s="69">
        <f t="shared" si="36"/>
        <v>4.263832654195937E-2</v>
      </c>
      <c r="H106" s="45">
        <f t="shared" si="37"/>
        <v>4.4399999999999995E-2</v>
      </c>
      <c r="I106" s="39">
        <f t="shared" si="38"/>
        <v>4.4399999999999995E-2</v>
      </c>
      <c r="J106" s="39">
        <f t="shared" si="39"/>
        <v>5.6915831995846322E-2</v>
      </c>
      <c r="K106" s="6"/>
      <c r="L106" s="41"/>
      <c r="M106" s="45">
        <f t="shared" si="40"/>
        <v>0.24130434782608692</v>
      </c>
    </row>
    <row r="107" spans="1:13" ht="15" x14ac:dyDescent="0.25">
      <c r="A107" s="66" t="s">
        <v>91</v>
      </c>
      <c r="B107" s="67">
        <v>7.0699999999999999E-2</v>
      </c>
      <c r="C107" s="94">
        <f t="shared" si="35"/>
        <v>1.7851442393742156E-2</v>
      </c>
      <c r="E107" s="84">
        <v>4.4800000000000006E-2</v>
      </c>
      <c r="F107" s="69">
        <f t="shared" si="36"/>
        <v>2.1010779057926747E-2</v>
      </c>
      <c r="H107" s="45">
        <f t="shared" si="37"/>
        <v>-2.5899999999999992E-2</v>
      </c>
      <c r="I107" s="39">
        <f t="shared" si="38"/>
        <v>2.5899999999999992E-2</v>
      </c>
      <c r="J107" s="39">
        <f t="shared" si="39"/>
        <v>3.2628652950237744E-2</v>
      </c>
      <c r="K107" s="6"/>
      <c r="L107" s="41"/>
      <c r="M107" s="45">
        <f t="shared" si="40"/>
        <v>-0.36633663366336622</v>
      </c>
    </row>
    <row r="108" spans="1:13" ht="15" x14ac:dyDescent="0.25">
      <c r="A108" s="66" t="s">
        <v>92</v>
      </c>
      <c r="B108" s="67">
        <v>5.5899999999999998E-2</v>
      </c>
      <c r="C108" s="94">
        <f t="shared" si="35"/>
        <v>1.5999283724995993E-2</v>
      </c>
      <c r="E108" s="84">
        <v>3.6900000000000002E-2</v>
      </c>
      <c r="F108" s="69">
        <f t="shared" si="36"/>
        <v>1.9147182048523372E-2</v>
      </c>
      <c r="H108" s="45">
        <f t="shared" si="37"/>
        <v>-1.8999999999999996E-2</v>
      </c>
      <c r="I108" s="39">
        <f t="shared" si="38"/>
        <v>1.8999999999999996E-2</v>
      </c>
      <c r="J108" s="39">
        <f t="shared" si="39"/>
        <v>2.9447320105587562E-2</v>
      </c>
      <c r="K108" s="6"/>
      <c r="L108" s="41"/>
      <c r="M108" s="45">
        <f t="shared" si="40"/>
        <v>-0.33989266547406077</v>
      </c>
    </row>
    <row r="109" spans="1:13" ht="15" x14ac:dyDescent="0.25">
      <c r="A109" s="66" t="s">
        <v>93</v>
      </c>
      <c r="B109" s="67">
        <v>1.4800000000000001E-2</v>
      </c>
      <c r="C109" s="94">
        <f t="shared" si="35"/>
        <v>8.4096650121809283E-3</v>
      </c>
      <c r="E109" s="84">
        <v>7.9000000000000008E-3</v>
      </c>
      <c r="F109" s="69">
        <f t="shared" si="36"/>
        <v>8.9918129179199467E-3</v>
      </c>
      <c r="H109" s="45">
        <f t="shared" si="37"/>
        <v>-6.8999999999999999E-3</v>
      </c>
      <c r="I109" s="39">
        <f t="shared" si="38"/>
        <v>6.8999999999999999E-3</v>
      </c>
      <c r="J109" s="39">
        <f t="shared" si="39"/>
        <v>1.4805747256840139E-2</v>
      </c>
      <c r="K109" s="6" t="str">
        <f t="shared" ref="K109:K110" si="41">IF(I109&gt;J109,"*"," ")</f>
        <v xml:space="preserve"> </v>
      </c>
      <c r="L109" s="41"/>
      <c r="M109" s="45">
        <f t="shared" si="40"/>
        <v>-0.46621621621621617</v>
      </c>
    </row>
    <row r="110" spans="1:13" ht="15" x14ac:dyDescent="0.25">
      <c r="A110" s="70" t="s">
        <v>78</v>
      </c>
      <c r="B110" s="71">
        <v>0.16159999999999999</v>
      </c>
      <c r="C110" s="96">
        <f>SQRT((B110*(1-B110))/$B$101*TINV(0.05,$B$101))</f>
        <v>2.5634919049704625E-2</v>
      </c>
      <c r="D110" s="73"/>
      <c r="E110" s="88">
        <v>0.1429</v>
      </c>
      <c r="F110" s="74">
        <f>SQRT((E110*(1-E110))/$E$101)*TINV(0.05,$E$101)</f>
        <v>3.5545764066395792E-2</v>
      </c>
      <c r="G110" s="73"/>
      <c r="H110" s="49">
        <f t="shared" si="37"/>
        <v>-1.8699999999999994E-2</v>
      </c>
      <c r="I110" s="50">
        <f t="shared" si="38"/>
        <v>1.8699999999999994E-2</v>
      </c>
      <c r="J110" s="50">
        <f>(((((1-B110)*B110)/B$101)+(((1-E110)*E110)/E$101))^0.5)*(TINV(0.05,B$101+E$101-1))</f>
        <v>5.0471636371238318E-2</v>
      </c>
      <c r="K110" s="7" t="str">
        <f t="shared" si="41"/>
        <v xml:space="preserve"> </v>
      </c>
      <c r="L110" s="51"/>
      <c r="M110" s="49">
        <f t="shared" si="40"/>
        <v>-0.11571782178217818</v>
      </c>
    </row>
    <row r="112" spans="1:13" ht="15" x14ac:dyDescent="0.25">
      <c r="A112" s="62" t="s">
        <v>94</v>
      </c>
    </row>
    <row r="113" spans="1:13" x14ac:dyDescent="0.3">
      <c r="A113" s="62" t="s">
        <v>85</v>
      </c>
    </row>
    <row r="115" spans="1:13" ht="48" x14ac:dyDescent="0.25">
      <c r="A115" s="20"/>
      <c r="B115" s="21"/>
      <c r="C115" s="22"/>
      <c r="D115" s="22"/>
      <c r="E115" s="23"/>
      <c r="F115" s="27"/>
      <c r="G115" s="24"/>
      <c r="H115" s="25" t="s">
        <v>6</v>
      </c>
      <c r="I115" s="26" t="s">
        <v>19</v>
      </c>
      <c r="J115" s="26" t="s">
        <v>20</v>
      </c>
      <c r="K115" s="25" t="s">
        <v>7</v>
      </c>
      <c r="L115" s="25"/>
      <c r="M115" s="5" t="s">
        <v>8</v>
      </c>
    </row>
    <row r="116" spans="1:13" ht="43.5" customHeight="1" x14ac:dyDescent="0.25">
      <c r="A116" s="30"/>
      <c r="B116" s="31" t="s">
        <v>62</v>
      </c>
      <c r="C116" s="32" t="s">
        <v>9</v>
      </c>
      <c r="D116" s="32"/>
      <c r="E116" s="31" t="s">
        <v>63</v>
      </c>
      <c r="F116" s="35" t="s">
        <v>9</v>
      </c>
      <c r="G116" s="33"/>
      <c r="H116" s="33" t="s">
        <v>10</v>
      </c>
      <c r="I116" s="34"/>
      <c r="J116" s="34"/>
      <c r="K116" s="33" t="s">
        <v>10</v>
      </c>
      <c r="L116" s="33"/>
      <c r="M116" s="33" t="s">
        <v>10</v>
      </c>
    </row>
    <row r="117" spans="1:13" ht="15" x14ac:dyDescent="0.25">
      <c r="A117" s="63" t="s">
        <v>11</v>
      </c>
      <c r="B117" s="86">
        <v>196</v>
      </c>
      <c r="C117" s="59"/>
      <c r="E117" s="65">
        <v>191</v>
      </c>
    </row>
    <row r="118" spans="1:13" ht="15" x14ac:dyDescent="0.25">
      <c r="A118" s="63" t="s">
        <v>12</v>
      </c>
      <c r="B118" s="86">
        <v>190.5</v>
      </c>
      <c r="C118" s="59"/>
      <c r="E118" s="65">
        <v>185.4</v>
      </c>
    </row>
    <row r="120" spans="1:13" ht="15" x14ac:dyDescent="0.25">
      <c r="A120" s="66" t="s">
        <v>87</v>
      </c>
      <c r="B120" s="67">
        <v>0.65200000000000002</v>
      </c>
      <c r="C120" s="94">
        <f>SQRT((B120*(1-B120))/$B$118*TINV(0.05,$B$118))</f>
        <v>4.8470504296833375E-2</v>
      </c>
      <c r="E120" s="84">
        <v>0.68870000000000009</v>
      </c>
      <c r="F120" s="119">
        <f>SQRT((E120*(1-E120))/$E$118)*TINV(0.05,$E$118)</f>
        <v>6.7088517324387781E-2</v>
      </c>
      <c r="H120" s="45">
        <f>E120-B120</f>
        <v>3.6700000000000066E-2</v>
      </c>
      <c r="I120" s="39">
        <f>(((H120)^2)^0.5)</f>
        <v>3.6700000000000066E-2</v>
      </c>
      <c r="J120" s="39">
        <f>(((((1-B120)*B120)/B$118)+(((1-E120)*E120)/E$118))^0.5)*(TINV(0.05,B$118+E$118-1))</f>
        <v>9.5269154601775569E-2</v>
      </c>
      <c r="K120" s="6" t="str">
        <f>IF(I120&gt;J120,"*"," ")</f>
        <v xml:space="preserve"> </v>
      </c>
      <c r="L120" s="41"/>
      <c r="M120" s="45">
        <f>(E120-B120)/B120</f>
        <v>5.6288343558282307E-2</v>
      </c>
    </row>
    <row r="121" spans="1:13" ht="15" x14ac:dyDescent="0.25">
      <c r="A121" s="66" t="s">
        <v>88</v>
      </c>
      <c r="B121" s="67">
        <v>0.25009999999999999</v>
      </c>
      <c r="C121" s="94">
        <f t="shared" ref="C121:C126" si="42">SQRT((B121*(1-B121))/$B$118*TINV(0.05,$B$118))</f>
        <v>4.4067929001165705E-2</v>
      </c>
      <c r="E121" s="84">
        <v>0.30070000000000002</v>
      </c>
      <c r="F121" s="119">
        <f t="shared" ref="F121:F126" si="43">SQRT((E121*(1-E121))/$E$118)*TINV(0.05,$E$118)</f>
        <v>6.6441904140420269E-2</v>
      </c>
      <c r="H121" s="45">
        <f t="shared" ref="H121:H127" si="44">E121-B121</f>
        <v>5.0600000000000034E-2</v>
      </c>
      <c r="I121" s="39">
        <f t="shared" ref="I121:I127" si="45">(((H121)^2)^0.5)</f>
        <v>5.0600000000000034E-2</v>
      </c>
      <c r="J121" s="39">
        <f t="shared" ref="J121:J126" si="46">(((((1-B121)*B121)/B$118)+(((1-E121)*E121)/E$118))^0.5)*(TINV(0.05,B$118+E$118-1))</f>
        <v>9.0508911886141172E-2</v>
      </c>
      <c r="K121" s="6" t="str">
        <f t="shared" ref="K121:K127" si="47">IF(I121&gt;J121,"*"," ")</f>
        <v xml:space="preserve"> </v>
      </c>
      <c r="L121" s="41"/>
      <c r="M121" s="45">
        <f t="shared" ref="M121:M127" si="48">(E121-B121)/B121</f>
        <v>0.20231907237105173</v>
      </c>
    </row>
    <row r="122" spans="1:13" ht="15" x14ac:dyDescent="0.25">
      <c r="A122" s="66" t="s">
        <v>89</v>
      </c>
      <c r="B122" s="67">
        <v>0.40189999999999998</v>
      </c>
      <c r="C122" s="94">
        <f t="shared" si="42"/>
        <v>4.9889600090396898E-2</v>
      </c>
      <c r="E122" s="84">
        <v>0.38799999999999996</v>
      </c>
      <c r="F122" s="119">
        <f t="shared" si="43"/>
        <v>7.0604952629541196E-2</v>
      </c>
      <c r="H122" s="45">
        <f t="shared" si="44"/>
        <v>-1.3900000000000023E-2</v>
      </c>
      <c r="I122" s="39">
        <f t="shared" si="45"/>
        <v>1.3900000000000023E-2</v>
      </c>
      <c r="J122" s="39">
        <f t="shared" si="46"/>
        <v>9.9150379099783442E-2</v>
      </c>
      <c r="K122" s="6" t="str">
        <f t="shared" si="47"/>
        <v xml:space="preserve"> </v>
      </c>
      <c r="L122" s="41"/>
      <c r="M122" s="45">
        <f t="shared" si="48"/>
        <v>-3.458571784025883E-2</v>
      </c>
    </row>
    <row r="123" spans="1:13" ht="15" x14ac:dyDescent="0.25">
      <c r="A123" s="66" t="s">
        <v>90</v>
      </c>
      <c r="B123" s="67">
        <v>0.2059</v>
      </c>
      <c r="C123" s="94">
        <f t="shared" si="42"/>
        <v>4.1146214872236145E-2</v>
      </c>
      <c r="E123" s="84">
        <v>0.17829999999999999</v>
      </c>
      <c r="F123" s="119">
        <f t="shared" si="43"/>
        <v>5.545949455353532E-2</v>
      </c>
      <c r="H123" s="45">
        <f t="shared" si="44"/>
        <v>-2.7600000000000013E-2</v>
      </c>
      <c r="I123" s="39">
        <f t="shared" si="45"/>
        <v>2.7600000000000013E-2</v>
      </c>
      <c r="J123" s="39">
        <f t="shared" si="46"/>
        <v>7.9836939326873468E-2</v>
      </c>
      <c r="K123" s="6" t="str">
        <f t="shared" si="47"/>
        <v xml:space="preserve"> </v>
      </c>
      <c r="L123" s="41"/>
      <c r="M123" s="45">
        <f t="shared" si="48"/>
        <v>-0.13404565322972323</v>
      </c>
    </row>
    <row r="124" spans="1:13" ht="15" x14ac:dyDescent="0.25">
      <c r="A124" s="66" t="s">
        <v>91</v>
      </c>
      <c r="B124" s="67">
        <v>5.0999999999999997E-2</v>
      </c>
      <c r="C124" s="94">
        <f t="shared" si="42"/>
        <v>2.2386299648938891E-2</v>
      </c>
      <c r="E124" s="84">
        <v>3.8800000000000001E-2</v>
      </c>
      <c r="F124" s="119">
        <f t="shared" si="43"/>
        <v>2.7981200019087129E-2</v>
      </c>
      <c r="H124" s="45">
        <f t="shared" si="44"/>
        <v>-1.2199999999999996E-2</v>
      </c>
      <c r="I124" s="39">
        <f t="shared" si="45"/>
        <v>1.2199999999999996E-2</v>
      </c>
      <c r="J124" s="39">
        <f t="shared" si="46"/>
        <v>4.195334378477554E-2</v>
      </c>
      <c r="K124" s="6" t="str">
        <f t="shared" si="47"/>
        <v xml:space="preserve"> </v>
      </c>
      <c r="L124" s="41"/>
      <c r="M124" s="45">
        <f t="shared" si="48"/>
        <v>-0.23921568627450973</v>
      </c>
    </row>
    <row r="125" spans="1:13" ht="15" x14ac:dyDescent="0.25">
      <c r="A125" s="66" t="s">
        <v>92</v>
      </c>
      <c r="B125" s="67">
        <v>4.5700000000000005E-2</v>
      </c>
      <c r="C125" s="94">
        <f t="shared" si="42"/>
        <v>2.1250281151097585E-2</v>
      </c>
      <c r="E125" s="84">
        <v>2.3700000000000002E-2</v>
      </c>
      <c r="F125" s="119">
        <f t="shared" si="43"/>
        <v>2.203988934697396E-2</v>
      </c>
      <c r="H125" s="45">
        <f t="shared" si="44"/>
        <v>-2.2000000000000002E-2</v>
      </c>
      <c r="I125" s="39">
        <f t="shared" si="45"/>
        <v>2.2000000000000002E-2</v>
      </c>
      <c r="J125" s="39">
        <f t="shared" si="46"/>
        <v>3.6982318389287352E-2</v>
      </c>
      <c r="K125" s="6" t="str">
        <f t="shared" si="47"/>
        <v xml:space="preserve"> </v>
      </c>
      <c r="L125" s="41"/>
      <c r="M125" s="45">
        <f t="shared" si="48"/>
        <v>-0.48140043763676149</v>
      </c>
    </row>
    <row r="126" spans="1:13" ht="15" x14ac:dyDescent="0.25">
      <c r="A126" s="66" t="s">
        <v>93</v>
      </c>
      <c r="B126" s="67">
        <v>5.3E-3</v>
      </c>
      <c r="C126" s="94">
        <f t="shared" si="42"/>
        <v>7.3883610846335011E-3</v>
      </c>
      <c r="E126" s="84">
        <v>1.5100000000000001E-2</v>
      </c>
      <c r="F126" s="119">
        <f t="shared" si="43"/>
        <v>1.7669657624055309E-2</v>
      </c>
      <c r="H126" s="45">
        <f t="shared" si="44"/>
        <v>9.7999999999999997E-3</v>
      </c>
      <c r="I126" s="39">
        <f t="shared" si="45"/>
        <v>9.7999999999999997E-3</v>
      </c>
      <c r="J126" s="39">
        <f t="shared" si="46"/>
        <v>2.0424239982491536E-2</v>
      </c>
      <c r="K126" s="6" t="str">
        <f t="shared" si="47"/>
        <v xml:space="preserve"> </v>
      </c>
      <c r="L126" s="41"/>
      <c r="M126" s="45">
        <f t="shared" si="48"/>
        <v>1.8490566037735849</v>
      </c>
    </row>
    <row r="127" spans="1:13" ht="15" x14ac:dyDescent="0.25">
      <c r="A127" s="70" t="s">
        <v>78</v>
      </c>
      <c r="B127" s="71">
        <v>9.11E-2</v>
      </c>
      <c r="C127" s="96">
        <f>SQRT((B127*(1-B127))/$B$118*TINV(0.05,$B$118))</f>
        <v>2.928069350101049E-2</v>
      </c>
      <c r="D127" s="73"/>
      <c r="E127" s="88">
        <v>9.4100000000000003E-2</v>
      </c>
      <c r="F127" s="120">
        <f>SQRT((E127*(1-E127))/$E$118)*TINV(0.05,$E$118)</f>
        <v>4.2303717534389565E-2</v>
      </c>
      <c r="G127" s="73"/>
      <c r="H127" s="49">
        <f t="shared" si="44"/>
        <v>3.0000000000000027E-3</v>
      </c>
      <c r="I127" s="50">
        <f t="shared" si="45"/>
        <v>3.0000000000000027E-3</v>
      </c>
      <c r="J127" s="50">
        <f>(((((1-B127)*B127)/B$118)+(((1-E127)*E127)/E$118))^0.5)*(TINV(0.05,B$118+E$118-1))</f>
        <v>5.8807336168629071E-2</v>
      </c>
      <c r="K127" s="7" t="str">
        <f t="shared" si="47"/>
        <v xml:space="preserve"> </v>
      </c>
      <c r="L127" s="51"/>
      <c r="M127" s="49">
        <f t="shared" si="48"/>
        <v>3.2930845225027469E-2</v>
      </c>
    </row>
    <row r="129" spans="1:13" ht="15" x14ac:dyDescent="0.25">
      <c r="A129" s="77" t="s">
        <v>508</v>
      </c>
      <c r="B129" s="78"/>
      <c r="C129" s="98"/>
      <c r="D129" s="80"/>
      <c r="E129" s="81"/>
      <c r="F129" s="105"/>
      <c r="G129" s="83"/>
      <c r="H129" s="83"/>
      <c r="I129" s="83"/>
      <c r="J129" s="83"/>
      <c r="K129" s="83"/>
      <c r="L129" s="83"/>
      <c r="M129" s="83"/>
    </row>
    <row r="131" spans="1:13" ht="15" x14ac:dyDescent="0.25">
      <c r="A131" s="62" t="s">
        <v>94</v>
      </c>
    </row>
    <row r="132" spans="1:13" ht="15" x14ac:dyDescent="0.25">
      <c r="A132" s="62" t="s">
        <v>108</v>
      </c>
    </row>
    <row r="134" spans="1:13" ht="48" x14ac:dyDescent="0.25">
      <c r="A134" s="20"/>
      <c r="B134" s="21"/>
      <c r="C134" s="22"/>
      <c r="D134" s="22"/>
      <c r="E134" s="23"/>
      <c r="F134" s="27"/>
      <c r="G134" s="24"/>
      <c r="H134" s="25" t="s">
        <v>6</v>
      </c>
      <c r="I134" s="26" t="s">
        <v>19</v>
      </c>
      <c r="J134" s="26" t="s">
        <v>20</v>
      </c>
      <c r="K134" s="25" t="s">
        <v>7</v>
      </c>
      <c r="L134" s="25"/>
      <c r="M134" s="5" t="s">
        <v>8</v>
      </c>
    </row>
    <row r="135" spans="1:13" ht="45.75" customHeight="1" x14ac:dyDescent="0.25">
      <c r="A135" s="30"/>
      <c r="B135" s="31" t="s">
        <v>62</v>
      </c>
      <c r="C135" s="32" t="s">
        <v>9</v>
      </c>
      <c r="D135" s="32"/>
      <c r="E135" s="31" t="s">
        <v>63</v>
      </c>
      <c r="F135" s="35" t="s">
        <v>9</v>
      </c>
      <c r="G135" s="33"/>
      <c r="H135" s="33" t="s">
        <v>10</v>
      </c>
      <c r="I135" s="34"/>
      <c r="J135" s="34"/>
      <c r="K135" s="33" t="s">
        <v>10</v>
      </c>
      <c r="L135" s="33"/>
      <c r="M135" s="33" t="s">
        <v>10</v>
      </c>
    </row>
    <row r="136" spans="1:13" ht="15" x14ac:dyDescent="0.25">
      <c r="A136" s="63" t="s">
        <v>11</v>
      </c>
      <c r="B136" s="86"/>
      <c r="C136" s="59"/>
      <c r="E136" s="65">
        <v>429</v>
      </c>
    </row>
    <row r="137" spans="1:13" ht="15" x14ac:dyDescent="0.25">
      <c r="A137" s="63" t="s">
        <v>12</v>
      </c>
      <c r="B137" s="86"/>
      <c r="C137" s="59"/>
      <c r="E137" s="65">
        <v>340.1</v>
      </c>
    </row>
    <row r="139" spans="1:13" ht="15" x14ac:dyDescent="0.25">
      <c r="A139" s="66" t="s">
        <v>87</v>
      </c>
      <c r="B139" s="121" t="s">
        <v>59</v>
      </c>
      <c r="C139" s="146" t="s">
        <v>59</v>
      </c>
      <c r="E139" s="84">
        <v>0.65150000000000008</v>
      </c>
      <c r="F139" s="119">
        <f>SQRT((E139*(1-E139))/$E$137)*TINV(0.05,$E$137)</f>
        <v>5.0822038347097684E-2</v>
      </c>
      <c r="H139" s="136" t="s">
        <v>59</v>
      </c>
      <c r="I139" s="39"/>
      <c r="J139" s="39"/>
      <c r="K139" s="136" t="s">
        <v>59</v>
      </c>
      <c r="L139" s="41"/>
      <c r="M139" s="136" t="s">
        <v>59</v>
      </c>
    </row>
    <row r="140" spans="1:13" ht="15" x14ac:dyDescent="0.25">
      <c r="A140" s="66" t="s">
        <v>88</v>
      </c>
      <c r="B140" s="121" t="s">
        <v>59</v>
      </c>
      <c r="C140" s="146" t="s">
        <v>59</v>
      </c>
      <c r="E140" s="84">
        <v>0.34360000000000002</v>
      </c>
      <c r="F140" s="119">
        <f t="shared" ref="F140:F145" si="49">SQRT((E140*(1-E140))/$E$137)*TINV(0.05,$E$137)</f>
        <v>5.0652903180391937E-2</v>
      </c>
      <c r="H140" s="136" t="s">
        <v>59</v>
      </c>
      <c r="I140" s="39"/>
      <c r="J140" s="39"/>
      <c r="K140" s="136" t="s">
        <v>59</v>
      </c>
      <c r="L140" s="41"/>
      <c r="M140" s="136" t="s">
        <v>59</v>
      </c>
    </row>
    <row r="141" spans="1:13" ht="15" x14ac:dyDescent="0.25">
      <c r="A141" s="66" t="s">
        <v>89</v>
      </c>
      <c r="B141" s="121" t="s">
        <v>59</v>
      </c>
      <c r="C141" s="146" t="s">
        <v>59</v>
      </c>
      <c r="E141" s="84">
        <v>0.30790000000000001</v>
      </c>
      <c r="F141" s="119">
        <f t="shared" si="49"/>
        <v>4.9235998227399567E-2</v>
      </c>
      <c r="H141" s="136" t="s">
        <v>59</v>
      </c>
      <c r="I141" s="39"/>
      <c r="J141" s="39"/>
      <c r="K141" s="136" t="s">
        <v>59</v>
      </c>
      <c r="L141" s="41"/>
      <c r="M141" s="136" t="s">
        <v>59</v>
      </c>
    </row>
    <row r="142" spans="1:13" ht="15" x14ac:dyDescent="0.25">
      <c r="A142" s="66" t="s">
        <v>90</v>
      </c>
      <c r="B142" s="121" t="s">
        <v>59</v>
      </c>
      <c r="C142" s="146" t="s">
        <v>59</v>
      </c>
      <c r="E142" s="84">
        <v>0.21489999999999998</v>
      </c>
      <c r="F142" s="119">
        <f t="shared" si="49"/>
        <v>4.3810092963048899E-2</v>
      </c>
      <c r="H142" s="136" t="s">
        <v>59</v>
      </c>
      <c r="I142" s="39"/>
      <c r="J142" s="39"/>
      <c r="K142" s="136" t="s">
        <v>59</v>
      </c>
      <c r="L142" s="41"/>
      <c r="M142" s="136" t="s">
        <v>59</v>
      </c>
    </row>
    <row r="143" spans="1:13" ht="15" x14ac:dyDescent="0.25">
      <c r="A143" s="66" t="s">
        <v>91</v>
      </c>
      <c r="B143" s="121" t="s">
        <v>59</v>
      </c>
      <c r="C143" s="146" t="s">
        <v>59</v>
      </c>
      <c r="E143" s="84">
        <v>3.6699999999999997E-2</v>
      </c>
      <c r="F143" s="119">
        <f t="shared" si="49"/>
        <v>2.0054289986287829E-2</v>
      </c>
      <c r="H143" s="136" t="s">
        <v>59</v>
      </c>
      <c r="I143" s="39"/>
      <c r="J143" s="39"/>
      <c r="K143" s="136" t="s">
        <v>59</v>
      </c>
      <c r="L143" s="41"/>
      <c r="M143" s="136" t="s">
        <v>59</v>
      </c>
    </row>
    <row r="144" spans="1:13" ht="15" x14ac:dyDescent="0.25">
      <c r="A144" s="66" t="s">
        <v>92</v>
      </c>
      <c r="B144" s="121" t="s">
        <v>59</v>
      </c>
      <c r="C144" s="146" t="s">
        <v>59</v>
      </c>
      <c r="E144" s="84">
        <v>3.0499999999999999E-2</v>
      </c>
      <c r="F144" s="119">
        <f t="shared" si="49"/>
        <v>1.834075901984315E-2</v>
      </c>
      <c r="H144" s="136" t="s">
        <v>59</v>
      </c>
      <c r="I144" s="39"/>
      <c r="J144" s="39"/>
      <c r="K144" s="136" t="s">
        <v>59</v>
      </c>
      <c r="L144" s="41"/>
      <c r="M144" s="136" t="s">
        <v>59</v>
      </c>
    </row>
    <row r="145" spans="1:13" ht="15" x14ac:dyDescent="0.25">
      <c r="A145" s="66" t="s">
        <v>93</v>
      </c>
      <c r="B145" s="121" t="s">
        <v>59</v>
      </c>
      <c r="C145" s="146" t="s">
        <v>59</v>
      </c>
      <c r="E145" s="84">
        <v>6.1999999999999998E-3</v>
      </c>
      <c r="F145" s="119">
        <f t="shared" si="49"/>
        <v>8.3721850557509411E-3</v>
      </c>
      <c r="H145" s="136" t="s">
        <v>59</v>
      </c>
      <c r="I145" s="39"/>
      <c r="J145" s="39"/>
      <c r="K145" s="136" t="s">
        <v>59</v>
      </c>
      <c r="L145" s="41"/>
      <c r="M145" s="136" t="s">
        <v>59</v>
      </c>
    </row>
    <row r="146" spans="1:13" ht="15" x14ac:dyDescent="0.25">
      <c r="A146" s="70" t="s">
        <v>78</v>
      </c>
      <c r="B146" s="103" t="s">
        <v>59</v>
      </c>
      <c r="C146" s="72" t="s">
        <v>59</v>
      </c>
      <c r="D146" s="73"/>
      <c r="E146" s="88">
        <v>9.69E-2</v>
      </c>
      <c r="F146" s="120">
        <f>SQRT((E146*(1-E146))/$E$137)*TINV(0.05,$E$137)</f>
        <v>3.1551738072578946E-2</v>
      </c>
      <c r="G146" s="73"/>
      <c r="H146" s="123" t="s">
        <v>59</v>
      </c>
      <c r="I146" s="50"/>
      <c r="J146" s="50"/>
      <c r="K146" s="123" t="s">
        <v>59</v>
      </c>
      <c r="L146" s="51"/>
      <c r="M146" s="123" t="s">
        <v>59</v>
      </c>
    </row>
    <row r="148" spans="1:13" ht="15" x14ac:dyDescent="0.25">
      <c r="A148" s="62" t="s">
        <v>94</v>
      </c>
    </row>
    <row r="149" spans="1:13" ht="15" x14ac:dyDescent="0.25">
      <c r="A149" s="62" t="s">
        <v>109</v>
      </c>
    </row>
    <row r="151" spans="1:13" ht="48" x14ac:dyDescent="0.25">
      <c r="A151" s="20"/>
      <c r="B151" s="21"/>
      <c r="C151" s="22"/>
      <c r="D151" s="22"/>
      <c r="E151" s="23"/>
      <c r="F151" s="27"/>
      <c r="G151" s="24"/>
      <c r="H151" s="25" t="s">
        <v>6</v>
      </c>
      <c r="I151" s="26" t="s">
        <v>19</v>
      </c>
      <c r="J151" s="26" t="s">
        <v>20</v>
      </c>
      <c r="K151" s="25" t="s">
        <v>7</v>
      </c>
      <c r="L151" s="25"/>
      <c r="M151" s="5" t="s">
        <v>8</v>
      </c>
    </row>
    <row r="152" spans="1:13" ht="40.5" customHeight="1" x14ac:dyDescent="0.25">
      <c r="A152" s="30"/>
      <c r="B152" s="31" t="s">
        <v>62</v>
      </c>
      <c r="C152" s="32" t="s">
        <v>9</v>
      </c>
      <c r="D152" s="32"/>
      <c r="E152" s="31" t="s">
        <v>63</v>
      </c>
      <c r="F152" s="35" t="s">
        <v>9</v>
      </c>
      <c r="G152" s="33"/>
      <c r="H152" s="33" t="s">
        <v>10</v>
      </c>
      <c r="I152" s="34"/>
      <c r="J152" s="34"/>
      <c r="K152" s="33" t="s">
        <v>10</v>
      </c>
      <c r="L152" s="33"/>
      <c r="M152" s="33" t="s">
        <v>10</v>
      </c>
    </row>
    <row r="153" spans="1:13" ht="15" x14ac:dyDescent="0.25">
      <c r="A153" s="63" t="s">
        <v>11</v>
      </c>
      <c r="B153" s="86"/>
      <c r="C153" s="59"/>
      <c r="E153" s="65">
        <v>323</v>
      </c>
    </row>
    <row r="154" spans="1:13" ht="15" x14ac:dyDescent="0.25">
      <c r="A154" s="63" t="s">
        <v>12</v>
      </c>
      <c r="B154" s="86"/>
      <c r="C154" s="59"/>
      <c r="E154" s="65">
        <v>264.2</v>
      </c>
    </row>
    <row r="156" spans="1:13" ht="15" x14ac:dyDescent="0.25">
      <c r="A156" s="66" t="s">
        <v>87</v>
      </c>
      <c r="B156" s="121" t="s">
        <v>59</v>
      </c>
      <c r="C156" s="146" t="s">
        <v>59</v>
      </c>
      <c r="E156" s="84">
        <v>0.49780000000000002</v>
      </c>
      <c r="F156" s="119">
        <f>SQRT((E156*(1-E156))/$E$154)*TINV(0.05,$E$154)</f>
        <v>6.0567969400160675E-2</v>
      </c>
      <c r="H156" s="136" t="s">
        <v>59</v>
      </c>
      <c r="I156" s="39"/>
      <c r="J156" s="39"/>
      <c r="K156" s="136" t="s">
        <v>59</v>
      </c>
      <c r="L156" s="41"/>
      <c r="M156" s="136" t="s">
        <v>59</v>
      </c>
    </row>
    <row r="157" spans="1:13" ht="15" x14ac:dyDescent="0.25">
      <c r="A157" s="66" t="s">
        <v>88</v>
      </c>
      <c r="B157" s="121" t="s">
        <v>59</v>
      </c>
      <c r="C157" s="146" t="s">
        <v>59</v>
      </c>
      <c r="E157" s="84">
        <v>0.23680000000000001</v>
      </c>
      <c r="F157" s="119">
        <f t="shared" ref="F157:F162" si="50">SQRT((E157*(1-E157))/$E$154)*TINV(0.05,$E$154)</f>
        <v>5.1497630084272827E-2</v>
      </c>
      <c r="H157" s="136" t="s">
        <v>59</v>
      </c>
      <c r="I157" s="39"/>
      <c r="J157" s="39"/>
      <c r="K157" s="136" t="s">
        <v>59</v>
      </c>
      <c r="L157" s="41"/>
      <c r="M157" s="136" t="s">
        <v>59</v>
      </c>
    </row>
    <row r="158" spans="1:13" ht="15" x14ac:dyDescent="0.25">
      <c r="A158" s="66" t="s">
        <v>89</v>
      </c>
      <c r="B158" s="121" t="s">
        <v>59</v>
      </c>
      <c r="C158" s="146" t="s">
        <v>59</v>
      </c>
      <c r="E158" s="84">
        <v>0.26100000000000001</v>
      </c>
      <c r="F158" s="119">
        <f t="shared" si="50"/>
        <v>5.3200986605575006E-2</v>
      </c>
      <c r="H158" s="136" t="s">
        <v>59</v>
      </c>
      <c r="I158" s="39"/>
      <c r="J158" s="39"/>
      <c r="K158" s="136" t="s">
        <v>59</v>
      </c>
      <c r="L158" s="41"/>
      <c r="M158" s="136" t="s">
        <v>59</v>
      </c>
    </row>
    <row r="159" spans="1:13" x14ac:dyDescent="0.3">
      <c r="A159" s="66" t="s">
        <v>90</v>
      </c>
      <c r="B159" s="121" t="s">
        <v>59</v>
      </c>
      <c r="C159" s="146" t="s">
        <v>59</v>
      </c>
      <c r="E159" s="84">
        <v>0.25920000000000004</v>
      </c>
      <c r="F159" s="119">
        <f t="shared" si="50"/>
        <v>5.3081745920085494E-2</v>
      </c>
      <c r="H159" s="136" t="s">
        <v>59</v>
      </c>
      <c r="I159" s="39"/>
      <c r="J159" s="39"/>
      <c r="K159" s="136" t="s">
        <v>59</v>
      </c>
      <c r="L159" s="41"/>
      <c r="M159" s="136" t="s">
        <v>59</v>
      </c>
    </row>
    <row r="160" spans="1:13" x14ac:dyDescent="0.3">
      <c r="A160" s="66" t="s">
        <v>91</v>
      </c>
      <c r="B160" s="121" t="s">
        <v>59</v>
      </c>
      <c r="C160" s="146" t="s">
        <v>59</v>
      </c>
      <c r="E160" s="84">
        <v>4.8600000000000004E-2</v>
      </c>
      <c r="F160" s="119">
        <f t="shared" si="50"/>
        <v>2.6048152248138379E-2</v>
      </c>
      <c r="H160" s="136" t="s">
        <v>59</v>
      </c>
      <c r="I160" s="39"/>
      <c r="J160" s="39"/>
      <c r="K160" s="136" t="s">
        <v>59</v>
      </c>
      <c r="L160" s="41"/>
      <c r="M160" s="136" t="s">
        <v>59</v>
      </c>
    </row>
    <row r="161" spans="1:13" x14ac:dyDescent="0.3">
      <c r="A161" s="66" t="s">
        <v>92</v>
      </c>
      <c r="B161" s="121" t="s">
        <v>59</v>
      </c>
      <c r="C161" s="146" t="s">
        <v>59</v>
      </c>
      <c r="E161" s="84">
        <v>3.04E-2</v>
      </c>
      <c r="F161" s="119">
        <f t="shared" si="50"/>
        <v>2.0797460525248446E-2</v>
      </c>
      <c r="H161" s="136" t="s">
        <v>59</v>
      </c>
      <c r="I161" s="39"/>
      <c r="J161" s="39"/>
      <c r="K161" s="136" t="s">
        <v>59</v>
      </c>
      <c r="L161" s="41"/>
      <c r="M161" s="136" t="s">
        <v>59</v>
      </c>
    </row>
    <row r="162" spans="1:13" x14ac:dyDescent="0.3">
      <c r="A162" s="66" t="s">
        <v>93</v>
      </c>
      <c r="B162" s="121" t="s">
        <v>59</v>
      </c>
      <c r="C162" s="146" t="s">
        <v>59</v>
      </c>
      <c r="E162" s="84">
        <v>1.8200000000000001E-2</v>
      </c>
      <c r="F162" s="119">
        <f t="shared" si="50"/>
        <v>1.6192892074335011E-2</v>
      </c>
      <c r="H162" s="136" t="s">
        <v>59</v>
      </c>
      <c r="I162" s="39"/>
      <c r="J162" s="39"/>
      <c r="K162" s="136" t="s">
        <v>59</v>
      </c>
      <c r="L162" s="41"/>
      <c r="M162" s="136" t="s">
        <v>59</v>
      </c>
    </row>
    <row r="163" spans="1:13" x14ac:dyDescent="0.3">
      <c r="A163" s="70" t="s">
        <v>78</v>
      </c>
      <c r="B163" s="103" t="s">
        <v>59</v>
      </c>
      <c r="C163" s="72" t="s">
        <v>59</v>
      </c>
      <c r="D163" s="73"/>
      <c r="E163" s="88">
        <v>0.1943</v>
      </c>
      <c r="F163" s="120">
        <f>SQRT((E163*(1-E163))/$E$154)*TINV(0.05,$E$154)</f>
        <v>4.7929212740374587E-2</v>
      </c>
      <c r="G163" s="73"/>
      <c r="H163" s="123" t="s">
        <v>59</v>
      </c>
      <c r="I163" s="50"/>
      <c r="J163" s="50"/>
      <c r="K163" s="123" t="s">
        <v>59</v>
      </c>
      <c r="L163" s="51"/>
      <c r="M163" s="123" t="s">
        <v>59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28"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199</v>
      </c>
    </row>
    <row r="4" spans="1:13" ht="18.75" x14ac:dyDescent="0.25">
      <c r="A4" s="61" t="s">
        <v>113</v>
      </c>
    </row>
    <row r="6" spans="1:13" ht="29.25" customHeight="1" x14ac:dyDescent="0.25">
      <c r="A6" s="62" t="s">
        <v>95</v>
      </c>
    </row>
    <row r="7" spans="1:13" ht="15" x14ac:dyDescent="0.25">
      <c r="A7" s="62" t="s">
        <v>110</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650</v>
      </c>
      <c r="E11" s="65">
        <v>656</v>
      </c>
      <c r="I11" s="137"/>
      <c r="J11" s="137"/>
      <c r="L11" s="41"/>
      <c r="M11" s="41"/>
    </row>
    <row r="12" spans="1:13" ht="15" x14ac:dyDescent="0.25">
      <c r="A12" s="63" t="s">
        <v>12</v>
      </c>
      <c r="B12" s="64">
        <v>501.1</v>
      </c>
      <c r="E12" s="65">
        <v>508.5</v>
      </c>
      <c r="I12" s="137"/>
      <c r="J12" s="137"/>
      <c r="L12" s="41"/>
      <c r="M12" s="41"/>
    </row>
    <row r="14" spans="1:13" ht="15" x14ac:dyDescent="0.25">
      <c r="A14" s="66" t="s">
        <v>87</v>
      </c>
      <c r="B14" s="67">
        <v>0.65329999999999999</v>
      </c>
      <c r="C14" s="94">
        <f t="shared" ref="C14:C21" si="0">SQRT((B14*(1-B14))/$B$12)*TINV(0.05,$B$12)</f>
        <v>4.177049052848774E-2</v>
      </c>
      <c r="E14" s="84">
        <v>0.66680000000000006</v>
      </c>
      <c r="F14" s="69">
        <f t="shared" ref="F14:F21" si="1">SQRT((E14*(1-E14))/$E$12)*TINV(0.05,$E$12)</f>
        <v>4.1066609542594251E-2</v>
      </c>
      <c r="H14" s="45">
        <f t="shared" ref="H14:H21" si="2">E14-B14</f>
        <v>1.3500000000000068E-2</v>
      </c>
      <c r="I14" s="39">
        <f t="shared" ref="I14:I21" si="3">(((H14)^2)^0.5)</f>
        <v>1.3500000000000068E-2</v>
      </c>
      <c r="J14" s="39">
        <f t="shared" ref="J14:J20" si="4">(((((1-B14)*B14)/B$12)+(((1-E14)*E14)/E$12))^0.5)*(TINV(0.05,B$12+E$12-1))</f>
        <v>5.8506489315087173E-2</v>
      </c>
      <c r="K14" s="6" t="str">
        <f t="shared" ref="K14:K21" si="5">IF(I14&gt;J14,"*"," ")</f>
        <v xml:space="preserve"> </v>
      </c>
      <c r="L14" s="41"/>
      <c r="M14" s="45">
        <f t="shared" ref="M14:M21" si="6">(E14-B14)/B14</f>
        <v>2.0664319608143376E-2</v>
      </c>
    </row>
    <row r="15" spans="1:13" ht="15" x14ac:dyDescent="0.25">
      <c r="A15" s="66" t="s">
        <v>88</v>
      </c>
      <c r="B15" s="67">
        <v>0.37790000000000001</v>
      </c>
      <c r="C15" s="94">
        <f t="shared" si="0"/>
        <v>4.2555419115205211E-2</v>
      </c>
      <c r="E15" s="84">
        <v>0.47740000000000005</v>
      </c>
      <c r="F15" s="69">
        <f t="shared" si="1"/>
        <v>4.3517553016894077E-2</v>
      </c>
      <c r="H15" s="45">
        <f t="shared" si="2"/>
        <v>9.9500000000000033E-2</v>
      </c>
      <c r="I15" s="39">
        <f t="shared" si="3"/>
        <v>9.9500000000000033E-2</v>
      </c>
      <c r="J15" s="39">
        <f t="shared" si="4"/>
        <v>6.0793575952104474E-2</v>
      </c>
      <c r="K15" s="36" t="str">
        <f t="shared" si="5"/>
        <v>*</v>
      </c>
      <c r="L15" s="41"/>
      <c r="M15" s="45">
        <f t="shared" si="6"/>
        <v>0.26329716856311203</v>
      </c>
    </row>
    <row r="16" spans="1:13" ht="15" x14ac:dyDescent="0.25">
      <c r="A16" s="66" t="s">
        <v>89</v>
      </c>
      <c r="B16" s="67">
        <v>0.27539999999999998</v>
      </c>
      <c r="C16" s="94">
        <f t="shared" si="0"/>
        <v>3.9207347172689186E-2</v>
      </c>
      <c r="E16" s="84">
        <v>0.1893</v>
      </c>
      <c r="F16" s="69">
        <f t="shared" si="1"/>
        <v>3.4130602161696368E-2</v>
      </c>
      <c r="H16" s="45">
        <f t="shared" si="2"/>
        <v>-8.6099999999999982E-2</v>
      </c>
      <c r="I16" s="39">
        <f t="shared" si="3"/>
        <v>8.6099999999999982E-2</v>
      </c>
      <c r="J16" s="39">
        <f t="shared" si="4"/>
        <v>5.1919372725478009E-2</v>
      </c>
      <c r="K16" s="36" t="str">
        <f t="shared" si="5"/>
        <v>*</v>
      </c>
      <c r="L16" s="41"/>
      <c r="M16" s="45">
        <f t="shared" si="6"/>
        <v>-0.31263616557734203</v>
      </c>
    </row>
    <row r="17" spans="1:13" ht="15" x14ac:dyDescent="0.25">
      <c r="A17" s="66" t="s">
        <v>90</v>
      </c>
      <c r="B17" s="67">
        <v>0.10580000000000001</v>
      </c>
      <c r="C17" s="94">
        <f t="shared" si="0"/>
        <v>2.6995818033045248E-2</v>
      </c>
      <c r="E17" s="84">
        <v>8.3400000000000002E-2</v>
      </c>
      <c r="F17" s="69">
        <f t="shared" si="1"/>
        <v>2.4088597158023552E-2</v>
      </c>
      <c r="H17" s="45">
        <f t="shared" si="2"/>
        <v>-2.2400000000000003E-2</v>
      </c>
      <c r="I17" s="39">
        <f t="shared" si="3"/>
        <v>2.2400000000000003E-2</v>
      </c>
      <c r="J17" s="39">
        <f t="shared" si="4"/>
        <v>3.613710465172236E-2</v>
      </c>
      <c r="K17" s="6" t="str">
        <f t="shared" si="5"/>
        <v xml:space="preserve"> </v>
      </c>
      <c r="L17" s="41"/>
      <c r="M17" s="45">
        <f t="shared" si="6"/>
        <v>-0.21172022684310021</v>
      </c>
    </row>
    <row r="18" spans="1:13" ht="15" x14ac:dyDescent="0.25">
      <c r="A18" s="66" t="s">
        <v>91</v>
      </c>
      <c r="B18" s="67">
        <v>0.22190000000000001</v>
      </c>
      <c r="C18" s="94">
        <f t="shared" si="0"/>
        <v>3.6469741435585755E-2</v>
      </c>
      <c r="E18" s="84">
        <v>0.2329</v>
      </c>
      <c r="F18" s="69">
        <f t="shared" si="1"/>
        <v>3.6825554309409494E-2</v>
      </c>
      <c r="H18" s="45">
        <f t="shared" si="2"/>
        <v>1.0999999999999982E-2</v>
      </c>
      <c r="I18" s="39">
        <f t="shared" si="3"/>
        <v>1.0999999999999982E-2</v>
      </c>
      <c r="J18" s="39">
        <f t="shared" si="4"/>
        <v>5.1766033206799088E-2</v>
      </c>
      <c r="K18" s="6" t="str">
        <f t="shared" si="5"/>
        <v xml:space="preserve"> </v>
      </c>
      <c r="L18" s="41"/>
      <c r="M18" s="45">
        <f t="shared" si="6"/>
        <v>4.9571879224875985E-2</v>
      </c>
    </row>
    <row r="19" spans="1:13" ht="15" x14ac:dyDescent="0.25">
      <c r="A19" s="66" t="s">
        <v>92</v>
      </c>
      <c r="B19" s="67">
        <v>0.1074</v>
      </c>
      <c r="C19" s="94">
        <f t="shared" si="0"/>
        <v>2.7174834473738193E-2</v>
      </c>
      <c r="E19" s="84">
        <v>0.14130000000000001</v>
      </c>
      <c r="F19" s="69">
        <f t="shared" si="1"/>
        <v>3.0348020547000608E-2</v>
      </c>
      <c r="H19" s="45">
        <f t="shared" si="2"/>
        <v>3.3900000000000013E-2</v>
      </c>
      <c r="I19" s="39">
        <f t="shared" si="3"/>
        <v>3.3900000000000013E-2</v>
      </c>
      <c r="J19" s="39">
        <f t="shared" si="4"/>
        <v>4.0687838196071108E-2</v>
      </c>
      <c r="K19" s="6" t="str">
        <f t="shared" si="5"/>
        <v xml:space="preserve"> </v>
      </c>
      <c r="L19" s="41"/>
      <c r="M19" s="45">
        <f t="shared" si="6"/>
        <v>0.3156424581005588</v>
      </c>
    </row>
    <row r="20" spans="1:13" ht="15" x14ac:dyDescent="0.25">
      <c r="A20" s="66" t="s">
        <v>93</v>
      </c>
      <c r="B20" s="67">
        <v>0.11460000000000001</v>
      </c>
      <c r="C20" s="94">
        <f t="shared" si="0"/>
        <v>2.7957503832976283E-2</v>
      </c>
      <c r="E20" s="84">
        <v>9.1600000000000001E-2</v>
      </c>
      <c r="F20" s="69">
        <f t="shared" si="1"/>
        <v>2.5131873014669775E-2</v>
      </c>
      <c r="H20" s="45">
        <f t="shared" si="2"/>
        <v>-2.3000000000000007E-2</v>
      </c>
      <c r="I20" s="39">
        <f t="shared" si="3"/>
        <v>2.3000000000000007E-2</v>
      </c>
      <c r="J20" s="39">
        <f t="shared" si="4"/>
        <v>3.7547819426737863E-2</v>
      </c>
      <c r="K20" s="6" t="str">
        <f t="shared" si="5"/>
        <v xml:space="preserve"> </v>
      </c>
      <c r="L20" s="41"/>
      <c r="M20" s="45">
        <f t="shared" si="6"/>
        <v>-0.20069808027923217</v>
      </c>
    </row>
    <row r="21" spans="1:13" ht="15" x14ac:dyDescent="0.25">
      <c r="A21" s="70" t="s">
        <v>78</v>
      </c>
      <c r="B21" s="71">
        <v>1.89E-2</v>
      </c>
      <c r="C21" s="96">
        <f t="shared" si="0"/>
        <v>1.1951539892210169E-2</v>
      </c>
      <c r="D21" s="73"/>
      <c r="E21" s="88">
        <v>1.7000000000000001E-2</v>
      </c>
      <c r="F21" s="74">
        <f t="shared" si="1"/>
        <v>1.1262628956415725E-2</v>
      </c>
      <c r="G21" s="73"/>
      <c r="H21" s="49">
        <f t="shared" si="2"/>
        <v>-1.8999999999999989E-3</v>
      </c>
      <c r="I21" s="50">
        <f t="shared" si="3"/>
        <v>1.8999999999999989E-3</v>
      </c>
      <c r="J21" s="50">
        <f>(((((1-B21)*B21)/B$12)+(((1-E21)*E21)/E$12))^0.5)*(TINV(0.05,B$12+E$12-1))</f>
        <v>1.6402402335938732E-2</v>
      </c>
      <c r="K21" s="7" t="str">
        <f t="shared" si="5"/>
        <v xml:space="preserve"> </v>
      </c>
      <c r="L21" s="51"/>
      <c r="M21" s="49">
        <f t="shared" si="6"/>
        <v>-0.10052910052910047</v>
      </c>
    </row>
    <row r="23" spans="1:13" ht="15" x14ac:dyDescent="0.25">
      <c r="A23" s="77" t="s">
        <v>48</v>
      </c>
      <c r="B23" s="78"/>
      <c r="C23" s="98"/>
      <c r="D23" s="80"/>
      <c r="E23" s="81"/>
      <c r="F23" s="105"/>
      <c r="G23" s="83"/>
      <c r="H23" s="83"/>
      <c r="I23" s="83"/>
      <c r="J23" s="83"/>
      <c r="K23" s="83"/>
      <c r="L23" s="83"/>
      <c r="M23" s="83"/>
    </row>
    <row r="24" spans="1:13" s="55" customFormat="1" ht="15" x14ac:dyDescent="0.25">
      <c r="A24" s="106"/>
      <c r="B24" s="107"/>
      <c r="C24" s="108"/>
      <c r="D24" s="109"/>
      <c r="E24" s="110"/>
      <c r="F24" s="111"/>
      <c r="G24" s="112"/>
      <c r="H24" s="112"/>
      <c r="I24" s="112"/>
      <c r="J24" s="112"/>
      <c r="K24" s="112"/>
      <c r="L24" s="112"/>
      <c r="M24" s="112"/>
    </row>
    <row r="25" spans="1:13" ht="27.75" customHeight="1" x14ac:dyDescent="0.25">
      <c r="A25" s="62" t="s">
        <v>95</v>
      </c>
      <c r="B25" s="113"/>
    </row>
    <row r="26" spans="1:13" ht="27" customHeight="1" x14ac:dyDescent="0.25">
      <c r="A26" s="62" t="s">
        <v>111</v>
      </c>
    </row>
    <row r="27" spans="1:13" ht="15" x14ac:dyDescent="0.25">
      <c r="A27" s="62"/>
    </row>
    <row r="28" spans="1:13" ht="48" x14ac:dyDescent="0.25">
      <c r="A28" s="20"/>
      <c r="B28" s="21"/>
      <c r="C28" s="22"/>
      <c r="D28" s="22"/>
      <c r="E28" s="23"/>
      <c r="F28" s="27"/>
      <c r="G28" s="24"/>
      <c r="H28" s="25" t="s">
        <v>6</v>
      </c>
      <c r="I28" s="26" t="s">
        <v>19</v>
      </c>
      <c r="J28" s="26" t="s">
        <v>20</v>
      </c>
      <c r="K28" s="25" t="s">
        <v>7</v>
      </c>
      <c r="L28" s="25"/>
      <c r="M28" s="5" t="s">
        <v>8</v>
      </c>
    </row>
    <row r="29" spans="1:13" ht="41.25" customHeight="1" x14ac:dyDescent="0.25">
      <c r="A29" s="30"/>
      <c r="B29" s="31" t="s">
        <v>62</v>
      </c>
      <c r="C29" s="32" t="s">
        <v>9</v>
      </c>
      <c r="D29" s="32"/>
      <c r="E29" s="31" t="s">
        <v>63</v>
      </c>
      <c r="F29" s="35" t="s">
        <v>9</v>
      </c>
      <c r="G29" s="33"/>
      <c r="H29" s="33" t="s">
        <v>10</v>
      </c>
      <c r="I29" s="34"/>
      <c r="J29" s="34"/>
      <c r="K29" s="33" t="s">
        <v>10</v>
      </c>
      <c r="L29" s="33"/>
      <c r="M29" s="33" t="s">
        <v>10</v>
      </c>
    </row>
    <row r="30" spans="1:13" ht="15" x14ac:dyDescent="0.25">
      <c r="A30" s="63" t="s">
        <v>11</v>
      </c>
      <c r="B30" s="64">
        <v>468</v>
      </c>
      <c r="C30" s="59"/>
      <c r="E30" s="65">
        <v>471</v>
      </c>
    </row>
    <row r="31" spans="1:13" ht="15" x14ac:dyDescent="0.25">
      <c r="A31" s="63" t="s">
        <v>12</v>
      </c>
      <c r="B31" s="64">
        <v>359</v>
      </c>
      <c r="C31" s="59"/>
      <c r="E31" s="65">
        <v>355.6</v>
      </c>
    </row>
    <row r="33" spans="1:13" ht="15" x14ac:dyDescent="0.25">
      <c r="A33" s="66" t="s">
        <v>87</v>
      </c>
      <c r="B33" s="67">
        <v>0.77029999999999998</v>
      </c>
      <c r="C33" s="94">
        <f>SQRT((B33*(1-B33))/$B$31)*TINV(0.05,$B$31)</f>
        <v>4.36594156115361E-2</v>
      </c>
      <c r="E33" s="84">
        <v>0.80359999999999998</v>
      </c>
      <c r="F33" s="69">
        <f>SQRT((E33*(1-E33))/$E$31)*TINV(0.05,$E$31)</f>
        <v>4.143249417891838E-2</v>
      </c>
      <c r="H33" s="45">
        <f>E33-B33</f>
        <v>3.3299999999999996E-2</v>
      </c>
      <c r="I33" s="39">
        <f>(((H33)^2)^0.5)</f>
        <v>3.3299999999999996E-2</v>
      </c>
      <c r="J33" s="39">
        <f>(((((1-B33)*B33)/B$31)+(((1-E33)*E33)/E$31))^0.5)*(TINV(0.05,B$31+E$31-1))</f>
        <v>6.0087667895106694E-2</v>
      </c>
      <c r="K33" s="6" t="str">
        <f>IF(I33&gt;J33,"*"," ")</f>
        <v xml:space="preserve"> </v>
      </c>
      <c r="L33" s="41"/>
      <c r="M33" s="45">
        <f>(E33-B33)/B33</f>
        <v>4.3229910424509931E-2</v>
      </c>
    </row>
    <row r="34" spans="1:13" ht="15" x14ac:dyDescent="0.25">
      <c r="A34" s="66" t="s">
        <v>88</v>
      </c>
      <c r="B34" s="67">
        <v>0.47649999999999998</v>
      </c>
      <c r="C34" s="94">
        <f t="shared" ref="C34:C39" si="7">SQRT((B34*(1-B34))/$B$31)*TINV(0.05,$B$31)</f>
        <v>5.1839077835680335E-2</v>
      </c>
      <c r="E34" s="84">
        <v>0.60819999999999996</v>
      </c>
      <c r="F34" s="69">
        <f t="shared" ref="F34:F39" si="8">SQRT((E34*(1-E34))/$E$31)*TINV(0.05,$E$31)</f>
        <v>5.0910316383827627E-2</v>
      </c>
      <c r="H34" s="45">
        <f t="shared" ref="H34:H40" si="9">E34-B34</f>
        <v>0.13169999999999998</v>
      </c>
      <c r="I34" s="39">
        <f t="shared" ref="I34:I40" si="10">(((H34)^2)^0.5)</f>
        <v>0.13169999999999998</v>
      </c>
      <c r="J34" s="39">
        <f t="shared" ref="J34:J39" si="11">(((((1-B34)*B34)/B$31)+(((1-E34)*E34)/E$31))^0.5)*(TINV(0.05,B$31+E$31-1))</f>
        <v>7.2534584970528809E-2</v>
      </c>
      <c r="K34" s="36" t="str">
        <f t="shared" ref="K34:K40" si="12">IF(I34&gt;J34,"*"," ")</f>
        <v>*</v>
      </c>
      <c r="L34" s="41"/>
      <c r="M34" s="45">
        <f t="shared" ref="M34:M40" si="13">(E34-B34)/B34</f>
        <v>0.27639034627492126</v>
      </c>
    </row>
    <row r="35" spans="1:13" ht="15" x14ac:dyDescent="0.25">
      <c r="A35" s="66" t="s">
        <v>89</v>
      </c>
      <c r="B35" s="67">
        <v>0.29370000000000002</v>
      </c>
      <c r="C35" s="94">
        <f t="shared" si="7"/>
        <v>4.7273096240281774E-2</v>
      </c>
      <c r="E35" s="84">
        <v>0.1953</v>
      </c>
      <c r="F35" s="69">
        <f t="shared" si="8"/>
        <v>4.1344571437839726E-2</v>
      </c>
      <c r="H35" s="45">
        <f t="shared" si="9"/>
        <v>-9.8400000000000015E-2</v>
      </c>
      <c r="I35" s="39">
        <f t="shared" si="10"/>
        <v>9.8400000000000015E-2</v>
      </c>
      <c r="J35" s="39">
        <f t="shared" si="11"/>
        <v>6.2695892111518714E-2</v>
      </c>
      <c r="K35" s="36" t="str">
        <f t="shared" si="12"/>
        <v>*</v>
      </c>
      <c r="L35" s="41"/>
      <c r="M35" s="45">
        <f t="shared" si="13"/>
        <v>-0.33503575076608788</v>
      </c>
    </row>
    <row r="36" spans="1:13" ht="15" x14ac:dyDescent="0.25">
      <c r="A36" s="66" t="s">
        <v>90</v>
      </c>
      <c r="B36" s="67">
        <v>7.8799999999999995E-2</v>
      </c>
      <c r="C36" s="94">
        <f t="shared" si="7"/>
        <v>2.7964531328744609E-2</v>
      </c>
      <c r="E36" s="84">
        <v>5.2199999999999996E-2</v>
      </c>
      <c r="F36" s="69">
        <f t="shared" si="8"/>
        <v>2.319764916168689E-2</v>
      </c>
      <c r="H36" s="45">
        <f t="shared" si="9"/>
        <v>-2.6599999999999999E-2</v>
      </c>
      <c r="I36" s="39">
        <f t="shared" si="10"/>
        <v>2.6599999999999999E-2</v>
      </c>
      <c r="J36" s="39">
        <f t="shared" si="11"/>
        <v>3.6272331193380317E-2</v>
      </c>
      <c r="K36" s="6" t="str">
        <f t="shared" si="12"/>
        <v xml:space="preserve"> </v>
      </c>
      <c r="L36" s="41"/>
      <c r="M36" s="45">
        <f t="shared" si="13"/>
        <v>-0.33756345177664976</v>
      </c>
    </row>
    <row r="37" spans="1:13" ht="15" x14ac:dyDescent="0.25">
      <c r="A37" s="66" t="s">
        <v>91</v>
      </c>
      <c r="B37" s="67">
        <v>0.1487</v>
      </c>
      <c r="C37" s="94">
        <f t="shared" si="7"/>
        <v>3.6928721536306872E-2</v>
      </c>
      <c r="E37" s="84">
        <v>0.1346</v>
      </c>
      <c r="F37" s="69">
        <f t="shared" si="8"/>
        <v>3.5594373036412767E-2</v>
      </c>
      <c r="H37" s="45">
        <f t="shared" si="9"/>
        <v>-1.4100000000000001E-2</v>
      </c>
      <c r="I37" s="39">
        <f t="shared" si="10"/>
        <v>1.4100000000000001E-2</v>
      </c>
      <c r="J37" s="39">
        <f t="shared" si="11"/>
        <v>5.1203317200469917E-2</v>
      </c>
      <c r="K37" s="6" t="str">
        <f t="shared" si="12"/>
        <v xml:space="preserve"> </v>
      </c>
      <c r="L37" s="41"/>
      <c r="M37" s="45">
        <f t="shared" si="13"/>
        <v>-9.4821788836583737E-2</v>
      </c>
    </row>
    <row r="38" spans="1:13" ht="15" x14ac:dyDescent="0.25">
      <c r="A38" s="66" t="s">
        <v>92</v>
      </c>
      <c r="B38" s="67">
        <v>7.8799999999999995E-2</v>
      </c>
      <c r="C38" s="94">
        <f t="shared" si="7"/>
        <v>2.7964531328744609E-2</v>
      </c>
      <c r="E38" s="84">
        <v>9.2200000000000004E-2</v>
      </c>
      <c r="F38" s="69">
        <f t="shared" si="8"/>
        <v>3.0172474017625902E-2</v>
      </c>
      <c r="H38" s="45">
        <f t="shared" si="9"/>
        <v>1.3400000000000009E-2</v>
      </c>
      <c r="I38" s="39">
        <f t="shared" si="10"/>
        <v>1.3400000000000009E-2</v>
      </c>
      <c r="J38" s="39">
        <f t="shared" si="11"/>
        <v>4.1068890988431424E-2</v>
      </c>
      <c r="K38" s="6" t="str">
        <f t="shared" si="12"/>
        <v xml:space="preserve"> </v>
      </c>
      <c r="L38" s="41"/>
      <c r="M38" s="45">
        <f t="shared" si="13"/>
        <v>0.17005076142131992</v>
      </c>
    </row>
    <row r="39" spans="1:13" ht="15" x14ac:dyDescent="0.25">
      <c r="A39" s="66" t="s">
        <v>93</v>
      </c>
      <c r="B39" s="67">
        <v>6.9900000000000004E-2</v>
      </c>
      <c r="C39" s="94">
        <f t="shared" si="7"/>
        <v>2.6464938057521096E-2</v>
      </c>
      <c r="E39" s="84">
        <v>4.24E-2</v>
      </c>
      <c r="F39" s="69">
        <f t="shared" si="8"/>
        <v>2.1014805231217733E-2</v>
      </c>
      <c r="H39" s="45">
        <f t="shared" si="9"/>
        <v>-2.7500000000000004E-2</v>
      </c>
      <c r="I39" s="39">
        <f t="shared" si="10"/>
        <v>2.7500000000000004E-2</v>
      </c>
      <c r="J39" s="39">
        <f t="shared" si="11"/>
        <v>3.3736555873020782E-2</v>
      </c>
      <c r="K39" s="6" t="str">
        <f t="shared" si="12"/>
        <v xml:space="preserve"> </v>
      </c>
      <c r="L39" s="41"/>
      <c r="M39" s="45">
        <f t="shared" si="13"/>
        <v>-0.39341917024320461</v>
      </c>
    </row>
    <row r="40" spans="1:13" ht="15" x14ac:dyDescent="0.25">
      <c r="A40" s="70" t="s">
        <v>78</v>
      </c>
      <c r="B40" s="71">
        <v>2.2000000000000001E-3</v>
      </c>
      <c r="C40" s="96">
        <f>SQRT((B40*(1-B40))/$B$31)*TINV(0.05,$B$31)</f>
        <v>4.8629584847158435E-3</v>
      </c>
      <c r="D40" s="73"/>
      <c r="E40" s="88">
        <v>9.7000000000000003E-3</v>
      </c>
      <c r="F40" s="74">
        <f>SQRT((E40*(1-E40))/$E$31)*TINV(0.05,$E$31)</f>
        <v>1.0221617584363999E-2</v>
      </c>
      <c r="G40" s="73"/>
      <c r="H40" s="49">
        <f t="shared" si="9"/>
        <v>7.4999999999999997E-3</v>
      </c>
      <c r="I40" s="50">
        <f t="shared" si="10"/>
        <v>7.4999999999999997E-3</v>
      </c>
      <c r="J40" s="50">
        <f>(((((1-B40)*B40)/B$31)+(((1-E40)*E40)/E$31))^0.5)*(TINV(0.05,B$31+E$31-1))</f>
        <v>1.1300115256227466E-2</v>
      </c>
      <c r="K40" s="7" t="str">
        <f t="shared" si="12"/>
        <v xml:space="preserve"> </v>
      </c>
      <c r="L40" s="51"/>
      <c r="M40" s="49">
        <f t="shared" si="13"/>
        <v>3.4090909090909087</v>
      </c>
    </row>
    <row r="41" spans="1:13" x14ac:dyDescent="0.3">
      <c r="A41" s="115"/>
      <c r="B41" s="116"/>
      <c r="C41" s="117"/>
      <c r="D41" s="118"/>
      <c r="E41" s="114"/>
      <c r="F41" s="69"/>
      <c r="G41" s="118"/>
      <c r="H41" s="46"/>
      <c r="I41" s="43"/>
      <c r="J41" s="43"/>
      <c r="K41" s="6"/>
      <c r="L41" s="44"/>
      <c r="M41" s="46"/>
    </row>
    <row r="42" spans="1:13" ht="29.25" customHeight="1" x14ac:dyDescent="0.3">
      <c r="A42" s="62" t="s">
        <v>95</v>
      </c>
      <c r="B42" s="116"/>
      <c r="C42" s="117"/>
      <c r="D42" s="118"/>
      <c r="E42" s="114"/>
      <c r="F42" s="69"/>
      <c r="G42" s="118"/>
      <c r="H42" s="46"/>
      <c r="I42" s="43"/>
      <c r="J42" s="43"/>
      <c r="K42" s="6"/>
      <c r="L42" s="44"/>
      <c r="M42" s="46"/>
    </row>
    <row r="43" spans="1:13" ht="23.25" customHeight="1" x14ac:dyDescent="0.3">
      <c r="A43" s="62" t="s">
        <v>58</v>
      </c>
    </row>
    <row r="44" spans="1:13" x14ac:dyDescent="0.3">
      <c r="A44" s="62"/>
    </row>
    <row r="45" spans="1:13" ht="48" x14ac:dyDescent="0.3">
      <c r="A45" s="20"/>
      <c r="B45" s="21"/>
      <c r="C45" s="22"/>
      <c r="D45" s="22"/>
      <c r="E45" s="23"/>
      <c r="F45" s="27"/>
      <c r="G45" s="24"/>
      <c r="H45" s="25" t="s">
        <v>6</v>
      </c>
      <c r="I45" s="26" t="s">
        <v>19</v>
      </c>
      <c r="J45" s="26" t="s">
        <v>20</v>
      </c>
      <c r="K45" s="25" t="s">
        <v>7</v>
      </c>
      <c r="L45" s="25"/>
      <c r="M45" s="5" t="s">
        <v>8</v>
      </c>
    </row>
    <row r="46" spans="1:13" ht="41.25" customHeight="1" x14ac:dyDescent="0.3">
      <c r="A46" s="30"/>
      <c r="B46" s="31" t="s">
        <v>62</v>
      </c>
      <c r="C46" s="32" t="s">
        <v>9</v>
      </c>
      <c r="D46" s="32"/>
      <c r="E46" s="31" t="s">
        <v>63</v>
      </c>
      <c r="F46" s="35" t="s">
        <v>9</v>
      </c>
      <c r="G46" s="33"/>
      <c r="H46" s="33" t="s">
        <v>10</v>
      </c>
      <c r="I46" s="34"/>
      <c r="J46" s="34"/>
      <c r="K46" s="33" t="s">
        <v>10</v>
      </c>
      <c r="L46" s="33"/>
      <c r="M46" s="33" t="s">
        <v>10</v>
      </c>
    </row>
    <row r="47" spans="1:13" x14ac:dyDescent="0.3">
      <c r="A47" s="63" t="s">
        <v>11</v>
      </c>
      <c r="B47" s="64">
        <v>127</v>
      </c>
      <c r="C47" s="59"/>
      <c r="E47" s="65">
        <v>130</v>
      </c>
    </row>
    <row r="48" spans="1:13" x14ac:dyDescent="0.3">
      <c r="A48" s="63" t="s">
        <v>12</v>
      </c>
      <c r="B48" s="64">
        <v>100</v>
      </c>
      <c r="C48" s="59"/>
      <c r="E48" s="65">
        <v>108.4</v>
      </c>
    </row>
    <row r="50" spans="1:13" x14ac:dyDescent="0.3">
      <c r="A50" s="66" t="s">
        <v>87</v>
      </c>
      <c r="B50" s="67">
        <v>0.35389999999999999</v>
      </c>
      <c r="C50" s="94">
        <f>SQRT((B50*(1-B50))/$B$48)*TINV(0.05,$B$48)</f>
        <v>9.4869275740109602E-2</v>
      </c>
      <c r="E50" s="84">
        <v>0.35119999999999996</v>
      </c>
      <c r="F50" s="69">
        <f>SQRT((E50*(1-E50))/$E$48)*TINV(0.05,$E$48)</f>
        <v>9.0878195532027597E-2</v>
      </c>
      <c r="H50" s="45">
        <f>E50-B50</f>
        <v>-2.7000000000000357E-3</v>
      </c>
      <c r="I50" s="39">
        <f>(((H50)^2)^0.5)</f>
        <v>2.7000000000000357E-3</v>
      </c>
      <c r="J50" s="39">
        <f>(((((1-B50)*B50)/B$48)+(((1-E50)*E50)/E$48))^0.5)*(TINV(0.05,B$48+E$48-1))</f>
        <v>0.13060382300906326</v>
      </c>
      <c r="K50" s="6" t="str">
        <f>IF(I50&gt;J50,"*"," ")</f>
        <v xml:space="preserve"> </v>
      </c>
      <c r="L50" s="41"/>
      <c r="M50" s="45">
        <f>(E50-B50)/B50</f>
        <v>-7.6292738061600335E-3</v>
      </c>
    </row>
    <row r="51" spans="1:13" x14ac:dyDescent="0.3">
      <c r="A51" s="66" t="s">
        <v>88</v>
      </c>
      <c r="B51" s="67">
        <v>0.13919999999999999</v>
      </c>
      <c r="C51" s="94">
        <f t="shared" ref="C51:C56" si="14">SQRT((B51*(1-B51))/$B$48)*TINV(0.05,$B$48)</f>
        <v>6.8676187871810207E-2</v>
      </c>
      <c r="E51" s="84">
        <v>0.1822</v>
      </c>
      <c r="F51" s="69">
        <f t="shared" ref="F51:F56" si="15">SQRT((E51*(1-E51))/$E$48)*TINV(0.05,$E$48)</f>
        <v>7.3489409938709574E-2</v>
      </c>
      <c r="H51" s="45">
        <f t="shared" ref="H51:H57" si="16">E51-B51</f>
        <v>4.300000000000001E-2</v>
      </c>
      <c r="I51" s="39">
        <f t="shared" ref="I51:I57" si="17">(((H51)^2)^0.5)</f>
        <v>4.300000000000001E-2</v>
      </c>
      <c r="J51" s="39">
        <f t="shared" ref="J51:J56" si="18">(((((1-B51)*B51)/B$48)+(((1-E51)*E51)/E$48))^0.5)*(TINV(0.05,B$48+E$48-1))</f>
        <v>9.9999494519247153E-2</v>
      </c>
      <c r="K51" s="6" t="str">
        <f t="shared" ref="K51:K57" si="19">IF(I51&gt;J51,"*"," ")</f>
        <v xml:space="preserve"> </v>
      </c>
      <c r="L51" s="41"/>
      <c r="M51" s="45">
        <f t="shared" ref="M51:M57" si="20">(E51-B51)/B51</f>
        <v>0.3089080459770116</v>
      </c>
    </row>
    <row r="52" spans="1:13" x14ac:dyDescent="0.3">
      <c r="A52" s="66" t="s">
        <v>89</v>
      </c>
      <c r="B52" s="67">
        <v>0.2147</v>
      </c>
      <c r="C52" s="94">
        <f t="shared" si="14"/>
        <v>8.1464660915724157E-2</v>
      </c>
      <c r="E52" s="84">
        <v>0.16899999999999998</v>
      </c>
      <c r="F52" s="69">
        <f t="shared" si="15"/>
        <v>7.1346206275777979E-2</v>
      </c>
      <c r="H52" s="45">
        <f t="shared" si="16"/>
        <v>-4.5700000000000018E-2</v>
      </c>
      <c r="I52" s="39">
        <f t="shared" si="17"/>
        <v>4.5700000000000018E-2</v>
      </c>
      <c r="J52" s="39">
        <f t="shared" si="18"/>
        <v>0.1076513518846413</v>
      </c>
      <c r="K52" s="6" t="str">
        <f t="shared" si="19"/>
        <v xml:space="preserve"> </v>
      </c>
      <c r="L52" s="41"/>
      <c r="M52" s="45">
        <f t="shared" si="20"/>
        <v>-0.21285514671634848</v>
      </c>
    </row>
    <row r="53" spans="1:13" x14ac:dyDescent="0.3">
      <c r="A53" s="66" t="s">
        <v>90</v>
      </c>
      <c r="B53" s="67">
        <v>0.1545</v>
      </c>
      <c r="C53" s="94">
        <f t="shared" si="14"/>
        <v>7.1706162515245281E-2</v>
      </c>
      <c r="E53" s="84">
        <v>0.16070000000000001</v>
      </c>
      <c r="F53" s="69">
        <f t="shared" si="15"/>
        <v>6.9918736386554992E-2</v>
      </c>
      <c r="H53" s="45">
        <f t="shared" si="16"/>
        <v>6.2000000000000111E-3</v>
      </c>
      <c r="I53" s="39">
        <f t="shared" si="17"/>
        <v>6.2000000000000111E-3</v>
      </c>
      <c r="J53" s="39">
        <f t="shared" si="18"/>
        <v>9.956585746040332E-2</v>
      </c>
      <c r="K53" s="6" t="str">
        <f t="shared" si="19"/>
        <v xml:space="preserve"> </v>
      </c>
      <c r="L53" s="41"/>
      <c r="M53" s="45">
        <f t="shared" si="20"/>
        <v>4.0129449838187774E-2</v>
      </c>
    </row>
    <row r="54" spans="1:13" x14ac:dyDescent="0.3">
      <c r="A54" s="66" t="s">
        <v>91</v>
      </c>
      <c r="B54" s="67">
        <v>0.4642</v>
      </c>
      <c r="C54" s="94">
        <f t="shared" si="14"/>
        <v>9.8943975475073179E-2</v>
      </c>
      <c r="E54" s="84">
        <v>0.45710000000000001</v>
      </c>
      <c r="F54" s="69">
        <f t="shared" si="15"/>
        <v>9.4840219926677696E-2</v>
      </c>
      <c r="H54" s="45">
        <f t="shared" si="16"/>
        <v>-7.0999999999999952E-3</v>
      </c>
      <c r="I54" s="39">
        <f t="shared" si="17"/>
        <v>7.0999999999999952E-3</v>
      </c>
      <c r="J54" s="39">
        <f t="shared" si="18"/>
        <v>0.13625378897042523</v>
      </c>
      <c r="K54" s="6" t="str">
        <f t="shared" si="19"/>
        <v xml:space="preserve"> </v>
      </c>
      <c r="L54" s="41"/>
      <c r="M54" s="45">
        <f t="shared" si="20"/>
        <v>-1.5295131408875475E-2</v>
      </c>
    </row>
    <row r="55" spans="1:13" x14ac:dyDescent="0.3">
      <c r="A55" s="66" t="s">
        <v>92</v>
      </c>
      <c r="B55" s="67">
        <v>0.20039999999999999</v>
      </c>
      <c r="C55" s="94">
        <f t="shared" si="14"/>
        <v>7.9418317933828295E-2</v>
      </c>
      <c r="E55" s="84">
        <v>0.21530000000000002</v>
      </c>
      <c r="F55" s="69">
        <f t="shared" si="15"/>
        <v>7.8252975851249171E-2</v>
      </c>
      <c r="H55" s="45">
        <f t="shared" si="16"/>
        <v>1.4900000000000024E-2</v>
      </c>
      <c r="I55" s="39">
        <f t="shared" si="17"/>
        <v>1.4900000000000024E-2</v>
      </c>
      <c r="J55" s="39">
        <f t="shared" si="18"/>
        <v>0.11084160131509446</v>
      </c>
      <c r="K55" s="6" t="str">
        <f t="shared" si="19"/>
        <v xml:space="preserve"> </v>
      </c>
      <c r="L55" s="41"/>
      <c r="M55" s="45">
        <f t="shared" si="20"/>
        <v>7.435129740518974E-2</v>
      </c>
    </row>
    <row r="56" spans="1:13" x14ac:dyDescent="0.3">
      <c r="A56" s="66" t="s">
        <v>93</v>
      </c>
      <c r="B56" s="67">
        <v>0.26379999999999998</v>
      </c>
      <c r="C56" s="94">
        <f t="shared" si="14"/>
        <v>8.7432064911499616E-2</v>
      </c>
      <c r="E56" s="84">
        <v>0.24179999999999999</v>
      </c>
      <c r="F56" s="69">
        <f t="shared" si="15"/>
        <v>8.1516788070130797E-2</v>
      </c>
      <c r="H56" s="45">
        <f t="shared" si="16"/>
        <v>-2.1999999999999992E-2</v>
      </c>
      <c r="I56" s="39">
        <f t="shared" si="17"/>
        <v>2.1999999999999992E-2</v>
      </c>
      <c r="J56" s="39">
        <f t="shared" si="18"/>
        <v>0.11883618858099387</v>
      </c>
      <c r="K56" s="6" t="str">
        <f t="shared" si="19"/>
        <v xml:space="preserve"> </v>
      </c>
      <c r="L56" s="41"/>
      <c r="M56" s="45">
        <f t="shared" si="20"/>
        <v>-8.3396512509476856E-2</v>
      </c>
    </row>
    <row r="57" spans="1:13" x14ac:dyDescent="0.3">
      <c r="A57" s="70" t="s">
        <v>78</v>
      </c>
      <c r="B57" s="71">
        <v>2.7400000000000001E-2</v>
      </c>
      <c r="C57" s="96">
        <f>SQRT((B57*(1-B57))/$B$48)*TINV(0.05,$B$48)</f>
        <v>3.2387531415123766E-2</v>
      </c>
      <c r="D57" s="73"/>
      <c r="E57" s="88">
        <v>3.1E-2</v>
      </c>
      <c r="F57" s="74">
        <f>SQRT((E57*(1-E57))/$E$48)*TINV(0.05,$E$48)</f>
        <v>3.299664287335731E-2</v>
      </c>
      <c r="G57" s="73"/>
      <c r="H57" s="49">
        <f t="shared" si="16"/>
        <v>3.599999999999999E-3</v>
      </c>
      <c r="I57" s="50">
        <f t="shared" si="17"/>
        <v>3.599999999999999E-3</v>
      </c>
      <c r="J57" s="50">
        <f>(((((1-B57)*B57)/B$48)+(((1-E57)*E57)/E$48))^0.5)*(TINV(0.05,B$48+E$48-1))</f>
        <v>4.5965963161997275E-2</v>
      </c>
      <c r="K57" s="7" t="str">
        <f t="shared" si="19"/>
        <v xml:space="preserve"> </v>
      </c>
      <c r="L57" s="51"/>
      <c r="M57" s="49">
        <f t="shared" si="20"/>
        <v>0.13138686131386856</v>
      </c>
    </row>
    <row r="58" spans="1:13" x14ac:dyDescent="0.3">
      <c r="A58" s="115"/>
      <c r="B58" s="116"/>
      <c r="C58" s="117"/>
      <c r="D58" s="118"/>
      <c r="E58" s="114"/>
      <c r="F58" s="69"/>
      <c r="G58" s="118"/>
      <c r="H58" s="46"/>
      <c r="I58" s="43"/>
      <c r="J58" s="43"/>
      <c r="K58" s="6"/>
      <c r="L58" s="44"/>
      <c r="M58" s="4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200</v>
      </c>
    </row>
    <row r="4" spans="1:13" ht="18.75" x14ac:dyDescent="0.25">
      <c r="A4" s="61" t="s">
        <v>113</v>
      </c>
    </row>
    <row r="6" spans="1:13" ht="26.25" customHeight="1" x14ac:dyDescent="0.25">
      <c r="A6" s="62" t="s">
        <v>96</v>
      </c>
    </row>
    <row r="7" spans="1:13" ht="15" x14ac:dyDescent="0.25">
      <c r="A7" s="62" t="s">
        <v>110</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650</v>
      </c>
      <c r="E11" s="65">
        <v>656</v>
      </c>
      <c r="I11" s="137"/>
      <c r="J11" s="137"/>
      <c r="L11" s="41"/>
      <c r="M11" s="41"/>
    </row>
    <row r="12" spans="1:13" x14ac:dyDescent="0.3">
      <c r="A12" s="63" t="s">
        <v>12</v>
      </c>
      <c r="B12" s="64">
        <v>501.1</v>
      </c>
      <c r="E12" s="65">
        <v>508.5</v>
      </c>
      <c r="I12" s="137"/>
      <c r="J12" s="137"/>
      <c r="L12" s="41"/>
      <c r="M12" s="41"/>
    </row>
    <row r="14" spans="1:13" x14ac:dyDescent="0.3">
      <c r="A14" s="66" t="s">
        <v>87</v>
      </c>
      <c r="B14" s="67">
        <v>0.3876</v>
      </c>
      <c r="C14" s="94">
        <f t="shared" ref="C14:C20" si="0">SQRT((B14*(1-B14))/$B$12)*TINV(0.05,$B$12)</f>
        <v>4.2760797929321262E-2</v>
      </c>
      <c r="E14" s="84">
        <v>0.37680000000000002</v>
      </c>
      <c r="F14" s="69">
        <f t="shared" ref="F14:F20" si="1">SQRT((E14*(1-E14))/$E$12)*TINV(0.05,$E$12)</f>
        <v>4.2218979008053686E-2</v>
      </c>
      <c r="H14" s="45">
        <f t="shared" ref="H14:H21" si="2">E14-B14</f>
        <v>-1.0799999999999976E-2</v>
      </c>
      <c r="I14" s="39">
        <f t="shared" ref="I14:I21" si="3">(((H14)^2)^0.5)</f>
        <v>1.0799999999999976E-2</v>
      </c>
      <c r="J14" s="39">
        <f t="shared" ref="J14:J20" si="4">(((((1-B14)*B14)/B$12)+(((1-E14)*E14)/E$12))^0.5)*(TINV(0.05,B$12+E$12-1))</f>
        <v>6.0018884435935581E-2</v>
      </c>
      <c r="K14" s="6" t="str">
        <f t="shared" ref="K14:K21" si="5">IF(I14&gt;J14,"*"," ")</f>
        <v xml:space="preserve"> </v>
      </c>
      <c r="L14" s="41"/>
      <c r="M14" s="45">
        <f t="shared" ref="M14:M21" si="6">(E14-B14)/B14</f>
        <v>-2.7863777089783222E-2</v>
      </c>
    </row>
    <row r="15" spans="1:13" x14ac:dyDescent="0.3">
      <c r="A15" s="66" t="s">
        <v>88</v>
      </c>
      <c r="B15" s="67">
        <v>0.16300000000000001</v>
      </c>
      <c r="C15" s="94">
        <f t="shared" si="0"/>
        <v>3.2418495554707653E-2</v>
      </c>
      <c r="E15" s="84">
        <v>0.188</v>
      </c>
      <c r="F15" s="69">
        <f t="shared" si="1"/>
        <v>3.404046596408844E-2</v>
      </c>
      <c r="H15" s="45">
        <f t="shared" si="2"/>
        <v>2.4999999999999994E-2</v>
      </c>
      <c r="I15" s="39">
        <f t="shared" si="3"/>
        <v>2.4999999999999994E-2</v>
      </c>
      <c r="J15" s="39">
        <f t="shared" si="4"/>
        <v>4.6951211516500772E-2</v>
      </c>
      <c r="K15" s="6" t="str">
        <f t="shared" si="5"/>
        <v xml:space="preserve"> </v>
      </c>
      <c r="L15" s="41"/>
      <c r="M15" s="45">
        <f t="shared" si="6"/>
        <v>0.1533742331288343</v>
      </c>
    </row>
    <row r="16" spans="1:13" x14ac:dyDescent="0.3">
      <c r="A16" s="66" t="s">
        <v>89</v>
      </c>
      <c r="B16" s="67">
        <v>0.22469999999999998</v>
      </c>
      <c r="C16" s="94">
        <f t="shared" si="0"/>
        <v>3.6633022581323366E-2</v>
      </c>
      <c r="E16" s="84">
        <v>0.1888</v>
      </c>
      <c r="F16" s="69">
        <f t="shared" si="1"/>
        <v>3.4096007117722142E-2</v>
      </c>
      <c r="H16" s="45">
        <f t="shared" si="2"/>
        <v>-3.5899999999999987E-2</v>
      </c>
      <c r="I16" s="39">
        <f t="shared" si="3"/>
        <v>3.5899999999999987E-2</v>
      </c>
      <c r="J16" s="39">
        <f t="shared" si="4"/>
        <v>4.9985033239686449E-2</v>
      </c>
      <c r="K16" s="6" t="str">
        <f t="shared" si="5"/>
        <v xml:space="preserve"> </v>
      </c>
      <c r="L16" s="41"/>
      <c r="M16" s="45">
        <f t="shared" si="6"/>
        <v>-0.15976858032932795</v>
      </c>
    </row>
    <row r="17" spans="1:13" x14ac:dyDescent="0.3">
      <c r="A17" s="66" t="s">
        <v>90</v>
      </c>
      <c r="B17" s="67">
        <v>0.18469999999999998</v>
      </c>
      <c r="C17" s="94">
        <f t="shared" si="0"/>
        <v>3.4058733500180995E-2</v>
      </c>
      <c r="E17" s="84">
        <v>0.19020000000000001</v>
      </c>
      <c r="F17" s="69">
        <f t="shared" si="1"/>
        <v>3.419264517887749E-2</v>
      </c>
      <c r="H17" s="45">
        <f t="shared" si="2"/>
        <v>5.5000000000000326E-3</v>
      </c>
      <c r="I17" s="39">
        <f t="shared" si="3"/>
        <v>5.5000000000000326E-3</v>
      </c>
      <c r="J17" s="39">
        <f t="shared" si="4"/>
        <v>4.8203202242485414E-2</v>
      </c>
      <c r="K17" s="6" t="str">
        <f t="shared" si="5"/>
        <v xml:space="preserve"> </v>
      </c>
      <c r="L17" s="41"/>
      <c r="M17" s="45">
        <f t="shared" si="6"/>
        <v>2.9778018408229742E-2</v>
      </c>
    </row>
    <row r="18" spans="1:13" x14ac:dyDescent="0.3">
      <c r="A18" s="66" t="s">
        <v>91</v>
      </c>
      <c r="B18" s="67">
        <v>0.27690000000000003</v>
      </c>
      <c r="C18" s="94">
        <f t="shared" si="0"/>
        <v>3.9273262837152378E-2</v>
      </c>
      <c r="E18" s="84">
        <v>0.23899999999999999</v>
      </c>
      <c r="F18" s="69">
        <f t="shared" si="1"/>
        <v>3.7156075434512735E-2</v>
      </c>
      <c r="H18" s="45">
        <f t="shared" si="2"/>
        <v>-3.7900000000000045E-2</v>
      </c>
      <c r="I18" s="39">
        <f t="shared" si="3"/>
        <v>3.7900000000000045E-2</v>
      </c>
      <c r="J18" s="39">
        <f t="shared" si="4"/>
        <v>5.3999515306609576E-2</v>
      </c>
      <c r="K18" s="6" t="str">
        <f t="shared" si="5"/>
        <v xml:space="preserve"> </v>
      </c>
      <c r="L18" s="41"/>
      <c r="M18" s="45">
        <f t="shared" si="6"/>
        <v>-0.13687251715420745</v>
      </c>
    </row>
    <row r="19" spans="1:13" x14ac:dyDescent="0.3">
      <c r="A19" s="66" t="s">
        <v>92</v>
      </c>
      <c r="B19" s="67">
        <v>0.1246</v>
      </c>
      <c r="C19" s="94">
        <f t="shared" si="0"/>
        <v>2.8986689454288398E-2</v>
      </c>
      <c r="E19" s="84">
        <v>0.12039999999999999</v>
      </c>
      <c r="F19" s="69">
        <f t="shared" si="1"/>
        <v>2.8352699231101602E-2</v>
      </c>
      <c r="H19" s="45">
        <f t="shared" si="2"/>
        <v>-4.2000000000000093E-3</v>
      </c>
      <c r="I19" s="39">
        <f t="shared" si="3"/>
        <v>4.2000000000000093E-3</v>
      </c>
      <c r="J19" s="39">
        <f t="shared" si="4"/>
        <v>4.0498882609705057E-2</v>
      </c>
      <c r="K19" s="6" t="str">
        <f t="shared" si="5"/>
        <v xml:space="preserve"> </v>
      </c>
      <c r="L19" s="41"/>
      <c r="M19" s="45">
        <f t="shared" si="6"/>
        <v>-3.3707865168539401E-2</v>
      </c>
    </row>
    <row r="20" spans="1:13" x14ac:dyDescent="0.3">
      <c r="A20" s="66" t="s">
        <v>93</v>
      </c>
      <c r="B20" s="67">
        <v>0.1522</v>
      </c>
      <c r="C20" s="94">
        <f t="shared" si="0"/>
        <v>3.1527559777966445E-2</v>
      </c>
      <c r="E20" s="84">
        <v>0.1186</v>
      </c>
      <c r="F20" s="69">
        <f t="shared" si="1"/>
        <v>2.816874022168088E-2</v>
      </c>
      <c r="H20" s="45">
        <f t="shared" si="2"/>
        <v>-3.3600000000000005E-2</v>
      </c>
      <c r="I20" s="39">
        <f t="shared" si="3"/>
        <v>3.3600000000000005E-2</v>
      </c>
      <c r="J20" s="39">
        <f t="shared" si="4"/>
        <v>4.2227614666041476E-2</v>
      </c>
      <c r="K20" s="6" t="str">
        <f t="shared" si="5"/>
        <v xml:space="preserve"> </v>
      </c>
      <c r="L20" s="41"/>
      <c r="M20" s="45">
        <f t="shared" si="6"/>
        <v>-0.22076215505913274</v>
      </c>
    </row>
    <row r="21" spans="1:13" x14ac:dyDescent="0.3">
      <c r="A21" s="70" t="s">
        <v>78</v>
      </c>
      <c r="B21" s="71">
        <v>0.15079999999999999</v>
      </c>
      <c r="C21" s="96">
        <f>SQRT((B21*(1-B21))/$B$12)*TINV(0.05,$B$12)</f>
        <v>3.1408123430489557E-2</v>
      </c>
      <c r="D21" s="73"/>
      <c r="E21" s="88">
        <v>0.19390000000000002</v>
      </c>
      <c r="F21" s="74">
        <f>SQRT((E21*(1-E21))/$E$12)*TINV(0.05,$E$12)</f>
        <v>3.4444661581650458E-2</v>
      </c>
      <c r="G21" s="73"/>
      <c r="H21" s="49">
        <f t="shared" si="2"/>
        <v>4.3100000000000027E-2</v>
      </c>
      <c r="I21" s="50">
        <f t="shared" si="3"/>
        <v>4.3100000000000027E-2</v>
      </c>
      <c r="J21" s="50">
        <f>(((((1-B21)*B21)/B$12)+(((1-E21)*E21)/E$12))^0.5)*(TINV(0.05,B$12+E$12-1))</f>
        <v>4.6558569101102877E-2</v>
      </c>
      <c r="K21" s="7" t="str">
        <f t="shared" si="5"/>
        <v xml:space="preserve"> </v>
      </c>
      <c r="L21" s="51"/>
      <c r="M21" s="49">
        <f t="shared" si="6"/>
        <v>0.28580901856763946</v>
      </c>
    </row>
    <row r="23" spans="1:13" x14ac:dyDescent="0.3">
      <c r="A23" s="77" t="s">
        <v>48</v>
      </c>
      <c r="B23" s="78"/>
      <c r="C23" s="98"/>
      <c r="D23" s="80"/>
      <c r="E23" s="81"/>
      <c r="F23" s="105"/>
      <c r="G23" s="83"/>
      <c r="H23" s="83"/>
      <c r="I23" s="83"/>
      <c r="J23" s="83"/>
      <c r="K23" s="83"/>
      <c r="L23" s="83"/>
      <c r="M23" s="83"/>
    </row>
    <row r="24" spans="1:13" s="55" customFormat="1" x14ac:dyDescent="0.3">
      <c r="A24" s="106"/>
      <c r="B24" s="107"/>
      <c r="C24" s="108"/>
      <c r="D24" s="109"/>
      <c r="E24" s="110"/>
      <c r="F24" s="111"/>
      <c r="G24" s="112"/>
      <c r="H24" s="112"/>
      <c r="I24" s="112"/>
      <c r="J24" s="112"/>
      <c r="K24" s="112"/>
      <c r="L24" s="112"/>
      <c r="M24" s="112"/>
    </row>
    <row r="25" spans="1:13" ht="29.25" customHeight="1" x14ac:dyDescent="0.3">
      <c r="A25" s="62" t="s">
        <v>96</v>
      </c>
      <c r="B25" s="113"/>
    </row>
    <row r="26" spans="1:13" ht="27" customHeight="1" x14ac:dyDescent="0.3">
      <c r="A26" s="62" t="s">
        <v>111</v>
      </c>
    </row>
    <row r="27" spans="1:13" x14ac:dyDescent="0.3">
      <c r="A27" s="62"/>
    </row>
    <row r="28" spans="1:13" ht="48" x14ac:dyDescent="0.3">
      <c r="A28" s="20"/>
      <c r="B28" s="21"/>
      <c r="C28" s="22"/>
      <c r="D28" s="22"/>
      <c r="E28" s="23"/>
      <c r="F28" s="27"/>
      <c r="G28" s="24"/>
      <c r="H28" s="25" t="s">
        <v>6</v>
      </c>
      <c r="I28" s="26" t="s">
        <v>19</v>
      </c>
      <c r="J28" s="26" t="s">
        <v>20</v>
      </c>
      <c r="K28" s="25" t="s">
        <v>7</v>
      </c>
      <c r="L28" s="25"/>
      <c r="M28" s="5" t="s">
        <v>8</v>
      </c>
    </row>
    <row r="29" spans="1:13" ht="46.5" customHeight="1" x14ac:dyDescent="0.3">
      <c r="A29" s="30"/>
      <c r="B29" s="31" t="s">
        <v>62</v>
      </c>
      <c r="C29" s="32" t="s">
        <v>9</v>
      </c>
      <c r="D29" s="32"/>
      <c r="E29" s="31" t="s">
        <v>63</v>
      </c>
      <c r="F29" s="35" t="s">
        <v>9</v>
      </c>
      <c r="G29" s="33"/>
      <c r="H29" s="33" t="s">
        <v>10</v>
      </c>
      <c r="I29" s="34"/>
      <c r="J29" s="34"/>
      <c r="K29" s="33" t="s">
        <v>10</v>
      </c>
      <c r="L29" s="33"/>
      <c r="M29" s="33" t="s">
        <v>10</v>
      </c>
    </row>
    <row r="30" spans="1:13" x14ac:dyDescent="0.3">
      <c r="A30" s="63" t="s">
        <v>11</v>
      </c>
      <c r="B30" s="64">
        <v>468</v>
      </c>
      <c r="C30" s="59"/>
      <c r="E30" s="65">
        <v>471</v>
      </c>
    </row>
    <row r="31" spans="1:13" x14ac:dyDescent="0.3">
      <c r="A31" s="63" t="s">
        <v>12</v>
      </c>
      <c r="B31" s="64">
        <v>359</v>
      </c>
      <c r="C31" s="59"/>
      <c r="E31" s="65">
        <v>355.6</v>
      </c>
    </row>
    <row r="33" spans="1:13" x14ac:dyDescent="0.3">
      <c r="A33" s="66" t="s">
        <v>87</v>
      </c>
      <c r="B33" s="67">
        <v>0.46729999999999999</v>
      </c>
      <c r="C33" s="94">
        <f>SQRT((B33*(1-B33))/$B$31)*TINV(0.05,$B$31)</f>
        <v>5.1785325536738619E-2</v>
      </c>
      <c r="E33" s="84">
        <v>0.45649999999999996</v>
      </c>
      <c r="F33" s="69">
        <f>SQRT((E33*(1-E33))/$E$31)*TINV(0.05,$E$31)</f>
        <v>5.1948204007455576E-2</v>
      </c>
      <c r="H33" s="45">
        <f>E33-B33</f>
        <v>-1.0800000000000032E-2</v>
      </c>
      <c r="I33" s="39">
        <f>(((H33)^2)^0.5)</f>
        <v>1.0800000000000032E-2</v>
      </c>
      <c r="J33" s="39">
        <f>(((((1-B33)*B33)/B$31)+(((1-E33)*E33)/E$31))^0.5)*(TINV(0.05,B$31+E$31-1))</f>
        <v>7.3226391607273636E-2</v>
      </c>
      <c r="K33" s="6" t="str">
        <f>IF(I33&gt;J33,"*"," ")</f>
        <v xml:space="preserve"> </v>
      </c>
      <c r="L33" s="41"/>
      <c r="M33" s="45">
        <f>(E33-B33)/B33</f>
        <v>-2.311149154718603E-2</v>
      </c>
    </row>
    <row r="34" spans="1:13" x14ac:dyDescent="0.3">
      <c r="A34" s="66" t="s">
        <v>88</v>
      </c>
      <c r="B34" s="67">
        <v>0.21210000000000001</v>
      </c>
      <c r="C34" s="94">
        <f t="shared" ref="C34:C39" si="7">SQRT((B34*(1-B34))/$B$31)*TINV(0.05,$B$31)</f>
        <v>4.2430031704416733E-2</v>
      </c>
      <c r="E34" s="84">
        <v>0.24</v>
      </c>
      <c r="F34" s="69">
        <f t="shared" ref="F34:F39" si="8">SQRT((E34*(1-E34))/$E$31)*TINV(0.05,$E$31)</f>
        <v>4.4541289833445859E-2</v>
      </c>
      <c r="H34" s="45">
        <f t="shared" ref="H34:H40" si="9">E34-B34</f>
        <v>2.789999999999998E-2</v>
      </c>
      <c r="I34" s="39">
        <f t="shared" ref="I34:I40" si="10">(((H34)^2)^0.5)</f>
        <v>2.789999999999998E-2</v>
      </c>
      <c r="J34" s="39">
        <f t="shared" ref="J34:J39" si="11">(((((1-B34)*B34)/B$31)+(((1-E34)*E34)/E$31))^0.5)*(TINV(0.05,B$31+E$31-1))</f>
        <v>6.1411762621375321E-2</v>
      </c>
      <c r="K34" s="6" t="str">
        <f t="shared" ref="K34:K40" si="12">IF(I34&gt;J34,"*"," ")</f>
        <v xml:space="preserve"> </v>
      </c>
      <c r="L34" s="41"/>
      <c r="M34" s="45">
        <f t="shared" ref="M34:M40" si="13">(E34-B34)/B34</f>
        <v>0.13154172560113145</v>
      </c>
    </row>
    <row r="35" spans="1:13" x14ac:dyDescent="0.3">
      <c r="A35" s="66" t="s">
        <v>89</v>
      </c>
      <c r="B35" s="67">
        <v>0.25519999999999998</v>
      </c>
      <c r="C35" s="94">
        <f t="shared" si="7"/>
        <v>4.5250943702690657E-2</v>
      </c>
      <c r="E35" s="84">
        <v>0.2165</v>
      </c>
      <c r="F35" s="69">
        <f t="shared" si="8"/>
        <v>4.2953526265808978E-2</v>
      </c>
      <c r="H35" s="45">
        <f t="shared" si="9"/>
        <v>-3.8699999999999984E-2</v>
      </c>
      <c r="I35" s="39">
        <f t="shared" si="10"/>
        <v>3.8699999999999984E-2</v>
      </c>
      <c r="J35" s="39">
        <f t="shared" si="11"/>
        <v>6.2285400581884046E-2</v>
      </c>
      <c r="K35" s="6" t="str">
        <f t="shared" si="12"/>
        <v xml:space="preserve"> </v>
      </c>
      <c r="L35" s="41"/>
      <c r="M35" s="45">
        <f t="shared" si="13"/>
        <v>-0.15164576802507831</v>
      </c>
    </row>
    <row r="36" spans="1:13" x14ac:dyDescent="0.3">
      <c r="A36" s="66" t="s">
        <v>90</v>
      </c>
      <c r="B36" s="67">
        <v>0.1883</v>
      </c>
      <c r="C36" s="94">
        <f t="shared" si="7"/>
        <v>4.0577978226421632E-2</v>
      </c>
      <c r="E36" s="84">
        <v>0.17749999999999999</v>
      </c>
      <c r="F36" s="69">
        <f t="shared" si="8"/>
        <v>3.9849007055204652E-2</v>
      </c>
      <c r="H36" s="45">
        <f t="shared" si="9"/>
        <v>-1.0800000000000004E-2</v>
      </c>
      <c r="I36" s="39">
        <f t="shared" si="10"/>
        <v>1.0800000000000004E-2</v>
      </c>
      <c r="J36" s="39">
        <f t="shared" si="11"/>
        <v>5.677638637339754E-2</v>
      </c>
      <c r="K36" s="6" t="str">
        <f t="shared" si="12"/>
        <v xml:space="preserve"> </v>
      </c>
      <c r="L36" s="41"/>
      <c r="M36" s="45">
        <f t="shared" si="13"/>
        <v>-5.73552841210834E-2</v>
      </c>
    </row>
    <row r="37" spans="1:13" x14ac:dyDescent="0.3">
      <c r="A37" s="66" t="s">
        <v>91</v>
      </c>
      <c r="B37" s="67">
        <v>0.19359999999999999</v>
      </c>
      <c r="C37" s="94">
        <f t="shared" si="7"/>
        <v>4.1010532444308925E-2</v>
      </c>
      <c r="E37" s="84">
        <v>0.1696</v>
      </c>
      <c r="F37" s="69">
        <f t="shared" si="8"/>
        <v>3.9138751375880319E-2</v>
      </c>
      <c r="H37" s="45">
        <f t="shared" si="9"/>
        <v>-2.3999999999999994E-2</v>
      </c>
      <c r="I37" s="39">
        <f t="shared" si="10"/>
        <v>2.3999999999999994E-2</v>
      </c>
      <c r="J37" s="39">
        <f t="shared" si="11"/>
        <v>5.6593480052222159E-2</v>
      </c>
      <c r="K37" s="6" t="str">
        <f t="shared" si="12"/>
        <v xml:space="preserve"> </v>
      </c>
      <c r="L37" s="41"/>
      <c r="M37" s="45">
        <f t="shared" si="13"/>
        <v>-0.12396694214876031</v>
      </c>
    </row>
    <row r="38" spans="1:13" x14ac:dyDescent="0.3">
      <c r="A38" s="66" t="s">
        <v>92</v>
      </c>
      <c r="B38" s="67">
        <v>0.1052</v>
      </c>
      <c r="C38" s="94">
        <f t="shared" si="7"/>
        <v>3.1844785609235406E-2</v>
      </c>
      <c r="E38" s="84">
        <v>9.3100000000000002E-2</v>
      </c>
      <c r="F38" s="69">
        <f t="shared" si="8"/>
        <v>3.0304345844980689E-2</v>
      </c>
      <c r="H38" s="45">
        <f t="shared" si="9"/>
        <v>-1.21E-2</v>
      </c>
      <c r="I38" s="39">
        <f t="shared" si="10"/>
        <v>1.21E-2</v>
      </c>
      <c r="J38" s="39">
        <f t="shared" si="11"/>
        <v>4.3885071230992737E-2</v>
      </c>
      <c r="K38" s="6" t="str">
        <f t="shared" si="12"/>
        <v xml:space="preserve"> </v>
      </c>
      <c r="L38" s="41"/>
      <c r="M38" s="45">
        <f t="shared" si="13"/>
        <v>-0.1150190114068441</v>
      </c>
    </row>
    <row r="39" spans="1:13" x14ac:dyDescent="0.3">
      <c r="A39" s="66" t="s">
        <v>93</v>
      </c>
      <c r="B39" s="67">
        <v>8.8399999999999992E-2</v>
      </c>
      <c r="C39" s="94">
        <f t="shared" si="7"/>
        <v>2.9464275221109268E-2</v>
      </c>
      <c r="E39" s="84">
        <v>7.6499999999999999E-2</v>
      </c>
      <c r="F39" s="69">
        <f t="shared" si="8"/>
        <v>2.7720402996389878E-2</v>
      </c>
      <c r="H39" s="45">
        <f t="shared" si="9"/>
        <v>-1.1899999999999994E-2</v>
      </c>
      <c r="I39" s="39">
        <f t="shared" si="10"/>
        <v>1.1899999999999994E-2</v>
      </c>
      <c r="J39" s="39">
        <f t="shared" si="11"/>
        <v>4.0385922023194631E-2</v>
      </c>
      <c r="K39" s="6" t="str">
        <f t="shared" si="12"/>
        <v xml:space="preserve"> </v>
      </c>
      <c r="L39" s="41"/>
      <c r="M39" s="45">
        <f t="shared" si="13"/>
        <v>-0.13461538461538455</v>
      </c>
    </row>
    <row r="40" spans="1:13" x14ac:dyDescent="0.3">
      <c r="A40" s="70" t="s">
        <v>78</v>
      </c>
      <c r="B40" s="71">
        <v>0.15079999999999999</v>
      </c>
      <c r="C40" s="96">
        <f>SQRT((B40*(1-B40))/$B$31)*TINV(0.05,$B$31)</f>
        <v>3.7142671327304352E-2</v>
      </c>
      <c r="D40" s="73"/>
      <c r="E40" s="88">
        <v>0.19649999999999998</v>
      </c>
      <c r="F40" s="74">
        <f>SQRT((E40*(1-E40))/$E$31)*TINV(0.05,$E$31)</f>
        <v>4.1440462157272637E-2</v>
      </c>
      <c r="G40" s="73"/>
      <c r="H40" s="49">
        <f t="shared" si="9"/>
        <v>4.5699999999999991E-2</v>
      </c>
      <c r="I40" s="50">
        <f t="shared" si="10"/>
        <v>4.5699999999999991E-2</v>
      </c>
      <c r="J40" s="50">
        <f>(((((1-B40)*B40)/B$31)+(((1-E40)*E40)/E$31))^0.5)*(TINV(0.05,B$31+E$31-1))</f>
        <v>5.5555230025605411E-2</v>
      </c>
      <c r="K40" s="7" t="str">
        <f t="shared" si="12"/>
        <v xml:space="preserve"> </v>
      </c>
      <c r="L40" s="51"/>
      <c r="M40" s="49">
        <f t="shared" si="13"/>
        <v>0.30305039787798405</v>
      </c>
    </row>
    <row r="41" spans="1:13" x14ac:dyDescent="0.3">
      <c r="A41" s="115"/>
      <c r="B41" s="116"/>
      <c r="C41" s="117"/>
      <c r="D41" s="118"/>
      <c r="E41" s="114"/>
      <c r="F41" s="69"/>
      <c r="G41" s="118"/>
      <c r="H41" s="46"/>
      <c r="I41" s="43"/>
      <c r="J41" s="43"/>
      <c r="K41" s="6"/>
      <c r="L41" s="44"/>
      <c r="M41" s="46"/>
    </row>
    <row r="42" spans="1:13" ht="27" customHeight="1" x14ac:dyDescent="0.3">
      <c r="A42" s="62" t="s">
        <v>96</v>
      </c>
      <c r="B42" s="116"/>
      <c r="C42" s="117"/>
      <c r="D42" s="118"/>
      <c r="E42" s="114"/>
      <c r="F42" s="69"/>
      <c r="G42" s="118"/>
      <c r="H42" s="46"/>
      <c r="I42" s="43"/>
      <c r="J42" s="43"/>
      <c r="K42" s="6"/>
      <c r="L42" s="44"/>
      <c r="M42" s="46"/>
    </row>
    <row r="43" spans="1:13" ht="29.25" customHeight="1" x14ac:dyDescent="0.3">
      <c r="A43" s="62" t="s">
        <v>58</v>
      </c>
    </row>
    <row r="44" spans="1:13" x14ac:dyDescent="0.3">
      <c r="A44" s="62"/>
    </row>
    <row r="45" spans="1:13" ht="48" x14ac:dyDescent="0.3">
      <c r="A45" s="20"/>
      <c r="B45" s="21"/>
      <c r="C45" s="22"/>
      <c r="D45" s="22"/>
      <c r="E45" s="23"/>
      <c r="F45" s="27"/>
      <c r="G45" s="24"/>
      <c r="H45" s="25" t="s">
        <v>6</v>
      </c>
      <c r="I45" s="26" t="s">
        <v>19</v>
      </c>
      <c r="J45" s="26" t="s">
        <v>20</v>
      </c>
      <c r="K45" s="25" t="s">
        <v>7</v>
      </c>
      <c r="L45" s="25"/>
      <c r="M45" s="5" t="s">
        <v>8</v>
      </c>
    </row>
    <row r="46" spans="1:13" ht="44.25" customHeight="1" x14ac:dyDescent="0.3">
      <c r="A46" s="30"/>
      <c r="B46" s="31" t="s">
        <v>62</v>
      </c>
      <c r="C46" s="32" t="s">
        <v>9</v>
      </c>
      <c r="D46" s="32"/>
      <c r="E46" s="31" t="s">
        <v>63</v>
      </c>
      <c r="F46" s="35" t="s">
        <v>9</v>
      </c>
      <c r="G46" s="33"/>
      <c r="H46" s="33" t="s">
        <v>10</v>
      </c>
      <c r="I46" s="34"/>
      <c r="J46" s="34"/>
      <c r="K46" s="33" t="s">
        <v>10</v>
      </c>
      <c r="L46" s="33"/>
      <c r="M46" s="33" t="s">
        <v>10</v>
      </c>
    </row>
    <row r="47" spans="1:13" x14ac:dyDescent="0.3">
      <c r="A47" s="63" t="s">
        <v>11</v>
      </c>
      <c r="B47" s="64">
        <v>127</v>
      </c>
      <c r="C47" s="59"/>
      <c r="E47" s="65">
        <v>130</v>
      </c>
    </row>
    <row r="48" spans="1:13" x14ac:dyDescent="0.3">
      <c r="A48" s="63" t="s">
        <v>12</v>
      </c>
      <c r="B48" s="64">
        <v>100</v>
      </c>
      <c r="C48" s="59"/>
      <c r="E48" s="65">
        <v>108.4</v>
      </c>
    </row>
    <row r="50" spans="1:13" x14ac:dyDescent="0.3">
      <c r="A50" s="66" t="s">
        <v>87</v>
      </c>
      <c r="B50" s="67">
        <v>0.1794</v>
      </c>
      <c r="C50" s="94">
        <f>SQRT((B50*(1-B50))/$B$48)*TINV(0.05,$B$48)</f>
        <v>7.6122388878800296E-2</v>
      </c>
      <c r="E50" s="84">
        <v>0.22070000000000001</v>
      </c>
      <c r="F50" s="69">
        <f>SQRT((E50*(1-E50))/$E$48)*TINV(0.05,$E$48)</f>
        <v>7.8955161394502441E-2</v>
      </c>
      <c r="H50" s="45">
        <f>E50-B50</f>
        <v>4.1300000000000003E-2</v>
      </c>
      <c r="I50" s="39">
        <f>(((H50)^2)^0.5)</f>
        <v>4.1300000000000003E-2</v>
      </c>
      <c r="J50" s="39">
        <f>(((((1-B50)*B50)/B$48)+(((1-E50)*E50)/E$48))^0.5)*(TINV(0.05,B$48+E$48-1))</f>
        <v>0.10903596607682531</v>
      </c>
      <c r="K50" s="6" t="str">
        <f>IF(I50&gt;J50,"*"," ")</f>
        <v xml:space="preserve"> </v>
      </c>
      <c r="L50" s="41"/>
      <c r="M50" s="45">
        <f>(E50-B50)/B50</f>
        <v>0.23021181716833891</v>
      </c>
    </row>
    <row r="51" spans="1:13" x14ac:dyDescent="0.3">
      <c r="A51" s="66" t="s">
        <v>88</v>
      </c>
      <c r="B51" s="67">
        <v>4.3200000000000002E-2</v>
      </c>
      <c r="C51" s="94">
        <f t="shared" ref="C51:C56" si="14">SQRT((B51*(1-B51))/$B$48)*TINV(0.05,$B$48)</f>
        <v>4.0335541340352797E-2</v>
      </c>
      <c r="E51" s="84">
        <v>9.1999999999999998E-2</v>
      </c>
      <c r="F51" s="69">
        <f t="shared" ref="F51:F56" si="15">SQRT((E51*(1-E51))/$E$48)*TINV(0.05,$E$48)</f>
        <v>5.5025482428620084E-2</v>
      </c>
      <c r="H51" s="45">
        <f t="shared" ref="H51:H57" si="16">E51-B51</f>
        <v>4.8799999999999996E-2</v>
      </c>
      <c r="I51" s="39">
        <f t="shared" ref="I51:I57" si="17">(((H51)^2)^0.5)</f>
        <v>4.8799999999999996E-2</v>
      </c>
      <c r="J51" s="39">
        <f t="shared" ref="J51:J56" si="18">(((((1-B51)*B51)/B$48)+(((1-E51)*E51)/E$48))^0.5)*(TINV(0.05,B$48+E$48-1))</f>
        <v>6.7836601086938647E-2</v>
      </c>
      <c r="K51" s="6" t="str">
        <f t="shared" ref="K51:K57" si="19">IF(I51&gt;J51,"*"," ")</f>
        <v xml:space="preserve"> </v>
      </c>
      <c r="L51" s="41"/>
      <c r="M51" s="45">
        <f t="shared" ref="M51:M57" si="20">(E51-B51)/B51</f>
        <v>1.1296296296296295</v>
      </c>
    </row>
    <row r="52" spans="1:13" x14ac:dyDescent="0.3">
      <c r="A52" s="66" t="s">
        <v>89</v>
      </c>
      <c r="B52" s="67">
        <v>0.13619999999999999</v>
      </c>
      <c r="C52" s="94">
        <f t="shared" si="14"/>
        <v>6.8050385042023889E-2</v>
      </c>
      <c r="E52" s="84">
        <v>0.12869999999999998</v>
      </c>
      <c r="F52" s="69">
        <f t="shared" si="15"/>
        <v>6.3752930328082463E-2</v>
      </c>
      <c r="H52" s="45">
        <f t="shared" si="16"/>
        <v>-7.5000000000000067E-3</v>
      </c>
      <c r="I52" s="39">
        <f t="shared" si="17"/>
        <v>7.5000000000000067E-3</v>
      </c>
      <c r="J52" s="39">
        <f t="shared" si="18"/>
        <v>9.2701218345726435E-2</v>
      </c>
      <c r="K52" s="6" t="str">
        <f t="shared" si="19"/>
        <v xml:space="preserve"> </v>
      </c>
      <c r="L52" s="41"/>
      <c r="M52" s="45">
        <f t="shared" si="20"/>
        <v>-5.5066079295154238E-2</v>
      </c>
    </row>
    <row r="53" spans="1:13" x14ac:dyDescent="0.3">
      <c r="A53" s="66" t="s">
        <v>90</v>
      </c>
      <c r="B53" s="67">
        <v>0.16690000000000002</v>
      </c>
      <c r="C53" s="94">
        <f t="shared" si="14"/>
        <v>7.3979632364903167E-2</v>
      </c>
      <c r="E53" s="84">
        <v>0.2208</v>
      </c>
      <c r="F53" s="69">
        <f t="shared" si="15"/>
        <v>7.896797972443359E-2</v>
      </c>
      <c r="H53" s="45">
        <f t="shared" si="16"/>
        <v>5.3899999999999976E-2</v>
      </c>
      <c r="I53" s="39">
        <f t="shared" si="17"/>
        <v>5.3899999999999976E-2</v>
      </c>
      <c r="J53" s="39">
        <f t="shared" si="18"/>
        <v>0.10757902396530038</v>
      </c>
      <c r="K53" s="6" t="str">
        <f t="shared" si="19"/>
        <v xml:space="preserve"> </v>
      </c>
      <c r="L53" s="41"/>
      <c r="M53" s="45">
        <f t="shared" si="20"/>
        <v>0.32294787297783084</v>
      </c>
    </row>
    <row r="54" spans="1:13" x14ac:dyDescent="0.3">
      <c r="A54" s="66" t="s">
        <v>91</v>
      </c>
      <c r="B54" s="67">
        <v>0.53920000000000001</v>
      </c>
      <c r="C54" s="94">
        <f t="shared" si="14"/>
        <v>9.88932410137153E-2</v>
      </c>
      <c r="E54" s="84">
        <v>0.43200000000000005</v>
      </c>
      <c r="F54" s="69">
        <f t="shared" si="15"/>
        <v>9.4306811613873651E-2</v>
      </c>
      <c r="H54" s="45">
        <f t="shared" si="16"/>
        <v>-0.10719999999999996</v>
      </c>
      <c r="I54" s="39">
        <f t="shared" si="17"/>
        <v>0.10719999999999996</v>
      </c>
      <c r="J54" s="39">
        <f t="shared" si="18"/>
        <v>0.13585056401384873</v>
      </c>
      <c r="K54" s="6" t="str">
        <f t="shared" si="19"/>
        <v xml:space="preserve"> </v>
      </c>
      <c r="L54" s="41"/>
      <c r="M54" s="45">
        <f t="shared" si="20"/>
        <v>-0.19881305637982188</v>
      </c>
    </row>
    <row r="55" spans="1:13" x14ac:dyDescent="0.3">
      <c r="A55" s="66" t="s">
        <v>92</v>
      </c>
      <c r="B55" s="67">
        <v>0.18359999999999999</v>
      </c>
      <c r="C55" s="94">
        <f t="shared" si="14"/>
        <v>7.6810973552423542E-2</v>
      </c>
      <c r="E55" s="84">
        <v>0.17899999999999999</v>
      </c>
      <c r="F55" s="69">
        <f t="shared" si="15"/>
        <v>7.2983571993637059E-2</v>
      </c>
      <c r="H55" s="45">
        <f t="shared" si="16"/>
        <v>-4.599999999999993E-3</v>
      </c>
      <c r="I55" s="39">
        <f t="shared" si="17"/>
        <v>4.599999999999993E-3</v>
      </c>
      <c r="J55" s="39">
        <f t="shared" si="18"/>
        <v>0.10533407180955125</v>
      </c>
      <c r="K55" s="6" t="str">
        <f t="shared" si="19"/>
        <v xml:space="preserve"> </v>
      </c>
      <c r="L55" s="41"/>
      <c r="M55" s="45">
        <f t="shared" si="20"/>
        <v>-2.5054466230936785E-2</v>
      </c>
    </row>
    <row r="56" spans="1:13" x14ac:dyDescent="0.3">
      <c r="A56" s="66" t="s">
        <v>93</v>
      </c>
      <c r="B56" s="67">
        <v>0.35549999999999998</v>
      </c>
      <c r="C56" s="94">
        <f t="shared" si="14"/>
        <v>9.4965683117019223E-2</v>
      </c>
      <c r="E56" s="84">
        <v>0.25290000000000001</v>
      </c>
      <c r="F56" s="69">
        <f t="shared" si="15"/>
        <v>8.275434465991667E-2</v>
      </c>
      <c r="H56" s="45">
        <f t="shared" si="16"/>
        <v>-0.10259999999999997</v>
      </c>
      <c r="I56" s="39">
        <f t="shared" si="17"/>
        <v>0.10259999999999997</v>
      </c>
      <c r="J56" s="39">
        <f t="shared" si="18"/>
        <v>0.12521992417757674</v>
      </c>
      <c r="K56" s="6" t="str">
        <f t="shared" si="19"/>
        <v xml:space="preserve"> </v>
      </c>
      <c r="L56" s="41"/>
      <c r="M56" s="45">
        <f t="shared" si="20"/>
        <v>-0.28860759493670879</v>
      </c>
    </row>
    <row r="57" spans="1:13" x14ac:dyDescent="0.3">
      <c r="A57" s="70" t="s">
        <v>78</v>
      </c>
      <c r="B57" s="71">
        <v>0.11449999999999999</v>
      </c>
      <c r="C57" s="96">
        <f>SQRT((B57*(1-B57))/$B$48)*TINV(0.05,$B$48)</f>
        <v>6.3173139335202758E-2</v>
      </c>
      <c r="D57" s="73"/>
      <c r="E57" s="88">
        <v>0.1265</v>
      </c>
      <c r="F57" s="74">
        <f>SQRT((E57*(1-E57))/$E$48)*TINV(0.05,$E$48)</f>
        <v>6.3285430441960888E-2</v>
      </c>
      <c r="G57" s="73"/>
      <c r="H57" s="49">
        <f t="shared" si="16"/>
        <v>1.2000000000000011E-2</v>
      </c>
      <c r="I57" s="50">
        <f t="shared" si="17"/>
        <v>1.2000000000000011E-2</v>
      </c>
      <c r="J57" s="50">
        <f>(((((1-B57)*B57)/B$48)+(((1-E57)*E57)/E$48))^0.5)*(TINV(0.05,B$48+E$48-1))</f>
        <v>8.8897591592164316E-2</v>
      </c>
      <c r="K57" s="7" t="str">
        <f t="shared" si="19"/>
        <v xml:space="preserve"> </v>
      </c>
      <c r="L57" s="51"/>
      <c r="M57" s="49">
        <f t="shared" si="20"/>
        <v>0.10480349344978176</v>
      </c>
    </row>
    <row r="58" spans="1:13" x14ac:dyDescent="0.3">
      <c r="A58" s="115"/>
      <c r="B58" s="116"/>
      <c r="C58" s="117"/>
      <c r="D58" s="118"/>
      <c r="E58" s="114"/>
      <c r="F58" s="69"/>
      <c r="G58" s="118"/>
      <c r="H58" s="46"/>
      <c r="I58" s="43"/>
      <c r="J58" s="43"/>
      <c r="K58" s="6"/>
      <c r="L58" s="44"/>
      <c r="M58" s="4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201</v>
      </c>
    </row>
    <row r="4" spans="1:13" ht="18.75" x14ac:dyDescent="0.25">
      <c r="A4" s="61" t="s">
        <v>113</v>
      </c>
    </row>
    <row r="6" spans="1:13" ht="25.5" x14ac:dyDescent="0.25">
      <c r="A6" s="62" t="s">
        <v>97</v>
      </c>
    </row>
    <row r="7" spans="1:13" ht="15" x14ac:dyDescent="0.25">
      <c r="A7" s="62" t="s">
        <v>110</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650</v>
      </c>
      <c r="E11" s="65">
        <v>656</v>
      </c>
      <c r="I11" s="137"/>
      <c r="J11" s="137"/>
      <c r="L11" s="41"/>
      <c r="M11" s="41"/>
    </row>
    <row r="12" spans="1:13" x14ac:dyDescent="0.3">
      <c r="A12" s="63" t="s">
        <v>12</v>
      </c>
      <c r="B12" s="64">
        <v>501.1</v>
      </c>
      <c r="E12" s="65">
        <v>508.5</v>
      </c>
      <c r="I12" s="137"/>
      <c r="J12" s="137"/>
      <c r="L12" s="41"/>
      <c r="M12" s="41"/>
    </row>
    <row r="14" spans="1:13" x14ac:dyDescent="0.3">
      <c r="A14" s="66" t="s">
        <v>87</v>
      </c>
      <c r="B14" s="67">
        <v>0.39450000000000002</v>
      </c>
      <c r="C14" s="94">
        <f t="shared" ref="C14:C21" si="0">SQRT((B14*(1-B14))/$B$12)*TINV(0.05,$B$12)</f>
        <v>4.2896010504240786E-2</v>
      </c>
      <c r="E14" s="84">
        <v>0.32530000000000003</v>
      </c>
      <c r="F14" s="69">
        <f t="shared" ref="F14:F21" si="1">SQRT((E14*(1-E14))/$E$12)*TINV(0.05,$E$12)</f>
        <v>4.0816517141763813E-2</v>
      </c>
      <c r="H14" s="45">
        <f t="shared" ref="H14:H21" si="2">E14-B14</f>
        <v>-6.9199999999999984E-2</v>
      </c>
      <c r="I14" s="39">
        <f t="shared" ref="I14:I21" si="3">(((H14)^2)^0.5)</f>
        <v>6.9199999999999984E-2</v>
      </c>
      <c r="J14" s="39">
        <f t="shared" ref="J14:J21" si="4">(((((1-B14)*B14)/B$12)+(((1-E14)*E14)/E$12))^0.5)*(TINV(0.05,B$12+E$12-1))</f>
        <v>5.9140861512307637E-2</v>
      </c>
      <c r="K14" s="36" t="str">
        <f t="shared" ref="K14:K21" si="5">IF(I14&gt;J14,"*"," ")</f>
        <v>*</v>
      </c>
      <c r="L14" s="41"/>
      <c r="M14" s="45">
        <f t="shared" ref="M14:M21" si="6">(E14-B14)/B14</f>
        <v>-0.17541191381495558</v>
      </c>
    </row>
    <row r="15" spans="1:13" x14ac:dyDescent="0.3">
      <c r="A15" s="66" t="s">
        <v>88</v>
      </c>
      <c r="B15" s="67">
        <v>0.1201</v>
      </c>
      <c r="C15" s="94">
        <f t="shared" si="0"/>
        <v>2.8531492339887408E-2</v>
      </c>
      <c r="E15" s="84">
        <v>0.1042</v>
      </c>
      <c r="F15" s="69">
        <f t="shared" si="1"/>
        <v>2.6618154750029918E-2</v>
      </c>
      <c r="H15" s="45">
        <f t="shared" si="2"/>
        <v>-1.5899999999999997E-2</v>
      </c>
      <c r="I15" s="39">
        <f t="shared" si="3"/>
        <v>1.5899999999999997E-2</v>
      </c>
      <c r="J15" s="39">
        <f t="shared" si="4"/>
        <v>3.8973287707316819E-2</v>
      </c>
      <c r="K15" s="6" t="str">
        <f t="shared" si="5"/>
        <v xml:space="preserve"> </v>
      </c>
      <c r="L15" s="41"/>
      <c r="M15" s="45">
        <f t="shared" si="6"/>
        <v>-0.1323896752706078</v>
      </c>
    </row>
    <row r="16" spans="1:13" x14ac:dyDescent="0.3">
      <c r="A16" s="66" t="s">
        <v>89</v>
      </c>
      <c r="B16" s="67">
        <v>0.27440000000000003</v>
      </c>
      <c r="C16" s="94">
        <f t="shared" si="0"/>
        <v>3.9163095892477934E-2</v>
      </c>
      <c r="E16" s="84">
        <v>0.22109999999999999</v>
      </c>
      <c r="F16" s="69">
        <f t="shared" si="1"/>
        <v>3.6155450750996791E-2</v>
      </c>
      <c r="H16" s="45">
        <f t="shared" si="2"/>
        <v>-5.3300000000000042E-2</v>
      </c>
      <c r="I16" s="39">
        <f t="shared" si="3"/>
        <v>5.3300000000000042E-2</v>
      </c>
      <c r="J16" s="39">
        <f t="shared" si="4"/>
        <v>5.3236676618545024E-2</v>
      </c>
      <c r="K16" s="36" t="str">
        <f t="shared" si="5"/>
        <v>*</v>
      </c>
      <c r="L16" s="41"/>
      <c r="M16" s="45">
        <f t="shared" si="6"/>
        <v>-0.19424198250728875</v>
      </c>
    </row>
    <row r="17" spans="1:13" x14ac:dyDescent="0.3">
      <c r="A17" s="66" t="s">
        <v>90</v>
      </c>
      <c r="B17" s="67">
        <v>0.1794</v>
      </c>
      <c r="C17" s="94">
        <f t="shared" si="0"/>
        <v>3.3675441726322135E-2</v>
      </c>
      <c r="E17" s="84">
        <v>0.2034</v>
      </c>
      <c r="F17" s="69">
        <f t="shared" si="1"/>
        <v>3.5069872130325558E-2</v>
      </c>
      <c r="H17" s="45">
        <f t="shared" si="2"/>
        <v>2.3999999999999994E-2</v>
      </c>
      <c r="I17" s="39">
        <f t="shared" si="3"/>
        <v>2.3999999999999994E-2</v>
      </c>
      <c r="J17" s="39">
        <f t="shared" si="4"/>
        <v>4.8561972107950747E-2</v>
      </c>
      <c r="K17" s="6" t="str">
        <f t="shared" si="5"/>
        <v xml:space="preserve"> </v>
      </c>
      <c r="L17" s="41"/>
      <c r="M17" s="45">
        <f t="shared" si="6"/>
        <v>0.13377926421404679</v>
      </c>
    </row>
    <row r="18" spans="1:13" x14ac:dyDescent="0.3">
      <c r="A18" s="66" t="s">
        <v>91</v>
      </c>
      <c r="B18" s="67">
        <v>0.2432</v>
      </c>
      <c r="C18" s="94">
        <f t="shared" si="0"/>
        <v>3.7653787946195186E-2</v>
      </c>
      <c r="E18" s="84">
        <v>0.25629999999999997</v>
      </c>
      <c r="F18" s="69">
        <f t="shared" si="1"/>
        <v>3.8037481215336365E-2</v>
      </c>
      <c r="H18" s="45">
        <f t="shared" si="2"/>
        <v>1.3099999999999973E-2</v>
      </c>
      <c r="I18" s="39">
        <f t="shared" si="3"/>
        <v>1.3099999999999973E-2</v>
      </c>
      <c r="J18" s="39">
        <f t="shared" si="4"/>
        <v>5.3458286984034833E-2</v>
      </c>
      <c r="K18" s="6" t="str">
        <f t="shared" si="5"/>
        <v xml:space="preserve"> </v>
      </c>
      <c r="L18" s="41"/>
      <c r="M18" s="45">
        <f t="shared" si="6"/>
        <v>5.3865131578947255E-2</v>
      </c>
    </row>
    <row r="19" spans="1:13" x14ac:dyDescent="0.3">
      <c r="A19" s="66" t="s">
        <v>92</v>
      </c>
      <c r="B19" s="67">
        <v>0.12380000000000001</v>
      </c>
      <c r="C19" s="94">
        <f t="shared" si="0"/>
        <v>2.8906683823439985E-2</v>
      </c>
      <c r="E19" s="84">
        <v>0.13419999999999999</v>
      </c>
      <c r="F19" s="69">
        <f t="shared" si="1"/>
        <v>2.9697754016532064E-2</v>
      </c>
      <c r="H19" s="45">
        <f t="shared" si="2"/>
        <v>1.0399999999999979E-2</v>
      </c>
      <c r="I19" s="39">
        <f t="shared" si="3"/>
        <v>1.0399999999999979E-2</v>
      </c>
      <c r="J19" s="39">
        <f t="shared" si="4"/>
        <v>4.1393663021564504E-2</v>
      </c>
      <c r="K19" s="6" t="str">
        <f t="shared" si="5"/>
        <v xml:space="preserve"> </v>
      </c>
      <c r="L19" s="41"/>
      <c r="M19" s="45">
        <f t="shared" si="6"/>
        <v>8.4006462035541019E-2</v>
      </c>
    </row>
    <row r="20" spans="1:13" x14ac:dyDescent="0.3">
      <c r="A20" s="66" t="s">
        <v>93</v>
      </c>
      <c r="B20" s="67">
        <v>0.11939999999999999</v>
      </c>
      <c r="C20" s="94">
        <f t="shared" si="0"/>
        <v>2.8459536937064933E-2</v>
      </c>
      <c r="E20" s="84">
        <v>0.122</v>
      </c>
      <c r="F20" s="69">
        <f t="shared" si="1"/>
        <v>2.8514498009623412E-2</v>
      </c>
      <c r="H20" s="45">
        <f t="shared" si="2"/>
        <v>2.6000000000000051E-3</v>
      </c>
      <c r="I20" s="39">
        <f t="shared" si="3"/>
        <v>2.6000000000000051E-3</v>
      </c>
      <c r="J20" s="39">
        <f t="shared" si="4"/>
        <v>4.0238408111382296E-2</v>
      </c>
      <c r="K20" s="6" t="str">
        <f t="shared" si="5"/>
        <v xml:space="preserve"> </v>
      </c>
      <c r="L20" s="41"/>
      <c r="M20" s="45">
        <f t="shared" si="6"/>
        <v>2.177554438860976E-2</v>
      </c>
    </row>
    <row r="21" spans="1:13" x14ac:dyDescent="0.3">
      <c r="A21" s="70" t="s">
        <v>78</v>
      </c>
      <c r="B21" s="71">
        <v>0.18289999999999998</v>
      </c>
      <c r="C21" s="96">
        <f t="shared" si="0"/>
        <v>3.3929759668844456E-2</v>
      </c>
      <c r="D21" s="73"/>
      <c r="E21" s="88">
        <v>0.215</v>
      </c>
      <c r="F21" s="74">
        <f t="shared" si="1"/>
        <v>3.5792547945521579E-2</v>
      </c>
      <c r="G21" s="73"/>
      <c r="H21" s="49">
        <f t="shared" si="2"/>
        <v>3.2100000000000017E-2</v>
      </c>
      <c r="I21" s="50">
        <f t="shared" si="3"/>
        <v>3.2100000000000017E-2</v>
      </c>
      <c r="J21" s="50">
        <f t="shared" si="4"/>
        <v>4.9259577637851534E-2</v>
      </c>
      <c r="K21" s="7" t="str">
        <f t="shared" si="5"/>
        <v xml:space="preserve"> </v>
      </c>
      <c r="L21" s="51"/>
      <c r="M21" s="49">
        <f t="shared" si="6"/>
        <v>0.17550574084199028</v>
      </c>
    </row>
    <row r="23" spans="1:13" x14ac:dyDescent="0.3">
      <c r="A23" s="77" t="s">
        <v>48</v>
      </c>
      <c r="B23" s="78"/>
      <c r="C23" s="98"/>
      <c r="D23" s="80"/>
      <c r="E23" s="81"/>
      <c r="F23" s="105"/>
      <c r="G23" s="83"/>
      <c r="H23" s="83"/>
      <c r="I23" s="83"/>
      <c r="J23" s="83"/>
      <c r="K23" s="83"/>
      <c r="L23" s="83"/>
      <c r="M23" s="83"/>
    </row>
    <row r="24" spans="1:13" s="55" customFormat="1" x14ac:dyDescent="0.3">
      <c r="A24" s="106"/>
      <c r="B24" s="107"/>
      <c r="C24" s="108"/>
      <c r="D24" s="109"/>
      <c r="E24" s="110"/>
      <c r="F24" s="111"/>
      <c r="G24" s="112"/>
      <c r="H24" s="112"/>
      <c r="I24" s="112"/>
      <c r="J24" s="112"/>
      <c r="K24" s="112"/>
      <c r="L24" s="112"/>
      <c r="M24" s="112"/>
    </row>
    <row r="25" spans="1:13" ht="32.25" customHeight="1" x14ac:dyDescent="0.3">
      <c r="A25" s="62" t="s">
        <v>97</v>
      </c>
      <c r="B25" s="113"/>
    </row>
    <row r="26" spans="1:13" ht="27" customHeight="1" x14ac:dyDescent="0.3">
      <c r="A26" s="62" t="s">
        <v>111</v>
      </c>
    </row>
    <row r="27" spans="1:13" x14ac:dyDescent="0.3">
      <c r="A27" s="62"/>
    </row>
    <row r="28" spans="1:13" ht="48" x14ac:dyDescent="0.3">
      <c r="A28" s="20"/>
      <c r="B28" s="21"/>
      <c r="C28" s="22"/>
      <c r="D28" s="22"/>
      <c r="E28" s="23"/>
      <c r="F28" s="27"/>
      <c r="G28" s="24"/>
      <c r="H28" s="25" t="s">
        <v>6</v>
      </c>
      <c r="I28" s="26" t="s">
        <v>19</v>
      </c>
      <c r="J28" s="26" t="s">
        <v>20</v>
      </c>
      <c r="K28" s="25" t="s">
        <v>7</v>
      </c>
      <c r="L28" s="25"/>
      <c r="M28" s="5" t="s">
        <v>8</v>
      </c>
    </row>
    <row r="29" spans="1:13" ht="44.25" customHeight="1" x14ac:dyDescent="0.3">
      <c r="A29" s="30"/>
      <c r="B29" s="31" t="s">
        <v>62</v>
      </c>
      <c r="C29" s="32" t="s">
        <v>9</v>
      </c>
      <c r="D29" s="32"/>
      <c r="E29" s="31" t="s">
        <v>63</v>
      </c>
      <c r="F29" s="35" t="s">
        <v>9</v>
      </c>
      <c r="G29" s="33"/>
      <c r="H29" s="33" t="s">
        <v>10</v>
      </c>
      <c r="I29" s="34"/>
      <c r="J29" s="34"/>
      <c r="K29" s="33" t="s">
        <v>10</v>
      </c>
      <c r="L29" s="33"/>
      <c r="M29" s="33" t="s">
        <v>10</v>
      </c>
    </row>
    <row r="30" spans="1:13" x14ac:dyDescent="0.3">
      <c r="A30" s="63" t="s">
        <v>11</v>
      </c>
      <c r="B30" s="64">
        <v>468</v>
      </c>
      <c r="C30" s="59"/>
      <c r="E30" s="65">
        <v>471</v>
      </c>
    </row>
    <row r="31" spans="1:13" x14ac:dyDescent="0.3">
      <c r="A31" s="63" t="s">
        <v>12</v>
      </c>
      <c r="B31" s="64">
        <v>359</v>
      </c>
      <c r="C31" s="59"/>
      <c r="E31" s="65">
        <v>355.6</v>
      </c>
    </row>
    <row r="33" spans="1:13" x14ac:dyDescent="0.3">
      <c r="A33" s="66" t="s">
        <v>87</v>
      </c>
      <c r="B33" s="67">
        <v>0.42520000000000002</v>
      </c>
      <c r="C33" s="94">
        <f>SQRT((B33*(1-B33))/$B$31)*TINV(0.05,$B$31)</f>
        <v>5.1312417881772057E-2</v>
      </c>
      <c r="E33" s="84">
        <v>0.35570000000000002</v>
      </c>
      <c r="F33" s="69">
        <f>SQRT((E33*(1-E33))/$E$31)*TINV(0.05,$E$31)</f>
        <v>4.9927103401385918E-2</v>
      </c>
      <c r="H33" s="45">
        <f>E33-B33</f>
        <v>-6.9500000000000006E-2</v>
      </c>
      <c r="I33" s="39">
        <f>(((H33)^2)^0.5)</f>
        <v>6.9500000000000006E-2</v>
      </c>
      <c r="J33" s="39">
        <f>(((((1-B33)*B33)/B$31)+(((1-E33)*E33)/E$31))^0.5)*(TINV(0.05,B$31+E$31-1))</f>
        <v>7.1472493431857562E-2</v>
      </c>
      <c r="K33" s="6" t="str">
        <f>IF(I33&gt;J33,"*"," ")</f>
        <v xml:space="preserve"> </v>
      </c>
      <c r="L33" s="41"/>
      <c r="M33" s="45">
        <f>(E33-B33)/B33</f>
        <v>-0.16345249294449671</v>
      </c>
    </row>
    <row r="34" spans="1:13" x14ac:dyDescent="0.3">
      <c r="A34" s="66" t="s">
        <v>88</v>
      </c>
      <c r="B34" s="67">
        <v>0.1245</v>
      </c>
      <c r="C34" s="94">
        <f t="shared" ref="C34:C39" si="7">SQRT((B34*(1-B34))/$B$31)*TINV(0.05,$B$31)</f>
        <v>3.4267326511342337E-2</v>
      </c>
      <c r="E34" s="84">
        <v>0.12689999999999999</v>
      </c>
      <c r="F34" s="69">
        <f t="shared" ref="F34:F39" si="8">SQRT((E34*(1-E34))/$E$31)*TINV(0.05,$E$31)</f>
        <v>3.4714680889131939E-2</v>
      </c>
      <c r="H34" s="45">
        <f t="shared" ref="H34:H40" si="9">E34-B34</f>
        <v>2.3999999999999855E-3</v>
      </c>
      <c r="I34" s="39">
        <f t="shared" ref="I34:I40" si="10">(((H34)^2)^0.5)</f>
        <v>2.3999999999999855E-3</v>
      </c>
      <c r="J34" s="39">
        <f t="shared" ref="J34:J39" si="11">(((((1-B34)*B34)/B$31)+(((1-E34)*E34)/E$31))^0.5)*(TINV(0.05,B$31+E$31-1))</f>
        <v>4.8695947737372243E-2</v>
      </c>
      <c r="K34" s="6" t="str">
        <f t="shared" ref="K34:K40" si="12">IF(I34&gt;J34,"*"," ")</f>
        <v xml:space="preserve"> </v>
      </c>
      <c r="L34" s="41"/>
      <c r="M34" s="45">
        <f t="shared" ref="M34:M40" si="13">(E34-B34)/B34</f>
        <v>1.9277108433734823E-2</v>
      </c>
    </row>
    <row r="35" spans="1:13" x14ac:dyDescent="0.3">
      <c r="A35" s="66" t="s">
        <v>89</v>
      </c>
      <c r="B35" s="67">
        <v>0.30059999999999998</v>
      </c>
      <c r="C35" s="94">
        <f t="shared" si="7"/>
        <v>4.7590993801929604E-2</v>
      </c>
      <c r="E35" s="84">
        <v>0.2288</v>
      </c>
      <c r="F35" s="69">
        <f t="shared" si="8"/>
        <v>4.3808854018315468E-2</v>
      </c>
      <c r="H35" s="45">
        <f t="shared" si="9"/>
        <v>-7.1799999999999975E-2</v>
      </c>
      <c r="I35" s="39">
        <f t="shared" si="10"/>
        <v>7.1799999999999975E-2</v>
      </c>
      <c r="J35" s="39">
        <f t="shared" si="11"/>
        <v>6.4575181094843906E-2</v>
      </c>
      <c r="K35" s="36" t="str">
        <f t="shared" si="12"/>
        <v>*</v>
      </c>
      <c r="L35" s="41"/>
      <c r="M35" s="45">
        <f t="shared" si="13"/>
        <v>-0.23885562208915495</v>
      </c>
    </row>
    <row r="36" spans="1:13" x14ac:dyDescent="0.3">
      <c r="A36" s="66" t="s">
        <v>90</v>
      </c>
      <c r="B36" s="67">
        <v>0.1757</v>
      </c>
      <c r="C36" s="94">
        <f t="shared" si="7"/>
        <v>3.949990057344438E-2</v>
      </c>
      <c r="E36" s="84">
        <v>0.1794</v>
      </c>
      <c r="F36" s="69">
        <f t="shared" si="8"/>
        <v>4.0015417081992619E-2</v>
      </c>
      <c r="H36" s="45">
        <f t="shared" si="9"/>
        <v>3.7000000000000088E-3</v>
      </c>
      <c r="I36" s="39">
        <f t="shared" si="10"/>
        <v>3.7000000000000088E-3</v>
      </c>
      <c r="J36" s="39">
        <f t="shared" si="11"/>
        <v>5.6131647259143685E-2</v>
      </c>
      <c r="K36" s="6" t="str">
        <f t="shared" si="12"/>
        <v xml:space="preserve"> </v>
      </c>
      <c r="L36" s="41"/>
      <c r="M36" s="45">
        <f t="shared" si="13"/>
        <v>2.1058622652248202E-2</v>
      </c>
    </row>
    <row r="37" spans="1:13" x14ac:dyDescent="0.3">
      <c r="A37" s="66" t="s">
        <v>91</v>
      </c>
      <c r="B37" s="67">
        <v>0.23260000000000003</v>
      </c>
      <c r="C37" s="94">
        <f t="shared" si="7"/>
        <v>4.3851375887701667E-2</v>
      </c>
      <c r="E37" s="84">
        <v>0.26879999999999998</v>
      </c>
      <c r="F37" s="69">
        <f t="shared" si="8"/>
        <v>4.6236302433063953E-2</v>
      </c>
      <c r="H37" s="45">
        <f t="shared" si="9"/>
        <v>3.6199999999999954E-2</v>
      </c>
      <c r="I37" s="39">
        <f t="shared" si="10"/>
        <v>3.6199999999999954E-2</v>
      </c>
      <c r="J37" s="39">
        <f t="shared" si="11"/>
        <v>6.3615809596227174E-2</v>
      </c>
      <c r="K37" s="6" t="str">
        <f t="shared" si="12"/>
        <v xml:space="preserve"> </v>
      </c>
      <c r="L37" s="41"/>
      <c r="M37" s="45">
        <f t="shared" si="13"/>
        <v>0.15563198624247615</v>
      </c>
    </row>
    <row r="38" spans="1:13" x14ac:dyDescent="0.3">
      <c r="A38" s="66" t="s">
        <v>92</v>
      </c>
      <c r="B38" s="67">
        <v>0.13019999999999998</v>
      </c>
      <c r="C38" s="94">
        <f t="shared" si="7"/>
        <v>3.4928719582933809E-2</v>
      </c>
      <c r="E38" s="84">
        <v>0.127</v>
      </c>
      <c r="F38" s="69">
        <f t="shared" si="8"/>
        <v>3.4726367309838357E-2</v>
      </c>
      <c r="H38" s="45">
        <f t="shared" si="9"/>
        <v>-3.1999999999999806E-3</v>
      </c>
      <c r="I38" s="39">
        <f t="shared" si="10"/>
        <v>3.1999999999999806E-3</v>
      </c>
      <c r="J38" s="39">
        <f t="shared" si="11"/>
        <v>4.9170280795092274E-2</v>
      </c>
      <c r="K38" s="6" t="str">
        <f t="shared" si="12"/>
        <v xml:space="preserve"> </v>
      </c>
      <c r="L38" s="41"/>
      <c r="M38" s="45">
        <f t="shared" si="13"/>
        <v>-2.4577572964669593E-2</v>
      </c>
    </row>
    <row r="39" spans="1:13" x14ac:dyDescent="0.3">
      <c r="A39" s="66" t="s">
        <v>93</v>
      </c>
      <c r="B39" s="67">
        <v>0.1024</v>
      </c>
      <c r="C39" s="94">
        <f t="shared" si="7"/>
        <v>3.1467255908279181E-2</v>
      </c>
      <c r="E39" s="84">
        <v>0.14180000000000001</v>
      </c>
      <c r="F39" s="69">
        <f t="shared" si="8"/>
        <v>3.6381679424225766E-2</v>
      </c>
      <c r="H39" s="45">
        <f t="shared" si="9"/>
        <v>3.9400000000000004E-2</v>
      </c>
      <c r="I39" s="39">
        <f t="shared" si="10"/>
        <v>3.9400000000000004E-2</v>
      </c>
      <c r="J39" s="39">
        <f t="shared" si="11"/>
        <v>4.8020432933610399E-2</v>
      </c>
      <c r="K39" s="6" t="str">
        <f t="shared" si="12"/>
        <v xml:space="preserve"> </v>
      </c>
      <c r="L39" s="41"/>
      <c r="M39" s="45">
        <f t="shared" si="13"/>
        <v>0.384765625</v>
      </c>
    </row>
    <row r="40" spans="1:13" x14ac:dyDescent="0.3">
      <c r="A40" s="70" t="s">
        <v>78</v>
      </c>
      <c r="B40" s="71">
        <v>0.16649999999999998</v>
      </c>
      <c r="C40" s="96">
        <f>SQRT((B40*(1-B40))/$B$31)*TINV(0.05,$B$31)</f>
        <v>3.8665834951251005E-2</v>
      </c>
      <c r="D40" s="73"/>
      <c r="E40" s="88">
        <v>0.19600000000000001</v>
      </c>
      <c r="F40" s="74">
        <f>SQRT((E40*(1-E40))/$E$31)*TINV(0.05,$E$31)</f>
        <v>4.1400580658236423E-2</v>
      </c>
      <c r="G40" s="73"/>
      <c r="H40" s="49">
        <f t="shared" si="9"/>
        <v>2.9500000000000026E-2</v>
      </c>
      <c r="I40" s="50">
        <f t="shared" si="10"/>
        <v>2.9500000000000026E-2</v>
      </c>
      <c r="J40" s="50">
        <f>(((((1-B40)*B40)/B$31)+(((1-E40)*E40)/E$31))^0.5)*(TINV(0.05,B$31+E$31-1))</f>
        <v>5.6552391358090752E-2</v>
      </c>
      <c r="K40" s="7" t="str">
        <f t="shared" si="12"/>
        <v xml:space="preserve"> </v>
      </c>
      <c r="L40" s="51"/>
      <c r="M40" s="49">
        <f t="shared" si="13"/>
        <v>0.17717717717717735</v>
      </c>
    </row>
    <row r="41" spans="1:13" x14ac:dyDescent="0.3">
      <c r="A41" s="115"/>
      <c r="B41" s="116"/>
      <c r="C41" s="117"/>
      <c r="D41" s="118"/>
      <c r="E41" s="114"/>
      <c r="F41" s="69"/>
      <c r="G41" s="118"/>
      <c r="H41" s="46"/>
      <c r="I41" s="43"/>
      <c r="J41" s="43"/>
      <c r="K41" s="6"/>
      <c r="L41" s="44"/>
      <c r="M41" s="46"/>
    </row>
    <row r="42" spans="1:13" ht="27.6" x14ac:dyDescent="0.3">
      <c r="A42" s="62" t="s">
        <v>97</v>
      </c>
      <c r="B42" s="116"/>
      <c r="C42" s="117"/>
      <c r="D42" s="118"/>
      <c r="E42" s="114"/>
      <c r="F42" s="69"/>
      <c r="G42" s="118"/>
      <c r="H42" s="46"/>
      <c r="I42" s="43"/>
      <c r="J42" s="43"/>
      <c r="K42" s="6"/>
      <c r="L42" s="44"/>
      <c r="M42" s="46"/>
    </row>
    <row r="43" spans="1:13" x14ac:dyDescent="0.3">
      <c r="A43" s="62" t="s">
        <v>58</v>
      </c>
    </row>
    <row r="44" spans="1:13" x14ac:dyDescent="0.3">
      <c r="A44" s="62"/>
    </row>
    <row r="45" spans="1:13" ht="48" x14ac:dyDescent="0.3">
      <c r="A45" s="20"/>
      <c r="B45" s="21"/>
      <c r="C45" s="22"/>
      <c r="D45" s="22"/>
      <c r="E45" s="23"/>
      <c r="F45" s="27"/>
      <c r="G45" s="24"/>
      <c r="H45" s="25" t="s">
        <v>6</v>
      </c>
      <c r="I45" s="26" t="s">
        <v>19</v>
      </c>
      <c r="J45" s="26" t="s">
        <v>20</v>
      </c>
      <c r="K45" s="25" t="s">
        <v>7</v>
      </c>
      <c r="L45" s="25"/>
      <c r="M45" s="5" t="s">
        <v>8</v>
      </c>
    </row>
    <row r="46" spans="1:13" ht="44.25" customHeight="1" x14ac:dyDescent="0.3">
      <c r="A46" s="30"/>
      <c r="B46" s="31" t="s">
        <v>62</v>
      </c>
      <c r="C46" s="32" t="s">
        <v>9</v>
      </c>
      <c r="D46" s="32"/>
      <c r="E46" s="31" t="s">
        <v>63</v>
      </c>
      <c r="F46" s="35" t="s">
        <v>9</v>
      </c>
      <c r="G46" s="33"/>
      <c r="H46" s="33" t="s">
        <v>10</v>
      </c>
      <c r="I46" s="34"/>
      <c r="J46" s="34"/>
      <c r="K46" s="33" t="s">
        <v>10</v>
      </c>
      <c r="L46" s="33"/>
      <c r="M46" s="33" t="s">
        <v>10</v>
      </c>
    </row>
    <row r="47" spans="1:13" x14ac:dyDescent="0.3">
      <c r="A47" s="63" t="s">
        <v>11</v>
      </c>
      <c r="B47" s="64">
        <v>127</v>
      </c>
      <c r="C47" s="59"/>
      <c r="E47" s="65">
        <v>130</v>
      </c>
    </row>
    <row r="48" spans="1:13" x14ac:dyDescent="0.3">
      <c r="A48" s="63" t="s">
        <v>12</v>
      </c>
      <c r="B48" s="64">
        <v>100</v>
      </c>
      <c r="C48" s="59"/>
      <c r="E48" s="65">
        <v>108.4</v>
      </c>
    </row>
    <row r="50" spans="1:13" x14ac:dyDescent="0.3">
      <c r="A50" s="66" t="s">
        <v>87</v>
      </c>
      <c r="B50" s="67">
        <v>0.28179999999999999</v>
      </c>
      <c r="C50" s="94">
        <f>SQRT((B50*(1-B50))/$B$48)*TINV(0.05,$B$48)</f>
        <v>8.9254193076993116E-2</v>
      </c>
      <c r="E50" s="84">
        <v>0.27039999999999997</v>
      </c>
      <c r="F50" s="69">
        <f>SQRT((E50*(1-E50))/$E$48)*TINV(0.05,$E$48)</f>
        <v>8.4561519294345647E-2</v>
      </c>
      <c r="H50" s="45">
        <f>E50-B50</f>
        <v>-1.1400000000000021E-2</v>
      </c>
      <c r="I50" s="39">
        <f>(((H50)^2)^0.5)</f>
        <v>1.1400000000000021E-2</v>
      </c>
      <c r="J50" s="39">
        <f>(((((1-B50)*B50)/B$48)+(((1-E50)*E50)/E$48))^0.5)*(TINV(0.05,B$48+E$48-1))</f>
        <v>0.12223000706104262</v>
      </c>
      <c r="K50" s="6" t="str">
        <f>IF(I50&gt;J50,"*"," ")</f>
        <v xml:space="preserve"> </v>
      </c>
      <c r="L50" s="41"/>
      <c r="M50" s="45">
        <f>(E50-B50)/B50</f>
        <v>-4.045422285308737E-2</v>
      </c>
    </row>
    <row r="51" spans="1:13" x14ac:dyDescent="0.3">
      <c r="A51" s="66" t="s">
        <v>88</v>
      </c>
      <c r="B51" s="67">
        <v>0.10980000000000001</v>
      </c>
      <c r="C51" s="94">
        <f t="shared" ref="C51:C56" si="14">SQRT((B51*(1-B51))/$B$48)*TINV(0.05,$B$48)</f>
        <v>6.2026945967734504E-2</v>
      </c>
      <c r="E51" s="84">
        <v>5.1100000000000007E-2</v>
      </c>
      <c r="F51" s="69">
        <f t="shared" ref="F51:F56" si="15">SQRT((E51*(1-E51))/$E$48)*TINV(0.05,$E$48)</f>
        <v>4.1922550283919842E-2</v>
      </c>
      <c r="H51" s="45">
        <f t="shared" ref="H51:H57" si="16">E51-B51</f>
        <v>-5.8700000000000002E-2</v>
      </c>
      <c r="I51" s="39">
        <f t="shared" ref="I51:I57" si="17">(((H51)^2)^0.5)</f>
        <v>5.8700000000000002E-2</v>
      </c>
      <c r="J51" s="39">
        <f t="shared" ref="J51:J56" si="18">(((((1-B51)*B51)/B$48)+(((1-E51)*E51)/E$48))^0.5)*(TINV(0.05,B$48+E$48-1))</f>
        <v>7.4415684250726463E-2</v>
      </c>
      <c r="K51" s="6" t="str">
        <f t="shared" ref="K51:K57" si="19">IF(I51&gt;J51,"*"," ")</f>
        <v xml:space="preserve"> </v>
      </c>
      <c r="L51" s="41"/>
      <c r="M51" s="45">
        <f t="shared" ref="M51:M57" si="20">(E51-B51)/B51</f>
        <v>-0.53460837887067392</v>
      </c>
    </row>
    <row r="52" spans="1:13" x14ac:dyDescent="0.3">
      <c r="A52" s="66" t="s">
        <v>89</v>
      </c>
      <c r="B52" s="67">
        <v>0.17199999999999999</v>
      </c>
      <c r="C52" s="94">
        <f t="shared" si="14"/>
        <v>7.4871205382223152E-2</v>
      </c>
      <c r="E52" s="84">
        <v>0.21920000000000001</v>
      </c>
      <c r="F52" s="69">
        <f t="shared" si="15"/>
        <v>7.8762083883955253E-2</v>
      </c>
      <c r="H52" s="45">
        <f t="shared" si="16"/>
        <v>4.720000000000002E-2</v>
      </c>
      <c r="I52" s="39">
        <f t="shared" si="17"/>
        <v>4.720000000000002E-2</v>
      </c>
      <c r="J52" s="39">
        <f t="shared" si="18"/>
        <v>0.1080378009172734</v>
      </c>
      <c r="K52" s="6" t="str">
        <f t="shared" si="19"/>
        <v xml:space="preserve"> </v>
      </c>
      <c r="L52" s="41"/>
      <c r="M52" s="45">
        <f t="shared" si="20"/>
        <v>0.27441860465116291</v>
      </c>
    </row>
    <row r="53" spans="1:13" x14ac:dyDescent="0.3">
      <c r="A53" s="66" t="s">
        <v>90</v>
      </c>
      <c r="B53" s="67">
        <v>0.1812</v>
      </c>
      <c r="C53" s="94">
        <f t="shared" si="14"/>
        <v>7.6419368915696825E-2</v>
      </c>
      <c r="E53" s="84">
        <v>0.29020000000000001</v>
      </c>
      <c r="F53" s="69">
        <f t="shared" si="15"/>
        <v>8.640596452871295E-2</v>
      </c>
      <c r="H53" s="45">
        <f t="shared" si="16"/>
        <v>0.10900000000000001</v>
      </c>
      <c r="I53" s="39">
        <f t="shared" si="17"/>
        <v>0.10900000000000001</v>
      </c>
      <c r="J53" s="39">
        <f t="shared" si="18"/>
        <v>0.11468393008957387</v>
      </c>
      <c r="K53" s="6" t="str">
        <f t="shared" si="19"/>
        <v xml:space="preserve"> </v>
      </c>
      <c r="L53" s="41"/>
      <c r="M53" s="45">
        <f t="shared" si="20"/>
        <v>0.60154525386313473</v>
      </c>
    </row>
    <row r="54" spans="1:13" x14ac:dyDescent="0.3">
      <c r="A54" s="66" t="s">
        <v>91</v>
      </c>
      <c r="B54" s="67">
        <v>0.32170000000000004</v>
      </c>
      <c r="C54" s="94">
        <f t="shared" si="14"/>
        <v>9.2676979767147574E-2</v>
      </c>
      <c r="E54" s="84">
        <v>0.23010000000000003</v>
      </c>
      <c r="F54" s="69">
        <f t="shared" si="15"/>
        <v>8.0131355640058743E-2</v>
      </c>
      <c r="H54" s="45">
        <f t="shared" si="16"/>
        <v>-9.1600000000000015E-2</v>
      </c>
      <c r="I54" s="39">
        <f t="shared" si="17"/>
        <v>9.1600000000000015E-2</v>
      </c>
      <c r="J54" s="39">
        <f t="shared" si="18"/>
        <v>0.1217920482235383</v>
      </c>
      <c r="K54" s="6" t="str">
        <f t="shared" si="19"/>
        <v xml:space="preserve"> </v>
      </c>
      <c r="L54" s="41"/>
      <c r="M54" s="45">
        <f t="shared" si="20"/>
        <v>-0.28473733291886855</v>
      </c>
    </row>
    <row r="55" spans="1:13" x14ac:dyDescent="0.3">
      <c r="A55" s="66" t="s">
        <v>92</v>
      </c>
      <c r="B55" s="67">
        <v>0.11990000000000001</v>
      </c>
      <c r="C55" s="94">
        <f t="shared" si="14"/>
        <v>6.4448236060130268E-2</v>
      </c>
      <c r="E55" s="84">
        <v>0.154</v>
      </c>
      <c r="F55" s="69">
        <f t="shared" si="15"/>
        <v>6.8718324649301013E-2</v>
      </c>
      <c r="H55" s="45">
        <f t="shared" si="16"/>
        <v>3.4099999999999991E-2</v>
      </c>
      <c r="I55" s="39">
        <f t="shared" si="17"/>
        <v>3.4099999999999991E-2</v>
      </c>
      <c r="J55" s="39">
        <f t="shared" si="18"/>
        <v>9.3663884312882237E-2</v>
      </c>
      <c r="K55" s="6" t="str">
        <f t="shared" si="19"/>
        <v xml:space="preserve"> </v>
      </c>
      <c r="L55" s="41"/>
      <c r="M55" s="45">
        <f t="shared" si="20"/>
        <v>0.28440366972477055</v>
      </c>
    </row>
    <row r="56" spans="1:13" x14ac:dyDescent="0.3">
      <c r="A56" s="66" t="s">
        <v>93</v>
      </c>
      <c r="B56" s="67">
        <v>0.20170000000000002</v>
      </c>
      <c r="C56" s="94">
        <f t="shared" si="14"/>
        <v>7.9610700801012582E-2</v>
      </c>
      <c r="E56" s="84">
        <v>7.6100000000000001E-2</v>
      </c>
      <c r="F56" s="69">
        <f t="shared" si="15"/>
        <v>5.0481451398219961E-2</v>
      </c>
      <c r="H56" s="45">
        <f t="shared" si="16"/>
        <v>-0.12560000000000002</v>
      </c>
      <c r="I56" s="39">
        <f t="shared" si="17"/>
        <v>0.12560000000000002</v>
      </c>
      <c r="J56" s="39">
        <f t="shared" si="18"/>
        <v>9.3698203446545669E-2</v>
      </c>
      <c r="K56" s="36" t="str">
        <f t="shared" si="19"/>
        <v>*</v>
      </c>
      <c r="L56" s="41"/>
      <c r="M56" s="45">
        <f t="shared" si="20"/>
        <v>-0.6227069905800694</v>
      </c>
    </row>
    <row r="57" spans="1:13" x14ac:dyDescent="0.3">
      <c r="A57" s="70" t="s">
        <v>78</v>
      </c>
      <c r="B57" s="71">
        <v>0.21530000000000002</v>
      </c>
      <c r="C57" s="96">
        <f>SQRT((B57*(1-B57))/$B$48)*TINV(0.05,$B$48)</f>
        <v>8.1547241444006574E-2</v>
      </c>
      <c r="D57" s="73"/>
      <c r="E57" s="88">
        <v>0.20929999999999999</v>
      </c>
      <c r="F57" s="74">
        <f>SQRT((E57*(1-E57))/$E$48)*TINV(0.05,$E$48)</f>
        <v>7.7449301357272085E-2</v>
      </c>
      <c r="G57" s="73"/>
      <c r="H57" s="49">
        <f t="shared" si="16"/>
        <v>-6.0000000000000331E-3</v>
      </c>
      <c r="I57" s="50">
        <f t="shared" si="17"/>
        <v>6.0000000000000331E-3</v>
      </c>
      <c r="J57" s="50">
        <f>(((((1-B57)*B57)/B$48)+(((1-E57)*E57)/E$48))^0.5)*(TINV(0.05,B$48+E$48-1))</f>
        <v>0.11180544322777751</v>
      </c>
      <c r="K57" s="7" t="str">
        <f t="shared" si="19"/>
        <v xml:space="preserve"> </v>
      </c>
      <c r="L57" s="51"/>
      <c r="M57" s="49">
        <f t="shared" si="20"/>
        <v>-2.7868091035764202E-2</v>
      </c>
    </row>
    <row r="58" spans="1:13" x14ac:dyDescent="0.3">
      <c r="A58" s="115"/>
      <c r="B58" s="116"/>
      <c r="C58" s="117"/>
      <c r="D58" s="118"/>
      <c r="E58" s="114"/>
      <c r="F58" s="69"/>
      <c r="G58" s="118"/>
      <c r="H58" s="46"/>
      <c r="I58" s="43"/>
      <c r="J58" s="43"/>
      <c r="K58" s="6"/>
      <c r="L58" s="44"/>
      <c r="M58" s="4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13"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202</v>
      </c>
    </row>
    <row r="4" spans="1:13" ht="18.75" x14ac:dyDescent="0.25">
      <c r="A4" s="61" t="s">
        <v>113</v>
      </c>
    </row>
    <row r="6" spans="1:13" ht="30.75" customHeight="1" x14ac:dyDescent="0.25">
      <c r="A6" s="62" t="s">
        <v>98</v>
      </c>
    </row>
    <row r="7" spans="1:13" ht="15" x14ac:dyDescent="0.25">
      <c r="A7" s="62" t="s">
        <v>110</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650</v>
      </c>
      <c r="E11" s="65">
        <v>656</v>
      </c>
      <c r="I11" s="137"/>
      <c r="J11" s="137"/>
      <c r="L11" s="41"/>
      <c r="M11" s="41"/>
    </row>
    <row r="12" spans="1:13" ht="15" x14ac:dyDescent="0.25">
      <c r="A12" s="63" t="s">
        <v>12</v>
      </c>
      <c r="B12" s="64">
        <v>501.1</v>
      </c>
      <c r="E12" s="65">
        <v>508.5</v>
      </c>
      <c r="I12" s="137"/>
      <c r="J12" s="137"/>
      <c r="L12" s="41"/>
      <c r="M12" s="41"/>
    </row>
    <row r="14" spans="1:13" ht="15" x14ac:dyDescent="0.25">
      <c r="A14" s="66" t="s">
        <v>87</v>
      </c>
      <c r="B14" s="67">
        <v>0.6341</v>
      </c>
      <c r="C14" s="94">
        <f t="shared" ref="C14:C21" si="0">SQRT((B14*(1-B14))/$B$12)*TINV(0.05,$B$12)</f>
        <v>4.2276245072544787E-2</v>
      </c>
      <c r="E14" s="84">
        <v>0.64650000000000007</v>
      </c>
      <c r="F14" s="69">
        <f t="shared" ref="F14:F21" si="1">SQRT((E14*(1-E14))/$E$12)*TINV(0.05,$E$12)</f>
        <v>4.1650242153755637E-2</v>
      </c>
      <c r="H14" s="45">
        <f t="shared" ref="H14:H21" si="2">E14-B14</f>
        <v>1.2400000000000078E-2</v>
      </c>
      <c r="I14" s="39">
        <f t="shared" ref="I14:I21" si="3">(((H14)^2)^0.5)</f>
        <v>1.2400000000000078E-2</v>
      </c>
      <c r="J14" s="39">
        <f t="shared" ref="J14:J21" si="4">(((((1-B14)*B14)/B$12)+(((1-E14)*E14)/E$12))^0.5)*(TINV(0.05,B$12+E$12-1))</f>
        <v>5.9275416752254804E-2</v>
      </c>
      <c r="K14" s="6" t="str">
        <f t="shared" ref="K14:K21" si="5">IF(I14&gt;J14,"*"," ")</f>
        <v xml:space="preserve"> </v>
      </c>
      <c r="L14" s="41"/>
      <c r="M14" s="45">
        <f t="shared" ref="M14:M21" si="6">(E14-B14)/B14</f>
        <v>1.9555275193187317E-2</v>
      </c>
    </row>
    <row r="15" spans="1:13" ht="15" x14ac:dyDescent="0.25">
      <c r="A15" s="66" t="s">
        <v>88</v>
      </c>
      <c r="B15" s="67">
        <v>0.36430000000000001</v>
      </c>
      <c r="C15" s="94">
        <f t="shared" si="0"/>
        <v>4.2236898190406692E-2</v>
      </c>
      <c r="E15" s="84">
        <v>0.41340000000000005</v>
      </c>
      <c r="F15" s="69">
        <f t="shared" si="1"/>
        <v>4.290370744086567E-2</v>
      </c>
      <c r="H15" s="45">
        <f t="shared" si="2"/>
        <v>4.9100000000000033E-2</v>
      </c>
      <c r="I15" s="39">
        <f t="shared" si="3"/>
        <v>4.9100000000000033E-2</v>
      </c>
      <c r="J15" s="39">
        <f t="shared" si="4"/>
        <v>6.0133123770534896E-2</v>
      </c>
      <c r="K15" s="6" t="str">
        <f t="shared" si="5"/>
        <v xml:space="preserve"> </v>
      </c>
      <c r="L15" s="41"/>
      <c r="M15" s="45">
        <f t="shared" si="6"/>
        <v>0.13477902827340113</v>
      </c>
    </row>
    <row r="16" spans="1:13" ht="15" x14ac:dyDescent="0.25">
      <c r="A16" s="66" t="s">
        <v>89</v>
      </c>
      <c r="B16" s="67">
        <v>0.26989999999999997</v>
      </c>
      <c r="C16" s="94">
        <f t="shared" si="0"/>
        <v>3.8960896538340915E-2</v>
      </c>
      <c r="E16" s="84">
        <v>0.23309999999999997</v>
      </c>
      <c r="F16" s="69">
        <f t="shared" si="1"/>
        <v>3.683655966776541E-2</v>
      </c>
      <c r="H16" s="45">
        <f t="shared" si="2"/>
        <v>-3.6799999999999999E-2</v>
      </c>
      <c r="I16" s="39">
        <f t="shared" si="3"/>
        <v>3.6799999999999999E-2</v>
      </c>
      <c r="J16" s="39">
        <f t="shared" si="4"/>
        <v>5.3553556927029441E-2</v>
      </c>
      <c r="K16" s="6" t="str">
        <f t="shared" si="5"/>
        <v xml:space="preserve"> </v>
      </c>
      <c r="L16" s="41"/>
      <c r="M16" s="45">
        <f t="shared" si="6"/>
        <v>-0.13634679510929976</v>
      </c>
    </row>
    <row r="17" spans="1:13" ht="15" x14ac:dyDescent="0.25">
      <c r="A17" s="66" t="s">
        <v>90</v>
      </c>
      <c r="B17" s="67">
        <v>7.3399999999999993E-2</v>
      </c>
      <c r="C17" s="94">
        <f t="shared" si="0"/>
        <v>2.2889194173291123E-2</v>
      </c>
      <c r="E17" s="84">
        <v>0.11359999999999999</v>
      </c>
      <c r="F17" s="69">
        <f t="shared" si="1"/>
        <v>2.7646655216175334E-2</v>
      </c>
      <c r="H17" s="45">
        <f t="shared" si="2"/>
        <v>4.02E-2</v>
      </c>
      <c r="I17" s="39">
        <f t="shared" si="3"/>
        <v>4.02E-2</v>
      </c>
      <c r="J17" s="39">
        <f t="shared" si="4"/>
        <v>3.5849284097055602E-2</v>
      </c>
      <c r="K17" s="36" t="str">
        <f t="shared" si="5"/>
        <v>*</v>
      </c>
      <c r="L17" s="41"/>
      <c r="M17" s="45">
        <f t="shared" si="6"/>
        <v>0.54768392370572216</v>
      </c>
    </row>
    <row r="18" spans="1:13" ht="15" x14ac:dyDescent="0.25">
      <c r="A18" s="66" t="s">
        <v>91</v>
      </c>
      <c r="B18" s="67">
        <v>0.24760000000000001</v>
      </c>
      <c r="C18" s="94">
        <f t="shared" si="0"/>
        <v>3.7882273835385956E-2</v>
      </c>
      <c r="E18" s="84">
        <v>0.2127</v>
      </c>
      <c r="F18" s="69">
        <f t="shared" si="1"/>
        <v>3.5652700239510872E-2</v>
      </c>
      <c r="H18" s="45">
        <f t="shared" si="2"/>
        <v>-3.4900000000000014E-2</v>
      </c>
      <c r="I18" s="39">
        <f t="shared" si="3"/>
        <v>3.4900000000000014E-2</v>
      </c>
      <c r="J18" s="39">
        <f t="shared" si="4"/>
        <v>5.1958503383842697E-2</v>
      </c>
      <c r="K18" s="6" t="str">
        <f t="shared" si="5"/>
        <v xml:space="preserve"> </v>
      </c>
      <c r="L18" s="41"/>
      <c r="M18" s="45">
        <f t="shared" si="6"/>
        <v>-0.14095315024232638</v>
      </c>
    </row>
    <row r="19" spans="1:13" ht="15" x14ac:dyDescent="0.25">
      <c r="A19" s="66" t="s">
        <v>92</v>
      </c>
      <c r="B19" s="67">
        <v>0.12279999999999999</v>
      </c>
      <c r="C19" s="94">
        <f t="shared" si="0"/>
        <v>2.8806123637993678E-2</v>
      </c>
      <c r="E19" s="84">
        <v>0.1246</v>
      </c>
      <c r="F19" s="69">
        <f t="shared" si="1"/>
        <v>2.8774040421100627E-2</v>
      </c>
      <c r="H19" s="45">
        <f t="shared" si="2"/>
        <v>1.8000000000000099E-3</v>
      </c>
      <c r="I19" s="39">
        <f t="shared" si="3"/>
        <v>1.8000000000000099E-3</v>
      </c>
      <c r="J19" s="39">
        <f t="shared" si="4"/>
        <v>4.0666477398921701E-2</v>
      </c>
      <c r="K19" s="6" t="str">
        <f t="shared" si="5"/>
        <v xml:space="preserve"> </v>
      </c>
      <c r="L19" s="41"/>
      <c r="M19" s="45">
        <f t="shared" si="6"/>
        <v>1.465798045602614E-2</v>
      </c>
    </row>
    <row r="20" spans="1:13" ht="15" x14ac:dyDescent="0.25">
      <c r="A20" s="66" t="s">
        <v>93</v>
      </c>
      <c r="B20" s="67">
        <v>0.12480000000000001</v>
      </c>
      <c r="C20" s="94">
        <f t="shared" si="0"/>
        <v>2.9006629825556619E-2</v>
      </c>
      <c r="E20" s="84">
        <v>8.8100000000000012E-2</v>
      </c>
      <c r="F20" s="69">
        <f t="shared" si="1"/>
        <v>2.4694493283201863E-2</v>
      </c>
      <c r="H20" s="45">
        <f t="shared" si="2"/>
        <v>-3.6699999999999997E-2</v>
      </c>
      <c r="I20" s="39">
        <f t="shared" si="3"/>
        <v>3.6699999999999997E-2</v>
      </c>
      <c r="J20" s="39">
        <f t="shared" si="4"/>
        <v>3.8048843321384272E-2</v>
      </c>
      <c r="K20" s="6" t="str">
        <f t="shared" si="5"/>
        <v xml:space="preserve"> </v>
      </c>
      <c r="L20" s="41"/>
      <c r="M20" s="45">
        <f t="shared" si="6"/>
        <v>-0.29407051282051277</v>
      </c>
    </row>
    <row r="21" spans="1:13" ht="15" x14ac:dyDescent="0.25">
      <c r="A21" s="70" t="s">
        <v>78</v>
      </c>
      <c r="B21" s="71">
        <v>4.4900000000000002E-2</v>
      </c>
      <c r="C21" s="96">
        <f t="shared" si="0"/>
        <v>1.8175397531688443E-2</v>
      </c>
      <c r="D21" s="73"/>
      <c r="E21" s="88">
        <v>2.7099999999999999E-2</v>
      </c>
      <c r="F21" s="74">
        <f t="shared" si="1"/>
        <v>1.4146770371920881E-2</v>
      </c>
      <c r="G21" s="73"/>
      <c r="H21" s="49">
        <f t="shared" si="2"/>
        <v>-1.7800000000000003E-2</v>
      </c>
      <c r="I21" s="50">
        <f t="shared" si="3"/>
        <v>1.7800000000000003E-2</v>
      </c>
      <c r="J21" s="50">
        <f t="shared" si="4"/>
        <v>2.3004339242571628E-2</v>
      </c>
      <c r="K21" s="7" t="str">
        <f t="shared" si="5"/>
        <v xml:space="preserve"> </v>
      </c>
      <c r="L21" s="51"/>
      <c r="M21" s="49">
        <f t="shared" si="6"/>
        <v>-0.39643652561247222</v>
      </c>
    </row>
    <row r="23" spans="1:13" ht="15" x14ac:dyDescent="0.25">
      <c r="A23" s="77" t="s">
        <v>48</v>
      </c>
      <c r="B23" s="78"/>
      <c r="C23" s="98"/>
      <c r="D23" s="80"/>
      <c r="E23" s="81"/>
      <c r="F23" s="105"/>
      <c r="G23" s="83"/>
      <c r="H23" s="83"/>
      <c r="I23" s="83"/>
      <c r="J23" s="83"/>
      <c r="K23" s="83"/>
      <c r="L23" s="83"/>
      <c r="M23" s="83"/>
    </row>
    <row r="24" spans="1:13" s="55" customFormat="1" ht="15" x14ac:dyDescent="0.25">
      <c r="A24" s="106"/>
      <c r="B24" s="107"/>
      <c r="C24" s="108"/>
      <c r="D24" s="109"/>
      <c r="E24" s="110"/>
      <c r="F24" s="111"/>
      <c r="G24" s="112"/>
      <c r="H24" s="112"/>
      <c r="I24" s="112"/>
      <c r="J24" s="112"/>
      <c r="K24" s="112"/>
      <c r="L24" s="112"/>
      <c r="M24" s="112"/>
    </row>
    <row r="25" spans="1:13" ht="31.5" customHeight="1" x14ac:dyDescent="0.25">
      <c r="A25" s="62" t="s">
        <v>98</v>
      </c>
      <c r="B25" s="113"/>
    </row>
    <row r="26" spans="1:13" ht="15" x14ac:dyDescent="0.25">
      <c r="A26" s="62" t="s">
        <v>50</v>
      </c>
    </row>
    <row r="27" spans="1:13" ht="15" x14ac:dyDescent="0.25">
      <c r="A27" s="62"/>
    </row>
    <row r="28" spans="1:13" ht="48" x14ac:dyDescent="0.25">
      <c r="A28" s="20"/>
      <c r="B28" s="21"/>
      <c r="C28" s="22"/>
      <c r="D28" s="22"/>
      <c r="E28" s="23"/>
      <c r="F28" s="27"/>
      <c r="G28" s="24"/>
      <c r="H28" s="25" t="s">
        <v>6</v>
      </c>
      <c r="I28" s="26" t="s">
        <v>19</v>
      </c>
      <c r="J28" s="26" t="s">
        <v>20</v>
      </c>
      <c r="K28" s="25" t="s">
        <v>7</v>
      </c>
      <c r="L28" s="25"/>
      <c r="M28" s="5" t="s">
        <v>8</v>
      </c>
    </row>
    <row r="29" spans="1:13" ht="52.5" customHeight="1" x14ac:dyDescent="0.3">
      <c r="A29" s="30"/>
      <c r="B29" s="31" t="s">
        <v>62</v>
      </c>
      <c r="C29" s="32" t="s">
        <v>9</v>
      </c>
      <c r="D29" s="32"/>
      <c r="E29" s="31" t="s">
        <v>63</v>
      </c>
      <c r="F29" s="35" t="s">
        <v>9</v>
      </c>
      <c r="G29" s="33"/>
      <c r="H29" s="33" t="s">
        <v>10</v>
      </c>
      <c r="I29" s="34"/>
      <c r="J29" s="34"/>
      <c r="K29" s="33" t="s">
        <v>10</v>
      </c>
      <c r="L29" s="33"/>
      <c r="M29" s="33" t="s">
        <v>10</v>
      </c>
    </row>
    <row r="30" spans="1:13" x14ac:dyDescent="0.3">
      <c r="A30" s="63" t="s">
        <v>11</v>
      </c>
      <c r="B30" s="64">
        <v>468</v>
      </c>
      <c r="C30" s="59"/>
      <c r="E30" s="65">
        <v>471</v>
      </c>
    </row>
    <row r="31" spans="1:13" x14ac:dyDescent="0.3">
      <c r="A31" s="63" t="s">
        <v>12</v>
      </c>
      <c r="B31" s="64">
        <v>359</v>
      </c>
      <c r="C31" s="59"/>
      <c r="E31" s="65">
        <v>355.6</v>
      </c>
    </row>
    <row r="33" spans="1:13" x14ac:dyDescent="0.3">
      <c r="A33" s="66" t="s">
        <v>87</v>
      </c>
      <c r="B33" s="67">
        <v>0.7551000000000001</v>
      </c>
      <c r="C33" s="94">
        <f>SQRT((B33*(1-B33))/$B$31)*TINV(0.05,$B$31)</f>
        <v>4.463382429710034E-2</v>
      </c>
      <c r="E33" s="84">
        <v>0.7702</v>
      </c>
      <c r="F33" s="69">
        <f>SQRT((E33*(1-E33))/$E$31)*TINV(0.05,$E$31)</f>
        <v>4.3876011492796706E-2</v>
      </c>
      <c r="H33" s="45">
        <f>E33-B33</f>
        <v>1.5099999999999891E-2</v>
      </c>
      <c r="I33" s="39">
        <f>(((H33)^2)^0.5)</f>
        <v>1.5099999999999891E-2</v>
      </c>
      <c r="J33" s="39">
        <f>(((((1-B33)*B33)/B$31)+(((1-E33)*E33)/E$31))^0.5)*(TINV(0.05,B$31+E$31-1))</f>
        <v>6.2482092260446216E-2</v>
      </c>
      <c r="K33" s="6" t="str">
        <f>IF(I33&gt;J33,"*"," ")</f>
        <v xml:space="preserve"> </v>
      </c>
      <c r="L33" s="41"/>
      <c r="M33" s="45">
        <f>(E33-B33)/B33</f>
        <v>1.9997351344192674E-2</v>
      </c>
    </row>
    <row r="34" spans="1:13" x14ac:dyDescent="0.3">
      <c r="A34" s="66" t="s">
        <v>88</v>
      </c>
      <c r="B34" s="67">
        <v>0.46659999999999996</v>
      </c>
      <c r="C34" s="94">
        <f t="shared" ref="C34:C39" si="7">SQRT((B34*(1-B34))/$B$31)*TINV(0.05,$B$31)</f>
        <v>5.1780512513935929E-2</v>
      </c>
      <c r="E34" s="84">
        <v>0.52510000000000001</v>
      </c>
      <c r="F34" s="69">
        <f t="shared" ref="F34:F39" si="8">SQRT((E34*(1-E34))/$E$31)*TINV(0.05,$E$31)</f>
        <v>5.2080178753895333E-2</v>
      </c>
      <c r="H34" s="45">
        <f t="shared" ref="H34:H40" si="9">E34-B34</f>
        <v>5.8500000000000052E-2</v>
      </c>
      <c r="I34" s="39">
        <f t="shared" ref="I34:I40" si="10">(((H34)^2)^0.5)</f>
        <v>5.8500000000000052E-2</v>
      </c>
      <c r="J34" s="39">
        <f t="shared" ref="J34:J39" si="11">(((((1-B34)*B34)/B$31)+(((1-E34)*E34)/E$31))^0.5)*(TINV(0.05,B$31+E$31-1))</f>
        <v>7.331636728076063E-2</v>
      </c>
      <c r="K34" s="6" t="str">
        <f t="shared" ref="K34:K40" si="12">IF(I34&gt;J34,"*"," ")</f>
        <v xml:space="preserve"> </v>
      </c>
      <c r="L34" s="41"/>
      <c r="M34" s="45">
        <f t="shared" ref="M34:M40" si="13">(E34-B34)/B34</f>
        <v>0.12537505357908285</v>
      </c>
    </row>
    <row r="35" spans="1:13" x14ac:dyDescent="0.3">
      <c r="A35" s="66" t="s">
        <v>89</v>
      </c>
      <c r="B35" s="67">
        <v>0.28850000000000003</v>
      </c>
      <c r="C35" s="94">
        <f t="shared" si="7"/>
        <v>4.7024894808566121E-2</v>
      </c>
      <c r="E35" s="84">
        <v>0.24510000000000001</v>
      </c>
      <c r="F35" s="69">
        <f t="shared" si="8"/>
        <v>4.4860771748344949E-2</v>
      </c>
      <c r="H35" s="45">
        <f t="shared" si="9"/>
        <v>-4.3400000000000022E-2</v>
      </c>
      <c r="I35" s="39">
        <f t="shared" si="10"/>
        <v>4.3400000000000022E-2</v>
      </c>
      <c r="J35" s="39">
        <f t="shared" si="11"/>
        <v>6.4880852880499995E-2</v>
      </c>
      <c r="K35" s="6" t="str">
        <f t="shared" si="12"/>
        <v xml:space="preserve"> </v>
      </c>
      <c r="L35" s="41"/>
      <c r="M35" s="45">
        <f t="shared" si="13"/>
        <v>-0.15043327556325828</v>
      </c>
    </row>
    <row r="36" spans="1:13" x14ac:dyDescent="0.3">
      <c r="A36" s="66" t="s">
        <v>90</v>
      </c>
      <c r="B36" s="67">
        <v>6.4899999999999999E-2</v>
      </c>
      <c r="C36" s="94">
        <f t="shared" si="7"/>
        <v>2.5569300588048023E-2</v>
      </c>
      <c r="E36" s="84">
        <v>9.2600000000000002E-2</v>
      </c>
      <c r="F36" s="69">
        <f t="shared" si="8"/>
        <v>3.0231190714801646E-2</v>
      </c>
      <c r="H36" s="45">
        <f t="shared" si="9"/>
        <v>2.7700000000000002E-2</v>
      </c>
      <c r="I36" s="39">
        <f t="shared" si="10"/>
        <v>2.7700000000000002E-2</v>
      </c>
      <c r="J36" s="39">
        <f t="shared" si="11"/>
        <v>3.9527105756125079E-2</v>
      </c>
      <c r="K36" s="6" t="str">
        <f t="shared" si="12"/>
        <v xml:space="preserve"> </v>
      </c>
      <c r="L36" s="41"/>
      <c r="M36" s="45">
        <f t="shared" si="13"/>
        <v>0.42681047765793534</v>
      </c>
    </row>
    <row r="37" spans="1:13" x14ac:dyDescent="0.3">
      <c r="A37" s="66" t="s">
        <v>91</v>
      </c>
      <c r="B37" s="67">
        <v>0.16899999999999998</v>
      </c>
      <c r="C37" s="94">
        <f t="shared" si="7"/>
        <v>3.8896572702513781E-2</v>
      </c>
      <c r="E37" s="84">
        <v>0.12529999999999999</v>
      </c>
      <c r="F37" s="69">
        <f t="shared" si="8"/>
        <v>3.4526731781456627E-2</v>
      </c>
      <c r="H37" s="45">
        <f t="shared" si="9"/>
        <v>-4.3699999999999989E-2</v>
      </c>
      <c r="I37" s="39">
        <f t="shared" si="10"/>
        <v>4.3699999999999989E-2</v>
      </c>
      <c r="J37" s="39">
        <f t="shared" si="11"/>
        <v>5.1921912419442717E-2</v>
      </c>
      <c r="K37" s="6" t="str">
        <f t="shared" si="12"/>
        <v xml:space="preserve"> </v>
      </c>
      <c r="L37" s="41"/>
      <c r="M37" s="45">
        <f t="shared" si="13"/>
        <v>-0.25857988165680468</v>
      </c>
    </row>
    <row r="38" spans="1:13" x14ac:dyDescent="0.3">
      <c r="A38" s="66" t="s">
        <v>92</v>
      </c>
      <c r="B38" s="67">
        <v>0.10589999999999999</v>
      </c>
      <c r="C38" s="94">
        <f t="shared" si="7"/>
        <v>3.1938057561124944E-2</v>
      </c>
      <c r="E38" s="84">
        <v>9.3699999999999992E-2</v>
      </c>
      <c r="F38" s="69">
        <f t="shared" si="8"/>
        <v>3.0391781462753554E-2</v>
      </c>
      <c r="H38" s="45">
        <f t="shared" si="9"/>
        <v>-1.2200000000000003E-2</v>
      </c>
      <c r="I38" s="39">
        <f t="shared" si="10"/>
        <v>1.2200000000000003E-2</v>
      </c>
      <c r="J38" s="39">
        <f t="shared" si="11"/>
        <v>4.4012697197182982E-2</v>
      </c>
      <c r="K38" s="6" t="str">
        <f t="shared" si="12"/>
        <v xml:space="preserve"> </v>
      </c>
      <c r="L38" s="41"/>
      <c r="M38" s="45">
        <f t="shared" si="13"/>
        <v>-0.11520302171860249</v>
      </c>
    </row>
    <row r="39" spans="1:13" x14ac:dyDescent="0.3">
      <c r="A39" s="66" t="s">
        <v>93</v>
      </c>
      <c r="B39" s="67">
        <v>6.3099999999999989E-2</v>
      </c>
      <c r="C39" s="94">
        <f t="shared" si="7"/>
        <v>2.5236479520438719E-2</v>
      </c>
      <c r="E39" s="84">
        <v>3.1600000000000003E-2</v>
      </c>
      <c r="F39" s="69">
        <f t="shared" si="8"/>
        <v>1.8244052106185692E-2</v>
      </c>
      <c r="H39" s="45">
        <f t="shared" si="9"/>
        <v>-3.1499999999999986E-2</v>
      </c>
      <c r="I39" s="39">
        <f t="shared" si="10"/>
        <v>3.1499999999999986E-2</v>
      </c>
      <c r="J39" s="39">
        <f t="shared" si="11"/>
        <v>3.1087795990860638E-2</v>
      </c>
      <c r="K39" s="36" t="str">
        <f t="shared" si="12"/>
        <v>*</v>
      </c>
      <c r="L39" s="41"/>
      <c r="M39" s="45">
        <f t="shared" si="13"/>
        <v>-0.49920760697305849</v>
      </c>
    </row>
    <row r="40" spans="1:13" x14ac:dyDescent="0.3">
      <c r="A40" s="70" t="s">
        <v>78</v>
      </c>
      <c r="B40" s="71">
        <v>1.1000000000000001E-2</v>
      </c>
      <c r="C40" s="96">
        <f>SQRT((B40*(1-B40))/$B$31)*TINV(0.05,$B$31)</f>
        <v>1.0825848873944088E-2</v>
      </c>
      <c r="D40" s="73"/>
      <c r="E40" s="88">
        <v>1.1899999999999999E-2</v>
      </c>
      <c r="F40" s="74">
        <f>SQRT((E40*(1-E40))/$E$31)*TINV(0.05,$E$31)</f>
        <v>1.1309002565553769E-2</v>
      </c>
      <c r="G40" s="73"/>
      <c r="H40" s="49">
        <f t="shared" si="9"/>
        <v>8.9999999999999802E-4</v>
      </c>
      <c r="I40" s="50">
        <f t="shared" si="10"/>
        <v>8.9999999999999802E-4</v>
      </c>
      <c r="J40" s="50">
        <f>(((((1-B40)*B40)/B$31)+(((1-E40)*E40)/E$31))^0.5)*(TINV(0.05,B$31+E$31-1))</f>
        <v>1.5628872742735153E-2</v>
      </c>
      <c r="K40" s="7" t="str">
        <f t="shared" si="12"/>
        <v xml:space="preserve"> </v>
      </c>
      <c r="L40" s="51"/>
      <c r="M40" s="49">
        <f t="shared" si="13"/>
        <v>8.1818181818181637E-2</v>
      </c>
    </row>
    <row r="41" spans="1:13" x14ac:dyDescent="0.3">
      <c r="A41" s="115"/>
      <c r="B41" s="116"/>
      <c r="C41" s="117"/>
      <c r="D41" s="118"/>
      <c r="E41" s="114"/>
      <c r="F41" s="69"/>
      <c r="G41" s="118"/>
      <c r="H41" s="46"/>
      <c r="I41" s="43"/>
      <c r="J41" s="43"/>
      <c r="K41" s="6"/>
      <c r="L41" s="44"/>
      <c r="M41" s="46"/>
    </row>
    <row r="42" spans="1:13" ht="33.75" customHeight="1" x14ac:dyDescent="0.3">
      <c r="A42" s="62" t="s">
        <v>98</v>
      </c>
      <c r="B42" s="116"/>
      <c r="C42" s="117"/>
      <c r="D42" s="118"/>
      <c r="E42" s="114"/>
      <c r="F42" s="69"/>
      <c r="G42" s="118"/>
      <c r="H42" s="46"/>
      <c r="I42" s="43"/>
      <c r="J42" s="43"/>
      <c r="K42" s="6"/>
      <c r="L42" s="44"/>
      <c r="M42" s="46"/>
    </row>
    <row r="43" spans="1:13" x14ac:dyDescent="0.3">
      <c r="A43" s="62" t="s">
        <v>58</v>
      </c>
    </row>
    <row r="44" spans="1:13" x14ac:dyDescent="0.3">
      <c r="A44" s="62"/>
    </row>
    <row r="45" spans="1:13" ht="48" x14ac:dyDescent="0.3">
      <c r="A45" s="20"/>
      <c r="B45" s="21"/>
      <c r="C45" s="22"/>
      <c r="D45" s="22"/>
      <c r="E45" s="23"/>
      <c r="F45" s="27"/>
      <c r="G45" s="24"/>
      <c r="H45" s="25" t="s">
        <v>6</v>
      </c>
      <c r="I45" s="26" t="s">
        <v>19</v>
      </c>
      <c r="J45" s="26" t="s">
        <v>20</v>
      </c>
      <c r="K45" s="25" t="s">
        <v>7</v>
      </c>
      <c r="L45" s="25"/>
      <c r="M45" s="5" t="s">
        <v>8</v>
      </c>
    </row>
    <row r="46" spans="1:13" ht="50.25" customHeight="1" x14ac:dyDescent="0.3">
      <c r="A46" s="30"/>
      <c r="B46" s="31" t="s">
        <v>62</v>
      </c>
      <c r="C46" s="32" t="s">
        <v>9</v>
      </c>
      <c r="D46" s="32"/>
      <c r="E46" s="31" t="s">
        <v>63</v>
      </c>
      <c r="F46" s="35" t="s">
        <v>9</v>
      </c>
      <c r="G46" s="33"/>
      <c r="H46" s="33" t="s">
        <v>10</v>
      </c>
      <c r="I46" s="34"/>
      <c r="J46" s="34"/>
      <c r="K46" s="33" t="s">
        <v>10</v>
      </c>
      <c r="L46" s="33"/>
      <c r="M46" s="33" t="s">
        <v>10</v>
      </c>
    </row>
    <row r="47" spans="1:13" x14ac:dyDescent="0.3">
      <c r="A47" s="63" t="s">
        <v>11</v>
      </c>
      <c r="B47" s="64">
        <v>127</v>
      </c>
      <c r="C47" s="59"/>
      <c r="E47" s="65">
        <v>130</v>
      </c>
    </row>
    <row r="48" spans="1:13" x14ac:dyDescent="0.3">
      <c r="A48" s="63" t="s">
        <v>12</v>
      </c>
      <c r="B48" s="64">
        <v>100</v>
      </c>
      <c r="C48" s="59"/>
      <c r="E48" s="65">
        <v>108.4</v>
      </c>
    </row>
    <row r="50" spans="1:13" x14ac:dyDescent="0.3">
      <c r="A50" s="66" t="s">
        <v>87</v>
      </c>
      <c r="B50" s="67">
        <v>0.30359999999999998</v>
      </c>
      <c r="C50" s="94">
        <f>SQRT((B50*(1-B50))/$B$48)*TINV(0.05,$B$48)</f>
        <v>9.1225383562517665E-2</v>
      </c>
      <c r="E50" s="84">
        <v>0.3901</v>
      </c>
      <c r="F50" s="69">
        <f>SQRT((E50*(1-E50))/$E$48)*TINV(0.05,$E$48)</f>
        <v>9.2863342770270765E-2</v>
      </c>
      <c r="H50" s="45">
        <f>E50-B50</f>
        <v>8.6500000000000021E-2</v>
      </c>
      <c r="I50" s="39">
        <f>(((H50)^2)^0.5)</f>
        <v>8.6500000000000021E-2</v>
      </c>
      <c r="J50" s="39">
        <f>(((((1-B50)*B50)/B$48)+(((1-E50)*E50)/E$48))^0.5)*(TINV(0.05,B$48+E$48-1))</f>
        <v>0.12941633463883975</v>
      </c>
      <c r="K50" s="6" t="str">
        <f>IF(I50&gt;J50,"*"," ")</f>
        <v xml:space="preserve"> </v>
      </c>
      <c r="L50" s="41"/>
      <c r="M50" s="45">
        <f>(E50-B50)/B50</f>
        <v>0.28491436100131762</v>
      </c>
    </row>
    <row r="51" spans="1:13" x14ac:dyDescent="0.3">
      <c r="A51" s="66" t="s">
        <v>88</v>
      </c>
      <c r="B51" s="67">
        <v>0.11939999999999999</v>
      </c>
      <c r="C51" s="94">
        <f t="shared" ref="C51:C56" si="14">SQRT((B51*(1-B51))/$B$48)*TINV(0.05,$B$48)</f>
        <v>6.4331982803375765E-2</v>
      </c>
      <c r="E51" s="84">
        <v>0.16760000000000003</v>
      </c>
      <c r="F51" s="69">
        <f t="shared" ref="F51:F56" si="15">SQRT((E51*(1-E51))/$E$48)*TINV(0.05,$E$48)</f>
        <v>7.1109899335438542E-2</v>
      </c>
      <c r="H51" s="45">
        <f t="shared" ref="H51:H57" si="16">E51-B51</f>
        <v>4.8200000000000034E-2</v>
      </c>
      <c r="I51" s="39">
        <f t="shared" ref="I51:I57" si="17">(((H51)^2)^0.5)</f>
        <v>4.8200000000000034E-2</v>
      </c>
      <c r="J51" s="39">
        <f t="shared" ref="J51:J56" si="18">(((((1-B51)*B51)/B$48)+(((1-E51)*E51)/E$48))^0.5)*(TINV(0.05,B$48+E$48-1))</f>
        <v>9.5336008805447875E-2</v>
      </c>
      <c r="K51" s="6" t="str">
        <f t="shared" ref="K51:K57" si="19">IF(I51&gt;J51,"*"," ")</f>
        <v xml:space="preserve"> </v>
      </c>
      <c r="L51" s="41"/>
      <c r="M51" s="45">
        <f t="shared" ref="M51:M57" si="20">(E51-B51)/B51</f>
        <v>0.40368509212730352</v>
      </c>
    </row>
    <row r="52" spans="1:13" x14ac:dyDescent="0.3">
      <c r="A52" s="66" t="s">
        <v>89</v>
      </c>
      <c r="B52" s="67">
        <v>0.18410000000000001</v>
      </c>
      <c r="C52" s="94">
        <f t="shared" si="14"/>
        <v>7.6891935689786972E-2</v>
      </c>
      <c r="E52" s="84">
        <v>0.2225</v>
      </c>
      <c r="F52" s="69">
        <f t="shared" si="15"/>
        <v>7.918487353210088E-2</v>
      </c>
      <c r="H52" s="45">
        <f t="shared" si="16"/>
        <v>3.839999999999999E-2</v>
      </c>
      <c r="I52" s="39">
        <f t="shared" si="17"/>
        <v>3.839999999999999E-2</v>
      </c>
      <c r="J52" s="39">
        <f t="shared" si="18"/>
        <v>0.10973173135431644</v>
      </c>
      <c r="K52" s="6" t="str">
        <f t="shared" si="19"/>
        <v xml:space="preserve"> </v>
      </c>
      <c r="L52" s="41"/>
      <c r="M52" s="45">
        <f t="shared" si="20"/>
        <v>0.20858229223248229</v>
      </c>
    </row>
    <row r="53" spans="1:13" x14ac:dyDescent="0.3">
      <c r="A53" s="66" t="s">
        <v>90</v>
      </c>
      <c r="B53" s="67">
        <v>9.8599999999999993E-2</v>
      </c>
      <c r="C53" s="94">
        <f t="shared" si="14"/>
        <v>5.9146992635569925E-2</v>
      </c>
      <c r="E53" s="84">
        <v>0.1226</v>
      </c>
      <c r="F53" s="69">
        <f t="shared" si="15"/>
        <v>6.2441175597860187E-2</v>
      </c>
      <c r="H53" s="45">
        <f t="shared" si="16"/>
        <v>2.4000000000000007E-2</v>
      </c>
      <c r="I53" s="39">
        <f t="shared" si="17"/>
        <v>2.4000000000000007E-2</v>
      </c>
      <c r="J53" s="39">
        <f t="shared" si="18"/>
        <v>8.5507167141636656E-2</v>
      </c>
      <c r="K53" s="6" t="str">
        <f t="shared" si="19"/>
        <v xml:space="preserve"> </v>
      </c>
      <c r="L53" s="41"/>
      <c r="M53" s="45">
        <f t="shared" si="20"/>
        <v>0.24340770791075059</v>
      </c>
    </row>
    <row r="54" spans="1:13" x14ac:dyDescent="0.3">
      <c r="A54" s="66" t="s">
        <v>91</v>
      </c>
      <c r="B54" s="67">
        <v>0.47759999999999997</v>
      </c>
      <c r="C54" s="94">
        <f t="shared" si="14"/>
        <v>9.9098978171994964E-2</v>
      </c>
      <c r="E54" s="84">
        <v>0.43740000000000001</v>
      </c>
      <c r="F54" s="69">
        <f t="shared" si="15"/>
        <v>9.4442238908543141E-2</v>
      </c>
      <c r="H54" s="45">
        <f t="shared" si="16"/>
        <v>-4.0199999999999958E-2</v>
      </c>
      <c r="I54" s="39">
        <f t="shared" si="17"/>
        <v>4.0199999999999958E-2</v>
      </c>
      <c r="J54" s="39">
        <f t="shared" si="18"/>
        <v>0.13609146253366133</v>
      </c>
      <c r="K54" s="6" t="str">
        <f t="shared" si="19"/>
        <v xml:space="preserve"> </v>
      </c>
      <c r="L54" s="41"/>
      <c r="M54" s="45">
        <f t="shared" si="20"/>
        <v>-8.4170854271356704E-2</v>
      </c>
    </row>
    <row r="55" spans="1:13" x14ac:dyDescent="0.3">
      <c r="A55" s="66" t="s">
        <v>92</v>
      </c>
      <c r="B55" s="67">
        <v>0.16550000000000001</v>
      </c>
      <c r="C55" s="94">
        <f t="shared" si="14"/>
        <v>7.3730571936198586E-2</v>
      </c>
      <c r="E55" s="84">
        <v>0.18379999999999999</v>
      </c>
      <c r="F55" s="69">
        <f t="shared" si="15"/>
        <v>7.3739140243350473E-2</v>
      </c>
      <c r="H55" s="45">
        <f t="shared" si="16"/>
        <v>1.8299999999999983E-2</v>
      </c>
      <c r="I55" s="39">
        <f t="shared" si="17"/>
        <v>1.8299999999999983E-2</v>
      </c>
      <c r="J55" s="39">
        <f t="shared" si="18"/>
        <v>0.10366784361265403</v>
      </c>
      <c r="K55" s="6" t="str">
        <f t="shared" si="19"/>
        <v xml:space="preserve"> </v>
      </c>
      <c r="L55" s="41"/>
      <c r="M55" s="45">
        <f t="shared" si="20"/>
        <v>0.11057401812688811</v>
      </c>
    </row>
    <row r="56" spans="1:13" x14ac:dyDescent="0.3">
      <c r="A56" s="66" t="s">
        <v>93</v>
      </c>
      <c r="B56" s="67">
        <v>0.31209999999999999</v>
      </c>
      <c r="C56" s="94">
        <f t="shared" si="14"/>
        <v>9.192739898881E-2</v>
      </c>
      <c r="E56" s="84">
        <v>0.25359999999999999</v>
      </c>
      <c r="F56" s="69">
        <f t="shared" si="15"/>
        <v>8.2829961768257548E-2</v>
      </c>
      <c r="H56" s="45">
        <f t="shared" si="16"/>
        <v>-5.8499999999999996E-2</v>
      </c>
      <c r="I56" s="39">
        <f t="shared" si="17"/>
        <v>5.8499999999999996E-2</v>
      </c>
      <c r="J56" s="39">
        <f t="shared" si="18"/>
        <v>0.12301098945367415</v>
      </c>
      <c r="K56" s="6" t="str">
        <f t="shared" si="19"/>
        <v xml:space="preserve"> </v>
      </c>
      <c r="L56" s="41"/>
      <c r="M56" s="45">
        <f t="shared" si="20"/>
        <v>-0.18743992310157001</v>
      </c>
    </row>
    <row r="57" spans="1:13" x14ac:dyDescent="0.3">
      <c r="A57" s="70" t="s">
        <v>78</v>
      </c>
      <c r="B57" s="71">
        <v>0.1202</v>
      </c>
      <c r="C57" s="96">
        <f>SQRT((B57*(1-B57))/$B$48)*TINV(0.05,$B$48)</f>
        <v>6.4517814256437517E-2</v>
      </c>
      <c r="D57" s="73"/>
      <c r="E57" s="88">
        <v>0.05</v>
      </c>
      <c r="F57" s="74">
        <f>SQRT((E57*(1-E57))/$E$48)*TINV(0.05,$E$48)</f>
        <v>4.1492903474691804E-2</v>
      </c>
      <c r="G57" s="73"/>
      <c r="H57" s="49">
        <f t="shared" si="16"/>
        <v>-7.0199999999999999E-2</v>
      </c>
      <c r="I57" s="50">
        <f t="shared" si="17"/>
        <v>7.0199999999999999E-2</v>
      </c>
      <c r="J57" s="50">
        <f>(((((1-B57)*B57)/B$48)+(((1-E57)*E57)/E$48))^0.5)*(TINV(0.05,B$48+E$48-1))</f>
        <v>7.6246265781972064E-2</v>
      </c>
      <c r="K57" s="7" t="str">
        <f t="shared" si="19"/>
        <v xml:space="preserve"> </v>
      </c>
      <c r="L57" s="51"/>
      <c r="M57" s="49">
        <f t="shared" si="20"/>
        <v>-0.58402662229617308</v>
      </c>
    </row>
    <row r="58" spans="1:13" x14ac:dyDescent="0.3">
      <c r="A58" s="115"/>
      <c r="B58" s="116"/>
      <c r="C58" s="117"/>
      <c r="D58" s="118"/>
      <c r="E58" s="114"/>
      <c r="F58" s="69"/>
      <c r="G58" s="118"/>
      <c r="H58" s="46"/>
      <c r="I58" s="43"/>
      <c r="J58" s="43"/>
      <c r="K58" s="6"/>
      <c r="L58" s="44"/>
      <c r="M58" s="46"/>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203</v>
      </c>
    </row>
    <row r="4" spans="1:13" ht="18.75" x14ac:dyDescent="0.25">
      <c r="A4" s="61" t="s">
        <v>113</v>
      </c>
    </row>
    <row r="6" spans="1:13" ht="32.25" customHeight="1" x14ac:dyDescent="0.25">
      <c r="A6" s="62" t="s">
        <v>99</v>
      </c>
    </row>
    <row r="7" spans="1:13" ht="15" x14ac:dyDescent="0.25">
      <c r="A7" s="62" t="s">
        <v>110</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x14ac:dyDescent="0.3">
      <c r="A11" s="63" t="s">
        <v>11</v>
      </c>
      <c r="B11" s="64">
        <v>650</v>
      </c>
      <c r="E11" s="65">
        <v>656</v>
      </c>
      <c r="I11" s="137"/>
      <c r="J11" s="137"/>
      <c r="L11" s="41"/>
      <c r="M11" s="41"/>
    </row>
    <row r="12" spans="1:13" x14ac:dyDescent="0.3">
      <c r="A12" s="63" t="s">
        <v>12</v>
      </c>
      <c r="B12" s="64">
        <v>501.1</v>
      </c>
      <c r="E12" s="65">
        <v>508.5</v>
      </c>
      <c r="I12" s="137"/>
      <c r="J12" s="137"/>
      <c r="L12" s="41"/>
      <c r="M12" s="41"/>
    </row>
    <row r="14" spans="1:13" x14ac:dyDescent="0.3">
      <c r="A14" s="66" t="s">
        <v>87</v>
      </c>
      <c r="B14" s="67">
        <v>0.83099999999999996</v>
      </c>
      <c r="C14" s="94">
        <f t="shared" ref="C14:C21" si="0">SQRT((B14*(1-B14))/$B$12)*TINV(0.05,$B$12)</f>
        <v>3.2891235681411259E-2</v>
      </c>
      <c r="E14" s="84">
        <v>0.87860000000000005</v>
      </c>
      <c r="F14" s="69">
        <f t="shared" ref="F14:F21" si="1">SQRT((E14*(1-E14))/$E$12)*TINV(0.05,$E$12)</f>
        <v>2.8454011315929999E-2</v>
      </c>
      <c r="H14" s="45">
        <f t="shared" ref="H14:H21" si="2">E14-B14</f>
        <v>4.7600000000000087E-2</v>
      </c>
      <c r="I14" s="39">
        <f t="shared" ref="I14:I21" si="3">(((H14)^2)^0.5)</f>
        <v>4.7600000000000087E-2</v>
      </c>
      <c r="J14" s="39">
        <f t="shared" ref="J14:J21" si="4">(((((1-B14)*B14)/B$12)+(((1-E14)*E14)/E$12))^0.5)*(TINV(0.05,B$12+E$12-1))</f>
        <v>4.3438678944051075E-2</v>
      </c>
      <c r="K14" s="36" t="str">
        <f t="shared" ref="K14:K21" si="5">IF(I14&gt;J14,"*"," ")</f>
        <v>*</v>
      </c>
      <c r="L14" s="41"/>
      <c r="M14" s="45">
        <f t="shared" ref="M14:M21" si="6">(E14-B14)/B14</f>
        <v>5.7280385078219122E-2</v>
      </c>
    </row>
    <row r="15" spans="1:13" x14ac:dyDescent="0.3">
      <c r="A15" s="66" t="s">
        <v>88</v>
      </c>
      <c r="B15" s="67">
        <v>0.64139999999999997</v>
      </c>
      <c r="C15" s="94">
        <f t="shared" si="0"/>
        <v>4.2092618759786718E-2</v>
      </c>
      <c r="E15" s="84">
        <v>0.66020000000000001</v>
      </c>
      <c r="F15" s="69">
        <f t="shared" si="1"/>
        <v>4.1265584816726868E-2</v>
      </c>
      <c r="H15" s="45">
        <f t="shared" si="2"/>
        <v>1.8800000000000039E-2</v>
      </c>
      <c r="I15" s="39">
        <f t="shared" si="3"/>
        <v>1.8800000000000039E-2</v>
      </c>
      <c r="J15" s="39">
        <f t="shared" si="4"/>
        <v>5.8875305575675309E-2</v>
      </c>
      <c r="K15" s="6" t="str">
        <f t="shared" si="5"/>
        <v xml:space="preserve"> </v>
      </c>
      <c r="L15" s="41"/>
      <c r="M15" s="45">
        <f t="shared" si="6"/>
        <v>2.9310882444652384E-2</v>
      </c>
    </row>
    <row r="16" spans="1:13" x14ac:dyDescent="0.3">
      <c r="A16" s="66" t="s">
        <v>89</v>
      </c>
      <c r="B16" s="67">
        <v>0.18960000000000002</v>
      </c>
      <c r="C16" s="94">
        <f t="shared" si="0"/>
        <v>3.4403704450935539E-2</v>
      </c>
      <c r="E16" s="84">
        <v>0.21829999999999999</v>
      </c>
      <c r="F16" s="69">
        <f t="shared" si="1"/>
        <v>3.5990301170531418E-2</v>
      </c>
      <c r="H16" s="45">
        <f t="shared" si="2"/>
        <v>2.8699999999999976E-2</v>
      </c>
      <c r="I16" s="39">
        <f t="shared" si="3"/>
        <v>2.8699999999999976E-2</v>
      </c>
      <c r="J16" s="39">
        <f t="shared" si="4"/>
        <v>4.9729018155092661E-2</v>
      </c>
      <c r="K16" s="6" t="str">
        <f t="shared" si="5"/>
        <v xml:space="preserve"> </v>
      </c>
      <c r="L16" s="41"/>
      <c r="M16" s="45">
        <f t="shared" si="6"/>
        <v>0.15137130801687748</v>
      </c>
    </row>
    <row r="17" spans="1:13" x14ac:dyDescent="0.3">
      <c r="A17" s="66" t="s">
        <v>90</v>
      </c>
      <c r="B17" s="67">
        <v>0.10150000000000001</v>
      </c>
      <c r="C17" s="94">
        <f t="shared" si="0"/>
        <v>2.6505035321750744E-2</v>
      </c>
      <c r="E17" s="84">
        <v>7.4200000000000002E-2</v>
      </c>
      <c r="F17" s="69">
        <f t="shared" si="1"/>
        <v>2.2834899151402435E-2</v>
      </c>
      <c r="H17" s="45">
        <f t="shared" si="2"/>
        <v>-2.7300000000000005E-2</v>
      </c>
      <c r="I17" s="39">
        <f t="shared" si="3"/>
        <v>2.7300000000000005E-2</v>
      </c>
      <c r="J17" s="39">
        <f t="shared" si="4"/>
        <v>3.4942926589555674E-2</v>
      </c>
      <c r="K17" s="6" t="str">
        <f t="shared" si="5"/>
        <v xml:space="preserve"> </v>
      </c>
      <c r="L17" s="41"/>
      <c r="M17" s="45">
        <f t="shared" si="6"/>
        <v>-0.26896551724137935</v>
      </c>
    </row>
    <row r="18" spans="1:13" x14ac:dyDescent="0.3">
      <c r="A18" s="66" t="s">
        <v>91</v>
      </c>
      <c r="B18" s="67">
        <v>4.4600000000000001E-2</v>
      </c>
      <c r="C18" s="94">
        <f t="shared" si="0"/>
        <v>1.8117420875988357E-2</v>
      </c>
      <c r="E18" s="84">
        <v>2.9600000000000001E-2</v>
      </c>
      <c r="F18" s="69">
        <f t="shared" si="1"/>
        <v>1.4765896043006379E-2</v>
      </c>
      <c r="H18" s="45">
        <f t="shared" si="2"/>
        <v>-1.4999999999999999E-2</v>
      </c>
      <c r="I18" s="39">
        <f t="shared" si="3"/>
        <v>1.4999999999999999E-2</v>
      </c>
      <c r="J18" s="39">
        <f t="shared" si="4"/>
        <v>2.334435356588857E-2</v>
      </c>
      <c r="K18" s="6" t="str">
        <f t="shared" si="5"/>
        <v xml:space="preserve"> </v>
      </c>
      <c r="L18" s="41"/>
      <c r="M18" s="45">
        <f t="shared" si="6"/>
        <v>-0.33632286995515692</v>
      </c>
    </row>
    <row r="19" spans="1:13" x14ac:dyDescent="0.3">
      <c r="A19" s="66" t="s">
        <v>92</v>
      </c>
      <c r="B19" s="67">
        <v>2.06E-2</v>
      </c>
      <c r="C19" s="94">
        <f t="shared" si="0"/>
        <v>1.2466656275834797E-2</v>
      </c>
      <c r="E19" s="84">
        <v>2.6099999999999998E-2</v>
      </c>
      <c r="F19" s="69">
        <f t="shared" si="1"/>
        <v>1.3890439704897438E-2</v>
      </c>
      <c r="H19" s="45">
        <f t="shared" si="2"/>
        <v>5.4999999999999979E-3</v>
      </c>
      <c r="I19" s="39">
        <f t="shared" si="3"/>
        <v>5.4999999999999979E-3</v>
      </c>
      <c r="J19" s="39">
        <f t="shared" si="4"/>
        <v>1.8642092554282699E-2</v>
      </c>
      <c r="K19" s="6" t="str">
        <f t="shared" si="5"/>
        <v xml:space="preserve"> </v>
      </c>
      <c r="L19" s="41"/>
      <c r="M19" s="45">
        <f t="shared" si="6"/>
        <v>0.2669902912621358</v>
      </c>
    </row>
    <row r="20" spans="1:13" x14ac:dyDescent="0.3">
      <c r="A20" s="66" t="s">
        <v>93</v>
      </c>
      <c r="B20" s="67">
        <v>2.41E-2</v>
      </c>
      <c r="C20" s="94">
        <f t="shared" si="0"/>
        <v>1.3460075804731353E-2</v>
      </c>
      <c r="E20" s="84">
        <v>3.4999999999999996E-3</v>
      </c>
      <c r="F20" s="69">
        <f t="shared" si="1"/>
        <v>5.14530626845861E-3</v>
      </c>
      <c r="H20" s="45">
        <f t="shared" si="2"/>
        <v>-2.06E-2</v>
      </c>
      <c r="I20" s="39">
        <f t="shared" si="3"/>
        <v>2.06E-2</v>
      </c>
      <c r="J20" s="39">
        <f t="shared" si="4"/>
        <v>1.4392521347461622E-2</v>
      </c>
      <c r="K20" s="36" t="str">
        <f t="shared" si="5"/>
        <v>*</v>
      </c>
      <c r="L20" s="41"/>
      <c r="M20" s="45">
        <f t="shared" si="6"/>
        <v>-0.85477178423236511</v>
      </c>
    </row>
    <row r="21" spans="1:13" x14ac:dyDescent="0.3">
      <c r="A21" s="70" t="s">
        <v>78</v>
      </c>
      <c r="B21" s="71">
        <v>2.29E-2</v>
      </c>
      <c r="C21" s="96">
        <f t="shared" si="0"/>
        <v>1.3128755888657456E-2</v>
      </c>
      <c r="D21" s="73"/>
      <c r="E21" s="88">
        <v>1.77E-2</v>
      </c>
      <c r="F21" s="74">
        <f t="shared" si="1"/>
        <v>1.1488075001512247E-2</v>
      </c>
      <c r="G21" s="73"/>
      <c r="H21" s="49">
        <f t="shared" si="2"/>
        <v>-5.1999999999999998E-3</v>
      </c>
      <c r="I21" s="50">
        <f t="shared" si="3"/>
        <v>5.1999999999999998E-3</v>
      </c>
      <c r="J21" s="50">
        <f t="shared" si="4"/>
        <v>1.7424375514968532E-2</v>
      </c>
      <c r="K21" s="7" t="str">
        <f t="shared" si="5"/>
        <v xml:space="preserve"> </v>
      </c>
      <c r="L21" s="51"/>
      <c r="M21" s="49">
        <f t="shared" si="6"/>
        <v>-0.22707423580786024</v>
      </c>
    </row>
    <row r="23" spans="1:13" x14ac:dyDescent="0.3">
      <c r="A23" s="77" t="s">
        <v>48</v>
      </c>
      <c r="B23" s="78"/>
      <c r="C23" s="98"/>
      <c r="D23" s="80"/>
      <c r="E23" s="81"/>
      <c r="F23" s="105"/>
      <c r="G23" s="83"/>
      <c r="H23" s="83"/>
      <c r="I23" s="83"/>
      <c r="J23" s="83"/>
      <c r="K23" s="83"/>
      <c r="L23" s="83"/>
      <c r="M23" s="83"/>
    </row>
    <row r="24" spans="1:13" s="55" customFormat="1" x14ac:dyDescent="0.3">
      <c r="A24" s="106"/>
      <c r="B24" s="107"/>
      <c r="C24" s="108"/>
      <c r="D24" s="109"/>
      <c r="E24" s="110"/>
      <c r="F24" s="111"/>
      <c r="G24" s="112"/>
      <c r="H24" s="112"/>
      <c r="I24" s="112"/>
      <c r="J24" s="112"/>
      <c r="K24" s="112"/>
      <c r="L24" s="112"/>
      <c r="M24" s="112"/>
    </row>
    <row r="25" spans="1:13" ht="32.25" customHeight="1" x14ac:dyDescent="0.3">
      <c r="A25" s="62" t="s">
        <v>99</v>
      </c>
      <c r="B25" s="113"/>
    </row>
    <row r="26" spans="1:13" x14ac:dyDescent="0.3">
      <c r="A26" s="62" t="s">
        <v>50</v>
      </c>
    </row>
    <row r="27" spans="1:13" x14ac:dyDescent="0.3">
      <c r="A27" s="62"/>
    </row>
    <row r="28" spans="1:13" ht="48" x14ac:dyDescent="0.3">
      <c r="A28" s="20"/>
      <c r="B28" s="21"/>
      <c r="C28" s="22"/>
      <c r="D28" s="22"/>
      <c r="E28" s="23"/>
      <c r="F28" s="27"/>
      <c r="G28" s="24"/>
      <c r="H28" s="25" t="s">
        <v>6</v>
      </c>
      <c r="I28" s="26" t="s">
        <v>19</v>
      </c>
      <c r="J28" s="26" t="s">
        <v>20</v>
      </c>
      <c r="K28" s="25" t="s">
        <v>7</v>
      </c>
      <c r="L28" s="25"/>
      <c r="M28" s="5" t="s">
        <v>8</v>
      </c>
    </row>
    <row r="29" spans="1:13" ht="48.75" customHeight="1" x14ac:dyDescent="0.3">
      <c r="A29" s="30"/>
      <c r="B29" s="31" t="s">
        <v>62</v>
      </c>
      <c r="C29" s="32" t="s">
        <v>9</v>
      </c>
      <c r="D29" s="32"/>
      <c r="E29" s="31" t="s">
        <v>63</v>
      </c>
      <c r="F29" s="35" t="s">
        <v>9</v>
      </c>
      <c r="G29" s="33"/>
      <c r="H29" s="33" t="s">
        <v>10</v>
      </c>
      <c r="I29" s="34"/>
      <c r="J29" s="34"/>
      <c r="K29" s="33" t="s">
        <v>10</v>
      </c>
      <c r="L29" s="33"/>
      <c r="M29" s="33" t="s">
        <v>10</v>
      </c>
    </row>
    <row r="30" spans="1:13" x14ac:dyDescent="0.3">
      <c r="A30" s="63" t="s">
        <v>11</v>
      </c>
      <c r="B30" s="64">
        <v>468</v>
      </c>
      <c r="C30" s="59"/>
      <c r="E30" s="65">
        <v>471</v>
      </c>
    </row>
    <row r="31" spans="1:13" x14ac:dyDescent="0.3">
      <c r="A31" s="63" t="s">
        <v>12</v>
      </c>
      <c r="B31" s="64">
        <v>359</v>
      </c>
      <c r="C31" s="59"/>
      <c r="E31" s="65">
        <v>355.6</v>
      </c>
    </row>
    <row r="33" spans="1:13" x14ac:dyDescent="0.3">
      <c r="A33" s="66" t="s">
        <v>87</v>
      </c>
      <c r="B33" s="67">
        <v>0.87409999999999999</v>
      </c>
      <c r="C33" s="94">
        <f>SQRT((B33*(1-B33))/$B$31)*TINV(0.05,$B$31)</f>
        <v>3.4431892754777149E-2</v>
      </c>
      <c r="E33" s="84">
        <v>0.90709999999999991</v>
      </c>
      <c r="F33" s="69">
        <f>SQRT((E33*(1-E33))/$E$31)*TINV(0.05,$E$31)</f>
        <v>3.0275115783042098E-2</v>
      </c>
      <c r="H33" s="45">
        <f>E33-B33</f>
        <v>3.2999999999999918E-2</v>
      </c>
      <c r="I33" s="39">
        <f>(((H33)^2)^0.5)</f>
        <v>3.2999999999999918E-2</v>
      </c>
      <c r="J33" s="39">
        <f>(((((1-B33)*B33)/B$31)+(((1-E33)*E33)/E$31))^0.5)*(TINV(0.05,B$31+E$31-1))</f>
        <v>4.5771445148935719E-2</v>
      </c>
      <c r="K33" s="6" t="str">
        <f>IF(I33&gt;J33,"*"," ")</f>
        <v xml:space="preserve"> </v>
      </c>
      <c r="L33" s="41"/>
      <c r="M33" s="45">
        <f>(E33-B33)/B33</f>
        <v>3.775311749227768E-2</v>
      </c>
    </row>
    <row r="34" spans="1:13" x14ac:dyDescent="0.3">
      <c r="A34" s="66" t="s">
        <v>88</v>
      </c>
      <c r="B34" s="67">
        <v>0.67909999999999993</v>
      </c>
      <c r="C34" s="94">
        <f t="shared" ref="C34:C39" si="7">SQRT((B34*(1-B34))/$B$31)*TINV(0.05,$B$31)</f>
        <v>4.8452835294631472E-2</v>
      </c>
      <c r="E34" s="84">
        <v>0.71079999999999999</v>
      </c>
      <c r="F34" s="69">
        <f t="shared" ref="F34:F39" si="8">SQRT((E34*(1-E34))/$E$31)*TINV(0.05,$E$31)</f>
        <v>4.7284981790763417E-2</v>
      </c>
      <c r="H34" s="45">
        <f t="shared" ref="H34:H40" si="9">E34-B34</f>
        <v>3.1700000000000061E-2</v>
      </c>
      <c r="I34" s="39">
        <f t="shared" ref="I34:I40" si="10">(((H34)^2)^0.5)</f>
        <v>3.1700000000000061E-2</v>
      </c>
      <c r="J34" s="39">
        <f t="shared" ref="J34:J39" si="11">(((((1-B34)*B34)/B$31)+(((1-E34)*E34)/E$31))^0.5)*(TINV(0.05,B$31+E$31-1))</f>
        <v>6.758712949385802E-2</v>
      </c>
      <c r="K34" s="6" t="str">
        <f t="shared" ref="K34:K40" si="12">IF(I34&gt;J34,"*"," ")</f>
        <v xml:space="preserve"> </v>
      </c>
      <c r="L34" s="41"/>
      <c r="M34" s="45">
        <f t="shared" ref="M34:M40" si="13">(E34-B34)/B34</f>
        <v>4.6679428655573646E-2</v>
      </c>
    </row>
    <row r="35" spans="1:13" x14ac:dyDescent="0.3">
      <c r="A35" s="66" t="s">
        <v>89</v>
      </c>
      <c r="B35" s="67">
        <v>0.19500000000000001</v>
      </c>
      <c r="C35" s="94">
        <f t="shared" si="7"/>
        <v>4.1122803795514612E-2</v>
      </c>
      <c r="E35" s="84">
        <v>0.1963</v>
      </c>
      <c r="F35" s="69">
        <f t="shared" si="8"/>
        <v>4.1424522042240446E-2</v>
      </c>
      <c r="H35" s="45">
        <f t="shared" si="9"/>
        <v>1.2999999999999956E-3</v>
      </c>
      <c r="I35" s="39">
        <f t="shared" si="10"/>
        <v>1.2999999999999956E-3</v>
      </c>
      <c r="J35" s="39">
        <f t="shared" si="11"/>
        <v>5.8271180784899089E-2</v>
      </c>
      <c r="K35" s="6" t="str">
        <f t="shared" si="12"/>
        <v xml:space="preserve"> </v>
      </c>
      <c r="L35" s="41"/>
      <c r="M35" s="45">
        <f t="shared" si="13"/>
        <v>6.6666666666666437E-3</v>
      </c>
    </row>
    <row r="36" spans="1:13" x14ac:dyDescent="0.3">
      <c r="A36" s="66" t="s">
        <v>90</v>
      </c>
      <c r="B36" s="67">
        <v>9.5000000000000001E-2</v>
      </c>
      <c r="C36" s="94">
        <f t="shared" si="7"/>
        <v>3.0433616524037019E-2</v>
      </c>
      <c r="E36" s="84">
        <v>6.6600000000000006E-2</v>
      </c>
      <c r="F36" s="69">
        <f t="shared" si="8"/>
        <v>2.6002876008627711E-2</v>
      </c>
      <c r="H36" s="45">
        <f t="shared" si="9"/>
        <v>-2.8399999999999995E-2</v>
      </c>
      <c r="I36" s="39">
        <f t="shared" si="10"/>
        <v>2.8399999999999995E-2</v>
      </c>
      <c r="J36" s="39">
        <f t="shared" si="11"/>
        <v>3.99616646688968E-2</v>
      </c>
      <c r="K36" s="6" t="str">
        <f t="shared" si="12"/>
        <v xml:space="preserve"> </v>
      </c>
      <c r="L36" s="41"/>
      <c r="M36" s="45">
        <f t="shared" si="13"/>
        <v>-0.29894736842105257</v>
      </c>
    </row>
    <row r="37" spans="1:13" x14ac:dyDescent="0.3">
      <c r="A37" s="66" t="s">
        <v>91</v>
      </c>
      <c r="B37" s="67">
        <v>2.1600000000000001E-2</v>
      </c>
      <c r="C37" s="94">
        <f t="shared" si="7"/>
        <v>1.5088725903559237E-2</v>
      </c>
      <c r="E37" s="84">
        <v>2.0799999999999999E-2</v>
      </c>
      <c r="F37" s="69">
        <f t="shared" si="8"/>
        <v>1.4883934225334058E-2</v>
      </c>
      <c r="H37" s="45">
        <f t="shared" si="9"/>
        <v>-8.000000000000021E-4</v>
      </c>
      <c r="I37" s="39">
        <f t="shared" si="10"/>
        <v>8.000000000000021E-4</v>
      </c>
      <c r="J37" s="39">
        <f t="shared" si="11"/>
        <v>2.1158433400858087E-2</v>
      </c>
      <c r="K37" s="6" t="str">
        <f t="shared" si="12"/>
        <v xml:space="preserve"> </v>
      </c>
      <c r="L37" s="41"/>
      <c r="M37" s="45">
        <f t="shared" si="13"/>
        <v>-3.7037037037037132E-2</v>
      </c>
    </row>
    <row r="38" spans="1:13" x14ac:dyDescent="0.3">
      <c r="A38" s="66" t="s">
        <v>92</v>
      </c>
      <c r="B38" s="67">
        <v>1.43E-2</v>
      </c>
      <c r="C38" s="94">
        <f t="shared" si="7"/>
        <v>1.2322756555777973E-2</v>
      </c>
      <c r="E38" s="84">
        <v>2.0400000000000001E-2</v>
      </c>
      <c r="F38" s="69">
        <f t="shared" si="8"/>
        <v>1.4743135063981583E-2</v>
      </c>
      <c r="H38" s="45">
        <f t="shared" si="9"/>
        <v>6.1000000000000013E-3</v>
      </c>
      <c r="I38" s="39">
        <f t="shared" si="10"/>
        <v>6.1000000000000013E-3</v>
      </c>
      <c r="J38" s="39">
        <f t="shared" si="11"/>
        <v>1.9182201050153103E-2</v>
      </c>
      <c r="K38" s="6" t="str">
        <f t="shared" si="12"/>
        <v xml:space="preserve"> </v>
      </c>
      <c r="L38" s="41"/>
      <c r="M38" s="45">
        <f t="shared" si="13"/>
        <v>0.42657342657342667</v>
      </c>
    </row>
    <row r="39" spans="1:13" x14ac:dyDescent="0.3">
      <c r="A39" s="66" t="s">
        <v>93</v>
      </c>
      <c r="B39" s="67">
        <v>7.3000000000000001E-3</v>
      </c>
      <c r="C39" s="94">
        <f t="shared" si="7"/>
        <v>8.8356379685480494E-3</v>
      </c>
      <c r="E39" s="84">
        <v>4.0000000000000002E-4</v>
      </c>
      <c r="F39" s="69">
        <f t="shared" si="8"/>
        <v>2.0854197952517063E-3</v>
      </c>
      <c r="H39" s="45">
        <f t="shared" si="9"/>
        <v>-6.8999999999999999E-3</v>
      </c>
      <c r="I39" s="39">
        <f t="shared" si="10"/>
        <v>6.8999999999999999E-3</v>
      </c>
      <c r="J39" s="39">
        <f t="shared" si="11"/>
        <v>9.0631677794991219E-3</v>
      </c>
      <c r="K39" s="6" t="str">
        <f t="shared" si="12"/>
        <v xml:space="preserve"> </v>
      </c>
      <c r="L39" s="41"/>
      <c r="M39" s="45">
        <f t="shared" si="13"/>
        <v>-0.9452054794520548</v>
      </c>
    </row>
    <row r="40" spans="1:13" x14ac:dyDescent="0.3">
      <c r="A40" s="70" t="s">
        <v>78</v>
      </c>
      <c r="B40" s="71">
        <v>9.300000000000001E-3</v>
      </c>
      <c r="C40" s="96">
        <f>SQRT((B40*(1-B40))/$B$31)*TINV(0.05,$B$31)</f>
        <v>9.962768238669005E-3</v>
      </c>
      <c r="D40" s="73"/>
      <c r="E40" s="88">
        <v>5.5000000000000005E-3</v>
      </c>
      <c r="F40" s="74">
        <f>SQRT((E40*(1-E40))/$E$31)*TINV(0.05,$E$31)</f>
        <v>7.713191442150334E-3</v>
      </c>
      <c r="G40" s="73"/>
      <c r="H40" s="49">
        <f t="shared" si="9"/>
        <v>-3.8000000000000004E-3</v>
      </c>
      <c r="I40" s="50">
        <f t="shared" si="10"/>
        <v>3.8000000000000004E-3</v>
      </c>
      <c r="J40" s="50">
        <f>(((((1-B40)*B40)/B$31)+(((1-E40)*E40)/E$31))^0.5)*(TINV(0.05,B$31+E$31-1))</f>
        <v>1.2578301698461291E-2</v>
      </c>
      <c r="K40" s="7" t="str">
        <f t="shared" si="12"/>
        <v xml:space="preserve"> </v>
      </c>
      <c r="L40" s="51"/>
      <c r="M40" s="49">
        <f t="shared" si="13"/>
        <v>-0.40860215053763443</v>
      </c>
    </row>
    <row r="41" spans="1:13" x14ac:dyDescent="0.3">
      <c r="A41" s="115"/>
      <c r="B41" s="116"/>
      <c r="C41" s="117"/>
      <c r="D41" s="118"/>
      <c r="E41" s="114"/>
      <c r="F41" s="69"/>
      <c r="G41" s="118"/>
      <c r="H41" s="46"/>
      <c r="I41" s="43"/>
      <c r="J41" s="43"/>
      <c r="K41" s="6"/>
      <c r="L41" s="44"/>
      <c r="M41" s="46"/>
    </row>
    <row r="42" spans="1:13" ht="29.25" customHeight="1" x14ac:dyDescent="0.3">
      <c r="A42" s="62" t="s">
        <v>99</v>
      </c>
      <c r="B42" s="116"/>
      <c r="C42" s="117"/>
      <c r="D42" s="118"/>
      <c r="E42" s="114"/>
      <c r="F42" s="69"/>
      <c r="G42" s="118"/>
      <c r="H42" s="46"/>
      <c r="I42" s="43"/>
      <c r="J42" s="43"/>
      <c r="K42" s="6"/>
      <c r="L42" s="44"/>
      <c r="M42" s="46"/>
    </row>
    <row r="43" spans="1:13" x14ac:dyDescent="0.3">
      <c r="A43" s="62" t="s">
        <v>58</v>
      </c>
    </row>
    <row r="44" spans="1:13" x14ac:dyDescent="0.3">
      <c r="A44" s="62"/>
    </row>
    <row r="45" spans="1:13" ht="48" x14ac:dyDescent="0.3">
      <c r="A45" s="20"/>
      <c r="B45" s="21"/>
      <c r="C45" s="22"/>
      <c r="D45" s="22"/>
      <c r="E45" s="23"/>
      <c r="F45" s="27"/>
      <c r="G45" s="24"/>
      <c r="H45" s="25" t="s">
        <v>6</v>
      </c>
      <c r="I45" s="26" t="s">
        <v>19</v>
      </c>
      <c r="J45" s="26" t="s">
        <v>20</v>
      </c>
      <c r="K45" s="25" t="s">
        <v>7</v>
      </c>
      <c r="L45" s="25"/>
      <c r="M45" s="5" t="s">
        <v>8</v>
      </c>
    </row>
    <row r="46" spans="1:13" ht="39.75" customHeight="1" x14ac:dyDescent="0.3">
      <c r="A46" s="30"/>
      <c r="B46" s="31" t="s">
        <v>62</v>
      </c>
      <c r="C46" s="32" t="s">
        <v>9</v>
      </c>
      <c r="D46" s="32"/>
      <c r="E46" s="31" t="s">
        <v>63</v>
      </c>
      <c r="F46" s="35" t="s">
        <v>9</v>
      </c>
      <c r="G46" s="33"/>
      <c r="H46" s="33" t="s">
        <v>10</v>
      </c>
      <c r="I46" s="34"/>
      <c r="J46" s="34"/>
      <c r="K46" s="33" t="s">
        <v>10</v>
      </c>
      <c r="L46" s="33"/>
      <c r="M46" s="33" t="s">
        <v>10</v>
      </c>
    </row>
    <row r="47" spans="1:13" x14ac:dyDescent="0.3">
      <c r="A47" s="63" t="s">
        <v>11</v>
      </c>
      <c r="B47" s="64">
        <v>127</v>
      </c>
      <c r="C47" s="59"/>
      <c r="E47" s="65">
        <v>130</v>
      </c>
    </row>
    <row r="48" spans="1:13" x14ac:dyDescent="0.3">
      <c r="A48" s="63" t="s">
        <v>12</v>
      </c>
      <c r="B48" s="64">
        <v>100</v>
      </c>
      <c r="C48" s="59"/>
      <c r="E48" s="65">
        <v>108.4</v>
      </c>
    </row>
    <row r="50" spans="1:13" x14ac:dyDescent="0.3">
      <c r="A50" s="66" t="s">
        <v>87</v>
      </c>
      <c r="B50" s="67">
        <v>0.76230000000000009</v>
      </c>
      <c r="C50" s="94">
        <f>SQRT((B50*(1-B50))/$B$48)*TINV(0.05,$B$48)</f>
        <v>8.4452592115067837E-2</v>
      </c>
      <c r="E50" s="84">
        <v>0.8</v>
      </c>
      <c r="F50" s="69">
        <f>SQRT((E50*(1-E50))/$E$48)*TINV(0.05,$E$48)</f>
        <v>7.6152999208534411E-2</v>
      </c>
      <c r="H50" s="45">
        <f>E50-B50</f>
        <v>3.7699999999999956E-2</v>
      </c>
      <c r="I50" s="39">
        <f>(((H50)^2)^0.5)</f>
        <v>3.7699999999999956E-2</v>
      </c>
      <c r="J50" s="39">
        <f>(((((1-B50)*B50)/B$48)+(((1-E50)*E50)/E$48))^0.5)*(TINV(0.05,B$48+E$48-1))</f>
        <v>0.11304742961622172</v>
      </c>
      <c r="K50" s="6" t="str">
        <f>IF(I50&gt;J50,"*"," ")</f>
        <v xml:space="preserve"> </v>
      </c>
      <c r="L50" s="41"/>
      <c r="M50" s="45">
        <f>(E50-B50)/B50</f>
        <v>4.9455594910140302E-2</v>
      </c>
    </row>
    <row r="51" spans="1:13" x14ac:dyDescent="0.3">
      <c r="A51" s="66" t="s">
        <v>88</v>
      </c>
      <c r="B51" s="67">
        <v>0.55930000000000002</v>
      </c>
      <c r="C51" s="94">
        <f t="shared" ref="C51:C56" si="14">SQRT((B51*(1-B51))/$B$48)*TINV(0.05,$B$48)</f>
        <v>9.8498443598273519E-2</v>
      </c>
      <c r="E51" s="84">
        <v>0.57979999999999998</v>
      </c>
      <c r="F51" s="69">
        <f t="shared" ref="F51:F56" si="15">SQRT((E51*(1-E51))/$E$48)*TINV(0.05,$E$48)</f>
        <v>9.3971065348386215E-2</v>
      </c>
      <c r="H51" s="45">
        <f t="shared" ref="H51:H57" si="16">E51-B51</f>
        <v>2.0499999999999963E-2</v>
      </c>
      <c r="I51" s="39">
        <f t="shared" ref="I51:I57" si="17">(((H51)^2)^0.5)</f>
        <v>2.0499999999999963E-2</v>
      </c>
      <c r="J51" s="39">
        <f t="shared" ref="J51:J56" si="18">(((((1-B51)*B51)/B$48)+(((1-E51)*E51)/E$48))^0.5)*(TINV(0.05,B$48+E$48-1))</f>
        <v>0.13533620875565144</v>
      </c>
      <c r="K51" s="6" t="str">
        <f t="shared" ref="K51:K57" si="19">IF(I51&gt;J51,"*"," ")</f>
        <v xml:space="preserve"> </v>
      </c>
      <c r="L51" s="41"/>
      <c r="M51" s="45">
        <f t="shared" ref="M51:M57" si="20">(E51-B51)/B51</f>
        <v>3.665295905596274E-2</v>
      </c>
    </row>
    <row r="52" spans="1:13" x14ac:dyDescent="0.3">
      <c r="A52" s="66" t="s">
        <v>89</v>
      </c>
      <c r="B52" s="67">
        <v>0.2029</v>
      </c>
      <c r="C52" s="94">
        <f t="shared" si="14"/>
        <v>7.9787133276217878E-2</v>
      </c>
      <c r="E52" s="84">
        <v>0.22010000000000002</v>
      </c>
      <c r="F52" s="69">
        <f t="shared" si="15"/>
        <v>7.8878111172644344E-2</v>
      </c>
      <c r="H52" s="45">
        <f t="shared" si="16"/>
        <v>1.7200000000000021E-2</v>
      </c>
      <c r="I52" s="39">
        <f t="shared" si="17"/>
        <v>1.7200000000000021E-2</v>
      </c>
      <c r="J52" s="39">
        <f t="shared" si="18"/>
        <v>0.11153929247707463</v>
      </c>
      <c r="K52" s="6" t="str">
        <f t="shared" si="19"/>
        <v xml:space="preserve"> </v>
      </c>
      <c r="L52" s="41"/>
      <c r="M52" s="45">
        <f t="shared" si="20"/>
        <v>8.477082306554963E-2</v>
      </c>
    </row>
    <row r="53" spans="1:13" x14ac:dyDescent="0.3">
      <c r="A53" s="66" t="s">
        <v>90</v>
      </c>
      <c r="B53" s="67">
        <v>6.3600000000000004E-2</v>
      </c>
      <c r="C53" s="94">
        <f t="shared" si="14"/>
        <v>4.8416645174523411E-2</v>
      </c>
      <c r="E53" s="84">
        <v>0.10710000000000001</v>
      </c>
      <c r="F53" s="69">
        <f t="shared" si="15"/>
        <v>5.8873949069731146E-2</v>
      </c>
      <c r="H53" s="45">
        <f t="shared" si="16"/>
        <v>4.3500000000000011E-2</v>
      </c>
      <c r="I53" s="39">
        <f t="shared" si="17"/>
        <v>4.3500000000000011E-2</v>
      </c>
      <c r="J53" s="39">
        <f t="shared" si="18"/>
        <v>7.5786875256953282E-2</v>
      </c>
      <c r="K53" s="6" t="str">
        <f t="shared" si="19"/>
        <v xml:space="preserve"> </v>
      </c>
      <c r="L53" s="41"/>
      <c r="M53" s="45">
        <f t="shared" si="20"/>
        <v>0.68396226415094352</v>
      </c>
    </row>
    <row r="54" spans="1:13" x14ac:dyDescent="0.3">
      <c r="A54" s="66" t="s">
        <v>91</v>
      </c>
      <c r="B54" s="67">
        <v>0.1404</v>
      </c>
      <c r="C54" s="94">
        <f t="shared" si="14"/>
        <v>6.8923478942173613E-2</v>
      </c>
      <c r="E54" s="84">
        <v>4.1399999999999999E-2</v>
      </c>
      <c r="F54" s="69">
        <f t="shared" si="15"/>
        <v>3.7926774003729742E-2</v>
      </c>
      <c r="H54" s="45">
        <f t="shared" si="16"/>
        <v>-9.9000000000000005E-2</v>
      </c>
      <c r="I54" s="39">
        <f t="shared" si="17"/>
        <v>9.9000000000000005E-2</v>
      </c>
      <c r="J54" s="39">
        <f t="shared" si="18"/>
        <v>7.8191053240474248E-2</v>
      </c>
      <c r="K54" s="36" t="str">
        <f t="shared" si="19"/>
        <v>*</v>
      </c>
      <c r="L54" s="41"/>
      <c r="M54" s="45">
        <f t="shared" si="20"/>
        <v>-0.70512820512820518</v>
      </c>
    </row>
    <row r="55" spans="1:13" x14ac:dyDescent="0.3">
      <c r="A55" s="66" t="s">
        <v>92</v>
      </c>
      <c r="B55" s="67">
        <v>4.9500000000000002E-2</v>
      </c>
      <c r="C55" s="94">
        <f t="shared" si="14"/>
        <v>4.3034235611924633E-2</v>
      </c>
      <c r="E55" s="84">
        <v>2.6699999999999998E-2</v>
      </c>
      <c r="F55" s="69">
        <f t="shared" si="15"/>
        <v>3.0690644827638738E-2</v>
      </c>
      <c r="H55" s="45">
        <f t="shared" si="16"/>
        <v>-2.2800000000000004E-2</v>
      </c>
      <c r="I55" s="39">
        <f t="shared" si="17"/>
        <v>2.2800000000000004E-2</v>
      </c>
      <c r="J55" s="39">
        <f t="shared" si="18"/>
        <v>5.2540532867397668E-2</v>
      </c>
      <c r="K55" s="6" t="str">
        <f t="shared" si="19"/>
        <v xml:space="preserve"> </v>
      </c>
      <c r="L55" s="41"/>
      <c r="M55" s="45">
        <f t="shared" si="20"/>
        <v>-0.46060606060606069</v>
      </c>
    </row>
    <row r="56" spans="1:13" x14ac:dyDescent="0.3">
      <c r="A56" s="66" t="s">
        <v>93</v>
      </c>
      <c r="B56" s="67">
        <v>9.0899999999999995E-2</v>
      </c>
      <c r="C56" s="94">
        <f t="shared" si="14"/>
        <v>5.7032604344101887E-2</v>
      </c>
      <c r="E56" s="84">
        <v>1.47E-2</v>
      </c>
      <c r="F56" s="69">
        <f t="shared" si="15"/>
        <v>2.2912365558640884E-2</v>
      </c>
      <c r="H56" s="45">
        <f t="shared" si="16"/>
        <v>-7.619999999999999E-2</v>
      </c>
      <c r="I56" s="39">
        <f t="shared" si="17"/>
        <v>7.619999999999999E-2</v>
      </c>
      <c r="J56" s="39">
        <f t="shared" si="18"/>
        <v>6.1083991777957161E-2</v>
      </c>
      <c r="K56" s="36" t="str">
        <f t="shared" si="19"/>
        <v>*</v>
      </c>
      <c r="L56" s="41"/>
      <c r="M56" s="45">
        <f t="shared" si="20"/>
        <v>-0.83828382838283821</v>
      </c>
    </row>
    <row r="57" spans="1:13" x14ac:dyDescent="0.3">
      <c r="A57" s="70" t="s">
        <v>78</v>
      </c>
      <c r="B57" s="71">
        <v>3.3799999999999997E-2</v>
      </c>
      <c r="C57" s="96">
        <f>SQRT((B57*(1-B57))/$B$48)*TINV(0.05,$B$48)</f>
        <v>3.5853148501084939E-2</v>
      </c>
      <c r="D57" s="73"/>
      <c r="E57" s="88">
        <v>5.16E-2</v>
      </c>
      <c r="F57" s="74">
        <f>SQRT((E57*(1-E57))/$E$48)*TINV(0.05,$E$48)</f>
        <v>4.2116051143092352E-2</v>
      </c>
      <c r="G57" s="73"/>
      <c r="H57" s="49">
        <f t="shared" si="16"/>
        <v>1.7800000000000003E-2</v>
      </c>
      <c r="I57" s="50">
        <f t="shared" si="17"/>
        <v>1.7800000000000003E-2</v>
      </c>
      <c r="J57" s="50">
        <f>(((((1-B57)*B57)/B$48)+(((1-E57)*E57)/E$48))^0.5)*(TINV(0.05,B$48+E$48-1))</f>
        <v>5.4991083641718924E-2</v>
      </c>
      <c r="K57" s="7" t="str">
        <f t="shared" si="19"/>
        <v xml:space="preserve"> </v>
      </c>
      <c r="L57" s="51"/>
      <c r="M57" s="49">
        <f t="shared" si="20"/>
        <v>0.52662721893491138</v>
      </c>
    </row>
    <row r="58" spans="1:13" x14ac:dyDescent="0.3">
      <c r="A58" s="115"/>
      <c r="B58" s="116"/>
      <c r="C58" s="117"/>
      <c r="D58" s="118"/>
      <c r="E58" s="114"/>
      <c r="F58" s="69"/>
      <c r="G58" s="118"/>
      <c r="H58" s="46"/>
      <c r="I58" s="43"/>
      <c r="J58" s="43"/>
      <c r="K58" s="6"/>
      <c r="L58" s="44"/>
      <c r="M58" s="4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204</v>
      </c>
    </row>
    <row r="4" spans="1:13" ht="18.75" x14ac:dyDescent="0.25">
      <c r="A4" s="61" t="s">
        <v>113</v>
      </c>
    </row>
    <row r="6" spans="1:13" ht="26.25" customHeight="1" x14ac:dyDescent="0.25">
      <c r="A6" s="62" t="s">
        <v>100</v>
      </c>
    </row>
    <row r="7" spans="1:13" ht="15" x14ac:dyDescent="0.25">
      <c r="A7" s="62" t="s">
        <v>110</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650</v>
      </c>
      <c r="E11" s="65">
        <v>656</v>
      </c>
      <c r="I11" s="137"/>
      <c r="J11" s="137"/>
      <c r="L11" s="41"/>
      <c r="M11" s="41"/>
    </row>
    <row r="12" spans="1:13" x14ac:dyDescent="0.3">
      <c r="A12" s="63" t="s">
        <v>12</v>
      </c>
      <c r="B12" s="64">
        <v>501.1</v>
      </c>
      <c r="E12" s="65">
        <v>508.5</v>
      </c>
      <c r="I12" s="137"/>
      <c r="J12" s="137"/>
      <c r="L12" s="41"/>
      <c r="M12" s="41"/>
    </row>
    <row r="14" spans="1:13" x14ac:dyDescent="0.3">
      <c r="A14" s="66" t="s">
        <v>87</v>
      </c>
      <c r="B14" s="67">
        <v>0.31620000000000004</v>
      </c>
      <c r="C14" s="94">
        <f t="shared" ref="C14:C21" si="0">SQRT((B14*(1-B14))/$B$12)*TINV(0.05,$B$12)</f>
        <v>4.0811429448481366E-2</v>
      </c>
      <c r="E14" s="84">
        <v>0.28570000000000001</v>
      </c>
      <c r="F14" s="69">
        <f t="shared" ref="F14:F21" si="1">SQRT((E14*(1-E14))/$E$12)*TINV(0.05,$E$12)</f>
        <v>3.9358088896100277E-2</v>
      </c>
      <c r="H14" s="45">
        <f t="shared" ref="H14:H21" si="2">E14-B14</f>
        <v>-3.0500000000000027E-2</v>
      </c>
      <c r="I14" s="39">
        <f t="shared" ref="I14:I21" si="3">(((H14)^2)^0.5)</f>
        <v>3.0500000000000027E-2</v>
      </c>
      <c r="J14" s="39">
        <f t="shared" ref="J14:J21" si="4">(((((1-B14)*B14)/B$12)+(((1-E14)*E14)/E$12))^0.5)*(TINV(0.05,B$12+E$12-1))</f>
        <v>5.6629660763884697E-2</v>
      </c>
      <c r="K14" s="6" t="str">
        <f t="shared" ref="K14:K21" si="5">IF(I14&gt;J14,"*"," ")</f>
        <v xml:space="preserve"> </v>
      </c>
      <c r="L14" s="41"/>
      <c r="M14" s="45">
        <f t="shared" ref="M14:M21" si="6">(E14-B14)/B14</f>
        <v>-9.645793801391532E-2</v>
      </c>
    </row>
    <row r="15" spans="1:13" x14ac:dyDescent="0.3">
      <c r="A15" s="66" t="s">
        <v>88</v>
      </c>
      <c r="B15" s="67">
        <v>9.7299999999999998E-2</v>
      </c>
      <c r="C15" s="94">
        <f t="shared" si="0"/>
        <v>2.6011444271836576E-2</v>
      </c>
      <c r="E15" s="84">
        <v>8.1600000000000006E-2</v>
      </c>
      <c r="F15" s="69">
        <f t="shared" si="1"/>
        <v>2.3850614557325168E-2</v>
      </c>
      <c r="H15" s="45">
        <f t="shared" si="2"/>
        <v>-1.5699999999999992E-2</v>
      </c>
      <c r="I15" s="39">
        <f t="shared" si="3"/>
        <v>1.5699999999999992E-2</v>
      </c>
      <c r="J15" s="39">
        <f t="shared" si="4"/>
        <v>3.5248496905765786E-2</v>
      </c>
      <c r="K15" s="6" t="str">
        <f t="shared" si="5"/>
        <v xml:space="preserve"> </v>
      </c>
      <c r="L15" s="41"/>
      <c r="M15" s="45">
        <f t="shared" si="6"/>
        <v>-0.16135662898252817</v>
      </c>
    </row>
    <row r="16" spans="1:13" x14ac:dyDescent="0.3">
      <c r="A16" s="66" t="s">
        <v>89</v>
      </c>
      <c r="B16" s="67">
        <v>0.21890000000000001</v>
      </c>
      <c r="C16" s="94">
        <f t="shared" si="0"/>
        <v>3.6292135623316513E-2</v>
      </c>
      <c r="E16" s="84">
        <v>0.20399999999999999</v>
      </c>
      <c r="F16" s="69">
        <f t="shared" si="1"/>
        <v>3.5108330225710617E-2</v>
      </c>
      <c r="H16" s="45">
        <f t="shared" si="2"/>
        <v>-1.4900000000000024E-2</v>
      </c>
      <c r="I16" s="39">
        <f t="shared" si="3"/>
        <v>1.4900000000000024E-2</v>
      </c>
      <c r="J16" s="39">
        <f t="shared" si="4"/>
        <v>5.0434078011389417E-2</v>
      </c>
      <c r="K16" s="6" t="str">
        <f t="shared" si="5"/>
        <v xml:space="preserve"> </v>
      </c>
      <c r="L16" s="41"/>
      <c r="M16" s="45">
        <f t="shared" si="6"/>
        <v>-6.8067610781178733E-2</v>
      </c>
    </row>
    <row r="17" spans="1:13" x14ac:dyDescent="0.3">
      <c r="A17" s="66" t="s">
        <v>90</v>
      </c>
      <c r="B17" s="67">
        <v>0.1139</v>
      </c>
      <c r="C17" s="94">
        <f t="shared" si="0"/>
        <v>2.7883003662809252E-2</v>
      </c>
      <c r="E17" s="84">
        <v>0.1421</v>
      </c>
      <c r="F17" s="69">
        <f t="shared" si="1"/>
        <v>3.0419630181661699E-2</v>
      </c>
      <c r="H17" s="45">
        <f t="shared" si="2"/>
        <v>2.8200000000000003E-2</v>
      </c>
      <c r="I17" s="39">
        <f t="shared" si="3"/>
        <v>2.8200000000000003E-2</v>
      </c>
      <c r="J17" s="39">
        <f t="shared" si="4"/>
        <v>4.1215735978083853E-2</v>
      </c>
      <c r="K17" s="6" t="str">
        <f t="shared" si="5"/>
        <v xml:space="preserve"> </v>
      </c>
      <c r="L17" s="41"/>
      <c r="M17" s="45">
        <f t="shared" si="6"/>
        <v>0.24758560140474103</v>
      </c>
    </row>
    <row r="18" spans="1:13" x14ac:dyDescent="0.3">
      <c r="A18" s="66" t="s">
        <v>91</v>
      </c>
      <c r="B18" s="67">
        <v>0.52400000000000002</v>
      </c>
      <c r="C18" s="94">
        <f t="shared" si="0"/>
        <v>4.383342893645744E-2</v>
      </c>
      <c r="E18" s="84">
        <v>0.54359999999999997</v>
      </c>
      <c r="F18" s="69">
        <f t="shared" si="1"/>
        <v>4.3396139735764727E-2</v>
      </c>
      <c r="H18" s="45">
        <f t="shared" si="2"/>
        <v>1.9599999999999951E-2</v>
      </c>
      <c r="I18" s="39">
        <f t="shared" si="3"/>
        <v>1.9599999999999951E-2</v>
      </c>
      <c r="J18" s="39">
        <f t="shared" si="4"/>
        <v>6.1607375324676937E-2</v>
      </c>
      <c r="K18" s="6" t="str">
        <f t="shared" si="5"/>
        <v xml:space="preserve"> </v>
      </c>
      <c r="L18" s="41"/>
      <c r="M18" s="45">
        <f t="shared" si="6"/>
        <v>3.740458015267166E-2</v>
      </c>
    </row>
    <row r="19" spans="1:13" x14ac:dyDescent="0.3">
      <c r="A19" s="66" t="s">
        <v>92</v>
      </c>
      <c r="B19" s="67">
        <v>0.309</v>
      </c>
      <c r="C19" s="94">
        <f t="shared" si="0"/>
        <v>4.055595092618846E-2</v>
      </c>
      <c r="E19" s="84">
        <v>0.26379999999999998</v>
      </c>
      <c r="F19" s="69">
        <f t="shared" si="1"/>
        <v>3.839492815031282E-2</v>
      </c>
      <c r="H19" s="45">
        <f t="shared" si="2"/>
        <v>-4.5200000000000018E-2</v>
      </c>
      <c r="I19" s="39">
        <f t="shared" si="3"/>
        <v>4.5200000000000018E-2</v>
      </c>
      <c r="J19" s="39">
        <f t="shared" si="4"/>
        <v>5.5780550943880174E-2</v>
      </c>
      <c r="K19" s="6" t="str">
        <f t="shared" si="5"/>
        <v xml:space="preserve"> </v>
      </c>
      <c r="L19" s="41"/>
      <c r="M19" s="45">
        <f t="shared" si="6"/>
        <v>-0.14627831715210363</v>
      </c>
    </row>
    <row r="20" spans="1:13" x14ac:dyDescent="0.3">
      <c r="A20" s="66" t="s">
        <v>93</v>
      </c>
      <c r="B20" s="67">
        <v>0.215</v>
      </c>
      <c r="C20" s="94">
        <f t="shared" si="0"/>
        <v>3.6057065913959574E-2</v>
      </c>
      <c r="E20" s="84">
        <v>0.27979999999999999</v>
      </c>
      <c r="F20" s="69">
        <f t="shared" si="1"/>
        <v>3.9110103985535487E-2</v>
      </c>
      <c r="H20" s="45">
        <f t="shared" si="2"/>
        <v>6.4799999999999996E-2</v>
      </c>
      <c r="I20" s="39">
        <f t="shared" si="3"/>
        <v>6.4799999999999996E-2</v>
      </c>
      <c r="J20" s="39">
        <f t="shared" si="4"/>
        <v>5.3131284952291309E-2</v>
      </c>
      <c r="K20" s="36" t="str">
        <f t="shared" si="5"/>
        <v>*</v>
      </c>
      <c r="L20" s="41"/>
      <c r="M20" s="45">
        <f t="shared" si="6"/>
        <v>0.30139534883720931</v>
      </c>
    </row>
    <row r="21" spans="1:13" x14ac:dyDescent="0.3">
      <c r="A21" s="70" t="s">
        <v>78</v>
      </c>
      <c r="B21" s="71">
        <v>4.5899999999999996E-2</v>
      </c>
      <c r="C21" s="96">
        <f t="shared" si="0"/>
        <v>1.8367058792800806E-2</v>
      </c>
      <c r="D21" s="73"/>
      <c r="E21" s="88">
        <v>2.86E-2</v>
      </c>
      <c r="F21" s="74">
        <f t="shared" si="1"/>
        <v>1.4521805751368966E-2</v>
      </c>
      <c r="G21" s="73"/>
      <c r="H21" s="49">
        <f t="shared" si="2"/>
        <v>-1.7299999999999996E-2</v>
      </c>
      <c r="I21" s="50">
        <f t="shared" si="3"/>
        <v>1.7299999999999996E-2</v>
      </c>
      <c r="J21" s="50">
        <f t="shared" si="4"/>
        <v>2.3386164065833465E-2</v>
      </c>
      <c r="K21" s="7" t="str">
        <f t="shared" si="5"/>
        <v xml:space="preserve"> </v>
      </c>
      <c r="L21" s="51"/>
      <c r="M21" s="49">
        <f t="shared" si="6"/>
        <v>-0.37690631808278863</v>
      </c>
    </row>
    <row r="23" spans="1:13" x14ac:dyDescent="0.3">
      <c r="A23" s="77" t="s">
        <v>48</v>
      </c>
      <c r="B23" s="78"/>
      <c r="C23" s="98"/>
      <c r="D23" s="80"/>
      <c r="E23" s="81"/>
      <c r="F23" s="105"/>
      <c r="G23" s="83"/>
      <c r="H23" s="83"/>
      <c r="I23" s="83"/>
      <c r="J23" s="83"/>
      <c r="K23" s="83"/>
      <c r="L23" s="83"/>
      <c r="M23" s="83"/>
    </row>
    <row r="24" spans="1:13" s="55" customFormat="1" x14ac:dyDescent="0.3">
      <c r="A24" s="106"/>
      <c r="B24" s="107"/>
      <c r="C24" s="108"/>
      <c r="D24" s="109"/>
      <c r="E24" s="110"/>
      <c r="F24" s="111"/>
      <c r="G24" s="112"/>
      <c r="H24" s="112"/>
      <c r="I24" s="112"/>
      <c r="J24" s="112"/>
      <c r="K24" s="112"/>
      <c r="L24" s="112"/>
      <c r="M24" s="112"/>
    </row>
    <row r="25" spans="1:13" ht="24" customHeight="1" x14ac:dyDescent="0.3">
      <c r="A25" s="62" t="s">
        <v>100</v>
      </c>
      <c r="B25" s="113"/>
    </row>
    <row r="26" spans="1:13" x14ac:dyDescent="0.3">
      <c r="A26" s="62" t="s">
        <v>50</v>
      </c>
    </row>
    <row r="27" spans="1:13" x14ac:dyDescent="0.3">
      <c r="A27" s="62"/>
    </row>
    <row r="28" spans="1:13" ht="48" x14ac:dyDescent="0.3">
      <c r="A28" s="20"/>
      <c r="B28" s="21"/>
      <c r="C28" s="22"/>
      <c r="D28" s="22"/>
      <c r="E28" s="23"/>
      <c r="F28" s="27"/>
      <c r="G28" s="24"/>
      <c r="H28" s="25" t="s">
        <v>6</v>
      </c>
      <c r="I28" s="26" t="s">
        <v>19</v>
      </c>
      <c r="J28" s="26" t="s">
        <v>20</v>
      </c>
      <c r="K28" s="25" t="s">
        <v>7</v>
      </c>
      <c r="L28" s="25"/>
      <c r="M28" s="5" t="s">
        <v>8</v>
      </c>
    </row>
    <row r="29" spans="1:13" ht="43.5" customHeight="1" x14ac:dyDescent="0.3">
      <c r="A29" s="30"/>
      <c r="B29" s="31" t="s">
        <v>62</v>
      </c>
      <c r="C29" s="32" t="s">
        <v>9</v>
      </c>
      <c r="D29" s="32"/>
      <c r="E29" s="31" t="s">
        <v>63</v>
      </c>
      <c r="F29" s="35" t="s">
        <v>9</v>
      </c>
      <c r="G29" s="33"/>
      <c r="H29" s="33" t="s">
        <v>10</v>
      </c>
      <c r="I29" s="34"/>
      <c r="J29" s="34"/>
      <c r="K29" s="33" t="s">
        <v>10</v>
      </c>
      <c r="L29" s="33"/>
      <c r="M29" s="33" t="s">
        <v>10</v>
      </c>
    </row>
    <row r="30" spans="1:13" x14ac:dyDescent="0.3">
      <c r="A30" s="63" t="s">
        <v>11</v>
      </c>
      <c r="B30" s="64">
        <v>468</v>
      </c>
      <c r="C30" s="59"/>
      <c r="E30" s="65">
        <v>471</v>
      </c>
    </row>
    <row r="31" spans="1:13" x14ac:dyDescent="0.3">
      <c r="A31" s="63" t="s">
        <v>12</v>
      </c>
      <c r="B31" s="64">
        <v>359</v>
      </c>
      <c r="C31" s="59"/>
      <c r="E31" s="65">
        <v>355.6</v>
      </c>
    </row>
    <row r="33" spans="1:13" x14ac:dyDescent="0.3">
      <c r="A33" s="66" t="s">
        <v>87</v>
      </c>
      <c r="B33" s="67">
        <v>0.28770000000000001</v>
      </c>
      <c r="C33" s="94">
        <f>SQRT((B33*(1-B33))/$B$31)*TINV(0.05,$B$31)</f>
        <v>4.6986043334918855E-2</v>
      </c>
      <c r="E33" s="84">
        <v>0.2606</v>
      </c>
      <c r="F33" s="69">
        <f>SQRT((E33*(1-E33))/$E$31)*TINV(0.05,$E$31)</f>
        <v>4.5780159459418199E-2</v>
      </c>
      <c r="H33" s="45">
        <f>E33-B33</f>
        <v>-2.7100000000000013E-2</v>
      </c>
      <c r="I33" s="39">
        <f>(((H33)^2)^0.5)</f>
        <v>2.7100000000000013E-2</v>
      </c>
      <c r="J33" s="39">
        <f>(((((1-B33)*B33)/B$31)+(((1-E33)*E33)/E$31))^0.5)*(TINV(0.05,B$31+E$31-1))</f>
        <v>6.5489949359624863E-2</v>
      </c>
      <c r="K33" s="6" t="str">
        <f>IF(I33&gt;J33,"*"," ")</f>
        <v xml:space="preserve"> </v>
      </c>
      <c r="L33" s="41"/>
      <c r="M33" s="45">
        <f>(E33-B33)/B33</f>
        <v>-9.419534237052489E-2</v>
      </c>
    </row>
    <row r="34" spans="1:13" x14ac:dyDescent="0.3">
      <c r="A34" s="66" t="s">
        <v>88</v>
      </c>
      <c r="B34" s="67">
        <v>6.8099999999999994E-2</v>
      </c>
      <c r="C34" s="94">
        <f t="shared" ref="C34:C39" si="7">SQRT((B34*(1-B34))/$B$31)*TINV(0.05,$B$31)</f>
        <v>2.6147229789132021E-2</v>
      </c>
      <c r="E34" s="84">
        <v>6.0700000000000004E-2</v>
      </c>
      <c r="F34" s="69">
        <f t="shared" ref="F34:F39" si="8">SQRT((E34*(1-E34))/$E$31)*TINV(0.05,$E$31)</f>
        <v>2.4902725358315475E-2</v>
      </c>
      <c r="H34" s="45">
        <f t="shared" ref="H34:H40" si="9">E34-B34</f>
        <v>-7.3999999999999899E-3</v>
      </c>
      <c r="I34" s="39">
        <f t="shared" ref="I34:I40" si="10">(((H34)^2)^0.5)</f>
        <v>7.3999999999999899E-3</v>
      </c>
      <c r="J34" s="39">
        <f t="shared" ref="J34:J39" si="11">(((((1-B34)*B34)/B$31)+(((1-E34)*E34)/E$31))^0.5)*(TINV(0.05,B$31+E$31-1))</f>
        <v>3.6047300649585556E-2</v>
      </c>
      <c r="K34" s="6" t="str">
        <f t="shared" ref="K34:K40" si="12">IF(I34&gt;J34,"*"," ")</f>
        <v xml:space="preserve"> </v>
      </c>
      <c r="L34" s="41"/>
      <c r="M34" s="45">
        <f t="shared" ref="M34:M40" si="13">(E34-B34)/B34</f>
        <v>-0.10866372980910412</v>
      </c>
    </row>
    <row r="35" spans="1:13" x14ac:dyDescent="0.3">
      <c r="A35" s="66" t="s">
        <v>89</v>
      </c>
      <c r="B35" s="67">
        <v>0.21960000000000002</v>
      </c>
      <c r="C35" s="94">
        <f t="shared" si="7"/>
        <v>4.2967716116037093E-2</v>
      </c>
      <c r="E35" s="84">
        <v>0.19989999999999999</v>
      </c>
      <c r="F35" s="69">
        <f t="shared" si="8"/>
        <v>4.1708916161454675E-2</v>
      </c>
      <c r="H35" s="45">
        <f t="shared" si="9"/>
        <v>-1.9700000000000023E-2</v>
      </c>
      <c r="I35" s="39">
        <f t="shared" si="10"/>
        <v>1.9700000000000023E-2</v>
      </c>
      <c r="J35" s="39">
        <f t="shared" si="11"/>
        <v>5.9780532071146406E-2</v>
      </c>
      <c r="K35" s="6" t="str">
        <f t="shared" si="12"/>
        <v xml:space="preserve"> </v>
      </c>
      <c r="L35" s="41"/>
      <c r="M35" s="45">
        <f t="shared" si="13"/>
        <v>-8.9708561020036534E-2</v>
      </c>
    </row>
    <row r="36" spans="1:13" x14ac:dyDescent="0.3">
      <c r="A36" s="66" t="s">
        <v>90</v>
      </c>
      <c r="B36" s="67">
        <v>9.1999999999999998E-2</v>
      </c>
      <c r="C36" s="94">
        <f t="shared" si="7"/>
        <v>2.9998829503319342E-2</v>
      </c>
      <c r="E36" s="84">
        <v>0.1124</v>
      </c>
      <c r="F36" s="69">
        <f t="shared" si="8"/>
        <v>3.294140925601452E-2</v>
      </c>
      <c r="H36" s="45">
        <f t="shared" si="9"/>
        <v>2.0400000000000001E-2</v>
      </c>
      <c r="I36" s="39">
        <f t="shared" si="10"/>
        <v>2.0400000000000001E-2</v>
      </c>
      <c r="J36" s="39">
        <f t="shared" si="11"/>
        <v>4.4478455087434393E-2</v>
      </c>
      <c r="K36" s="6" t="str">
        <f t="shared" si="12"/>
        <v xml:space="preserve"> </v>
      </c>
      <c r="L36" s="41"/>
      <c r="M36" s="45">
        <f t="shared" si="13"/>
        <v>0.22173913043478263</v>
      </c>
    </row>
    <row r="37" spans="1:13" x14ac:dyDescent="0.3">
      <c r="A37" s="66" t="s">
        <v>91</v>
      </c>
      <c r="B37" s="67">
        <v>0.60640000000000005</v>
      </c>
      <c r="C37" s="94">
        <f t="shared" si="7"/>
        <v>5.0707781813907039E-2</v>
      </c>
      <c r="E37" s="84">
        <v>0.6149</v>
      </c>
      <c r="F37" s="69">
        <f t="shared" si="8"/>
        <v>5.0750389307670597E-2</v>
      </c>
      <c r="H37" s="45">
        <f t="shared" si="9"/>
        <v>8.499999999999952E-3</v>
      </c>
      <c r="I37" s="39">
        <f t="shared" si="10"/>
        <v>8.499999999999952E-3</v>
      </c>
      <c r="J37" s="39">
        <f t="shared" si="11"/>
        <v>7.1620117675591941E-2</v>
      </c>
      <c r="K37" s="6" t="str">
        <f t="shared" si="12"/>
        <v xml:space="preserve"> </v>
      </c>
      <c r="L37" s="41"/>
      <c r="M37" s="45">
        <f t="shared" si="13"/>
        <v>1.4017150395778284E-2</v>
      </c>
    </row>
    <row r="38" spans="1:13" x14ac:dyDescent="0.3">
      <c r="A38" s="66" t="s">
        <v>92</v>
      </c>
      <c r="B38" s="67">
        <v>0.34360000000000002</v>
      </c>
      <c r="C38" s="94">
        <f t="shared" si="7"/>
        <v>4.9292215165321014E-2</v>
      </c>
      <c r="E38" s="84">
        <v>0.27239999999999998</v>
      </c>
      <c r="F38" s="69">
        <f t="shared" si="8"/>
        <v>4.6430169493826112E-2</v>
      </c>
      <c r="H38" s="45">
        <f t="shared" si="9"/>
        <v>-7.1200000000000041E-2</v>
      </c>
      <c r="I38" s="39">
        <f t="shared" si="10"/>
        <v>7.1200000000000041E-2</v>
      </c>
      <c r="J38" s="39">
        <f t="shared" si="11"/>
        <v>6.7601449950266082E-2</v>
      </c>
      <c r="K38" s="36" t="str">
        <f t="shared" si="12"/>
        <v>*</v>
      </c>
      <c r="L38" s="41"/>
      <c r="M38" s="45">
        <f t="shared" si="13"/>
        <v>-0.20721769499417939</v>
      </c>
    </row>
    <row r="39" spans="1:13" x14ac:dyDescent="0.3">
      <c r="A39" s="66" t="s">
        <v>93</v>
      </c>
      <c r="B39" s="67">
        <v>0.26269999999999999</v>
      </c>
      <c r="C39" s="94">
        <f t="shared" si="7"/>
        <v>4.5679319465141734E-2</v>
      </c>
      <c r="E39" s="84">
        <v>0.34250000000000003</v>
      </c>
      <c r="F39" s="69">
        <f t="shared" si="8"/>
        <v>4.9491263199016526E-2</v>
      </c>
      <c r="H39" s="45">
        <f t="shared" si="9"/>
        <v>7.9800000000000038E-2</v>
      </c>
      <c r="I39" s="39">
        <f t="shared" si="10"/>
        <v>7.9800000000000038E-2</v>
      </c>
      <c r="J39" s="39">
        <f t="shared" si="11"/>
        <v>6.7235420817175373E-2</v>
      </c>
      <c r="K39" s="36" t="str">
        <f t="shared" si="12"/>
        <v>*</v>
      </c>
      <c r="L39" s="41"/>
      <c r="M39" s="45">
        <f t="shared" si="13"/>
        <v>0.30376855728968422</v>
      </c>
    </row>
    <row r="40" spans="1:13" x14ac:dyDescent="0.3">
      <c r="A40" s="70" t="s">
        <v>78</v>
      </c>
      <c r="B40" s="71">
        <v>1.3899999999999999E-2</v>
      </c>
      <c r="C40" s="96">
        <f>SQRT((B40*(1-B40))/$B$31)*TINV(0.05,$B$31)</f>
        <v>1.2151652773272884E-2</v>
      </c>
      <c r="D40" s="73"/>
      <c r="E40" s="88">
        <v>1.2199999999999999E-2</v>
      </c>
      <c r="F40" s="74">
        <f>SQRT((E40*(1-E40))/$E$31)*TINV(0.05,$E$31)</f>
        <v>1.1448927322787298E-2</v>
      </c>
      <c r="G40" s="73"/>
      <c r="H40" s="49">
        <f t="shared" si="9"/>
        <v>-1.7000000000000001E-3</v>
      </c>
      <c r="I40" s="50">
        <f t="shared" si="10"/>
        <v>1.7000000000000001E-3</v>
      </c>
      <c r="J40" s="50">
        <f>(((((1-B40)*B40)/B$31)+(((1-E40)*E40)/E$31))^0.5)*(TINV(0.05,B$31+E$31-1))</f>
        <v>1.6667235677818214E-2</v>
      </c>
      <c r="K40" s="7" t="str">
        <f t="shared" si="12"/>
        <v xml:space="preserve"> </v>
      </c>
      <c r="L40" s="51"/>
      <c r="M40" s="49">
        <f t="shared" si="13"/>
        <v>-0.12230215827338131</v>
      </c>
    </row>
    <row r="41" spans="1:13" x14ac:dyDescent="0.3">
      <c r="A41" s="115"/>
      <c r="B41" s="116"/>
      <c r="C41" s="117"/>
      <c r="D41" s="118"/>
      <c r="E41" s="114"/>
      <c r="F41" s="69"/>
      <c r="G41" s="118"/>
      <c r="H41" s="46"/>
      <c r="I41" s="43"/>
      <c r="J41" s="43"/>
      <c r="K41" s="6"/>
      <c r="L41" s="44"/>
      <c r="M41" s="46"/>
    </row>
    <row r="42" spans="1:13" ht="26.25" customHeight="1" x14ac:dyDescent="0.3">
      <c r="A42" s="62" t="s">
        <v>100</v>
      </c>
      <c r="B42" s="116"/>
      <c r="C42" s="117"/>
      <c r="D42" s="118"/>
      <c r="E42" s="114"/>
      <c r="F42" s="69"/>
      <c r="G42" s="118"/>
      <c r="H42" s="46"/>
      <c r="I42" s="43"/>
      <c r="J42" s="43"/>
      <c r="K42" s="6"/>
      <c r="L42" s="44"/>
      <c r="M42" s="46"/>
    </row>
    <row r="43" spans="1:13" x14ac:dyDescent="0.3">
      <c r="A43" s="62" t="s">
        <v>58</v>
      </c>
    </row>
    <row r="44" spans="1:13" x14ac:dyDescent="0.3">
      <c r="A44" s="62"/>
    </row>
    <row r="45" spans="1:13" ht="48" x14ac:dyDescent="0.3">
      <c r="A45" s="20"/>
      <c r="B45" s="21"/>
      <c r="C45" s="22"/>
      <c r="D45" s="22"/>
      <c r="E45" s="23"/>
      <c r="F45" s="27"/>
      <c r="G45" s="24"/>
      <c r="H45" s="25" t="s">
        <v>6</v>
      </c>
      <c r="I45" s="26" t="s">
        <v>19</v>
      </c>
      <c r="J45" s="26" t="s">
        <v>20</v>
      </c>
      <c r="K45" s="25" t="s">
        <v>7</v>
      </c>
      <c r="L45" s="25"/>
      <c r="M45" s="5" t="s">
        <v>8</v>
      </c>
    </row>
    <row r="46" spans="1:13" ht="43.5" customHeight="1" x14ac:dyDescent="0.3">
      <c r="A46" s="30"/>
      <c r="B46" s="31" t="s">
        <v>62</v>
      </c>
      <c r="C46" s="32" t="s">
        <v>9</v>
      </c>
      <c r="D46" s="32"/>
      <c r="E46" s="31" t="s">
        <v>63</v>
      </c>
      <c r="F46" s="35" t="s">
        <v>9</v>
      </c>
      <c r="G46" s="33"/>
      <c r="H46" s="33" t="s">
        <v>10</v>
      </c>
      <c r="I46" s="34"/>
      <c r="J46" s="34"/>
      <c r="K46" s="33" t="s">
        <v>10</v>
      </c>
      <c r="L46" s="33"/>
      <c r="M46" s="33" t="s">
        <v>10</v>
      </c>
    </row>
    <row r="47" spans="1:13" x14ac:dyDescent="0.3">
      <c r="A47" s="63" t="s">
        <v>11</v>
      </c>
      <c r="B47" s="64">
        <v>127</v>
      </c>
      <c r="C47" s="59"/>
      <c r="E47" s="65">
        <v>130</v>
      </c>
    </row>
    <row r="48" spans="1:13" x14ac:dyDescent="0.3">
      <c r="A48" s="63" t="s">
        <v>12</v>
      </c>
      <c r="B48" s="64">
        <v>100</v>
      </c>
      <c r="C48" s="59"/>
      <c r="E48" s="65">
        <v>108.4</v>
      </c>
    </row>
    <row r="50" spans="1:13" x14ac:dyDescent="0.3">
      <c r="A50" s="66" t="s">
        <v>87</v>
      </c>
      <c r="B50" s="67">
        <v>0.46899999999999997</v>
      </c>
      <c r="C50" s="94">
        <f>SQRT((B50*(1-B50))/$B$48)*TINV(0.05,$B$48)</f>
        <v>9.9007732686306846E-2</v>
      </c>
      <c r="E50" s="84">
        <v>0.33840000000000003</v>
      </c>
      <c r="F50" s="69">
        <f>SQRT((E50*(1-E50))/$E$48)*TINV(0.05,$E$48)</f>
        <v>9.0082399612058106E-2</v>
      </c>
      <c r="H50" s="45">
        <f>E50-B50</f>
        <v>-0.13059999999999994</v>
      </c>
      <c r="I50" s="39">
        <f>(((H50)^2)^0.5)</f>
        <v>0.13059999999999994</v>
      </c>
      <c r="J50" s="39">
        <f>(((((1-B50)*B50)/B$48)+(((1-E50)*E50)/E$48))^0.5)*(TINV(0.05,B$48+E$48-1))</f>
        <v>0.13306835548096832</v>
      </c>
      <c r="K50" s="6" t="str">
        <f>IF(I50&gt;J50,"*"," ")</f>
        <v xml:space="preserve"> </v>
      </c>
      <c r="L50" s="41"/>
      <c r="M50" s="45">
        <f>(E50-B50)/B50</f>
        <v>-0.27846481876332613</v>
      </c>
    </row>
    <row r="51" spans="1:13" x14ac:dyDescent="0.3">
      <c r="A51" s="66" t="s">
        <v>88</v>
      </c>
      <c r="B51" s="67">
        <v>0.22750000000000001</v>
      </c>
      <c r="C51" s="94">
        <f t="shared" ref="C51:C56" si="14">SQRT((B51*(1-B51))/$B$48)*TINV(0.05,$B$48)</f>
        <v>8.3171661577173386E-2</v>
      </c>
      <c r="E51" s="84">
        <v>0.14610000000000001</v>
      </c>
      <c r="F51" s="69">
        <f t="shared" ref="F51:F56" si="15">SQRT((E51*(1-E51))/$E$48)*TINV(0.05,$E$48)</f>
        <v>6.7244324564538452E-2</v>
      </c>
      <c r="H51" s="45">
        <f t="shared" ref="H51:H57" si="16">E51-B51</f>
        <v>-8.14E-2</v>
      </c>
      <c r="I51" s="39">
        <f t="shared" ref="I51:I57" si="17">(((H51)^2)^0.5)</f>
        <v>8.14E-2</v>
      </c>
      <c r="J51" s="39">
        <f t="shared" ref="J51:J56" si="18">(((((1-B51)*B51)/B$48)+(((1-E51)*E51)/E$48))^0.5)*(TINV(0.05,B$48+E$48-1))</f>
        <v>0.10632004665025786</v>
      </c>
      <c r="K51" s="6" t="str">
        <f t="shared" ref="K51:K57" si="19">IF(I51&gt;J51,"*"," ")</f>
        <v xml:space="preserve"> </v>
      </c>
      <c r="L51" s="41"/>
      <c r="M51" s="45">
        <f t="shared" ref="M51:M57" si="20">(E51-B51)/B51</f>
        <v>-0.3578021978021978</v>
      </c>
    </row>
    <row r="52" spans="1:13" x14ac:dyDescent="0.3">
      <c r="A52" s="66" t="s">
        <v>89</v>
      </c>
      <c r="B52" s="67">
        <v>0.24160000000000001</v>
      </c>
      <c r="C52" s="94">
        <f t="shared" si="14"/>
        <v>8.4924512076431549E-2</v>
      </c>
      <c r="E52" s="84">
        <v>0.1923</v>
      </c>
      <c r="F52" s="69">
        <f t="shared" si="15"/>
        <v>7.5031167547690306E-2</v>
      </c>
      <c r="H52" s="45">
        <f t="shared" si="16"/>
        <v>-4.930000000000001E-2</v>
      </c>
      <c r="I52" s="39">
        <f t="shared" si="17"/>
        <v>4.930000000000001E-2</v>
      </c>
      <c r="J52" s="39">
        <f t="shared" si="18"/>
        <v>0.11265376738410825</v>
      </c>
      <c r="K52" s="6" t="str">
        <f t="shared" si="19"/>
        <v xml:space="preserve"> </v>
      </c>
      <c r="L52" s="41"/>
      <c r="M52" s="45">
        <f t="shared" si="20"/>
        <v>-0.20405629139072851</v>
      </c>
    </row>
    <row r="53" spans="1:13" x14ac:dyDescent="0.3">
      <c r="A53" s="66" t="s">
        <v>90</v>
      </c>
      <c r="B53" s="67">
        <v>0.14810000000000001</v>
      </c>
      <c r="C53" s="94">
        <f t="shared" si="14"/>
        <v>7.0470486808797347E-2</v>
      </c>
      <c r="E53" s="84">
        <v>0.23620000000000002</v>
      </c>
      <c r="F53" s="69">
        <f t="shared" si="15"/>
        <v>8.0864293137765997E-2</v>
      </c>
      <c r="H53" s="45">
        <f t="shared" si="16"/>
        <v>8.8100000000000012E-2</v>
      </c>
      <c r="I53" s="39">
        <f t="shared" si="17"/>
        <v>8.8100000000000012E-2</v>
      </c>
      <c r="J53" s="39">
        <f t="shared" si="18"/>
        <v>0.10664211832487812</v>
      </c>
      <c r="K53" s="6" t="str">
        <f t="shared" si="19"/>
        <v xml:space="preserve"> </v>
      </c>
      <c r="L53" s="41"/>
      <c r="M53" s="45">
        <f t="shared" si="20"/>
        <v>0.59486833220796764</v>
      </c>
    </row>
    <row r="54" spans="1:13" x14ac:dyDescent="0.3">
      <c r="A54" s="66" t="s">
        <v>91</v>
      </c>
      <c r="B54" s="67">
        <v>0.2838</v>
      </c>
      <c r="C54" s="94">
        <f t="shared" si="14"/>
        <v>8.9445559935025579E-2</v>
      </c>
      <c r="E54" s="84">
        <v>0.37329999999999997</v>
      </c>
      <c r="F54" s="69">
        <f t="shared" si="15"/>
        <v>9.2084357711316595E-2</v>
      </c>
      <c r="H54" s="45">
        <f t="shared" si="16"/>
        <v>8.9499999999999968E-2</v>
      </c>
      <c r="I54" s="39">
        <f t="shared" si="17"/>
        <v>8.9499999999999968E-2</v>
      </c>
      <c r="J54" s="39">
        <f t="shared" si="18"/>
        <v>0.1276265478167973</v>
      </c>
      <c r="K54" s="6" t="str">
        <f t="shared" si="19"/>
        <v xml:space="preserve"> </v>
      </c>
      <c r="L54" s="41"/>
      <c r="M54" s="45">
        <f t="shared" si="20"/>
        <v>0.3153629316420013</v>
      </c>
    </row>
    <row r="55" spans="1:13" x14ac:dyDescent="0.3">
      <c r="A55" s="66" t="s">
        <v>92</v>
      </c>
      <c r="B55" s="67">
        <v>0.17420000000000002</v>
      </c>
      <c r="C55" s="94">
        <f t="shared" si="14"/>
        <v>7.5248344178758975E-2</v>
      </c>
      <c r="E55" s="84">
        <v>0.218</v>
      </c>
      <c r="F55" s="69">
        <f t="shared" si="15"/>
        <v>7.8606533442625734E-2</v>
      </c>
      <c r="H55" s="45">
        <f t="shared" si="16"/>
        <v>4.3799999999999978E-2</v>
      </c>
      <c r="I55" s="39">
        <f t="shared" si="17"/>
        <v>4.3799999999999978E-2</v>
      </c>
      <c r="J55" s="39">
        <f t="shared" si="18"/>
        <v>0.10818436405757001</v>
      </c>
      <c r="K55" s="6" t="str">
        <f t="shared" si="19"/>
        <v xml:space="preserve"> </v>
      </c>
      <c r="L55" s="41"/>
      <c r="M55" s="45">
        <f t="shared" si="20"/>
        <v>0.25143513203214679</v>
      </c>
    </row>
    <row r="56" spans="1:13" x14ac:dyDescent="0.3">
      <c r="A56" s="66" t="s">
        <v>93</v>
      </c>
      <c r="B56" s="67">
        <v>0.1096</v>
      </c>
      <c r="C56" s="94">
        <f t="shared" si="14"/>
        <v>6.1977390390803189E-2</v>
      </c>
      <c r="E56" s="84">
        <v>0.15529999999999999</v>
      </c>
      <c r="F56" s="69">
        <f t="shared" si="15"/>
        <v>6.895471945790646E-2</v>
      </c>
      <c r="H56" s="45">
        <f t="shared" si="16"/>
        <v>4.5699999999999991E-2</v>
      </c>
      <c r="I56" s="39">
        <f t="shared" si="17"/>
        <v>4.5699999999999991E-2</v>
      </c>
      <c r="J56" s="39">
        <f t="shared" si="18"/>
        <v>9.2177319927031265E-2</v>
      </c>
      <c r="K56" s="6" t="str">
        <f t="shared" si="19"/>
        <v xml:space="preserve"> </v>
      </c>
      <c r="L56" s="41"/>
      <c r="M56" s="45">
        <f t="shared" si="20"/>
        <v>0.41697080291970795</v>
      </c>
    </row>
    <row r="57" spans="1:13" x14ac:dyDescent="0.3">
      <c r="A57" s="70" t="s">
        <v>78</v>
      </c>
      <c r="B57" s="71">
        <v>9.9100000000000008E-2</v>
      </c>
      <c r="C57" s="96">
        <f>SQRT((B57*(1-B57))/$B$48)*TINV(0.05,$B$48)</f>
        <v>5.9280321991549242E-2</v>
      </c>
      <c r="D57" s="73"/>
      <c r="E57" s="88">
        <v>5.2199999999999996E-2</v>
      </c>
      <c r="F57" s="74">
        <f>SQRT((E57*(1-E57))/$E$48)*TINV(0.05,$E$48)</f>
        <v>4.2346802615501521E-2</v>
      </c>
      <c r="G57" s="73"/>
      <c r="H57" s="49">
        <f t="shared" si="16"/>
        <v>-4.6900000000000011E-2</v>
      </c>
      <c r="I57" s="50">
        <f t="shared" si="17"/>
        <v>4.6900000000000011E-2</v>
      </c>
      <c r="J57" s="50">
        <f>(((((1-B57)*B57)/B$48)+(((1-E57)*E57)/E$48))^0.5)*(TINV(0.05,B$48+E$48-1))</f>
        <v>7.2415845564920714E-2</v>
      </c>
      <c r="K57" s="7" t="str">
        <f t="shared" si="19"/>
        <v xml:space="preserve"> </v>
      </c>
      <c r="L57" s="51"/>
      <c r="M57" s="49">
        <f t="shared" si="20"/>
        <v>-0.47325933400605458</v>
      </c>
    </row>
    <row r="58" spans="1:13" x14ac:dyDescent="0.3">
      <c r="A58" s="115"/>
      <c r="B58" s="116"/>
      <c r="C58" s="117"/>
      <c r="D58" s="118"/>
      <c r="E58" s="114"/>
      <c r="F58" s="69"/>
      <c r="G58" s="118"/>
      <c r="H58" s="46"/>
      <c r="I58" s="43"/>
      <c r="J58" s="43"/>
      <c r="K58" s="6"/>
      <c r="L58" s="44"/>
      <c r="M58" s="4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75" zoomScaleNormal="75" workbookViewId="0">
      <pane xSplit="1" ySplit="1" topLeftCell="B2" activePane="bottomRight" state="frozen"/>
      <selection pane="topRight"/>
      <selection pane="bottomLeft"/>
      <selection pane="bottomRight"/>
    </sheetView>
  </sheetViews>
  <sheetFormatPr defaultColWidth="9.109375" defaultRowHeight="14.4" x14ac:dyDescent="0.3"/>
  <cols>
    <col min="1" max="1" width="7.6640625" style="17" customWidth="1"/>
    <col min="2" max="2" width="129.5546875" style="18" customWidth="1"/>
    <col min="3" max="3" width="36.109375" style="18" customWidth="1"/>
    <col min="4" max="5" width="30.6640625" style="18" customWidth="1"/>
    <col min="6" max="8" width="30.6640625" style="19" customWidth="1"/>
    <col min="9" max="16384" width="9.109375" style="16"/>
  </cols>
  <sheetData>
    <row r="1" spans="1:8" s="11" customFormat="1" ht="30" x14ac:dyDescent="0.25">
      <c r="A1" s="9" t="s">
        <v>494</v>
      </c>
      <c r="B1" s="10" t="s">
        <v>448</v>
      </c>
      <c r="C1" s="10" t="s">
        <v>449</v>
      </c>
      <c r="D1" s="10" t="s">
        <v>450</v>
      </c>
      <c r="E1" s="10" t="s">
        <v>451</v>
      </c>
      <c r="F1" s="10" t="s">
        <v>452</v>
      </c>
      <c r="G1" s="10" t="s">
        <v>453</v>
      </c>
      <c r="H1" s="10" t="s">
        <v>454</v>
      </c>
    </row>
    <row r="2" spans="1:8" ht="15" x14ac:dyDescent="0.25">
      <c r="A2" s="12">
        <v>4.0999999999999996</v>
      </c>
      <c r="B2" s="13" t="s">
        <v>66</v>
      </c>
      <c r="C2" s="13" t="s">
        <v>455</v>
      </c>
      <c r="D2" s="13" t="s">
        <v>456</v>
      </c>
      <c r="E2" s="14" t="s">
        <v>457</v>
      </c>
      <c r="F2" s="15"/>
      <c r="G2" s="15"/>
      <c r="H2" s="15"/>
    </row>
    <row r="3" spans="1:8" ht="15" x14ac:dyDescent="0.25">
      <c r="A3" s="12">
        <v>4.2</v>
      </c>
      <c r="B3" s="14" t="s">
        <v>191</v>
      </c>
      <c r="C3" s="14" t="s">
        <v>458</v>
      </c>
      <c r="D3" s="14"/>
      <c r="E3" s="14"/>
      <c r="F3" s="15"/>
      <c r="G3" s="15"/>
      <c r="H3" s="15"/>
    </row>
    <row r="4" spans="1:8" ht="30" x14ac:dyDescent="0.25">
      <c r="A4" s="12">
        <v>4.3</v>
      </c>
      <c r="B4" s="14" t="s">
        <v>192</v>
      </c>
      <c r="C4" s="13" t="s">
        <v>459</v>
      </c>
      <c r="D4" s="14" t="s">
        <v>502</v>
      </c>
      <c r="E4" s="14" t="s">
        <v>460</v>
      </c>
      <c r="F4" s="14" t="s">
        <v>461</v>
      </c>
      <c r="G4" s="15"/>
      <c r="H4" s="15"/>
    </row>
    <row r="5" spans="1:8" ht="15" x14ac:dyDescent="0.25">
      <c r="A5" s="12">
        <v>4.4000000000000004</v>
      </c>
      <c r="B5" s="14" t="s">
        <v>67</v>
      </c>
      <c r="C5" s="13" t="s">
        <v>455</v>
      </c>
      <c r="D5" s="14"/>
      <c r="E5" s="14"/>
      <c r="F5" s="15"/>
      <c r="G5" s="15"/>
      <c r="H5" s="15"/>
    </row>
    <row r="6" spans="1:8" ht="15" x14ac:dyDescent="0.25">
      <c r="A6" s="12">
        <v>4.5</v>
      </c>
      <c r="B6" s="14" t="s">
        <v>193</v>
      </c>
      <c r="C6" s="13" t="s">
        <v>459</v>
      </c>
      <c r="D6" s="14" t="s">
        <v>503</v>
      </c>
      <c r="E6" s="14"/>
      <c r="F6" s="15"/>
      <c r="G6" s="15"/>
      <c r="H6" s="15"/>
    </row>
    <row r="7" spans="1:8" ht="18.75" customHeight="1" x14ac:dyDescent="0.25">
      <c r="A7" s="12">
        <v>4.5</v>
      </c>
      <c r="B7" s="14" t="s">
        <v>69</v>
      </c>
      <c r="C7" s="13" t="s">
        <v>455</v>
      </c>
      <c r="D7" s="14"/>
      <c r="E7" s="14"/>
      <c r="F7" s="15"/>
      <c r="G7" s="15"/>
      <c r="H7" s="15"/>
    </row>
    <row r="8" spans="1:8" ht="15" x14ac:dyDescent="0.25">
      <c r="A8" s="12">
        <v>5.0999999999999996</v>
      </c>
      <c r="B8" s="14" t="s">
        <v>194</v>
      </c>
      <c r="C8" s="13" t="s">
        <v>455</v>
      </c>
      <c r="D8" s="14" t="s">
        <v>503</v>
      </c>
      <c r="E8" s="14" t="s">
        <v>462</v>
      </c>
      <c r="F8" s="15"/>
      <c r="G8" s="15"/>
      <c r="H8" s="15"/>
    </row>
    <row r="9" spans="1:8" ht="15" x14ac:dyDescent="0.25">
      <c r="A9" s="12">
        <v>5.0999999999999996</v>
      </c>
      <c r="B9" s="14" t="s">
        <v>195</v>
      </c>
      <c r="C9" s="13" t="s">
        <v>455</v>
      </c>
      <c r="D9" s="14" t="s">
        <v>503</v>
      </c>
      <c r="E9" s="14"/>
      <c r="F9" s="15"/>
      <c r="G9" s="15"/>
      <c r="H9" s="15"/>
    </row>
    <row r="10" spans="1:8" ht="15" x14ac:dyDescent="0.25">
      <c r="A10" s="12">
        <v>5.0999999999999996</v>
      </c>
      <c r="B10" s="14" t="s">
        <v>196</v>
      </c>
      <c r="C10" s="13" t="s">
        <v>455</v>
      </c>
      <c r="D10" s="14" t="s">
        <v>503</v>
      </c>
      <c r="E10" s="14" t="s">
        <v>462</v>
      </c>
      <c r="F10" s="15"/>
      <c r="G10" s="15"/>
      <c r="H10" s="15"/>
    </row>
    <row r="11" spans="1:8" ht="15" x14ac:dyDescent="0.25">
      <c r="A11" s="12" t="s">
        <v>463</v>
      </c>
      <c r="B11" s="14" t="s">
        <v>197</v>
      </c>
      <c r="C11" s="13" t="s">
        <v>455</v>
      </c>
      <c r="D11" s="14" t="s">
        <v>503</v>
      </c>
      <c r="E11" s="14" t="s">
        <v>462</v>
      </c>
      <c r="F11" s="15" t="s">
        <v>464</v>
      </c>
      <c r="G11" s="15" t="s">
        <v>465</v>
      </c>
      <c r="H11" s="15" t="s">
        <v>504</v>
      </c>
    </row>
    <row r="12" spans="1:8" ht="15" x14ac:dyDescent="0.25">
      <c r="A12" s="12" t="s">
        <v>463</v>
      </c>
      <c r="B12" s="14" t="s">
        <v>198</v>
      </c>
      <c r="C12" s="13" t="s">
        <v>455</v>
      </c>
      <c r="D12" s="14" t="s">
        <v>503</v>
      </c>
      <c r="E12" s="14" t="s">
        <v>462</v>
      </c>
      <c r="F12" s="15" t="s">
        <v>504</v>
      </c>
      <c r="G12" s="15"/>
      <c r="H12" s="15"/>
    </row>
    <row r="13" spans="1:8" ht="30" x14ac:dyDescent="0.25">
      <c r="A13" s="12" t="s">
        <v>466</v>
      </c>
      <c r="B13" s="14" t="s">
        <v>199</v>
      </c>
      <c r="C13" s="14" t="s">
        <v>467</v>
      </c>
      <c r="D13" s="14" t="s">
        <v>503</v>
      </c>
      <c r="E13" s="14"/>
      <c r="F13" s="15"/>
      <c r="G13" s="15"/>
      <c r="H13" s="15"/>
    </row>
    <row r="14" spans="1:8" ht="30" x14ac:dyDescent="0.25">
      <c r="A14" s="12" t="s">
        <v>466</v>
      </c>
      <c r="B14" s="14" t="s">
        <v>200</v>
      </c>
      <c r="C14" s="14" t="s">
        <v>467</v>
      </c>
      <c r="D14" s="14" t="s">
        <v>503</v>
      </c>
      <c r="E14" s="14"/>
      <c r="F14" s="15"/>
      <c r="G14" s="15"/>
      <c r="H14" s="15"/>
    </row>
    <row r="15" spans="1:8" ht="30" x14ac:dyDescent="0.25">
      <c r="A15" s="12" t="s">
        <v>466</v>
      </c>
      <c r="B15" s="14" t="s">
        <v>201</v>
      </c>
      <c r="C15" s="14" t="s">
        <v>467</v>
      </c>
      <c r="D15" s="14" t="s">
        <v>503</v>
      </c>
      <c r="E15" s="14"/>
      <c r="F15" s="15"/>
      <c r="G15" s="15"/>
      <c r="H15" s="15"/>
    </row>
    <row r="16" spans="1:8" ht="28.8" x14ac:dyDescent="0.3">
      <c r="A16" s="12" t="s">
        <v>466</v>
      </c>
      <c r="B16" s="14" t="s">
        <v>202</v>
      </c>
      <c r="C16" s="14" t="s">
        <v>467</v>
      </c>
      <c r="D16" s="14" t="s">
        <v>503</v>
      </c>
      <c r="E16" s="14"/>
      <c r="F16" s="15"/>
      <c r="G16" s="15"/>
      <c r="H16" s="15"/>
    </row>
    <row r="17" spans="1:8" ht="28.8" x14ac:dyDescent="0.3">
      <c r="A17" s="12" t="s">
        <v>466</v>
      </c>
      <c r="B17" s="14" t="s">
        <v>203</v>
      </c>
      <c r="C17" s="14" t="s">
        <v>467</v>
      </c>
      <c r="D17" s="14" t="s">
        <v>503</v>
      </c>
      <c r="E17" s="14"/>
      <c r="F17" s="15"/>
      <c r="G17" s="15"/>
      <c r="H17" s="15"/>
    </row>
    <row r="18" spans="1:8" ht="28.8" x14ac:dyDescent="0.3">
      <c r="A18" s="12" t="s">
        <v>466</v>
      </c>
      <c r="B18" s="14" t="s">
        <v>204</v>
      </c>
      <c r="C18" s="14" t="s">
        <v>467</v>
      </c>
      <c r="D18" s="14" t="s">
        <v>503</v>
      </c>
      <c r="E18" s="14"/>
      <c r="F18" s="15"/>
      <c r="G18" s="15"/>
      <c r="H18" s="15"/>
    </row>
    <row r="19" spans="1:8" ht="28.8" x14ac:dyDescent="0.3">
      <c r="A19" s="12" t="s">
        <v>466</v>
      </c>
      <c r="B19" s="14" t="s">
        <v>205</v>
      </c>
      <c r="C19" s="14" t="s">
        <v>467</v>
      </c>
      <c r="D19" s="14" t="s">
        <v>503</v>
      </c>
      <c r="E19" s="14"/>
      <c r="F19" s="15"/>
      <c r="G19" s="15"/>
      <c r="H19" s="15"/>
    </row>
    <row r="20" spans="1:8" ht="28.8" x14ac:dyDescent="0.3">
      <c r="A20" s="12" t="s">
        <v>466</v>
      </c>
      <c r="B20" s="14" t="s">
        <v>206</v>
      </c>
      <c r="C20" s="14" t="s">
        <v>467</v>
      </c>
      <c r="D20" s="14" t="s">
        <v>503</v>
      </c>
      <c r="E20" s="14"/>
      <c r="F20" s="15"/>
      <c r="G20" s="15"/>
      <c r="H20" s="15"/>
    </row>
    <row r="21" spans="1:8" ht="28.8" x14ac:dyDescent="0.3">
      <c r="A21" s="12" t="s">
        <v>468</v>
      </c>
      <c r="B21" s="14" t="s">
        <v>207</v>
      </c>
      <c r="C21" s="14" t="s">
        <v>467</v>
      </c>
      <c r="D21" s="14" t="s">
        <v>503</v>
      </c>
      <c r="E21" s="14" t="s">
        <v>462</v>
      </c>
      <c r="F21" s="15" t="s">
        <v>504</v>
      </c>
      <c r="G21" s="15"/>
      <c r="H21" s="15"/>
    </row>
    <row r="22" spans="1:8" ht="28.8" x14ac:dyDescent="0.3">
      <c r="A22" s="12" t="s">
        <v>469</v>
      </c>
      <c r="B22" s="14" t="s">
        <v>208</v>
      </c>
      <c r="C22" s="14" t="s">
        <v>467</v>
      </c>
      <c r="D22" s="14" t="s">
        <v>503</v>
      </c>
      <c r="E22" s="15" t="s">
        <v>504</v>
      </c>
      <c r="F22" s="15"/>
      <c r="G22" s="15"/>
      <c r="H22" s="15"/>
    </row>
    <row r="23" spans="1:8" ht="28.8" x14ac:dyDescent="0.3">
      <c r="A23" s="12" t="s">
        <v>470</v>
      </c>
      <c r="B23" s="14" t="s">
        <v>209</v>
      </c>
      <c r="C23" s="14" t="s">
        <v>467</v>
      </c>
      <c r="D23" s="14" t="s">
        <v>503</v>
      </c>
      <c r="E23" s="15" t="s">
        <v>504</v>
      </c>
      <c r="F23" s="15"/>
      <c r="G23" s="15"/>
      <c r="H23" s="15"/>
    </row>
    <row r="24" spans="1:8" ht="28.8" x14ac:dyDescent="0.3">
      <c r="A24" s="12" t="s">
        <v>471</v>
      </c>
      <c r="B24" s="14" t="s">
        <v>210</v>
      </c>
      <c r="C24" s="14" t="s">
        <v>472</v>
      </c>
      <c r="D24" s="14"/>
      <c r="E24" s="14"/>
      <c r="F24" s="15"/>
      <c r="G24" s="15"/>
      <c r="H24" s="15"/>
    </row>
    <row r="25" spans="1:8" ht="28.8" x14ac:dyDescent="0.3">
      <c r="A25" s="12" t="s">
        <v>473</v>
      </c>
      <c r="B25" s="14" t="s">
        <v>211</v>
      </c>
      <c r="C25" s="14" t="s">
        <v>467</v>
      </c>
      <c r="D25" s="14" t="s">
        <v>503</v>
      </c>
      <c r="E25" s="14"/>
      <c r="F25" s="15"/>
      <c r="G25" s="15"/>
      <c r="H25" s="15"/>
    </row>
    <row r="26" spans="1:8" x14ac:dyDescent="0.3">
      <c r="A26" s="12" t="s">
        <v>474</v>
      </c>
      <c r="B26" s="14" t="s">
        <v>212</v>
      </c>
      <c r="C26" s="13" t="s">
        <v>455</v>
      </c>
      <c r="D26" s="14" t="s">
        <v>503</v>
      </c>
      <c r="E26" s="14" t="s">
        <v>462</v>
      </c>
      <c r="F26" s="14" t="s">
        <v>456</v>
      </c>
      <c r="G26" s="15"/>
      <c r="H26" s="15"/>
    </row>
    <row r="27" spans="1:8" ht="28.8" x14ac:dyDescent="0.3">
      <c r="A27" s="12" t="s">
        <v>475</v>
      </c>
      <c r="B27" s="14" t="s">
        <v>213</v>
      </c>
      <c r="C27" s="14" t="s">
        <v>467</v>
      </c>
      <c r="D27" s="14" t="s">
        <v>503</v>
      </c>
      <c r="E27" s="14"/>
      <c r="F27" s="15"/>
      <c r="G27" s="15"/>
      <c r="H27" s="15"/>
    </row>
    <row r="28" spans="1:8" ht="28.8" x14ac:dyDescent="0.3">
      <c r="A28" s="12" t="s">
        <v>476</v>
      </c>
      <c r="B28" s="14" t="s">
        <v>505</v>
      </c>
      <c r="C28" s="14" t="s">
        <v>467</v>
      </c>
      <c r="D28" s="14" t="s">
        <v>503</v>
      </c>
      <c r="E28" s="14"/>
      <c r="F28" s="15"/>
      <c r="G28" s="15"/>
      <c r="H28" s="15"/>
    </row>
    <row r="29" spans="1:8" ht="43.2" x14ac:dyDescent="0.3">
      <c r="A29" s="12" t="s">
        <v>477</v>
      </c>
      <c r="B29" s="14" t="s">
        <v>243</v>
      </c>
      <c r="C29" s="14" t="s">
        <v>478</v>
      </c>
      <c r="D29" s="14" t="s">
        <v>503</v>
      </c>
      <c r="E29" s="15" t="s">
        <v>504</v>
      </c>
      <c r="F29" s="15"/>
      <c r="G29" s="15"/>
      <c r="H29" s="15"/>
    </row>
    <row r="30" spans="1:8" ht="28.8" x14ac:dyDescent="0.3">
      <c r="A30" s="12" t="s">
        <v>477</v>
      </c>
      <c r="B30" s="14" t="s">
        <v>249</v>
      </c>
      <c r="C30" s="14" t="s">
        <v>479</v>
      </c>
      <c r="D30" s="14"/>
      <c r="E30" s="14"/>
      <c r="F30" s="15"/>
      <c r="G30" s="15"/>
      <c r="H30" s="15"/>
    </row>
    <row r="31" spans="1:8" ht="43.2" x14ac:dyDescent="0.3">
      <c r="A31" s="12">
        <v>6.4</v>
      </c>
      <c r="B31" s="14" t="s">
        <v>255</v>
      </c>
      <c r="C31" s="14" t="s">
        <v>478</v>
      </c>
      <c r="D31" s="14"/>
      <c r="E31" s="14"/>
      <c r="F31" s="15"/>
      <c r="G31" s="15"/>
      <c r="H31" s="15"/>
    </row>
    <row r="32" spans="1:8" ht="43.2" x14ac:dyDescent="0.3">
      <c r="A32" s="12">
        <v>6.5</v>
      </c>
      <c r="B32" s="14" t="s">
        <v>276</v>
      </c>
      <c r="C32" s="14" t="s">
        <v>478</v>
      </c>
      <c r="D32" s="14" t="s">
        <v>462</v>
      </c>
      <c r="E32" s="14"/>
      <c r="F32" s="15"/>
      <c r="G32" s="15"/>
      <c r="H32" s="15"/>
    </row>
    <row r="33" spans="1:8" x14ac:dyDescent="0.3">
      <c r="A33" s="12">
        <v>7.2</v>
      </c>
      <c r="B33" s="14" t="s">
        <v>292</v>
      </c>
      <c r="C33" s="13" t="s">
        <v>455</v>
      </c>
      <c r="D33" s="14" t="s">
        <v>503</v>
      </c>
      <c r="E33" s="14" t="s">
        <v>462</v>
      </c>
      <c r="F33" s="15"/>
      <c r="G33" s="15"/>
      <c r="H33" s="15"/>
    </row>
    <row r="34" spans="1:8" x14ac:dyDescent="0.3">
      <c r="A34" s="12">
        <v>7.2</v>
      </c>
      <c r="B34" s="14" t="s">
        <v>294</v>
      </c>
      <c r="C34" s="13" t="s">
        <v>459</v>
      </c>
      <c r="D34" s="14" t="s">
        <v>503</v>
      </c>
      <c r="E34" s="14"/>
      <c r="F34" s="15"/>
      <c r="G34" s="15"/>
      <c r="H34" s="15"/>
    </row>
    <row r="35" spans="1:8" ht="28.8" x14ac:dyDescent="0.3">
      <c r="A35" s="12">
        <v>7.2</v>
      </c>
      <c r="B35" s="14" t="s">
        <v>321</v>
      </c>
      <c r="C35" s="14" t="s">
        <v>480</v>
      </c>
      <c r="D35" s="14" t="s">
        <v>481</v>
      </c>
      <c r="E35" s="14"/>
      <c r="F35" s="15"/>
      <c r="G35" s="15"/>
      <c r="H35" s="15"/>
    </row>
    <row r="36" spans="1:8" ht="28.8" x14ac:dyDescent="0.3">
      <c r="A36" s="12">
        <v>7.2</v>
      </c>
      <c r="B36" s="14" t="s">
        <v>342</v>
      </c>
      <c r="C36" s="14" t="s">
        <v>480</v>
      </c>
      <c r="D36" s="14" t="s">
        <v>481</v>
      </c>
      <c r="E36" s="14"/>
      <c r="F36" s="15"/>
      <c r="G36" s="15"/>
      <c r="H36" s="15"/>
    </row>
    <row r="37" spans="1:8" ht="28.8" x14ac:dyDescent="0.3">
      <c r="A37" s="12" t="s">
        <v>482</v>
      </c>
      <c r="B37" s="14" t="s">
        <v>358</v>
      </c>
      <c r="C37" s="13" t="s">
        <v>483</v>
      </c>
      <c r="D37" s="14" t="s">
        <v>503</v>
      </c>
      <c r="E37" s="14" t="s">
        <v>484</v>
      </c>
      <c r="F37" s="15"/>
      <c r="G37" s="15"/>
      <c r="H37" s="15"/>
    </row>
    <row r="38" spans="1:8" ht="28.8" x14ac:dyDescent="0.3">
      <c r="A38" s="12" t="s">
        <v>485</v>
      </c>
      <c r="B38" s="14" t="s">
        <v>364</v>
      </c>
      <c r="C38" s="14" t="s">
        <v>486</v>
      </c>
      <c r="D38" s="14" t="s">
        <v>503</v>
      </c>
      <c r="E38" s="14" t="s">
        <v>457</v>
      </c>
      <c r="F38" s="15"/>
      <c r="G38" s="15"/>
      <c r="H38" s="15"/>
    </row>
    <row r="39" spans="1:8" ht="28.8" x14ac:dyDescent="0.3">
      <c r="A39" s="12" t="s">
        <v>485</v>
      </c>
      <c r="B39" s="14" t="s">
        <v>370</v>
      </c>
      <c r="C39" s="14" t="s">
        <v>487</v>
      </c>
      <c r="D39" s="14" t="s">
        <v>503</v>
      </c>
      <c r="E39" s="14"/>
      <c r="F39" s="15"/>
      <c r="G39" s="15"/>
      <c r="H39" s="15"/>
    </row>
    <row r="40" spans="1:8" ht="28.8" x14ac:dyDescent="0.3">
      <c r="A40" s="12" t="s">
        <v>485</v>
      </c>
      <c r="B40" s="14" t="s">
        <v>376</v>
      </c>
      <c r="C40" s="14" t="s">
        <v>488</v>
      </c>
      <c r="D40" s="14" t="s">
        <v>503</v>
      </c>
      <c r="E40" s="14"/>
      <c r="F40" s="15"/>
      <c r="G40" s="15"/>
      <c r="H40" s="15"/>
    </row>
    <row r="41" spans="1:8" ht="28.8" x14ac:dyDescent="0.3">
      <c r="A41" s="12" t="s">
        <v>485</v>
      </c>
      <c r="B41" s="14" t="s">
        <v>384</v>
      </c>
      <c r="C41" s="14" t="s">
        <v>489</v>
      </c>
      <c r="D41" s="14" t="s">
        <v>503</v>
      </c>
      <c r="E41" s="14"/>
      <c r="F41" s="15"/>
      <c r="G41" s="15"/>
      <c r="H41" s="15"/>
    </row>
    <row r="42" spans="1:8" ht="28.8" x14ac:dyDescent="0.3">
      <c r="A42" s="12">
        <v>8.1</v>
      </c>
      <c r="B42" s="14" t="s">
        <v>390</v>
      </c>
      <c r="C42" s="14" t="s">
        <v>490</v>
      </c>
      <c r="D42" s="14" t="s">
        <v>503</v>
      </c>
      <c r="E42" s="14" t="s">
        <v>462</v>
      </c>
      <c r="F42" s="15" t="s">
        <v>504</v>
      </c>
      <c r="G42" s="15"/>
      <c r="H42" s="15"/>
    </row>
    <row r="43" spans="1:8" ht="28.8" x14ac:dyDescent="0.3">
      <c r="A43" s="12">
        <v>8.1</v>
      </c>
      <c r="B43" s="14" t="s">
        <v>394</v>
      </c>
      <c r="C43" s="14" t="s">
        <v>491</v>
      </c>
      <c r="D43" s="14" t="s">
        <v>503</v>
      </c>
      <c r="E43" s="14" t="s">
        <v>462</v>
      </c>
      <c r="F43" s="14" t="s">
        <v>492</v>
      </c>
      <c r="G43" s="14" t="s">
        <v>457</v>
      </c>
      <c r="H43" s="15"/>
    </row>
    <row r="44" spans="1:8" ht="28.8" x14ac:dyDescent="0.3">
      <c r="A44" s="12">
        <v>8.1999999999999993</v>
      </c>
      <c r="B44" s="14" t="s">
        <v>414</v>
      </c>
      <c r="C44" s="14" t="s">
        <v>490</v>
      </c>
      <c r="D44" s="14" t="s">
        <v>503</v>
      </c>
      <c r="E44" s="14" t="s">
        <v>462</v>
      </c>
      <c r="F44" s="15" t="s">
        <v>504</v>
      </c>
      <c r="G44" s="15"/>
      <c r="H44" s="15"/>
    </row>
    <row r="45" spans="1:8" x14ac:dyDescent="0.3">
      <c r="A45" s="12">
        <v>8.3000000000000007</v>
      </c>
      <c r="B45" s="14" t="s">
        <v>424</v>
      </c>
      <c r="C45" s="14" t="s">
        <v>493</v>
      </c>
      <c r="D45" s="14" t="s">
        <v>503</v>
      </c>
      <c r="E45" s="14"/>
      <c r="F45" s="15"/>
      <c r="G45" s="15"/>
      <c r="H45" s="15"/>
    </row>
    <row r="46" spans="1:8" x14ac:dyDescent="0.3">
      <c r="A46" s="12">
        <v>8.3000000000000007</v>
      </c>
      <c r="B46" s="14" t="s">
        <v>506</v>
      </c>
      <c r="C46" s="13" t="s">
        <v>459</v>
      </c>
      <c r="D46" s="14" t="s">
        <v>503</v>
      </c>
      <c r="E46" s="14"/>
      <c r="F46" s="15"/>
      <c r="G46" s="15"/>
      <c r="H46" s="15"/>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205</v>
      </c>
    </row>
    <row r="4" spans="1:13" ht="18.75" x14ac:dyDescent="0.25">
      <c r="A4" s="61" t="s">
        <v>113</v>
      </c>
    </row>
    <row r="6" spans="1:13" ht="33" customHeight="1" x14ac:dyDescent="0.25">
      <c r="A6" s="62" t="s">
        <v>101</v>
      </c>
    </row>
    <row r="7" spans="1:13" ht="15" x14ac:dyDescent="0.25">
      <c r="A7" s="62" t="s">
        <v>110</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x14ac:dyDescent="0.3">
      <c r="A11" s="63" t="s">
        <v>11</v>
      </c>
      <c r="B11" s="64">
        <v>650</v>
      </c>
      <c r="E11" s="65">
        <v>656</v>
      </c>
      <c r="I11" s="137"/>
      <c r="J11" s="137"/>
      <c r="L11" s="41"/>
      <c r="M11" s="41"/>
    </row>
    <row r="12" spans="1:13" x14ac:dyDescent="0.3">
      <c r="A12" s="63" t="s">
        <v>12</v>
      </c>
      <c r="B12" s="64">
        <v>501.1</v>
      </c>
      <c r="E12" s="65">
        <v>508.5</v>
      </c>
      <c r="I12" s="137"/>
      <c r="J12" s="137"/>
      <c r="L12" s="41"/>
      <c r="M12" s="41"/>
    </row>
    <row r="14" spans="1:13" x14ac:dyDescent="0.3">
      <c r="A14" s="66" t="s">
        <v>87</v>
      </c>
      <c r="B14" s="67">
        <v>0.23780000000000001</v>
      </c>
      <c r="C14" s="94">
        <f t="shared" ref="C14:C21" si="0">SQRT((B14*(1-B14))/$B$12)*TINV(0.05,$B$12)</f>
        <v>3.7366009754079478E-2</v>
      </c>
      <c r="E14" s="84">
        <v>0.21479999999999999</v>
      </c>
      <c r="F14" s="69">
        <f t="shared" ref="F14:F21" si="1">SQRT((E14*(1-E14))/$E$12)*TINV(0.05,$E$12)</f>
        <v>3.5780453524226534E-2</v>
      </c>
      <c r="H14" s="45">
        <f t="shared" ref="H14:H21" si="2">E14-B14</f>
        <v>-2.300000000000002E-2</v>
      </c>
      <c r="I14" s="39">
        <f t="shared" ref="I14:I21" si="3">(((H14)^2)^0.5)</f>
        <v>2.300000000000002E-2</v>
      </c>
      <c r="J14" s="39">
        <f t="shared" ref="J14:J21" si="4">(((((1-B14)*B14)/B$12)+(((1-E14)*E14)/E$12))^0.5)*(TINV(0.05,B$12+E$12-1))</f>
        <v>5.1672398694326334E-2</v>
      </c>
      <c r="K14" s="6" t="str">
        <f t="shared" ref="K14:K21" si="5">IF(I14&gt;J14,"*"," ")</f>
        <v xml:space="preserve"> </v>
      </c>
      <c r="L14" s="41"/>
      <c r="M14" s="45">
        <f t="shared" ref="M14:M21" si="6">(E14-B14)/B14</f>
        <v>-9.6719932716568632E-2</v>
      </c>
    </row>
    <row r="15" spans="1:13" x14ac:dyDescent="0.3">
      <c r="A15" s="66" t="s">
        <v>88</v>
      </c>
      <c r="B15" s="67">
        <v>0.1162</v>
      </c>
      <c r="C15" s="94">
        <f t="shared" si="0"/>
        <v>2.8126545026412333E-2</v>
      </c>
      <c r="E15" s="84">
        <v>9.3399999999999997E-2</v>
      </c>
      <c r="F15" s="69">
        <f t="shared" si="1"/>
        <v>2.5352445193130728E-2</v>
      </c>
      <c r="H15" s="45">
        <f t="shared" si="2"/>
        <v>-2.2800000000000001E-2</v>
      </c>
      <c r="I15" s="39">
        <f t="shared" si="3"/>
        <v>2.2800000000000001E-2</v>
      </c>
      <c r="J15" s="39">
        <f t="shared" si="4"/>
        <v>3.7820699446504964E-2</v>
      </c>
      <c r="K15" s="6" t="str">
        <f t="shared" si="5"/>
        <v xml:space="preserve"> </v>
      </c>
      <c r="L15" s="41"/>
      <c r="M15" s="45">
        <f t="shared" si="6"/>
        <v>-0.19621342512908779</v>
      </c>
    </row>
    <row r="16" spans="1:13" x14ac:dyDescent="0.3">
      <c r="A16" s="66" t="s">
        <v>89</v>
      </c>
      <c r="B16" s="67">
        <v>0.1215</v>
      </c>
      <c r="C16" s="94">
        <f t="shared" si="0"/>
        <v>2.867446656162586E-2</v>
      </c>
      <c r="E16" s="84">
        <v>0.12140000000000001</v>
      </c>
      <c r="F16" s="69">
        <f t="shared" si="1"/>
        <v>2.8454011315930006E-2</v>
      </c>
      <c r="H16" s="45">
        <f t="shared" si="2"/>
        <v>-9.9999999999988987E-5</v>
      </c>
      <c r="I16" s="39">
        <f t="shared" si="3"/>
        <v>9.9999999999988987E-5</v>
      </c>
      <c r="J16" s="39">
        <f t="shared" si="4"/>
        <v>4.0347759922414413E-2</v>
      </c>
      <c r="K16" s="6" t="str">
        <f t="shared" si="5"/>
        <v xml:space="preserve"> </v>
      </c>
      <c r="L16" s="41"/>
      <c r="M16" s="45">
        <f t="shared" si="6"/>
        <v>-8.2304526748962128E-4</v>
      </c>
    </row>
    <row r="17" spans="1:13" x14ac:dyDescent="0.3">
      <c r="A17" s="66" t="s">
        <v>90</v>
      </c>
      <c r="B17" s="67">
        <v>7.6200000000000004E-2</v>
      </c>
      <c r="C17" s="94">
        <f t="shared" si="0"/>
        <v>2.3286423423915365E-2</v>
      </c>
      <c r="E17" s="84">
        <v>9.0899999999999995E-2</v>
      </c>
      <c r="F17" s="69">
        <f t="shared" si="1"/>
        <v>2.5045305154733903E-2</v>
      </c>
      <c r="H17" s="45">
        <f t="shared" si="2"/>
        <v>1.4699999999999991E-2</v>
      </c>
      <c r="I17" s="39">
        <f t="shared" si="3"/>
        <v>1.4699999999999991E-2</v>
      </c>
      <c r="J17" s="39">
        <f t="shared" si="4"/>
        <v>3.4157324414398893E-2</v>
      </c>
      <c r="K17" s="6" t="str">
        <f t="shared" si="5"/>
        <v xml:space="preserve"> </v>
      </c>
      <c r="L17" s="41"/>
      <c r="M17" s="45">
        <f t="shared" si="6"/>
        <v>0.19291338582677153</v>
      </c>
    </row>
    <row r="18" spans="1:13" x14ac:dyDescent="0.3">
      <c r="A18" s="66" t="s">
        <v>91</v>
      </c>
      <c r="B18" s="67">
        <v>0.64439999999999997</v>
      </c>
      <c r="C18" s="94">
        <f t="shared" si="0"/>
        <v>4.2014090587691434E-2</v>
      </c>
      <c r="E18" s="84">
        <v>0.66060000000000008</v>
      </c>
      <c r="F18" s="69">
        <f t="shared" si="1"/>
        <v>4.1253781186865429E-2</v>
      </c>
      <c r="H18" s="45">
        <f t="shared" si="2"/>
        <v>1.6200000000000103E-2</v>
      </c>
      <c r="I18" s="39">
        <f t="shared" si="3"/>
        <v>1.6200000000000103E-2</v>
      </c>
      <c r="J18" s="39">
        <f t="shared" si="4"/>
        <v>5.8811063549831233E-2</v>
      </c>
      <c r="K18" s="6" t="str">
        <f t="shared" si="5"/>
        <v xml:space="preserve"> </v>
      </c>
      <c r="L18" s="41"/>
      <c r="M18" s="45">
        <f t="shared" si="6"/>
        <v>2.5139664804469435E-2</v>
      </c>
    </row>
    <row r="19" spans="1:13" x14ac:dyDescent="0.3">
      <c r="A19" s="66" t="s">
        <v>92</v>
      </c>
      <c r="B19" s="67">
        <v>0.223</v>
      </c>
      <c r="C19" s="94">
        <f t="shared" si="0"/>
        <v>3.6534171775612717E-2</v>
      </c>
      <c r="E19" s="84">
        <v>0.1764</v>
      </c>
      <c r="F19" s="69">
        <f t="shared" si="1"/>
        <v>3.3208252031406919E-2</v>
      </c>
      <c r="H19" s="45">
        <f t="shared" si="2"/>
        <v>-4.6600000000000003E-2</v>
      </c>
      <c r="I19" s="39">
        <f t="shared" si="3"/>
        <v>4.6600000000000003E-2</v>
      </c>
      <c r="J19" s="39">
        <f t="shared" si="4"/>
        <v>4.9312068578943775E-2</v>
      </c>
      <c r="K19" s="6" t="str">
        <f t="shared" si="5"/>
        <v xml:space="preserve"> </v>
      </c>
      <c r="L19" s="41"/>
      <c r="M19" s="45">
        <f t="shared" si="6"/>
        <v>-0.20896860986547086</v>
      </c>
    </row>
    <row r="20" spans="1:13" x14ac:dyDescent="0.3">
      <c r="A20" s="66" t="s">
        <v>93</v>
      </c>
      <c r="B20" s="67">
        <v>0.42130000000000001</v>
      </c>
      <c r="C20" s="94">
        <f t="shared" si="0"/>
        <v>4.3336995229504002E-2</v>
      </c>
      <c r="E20" s="84">
        <v>0.48420000000000002</v>
      </c>
      <c r="F20" s="69">
        <f t="shared" si="1"/>
        <v>4.3540320194625677E-2</v>
      </c>
      <c r="H20" s="45">
        <f t="shared" si="2"/>
        <v>6.2900000000000011E-2</v>
      </c>
      <c r="I20" s="39">
        <f t="shared" si="3"/>
        <v>6.2900000000000011E-2</v>
      </c>
      <c r="J20" s="39">
        <f t="shared" si="4"/>
        <v>6.1358002546924945E-2</v>
      </c>
      <c r="K20" s="36" t="str">
        <f t="shared" si="5"/>
        <v>*</v>
      </c>
      <c r="L20" s="41"/>
      <c r="M20" s="45">
        <f t="shared" si="6"/>
        <v>0.14929978637550442</v>
      </c>
    </row>
    <row r="21" spans="1:13" x14ac:dyDescent="0.3">
      <c r="A21" s="70" t="s">
        <v>78</v>
      </c>
      <c r="B21" s="71">
        <v>4.1700000000000001E-2</v>
      </c>
      <c r="C21" s="96">
        <f t="shared" si="0"/>
        <v>1.7545069667351011E-2</v>
      </c>
      <c r="D21" s="73"/>
      <c r="E21" s="88">
        <v>3.3700000000000001E-2</v>
      </c>
      <c r="F21" s="74">
        <f t="shared" si="1"/>
        <v>1.572206173487551E-2</v>
      </c>
      <c r="G21" s="73"/>
      <c r="H21" s="49">
        <f t="shared" si="2"/>
        <v>-8.0000000000000002E-3</v>
      </c>
      <c r="I21" s="50">
        <f t="shared" si="3"/>
        <v>8.0000000000000002E-3</v>
      </c>
      <c r="J21" s="50">
        <f t="shared" si="4"/>
        <v>2.3530397399646769E-2</v>
      </c>
      <c r="K21" s="7" t="str">
        <f t="shared" si="5"/>
        <v xml:space="preserve"> </v>
      </c>
      <c r="L21" s="51"/>
      <c r="M21" s="49">
        <f t="shared" si="6"/>
        <v>-0.19184652278177458</v>
      </c>
    </row>
    <row r="23" spans="1:13" x14ac:dyDescent="0.3">
      <c r="A23" s="77" t="s">
        <v>48</v>
      </c>
      <c r="B23" s="78"/>
      <c r="C23" s="98"/>
      <c r="D23" s="80"/>
      <c r="E23" s="81"/>
      <c r="F23" s="105"/>
      <c r="G23" s="83"/>
      <c r="H23" s="83"/>
      <c r="I23" s="83"/>
      <c r="J23" s="83"/>
      <c r="K23" s="83"/>
      <c r="L23" s="83"/>
      <c r="M23" s="83"/>
    </row>
    <row r="24" spans="1:13" s="55" customFormat="1" x14ac:dyDescent="0.3">
      <c r="A24" s="106"/>
      <c r="B24" s="107"/>
      <c r="C24" s="108"/>
      <c r="D24" s="109"/>
      <c r="E24" s="110"/>
      <c r="F24" s="111"/>
      <c r="G24" s="112"/>
      <c r="H24" s="112"/>
      <c r="I24" s="112"/>
      <c r="J24" s="112"/>
      <c r="K24" s="112"/>
      <c r="L24" s="112"/>
      <c r="M24" s="112"/>
    </row>
    <row r="25" spans="1:13" ht="27.6" x14ac:dyDescent="0.3">
      <c r="A25" s="62" t="s">
        <v>101</v>
      </c>
      <c r="B25" s="113"/>
    </row>
    <row r="26" spans="1:13" x14ac:dyDescent="0.3">
      <c r="A26" s="62" t="s">
        <v>50</v>
      </c>
    </row>
    <row r="27" spans="1:13" x14ac:dyDescent="0.3">
      <c r="A27" s="62"/>
    </row>
    <row r="28" spans="1:13" ht="48" x14ac:dyDescent="0.3">
      <c r="A28" s="20"/>
      <c r="B28" s="21"/>
      <c r="C28" s="22"/>
      <c r="D28" s="22"/>
      <c r="E28" s="23"/>
      <c r="F28" s="27"/>
      <c r="G28" s="24"/>
      <c r="H28" s="25" t="s">
        <v>6</v>
      </c>
      <c r="I28" s="26" t="s">
        <v>19</v>
      </c>
      <c r="J28" s="26" t="s">
        <v>20</v>
      </c>
      <c r="K28" s="25" t="s">
        <v>7</v>
      </c>
      <c r="L28" s="25"/>
      <c r="M28" s="5" t="s">
        <v>8</v>
      </c>
    </row>
    <row r="29" spans="1:13" ht="39.75" customHeight="1" x14ac:dyDescent="0.3">
      <c r="A29" s="30"/>
      <c r="B29" s="31" t="s">
        <v>62</v>
      </c>
      <c r="C29" s="32" t="s">
        <v>9</v>
      </c>
      <c r="D29" s="32"/>
      <c r="E29" s="31" t="s">
        <v>63</v>
      </c>
      <c r="F29" s="35" t="s">
        <v>9</v>
      </c>
      <c r="G29" s="33"/>
      <c r="H29" s="33" t="s">
        <v>10</v>
      </c>
      <c r="I29" s="34"/>
      <c r="J29" s="34"/>
      <c r="K29" s="33" t="s">
        <v>10</v>
      </c>
      <c r="L29" s="33"/>
      <c r="M29" s="33" t="s">
        <v>10</v>
      </c>
    </row>
    <row r="30" spans="1:13" x14ac:dyDescent="0.3">
      <c r="A30" s="63" t="s">
        <v>11</v>
      </c>
      <c r="B30" s="64">
        <v>468</v>
      </c>
      <c r="C30" s="59"/>
      <c r="E30" s="65">
        <v>471</v>
      </c>
    </row>
    <row r="31" spans="1:13" x14ac:dyDescent="0.3">
      <c r="A31" s="63" t="s">
        <v>12</v>
      </c>
      <c r="B31" s="64">
        <v>359</v>
      </c>
      <c r="C31" s="59"/>
      <c r="E31" s="65">
        <v>355.6</v>
      </c>
    </row>
    <row r="33" spans="1:13" x14ac:dyDescent="0.3">
      <c r="A33" s="66" t="s">
        <v>87</v>
      </c>
      <c r="B33" s="67">
        <v>0.16820000000000002</v>
      </c>
      <c r="C33" s="94">
        <f>SQRT((B33*(1-B33))/$B$31)*TINV(0.05,$B$31)</f>
        <v>3.8823074518334874E-2</v>
      </c>
      <c r="E33" s="84">
        <v>0.1618</v>
      </c>
      <c r="F33" s="69">
        <f>SQRT((E33*(1-E33))/$E$31)*TINV(0.05,$E$31)</f>
        <v>3.8407271826499667E-2</v>
      </c>
      <c r="H33" s="45">
        <f>E33-B33</f>
        <v>-6.4000000000000168E-3</v>
      </c>
      <c r="I33" s="39">
        <f>(((H33)^2)^0.5)</f>
        <v>6.4000000000000168E-3</v>
      </c>
      <c r="J33" s="39">
        <f>(((((1-B33)*B33)/B$31)+(((1-E33)*E33)/E$31))^0.5)*(TINV(0.05,B$31+E$31-1))</f>
        <v>5.4518303786178571E-2</v>
      </c>
      <c r="K33" s="6" t="str">
        <f>IF(I33&gt;J33,"*"," ")</f>
        <v xml:space="preserve"> </v>
      </c>
      <c r="L33" s="41"/>
      <c r="M33" s="45">
        <f>(E33-B33)/B33</f>
        <v>-3.8049940546967989E-2</v>
      </c>
    </row>
    <row r="34" spans="1:13" x14ac:dyDescent="0.3">
      <c r="A34" s="66" t="s">
        <v>88</v>
      </c>
      <c r="B34" s="67">
        <v>6.6000000000000003E-2</v>
      </c>
      <c r="C34" s="94">
        <f t="shared" ref="C34:C39" si="7">SQRT((B34*(1-B34))/$B$31)*TINV(0.05,$B$31)</f>
        <v>2.5769908567768271E-2</v>
      </c>
      <c r="E34" s="84">
        <v>6.0100000000000001E-2</v>
      </c>
      <c r="F34" s="69">
        <f t="shared" ref="F34:F39" si="8">SQRT((E34*(1-E34))/$E$31)*TINV(0.05,$E$31)</f>
        <v>2.4787254910522905E-2</v>
      </c>
      <c r="H34" s="45">
        <f t="shared" ref="H34:H40" si="9">E34-B34</f>
        <v>-5.9000000000000025E-3</v>
      </c>
      <c r="I34" s="39">
        <f t="shared" ref="I34:I40" si="10">(((H34)^2)^0.5)</f>
        <v>5.9000000000000025E-3</v>
      </c>
      <c r="J34" s="39">
        <f t="shared" ref="J34:J39" si="11">(((((1-B34)*B34)/B$31)+(((1-E34)*E34)/E$31))^0.5)*(TINV(0.05,B$31+E$31-1))</f>
        <v>3.5695462098155606E-2</v>
      </c>
      <c r="K34" s="6" t="str">
        <f t="shared" ref="K34:K40" si="12">IF(I34&gt;J34,"*"," ")</f>
        <v xml:space="preserve"> </v>
      </c>
      <c r="L34" s="41"/>
      <c r="M34" s="45">
        <f t="shared" ref="M34:M40" si="13">(E34-B34)/B34</f>
        <v>-8.9393939393939428E-2</v>
      </c>
    </row>
    <row r="35" spans="1:13" x14ac:dyDescent="0.3">
      <c r="A35" s="66" t="s">
        <v>89</v>
      </c>
      <c r="B35" s="67">
        <v>0.10220000000000001</v>
      </c>
      <c r="C35" s="94">
        <f t="shared" si="7"/>
        <v>3.14400132367934E-2</v>
      </c>
      <c r="E35" s="84">
        <v>0.1017</v>
      </c>
      <c r="F35" s="69">
        <f t="shared" si="8"/>
        <v>3.1522564973267671E-2</v>
      </c>
      <c r="H35" s="45">
        <f t="shared" si="9"/>
        <v>-5.0000000000001432E-4</v>
      </c>
      <c r="I35" s="39">
        <f t="shared" si="10"/>
        <v>5.0000000000001432E-4</v>
      </c>
      <c r="J35" s="39">
        <f t="shared" si="11"/>
        <v>4.4445809892240354E-2</v>
      </c>
      <c r="K35" s="6" t="str">
        <f t="shared" si="12"/>
        <v xml:space="preserve"> </v>
      </c>
      <c r="L35" s="41"/>
      <c r="M35" s="45">
        <f t="shared" si="13"/>
        <v>-4.8923679060666756E-3</v>
      </c>
    </row>
    <row r="36" spans="1:13" x14ac:dyDescent="0.3">
      <c r="A36" s="66" t="s">
        <v>90</v>
      </c>
      <c r="B36" s="67">
        <v>5.7500000000000002E-2</v>
      </c>
      <c r="C36" s="94">
        <f t="shared" si="7"/>
        <v>2.4162511490433386E-2</v>
      </c>
      <c r="E36" s="84">
        <v>5.57E-2</v>
      </c>
      <c r="F36" s="69">
        <f t="shared" si="8"/>
        <v>2.3918446269650291E-2</v>
      </c>
      <c r="H36" s="45">
        <f t="shared" si="9"/>
        <v>-1.800000000000003E-3</v>
      </c>
      <c r="I36" s="39">
        <f t="shared" si="10"/>
        <v>1.800000000000003E-3</v>
      </c>
      <c r="J36" s="39">
        <f t="shared" si="11"/>
        <v>3.3941166072469831E-2</v>
      </c>
      <c r="K36" s="6" t="str">
        <f t="shared" si="12"/>
        <v xml:space="preserve"> </v>
      </c>
      <c r="L36" s="41"/>
      <c r="M36" s="45">
        <f t="shared" si="13"/>
        <v>-3.1304347826087008E-2</v>
      </c>
    </row>
    <row r="37" spans="1:13" x14ac:dyDescent="0.3">
      <c r="A37" s="66" t="s">
        <v>91</v>
      </c>
      <c r="B37" s="67">
        <v>0.76430000000000009</v>
      </c>
      <c r="C37" s="94">
        <f t="shared" si="7"/>
        <v>4.4053375691105269E-2</v>
      </c>
      <c r="E37" s="84">
        <v>0.76650000000000007</v>
      </c>
      <c r="F37" s="69">
        <f t="shared" si="8"/>
        <v>4.4121461958710868E-2</v>
      </c>
      <c r="H37" s="45">
        <f t="shared" si="9"/>
        <v>2.1999999999999797E-3</v>
      </c>
      <c r="I37" s="39">
        <f t="shared" si="10"/>
        <v>2.1999999999999797E-3</v>
      </c>
      <c r="J37" s="39">
        <f t="shared" si="11"/>
        <v>6.224332076707037E-2</v>
      </c>
      <c r="K37" s="6" t="str">
        <f t="shared" si="12"/>
        <v xml:space="preserve"> </v>
      </c>
      <c r="L37" s="41"/>
      <c r="M37" s="45">
        <f t="shared" si="13"/>
        <v>2.8784508700771681E-3</v>
      </c>
    </row>
    <row r="38" spans="1:13" x14ac:dyDescent="0.3">
      <c r="A38" s="66" t="s">
        <v>92</v>
      </c>
      <c r="B38" s="67">
        <v>0.21420000000000003</v>
      </c>
      <c r="C38" s="94">
        <f t="shared" si="7"/>
        <v>4.25827021965067E-2</v>
      </c>
      <c r="E38" s="84">
        <v>0.16269999999999998</v>
      </c>
      <c r="F38" s="69">
        <f t="shared" si="8"/>
        <v>3.8493260106784374E-2</v>
      </c>
      <c r="H38" s="45">
        <f t="shared" si="9"/>
        <v>-5.1500000000000046E-2</v>
      </c>
      <c r="I38" s="39">
        <f t="shared" si="10"/>
        <v>5.1500000000000046E-2</v>
      </c>
      <c r="J38" s="39">
        <f t="shared" si="11"/>
        <v>5.7305020121028817E-2</v>
      </c>
      <c r="K38" s="6" t="str">
        <f t="shared" si="12"/>
        <v xml:space="preserve"> </v>
      </c>
      <c r="L38" s="41"/>
      <c r="M38" s="45">
        <f t="shared" si="13"/>
        <v>-0.24042950513538766</v>
      </c>
    </row>
    <row r="39" spans="1:13" x14ac:dyDescent="0.3">
      <c r="A39" s="66" t="s">
        <v>93</v>
      </c>
      <c r="B39" s="67">
        <v>0.55010000000000003</v>
      </c>
      <c r="C39" s="94">
        <f t="shared" si="7"/>
        <v>5.1635250805265522E-2</v>
      </c>
      <c r="E39" s="84">
        <v>0.60370000000000001</v>
      </c>
      <c r="F39" s="69">
        <f t="shared" si="8"/>
        <v>5.1012075800019936E-2</v>
      </c>
      <c r="H39" s="45">
        <f t="shared" si="9"/>
        <v>5.3599999999999981E-2</v>
      </c>
      <c r="I39" s="39">
        <f t="shared" si="10"/>
        <v>5.3599999999999981E-2</v>
      </c>
      <c r="J39" s="39">
        <f t="shared" si="11"/>
        <v>7.2460898705004939E-2</v>
      </c>
      <c r="K39" s="6" t="str">
        <f t="shared" si="12"/>
        <v xml:space="preserve"> </v>
      </c>
      <c r="L39" s="41"/>
      <c r="M39" s="45">
        <f t="shared" si="13"/>
        <v>9.7436829667333177E-2</v>
      </c>
    </row>
    <row r="40" spans="1:13" x14ac:dyDescent="0.3">
      <c r="A40" s="70" t="s">
        <v>78</v>
      </c>
      <c r="B40" s="71">
        <v>0.01</v>
      </c>
      <c r="C40" s="96">
        <f>SQRT((B40*(1-B40))/$B$31)*TINV(0.05,$B$31)</f>
        <v>1.0327259003291265E-2</v>
      </c>
      <c r="D40" s="73"/>
      <c r="E40" s="88">
        <v>1.6E-2</v>
      </c>
      <c r="F40" s="74">
        <f>SQRT((E40*(1-E40))/$E$31)*TINV(0.05,$E$31)</f>
        <v>1.3086030036172012E-2</v>
      </c>
      <c r="G40" s="73"/>
      <c r="H40" s="49">
        <f t="shared" si="9"/>
        <v>6.0000000000000001E-3</v>
      </c>
      <c r="I40" s="50">
        <f t="shared" si="10"/>
        <v>6.0000000000000001E-3</v>
      </c>
      <c r="J40" s="50">
        <f>(((((1-B40)*B40)/B$31)+(((1-E40)*E40)/E$31))^0.5)*(TINV(0.05,B$31+E$31-1))</f>
        <v>1.6641886331948196E-2</v>
      </c>
      <c r="K40" s="7" t="str">
        <f t="shared" si="12"/>
        <v xml:space="preserve"> </v>
      </c>
      <c r="L40" s="51"/>
      <c r="M40" s="49">
        <f t="shared" si="13"/>
        <v>0.6</v>
      </c>
    </row>
    <row r="41" spans="1:13" x14ac:dyDescent="0.3">
      <c r="A41" s="115"/>
      <c r="B41" s="116"/>
      <c r="C41" s="117"/>
      <c r="D41" s="118"/>
      <c r="E41" s="114"/>
      <c r="F41" s="69"/>
      <c r="G41" s="118"/>
      <c r="H41" s="46"/>
      <c r="I41" s="43"/>
      <c r="J41" s="43"/>
      <c r="K41" s="6"/>
      <c r="L41" s="44"/>
      <c r="M41" s="46"/>
    </row>
    <row r="42" spans="1:13" ht="27.6" x14ac:dyDescent="0.3">
      <c r="A42" s="62" t="s">
        <v>101</v>
      </c>
      <c r="B42" s="116"/>
      <c r="C42" s="117"/>
      <c r="D42" s="118"/>
      <c r="E42" s="114"/>
      <c r="F42" s="69"/>
      <c r="G42" s="118"/>
      <c r="H42" s="46"/>
      <c r="I42" s="43"/>
      <c r="J42" s="43"/>
      <c r="K42" s="6"/>
      <c r="L42" s="44"/>
      <c r="M42" s="46"/>
    </row>
    <row r="43" spans="1:13" x14ac:dyDescent="0.3">
      <c r="A43" s="62" t="s">
        <v>58</v>
      </c>
    </row>
    <row r="44" spans="1:13" x14ac:dyDescent="0.3">
      <c r="A44" s="62"/>
    </row>
    <row r="45" spans="1:13" ht="48" x14ac:dyDescent="0.3">
      <c r="A45" s="20"/>
      <c r="B45" s="21"/>
      <c r="C45" s="22"/>
      <c r="D45" s="22"/>
      <c r="E45" s="23"/>
      <c r="F45" s="27"/>
      <c r="G45" s="24"/>
      <c r="H45" s="25" t="s">
        <v>6</v>
      </c>
      <c r="I45" s="26" t="s">
        <v>19</v>
      </c>
      <c r="J45" s="26" t="s">
        <v>20</v>
      </c>
      <c r="K45" s="25" t="s">
        <v>7</v>
      </c>
      <c r="L45" s="25"/>
      <c r="M45" s="5" t="s">
        <v>8</v>
      </c>
    </row>
    <row r="46" spans="1:13" ht="44.25" customHeight="1" x14ac:dyDescent="0.3">
      <c r="A46" s="30"/>
      <c r="B46" s="31" t="s">
        <v>62</v>
      </c>
      <c r="C46" s="32" t="s">
        <v>9</v>
      </c>
      <c r="D46" s="32"/>
      <c r="E46" s="31" t="s">
        <v>63</v>
      </c>
      <c r="F46" s="35" t="s">
        <v>9</v>
      </c>
      <c r="G46" s="33"/>
      <c r="H46" s="33" t="s">
        <v>10</v>
      </c>
      <c r="I46" s="34"/>
      <c r="J46" s="34"/>
      <c r="K46" s="33" t="s">
        <v>10</v>
      </c>
      <c r="L46" s="33"/>
      <c r="M46" s="33" t="s">
        <v>10</v>
      </c>
    </row>
    <row r="47" spans="1:13" x14ac:dyDescent="0.3">
      <c r="A47" s="63" t="s">
        <v>11</v>
      </c>
      <c r="B47" s="64">
        <v>127</v>
      </c>
      <c r="C47" s="59"/>
      <c r="E47" s="65">
        <v>130</v>
      </c>
    </row>
    <row r="48" spans="1:13" x14ac:dyDescent="0.3">
      <c r="A48" s="63" t="s">
        <v>12</v>
      </c>
      <c r="B48" s="64">
        <v>100</v>
      </c>
      <c r="C48" s="59"/>
      <c r="E48" s="65">
        <v>108.4</v>
      </c>
    </row>
    <row r="50" spans="1:13" x14ac:dyDescent="0.3">
      <c r="A50" s="66" t="s">
        <v>87</v>
      </c>
      <c r="B50" s="67">
        <v>0.45250000000000001</v>
      </c>
      <c r="C50" s="94">
        <f>SQRT((B50*(1-B50))/$B$48)*TINV(0.05,$B$48)</f>
        <v>9.874992779568488E-2</v>
      </c>
      <c r="E50" s="84">
        <v>0.3589</v>
      </c>
      <c r="F50" s="69">
        <f>SQRT((E50*(1-E50))/$E$48)*TINV(0.05,$E$48)</f>
        <v>9.13222574496238E-2</v>
      </c>
      <c r="H50" s="45">
        <f>E50-B50</f>
        <v>-9.3600000000000017E-2</v>
      </c>
      <c r="I50" s="39">
        <f>(((H50)^2)^0.5)</f>
        <v>9.3600000000000017E-2</v>
      </c>
      <c r="J50" s="39">
        <f>(((((1-B50)*B50)/B$48)+(((1-E50)*E50)/E$48))^0.5)*(TINV(0.05,B$48+E$48-1))</f>
        <v>0.13371365635990318</v>
      </c>
      <c r="K50" s="6" t="str">
        <f>IF(I50&gt;J50,"*"," ")</f>
        <v xml:space="preserve"> </v>
      </c>
      <c r="L50" s="41"/>
      <c r="M50" s="45">
        <f>(E50-B50)/B50</f>
        <v>-0.20685082872928179</v>
      </c>
    </row>
    <row r="51" spans="1:13" x14ac:dyDescent="0.3">
      <c r="A51" s="66" t="s">
        <v>88</v>
      </c>
      <c r="B51" s="67">
        <v>0.27479999999999999</v>
      </c>
      <c r="C51" s="94">
        <f t="shared" ref="C51:C56" si="14">SQRT((B51*(1-B51))/$B$48)*TINV(0.05,$B$48)</f>
        <v>8.8567155175132486E-2</v>
      </c>
      <c r="E51" s="84">
        <v>0.2036</v>
      </c>
      <c r="F51" s="69">
        <f t="shared" ref="F51:F56" si="15">SQRT((E51*(1-E51))/$E$48)*TINV(0.05,$E$48)</f>
        <v>7.6662245057308495E-2</v>
      </c>
      <c r="H51" s="45">
        <f t="shared" ref="H51:H57" si="16">E51-B51</f>
        <v>-7.1199999999999986E-2</v>
      </c>
      <c r="I51" s="39">
        <f t="shared" ref="I51:I57" si="17">(((H51)^2)^0.5)</f>
        <v>7.1199999999999986E-2</v>
      </c>
      <c r="J51" s="39">
        <f t="shared" ref="J51:J56" si="18">(((((1-B51)*B51)/B$48)+(((1-E51)*E51)/E$48))^0.5)*(TINV(0.05,B$48+E$48-1))</f>
        <v>0.11644602621004338</v>
      </c>
      <c r="K51" s="6" t="str">
        <f t="shared" ref="K51:K57" si="19">IF(I51&gt;J51,"*"," ")</f>
        <v xml:space="preserve"> </v>
      </c>
      <c r="L51" s="41"/>
      <c r="M51" s="45">
        <f t="shared" ref="M51:M57" si="20">(E51-B51)/B51</f>
        <v>-0.2590975254730713</v>
      </c>
    </row>
    <row r="52" spans="1:13" x14ac:dyDescent="0.3">
      <c r="A52" s="66" t="s">
        <v>89</v>
      </c>
      <c r="B52" s="67">
        <v>0.1777</v>
      </c>
      <c r="C52" s="94">
        <f t="shared" si="14"/>
        <v>7.5839295889894659E-2</v>
      </c>
      <c r="E52" s="84">
        <v>0.15529999999999999</v>
      </c>
      <c r="F52" s="69">
        <f t="shared" si="15"/>
        <v>6.895471945790646E-2</v>
      </c>
      <c r="H52" s="45">
        <f t="shared" si="16"/>
        <v>-2.2400000000000003E-2</v>
      </c>
      <c r="I52" s="39">
        <f t="shared" si="17"/>
        <v>2.2400000000000003E-2</v>
      </c>
      <c r="J52" s="39">
        <f t="shared" si="18"/>
        <v>0.10189749356233288</v>
      </c>
      <c r="K52" s="6" t="str">
        <f t="shared" si="19"/>
        <v xml:space="preserve"> </v>
      </c>
      <c r="L52" s="41"/>
      <c r="M52" s="45">
        <f t="shared" si="20"/>
        <v>-0.1260551491277434</v>
      </c>
    </row>
    <row r="53" spans="1:13" x14ac:dyDescent="0.3">
      <c r="A53" s="66" t="s">
        <v>90</v>
      </c>
      <c r="B53" s="67">
        <v>0.11460000000000001</v>
      </c>
      <c r="C53" s="94">
        <f t="shared" si="14"/>
        <v>6.3197151091588702E-2</v>
      </c>
      <c r="E53" s="84">
        <v>0.14949999999999999</v>
      </c>
      <c r="F53" s="69">
        <f t="shared" si="15"/>
        <v>6.7886712235681518E-2</v>
      </c>
      <c r="H53" s="45">
        <f t="shared" si="16"/>
        <v>3.4899999999999987E-2</v>
      </c>
      <c r="I53" s="39">
        <f t="shared" si="17"/>
        <v>3.4899999999999987E-2</v>
      </c>
      <c r="J53" s="39">
        <f t="shared" si="18"/>
        <v>9.2210898239002359E-2</v>
      </c>
      <c r="K53" s="6" t="str">
        <f t="shared" si="19"/>
        <v xml:space="preserve"> </v>
      </c>
      <c r="L53" s="41"/>
      <c r="M53" s="45">
        <f t="shared" si="20"/>
        <v>0.30453752181500859</v>
      </c>
    </row>
    <row r="54" spans="1:13" x14ac:dyDescent="0.3">
      <c r="A54" s="66" t="s">
        <v>91</v>
      </c>
      <c r="B54" s="67">
        <v>0.33939999999999998</v>
      </c>
      <c r="C54" s="94">
        <f t="shared" si="14"/>
        <v>9.3942180604013784E-2</v>
      </c>
      <c r="E54" s="84">
        <v>0.43200000000000005</v>
      </c>
      <c r="F54" s="69">
        <f t="shared" si="15"/>
        <v>9.4306811613873651E-2</v>
      </c>
      <c r="H54" s="45">
        <f t="shared" si="16"/>
        <v>9.2600000000000071E-2</v>
      </c>
      <c r="I54" s="39">
        <f t="shared" si="17"/>
        <v>9.2600000000000071E-2</v>
      </c>
      <c r="J54" s="39">
        <f t="shared" si="18"/>
        <v>0.13233522069282994</v>
      </c>
      <c r="K54" s="6" t="str">
        <f t="shared" si="19"/>
        <v xml:space="preserve"> </v>
      </c>
      <c r="L54" s="41"/>
      <c r="M54" s="45">
        <f t="shared" si="20"/>
        <v>0.27283441367118466</v>
      </c>
    </row>
    <row r="55" spans="1:13" x14ac:dyDescent="0.3">
      <c r="A55" s="66" t="s">
        <v>92</v>
      </c>
      <c r="B55" s="67">
        <v>0.22570000000000001</v>
      </c>
      <c r="C55" s="94">
        <f t="shared" si="14"/>
        <v>8.2938436178766825E-2</v>
      </c>
      <c r="E55" s="84">
        <v>0.19620000000000001</v>
      </c>
      <c r="F55" s="69">
        <f t="shared" si="15"/>
        <v>7.5605000982995663E-2</v>
      </c>
      <c r="H55" s="45">
        <f t="shared" si="16"/>
        <v>-2.9499999999999998E-2</v>
      </c>
      <c r="I55" s="39">
        <f t="shared" si="17"/>
        <v>2.9499999999999998E-2</v>
      </c>
      <c r="J55" s="39">
        <f t="shared" si="18"/>
        <v>0.11156690847499454</v>
      </c>
      <c r="K55" s="6" t="str">
        <f t="shared" si="19"/>
        <v xml:space="preserve"> </v>
      </c>
      <c r="L55" s="41"/>
      <c r="M55" s="45">
        <f t="shared" si="20"/>
        <v>-0.13070447496677004</v>
      </c>
    </row>
    <row r="56" spans="1:13" x14ac:dyDescent="0.3">
      <c r="A56" s="66" t="s">
        <v>93</v>
      </c>
      <c r="B56" s="67">
        <v>0.1137</v>
      </c>
      <c r="C56" s="94">
        <f t="shared" si="14"/>
        <v>6.2980490726972385E-2</v>
      </c>
      <c r="E56" s="84">
        <v>0.23579999999999998</v>
      </c>
      <c r="F56" s="69">
        <f t="shared" si="15"/>
        <v>8.0816946589250593E-2</v>
      </c>
      <c r="H56" s="45">
        <f t="shared" si="16"/>
        <v>0.12209999999999999</v>
      </c>
      <c r="I56" s="39">
        <f t="shared" si="17"/>
        <v>0.12209999999999999</v>
      </c>
      <c r="J56" s="39">
        <f t="shared" si="18"/>
        <v>0.10187226341420759</v>
      </c>
      <c r="K56" s="36" t="str">
        <f t="shared" si="19"/>
        <v>*</v>
      </c>
      <c r="L56" s="41"/>
      <c r="M56" s="45">
        <f t="shared" si="20"/>
        <v>1.0738786279683377</v>
      </c>
    </row>
    <row r="57" spans="1:13" x14ac:dyDescent="0.3">
      <c r="A57" s="70" t="s">
        <v>78</v>
      </c>
      <c r="B57" s="71">
        <v>9.35E-2</v>
      </c>
      <c r="C57" s="96">
        <f>SQRT((B57*(1-B57))/$B$48)*TINV(0.05,$B$48)</f>
        <v>5.7759728461804778E-2</v>
      </c>
      <c r="D57" s="73"/>
      <c r="E57" s="88">
        <v>5.96E-2</v>
      </c>
      <c r="F57" s="74">
        <f>SQRT((E57*(1-E57))/$E$48)*TINV(0.05,$E$48)</f>
        <v>4.507196174415435E-2</v>
      </c>
      <c r="G57" s="73"/>
      <c r="H57" s="49">
        <f t="shared" si="16"/>
        <v>-3.39E-2</v>
      </c>
      <c r="I57" s="50">
        <f t="shared" si="17"/>
        <v>3.39E-2</v>
      </c>
      <c r="J57" s="50">
        <f>(((((1-B57)*B57)/B$48)+(((1-E57)*E57)/E$48))^0.5)*(TINV(0.05,B$48+E$48-1))</f>
        <v>7.2828466686163426E-2</v>
      </c>
      <c r="K57" s="7" t="str">
        <f t="shared" si="19"/>
        <v xml:space="preserve"> </v>
      </c>
      <c r="L57" s="51"/>
      <c r="M57" s="49">
        <f t="shared" si="20"/>
        <v>-0.36256684491978608</v>
      </c>
    </row>
    <row r="58" spans="1:13" x14ac:dyDescent="0.3">
      <c r="A58" s="115"/>
      <c r="B58" s="116"/>
      <c r="C58" s="117"/>
      <c r="D58" s="118"/>
      <c r="E58" s="114"/>
      <c r="F58" s="69"/>
      <c r="G58" s="118"/>
      <c r="H58" s="46"/>
      <c r="I58" s="43"/>
      <c r="J58" s="43"/>
      <c r="K58" s="6"/>
      <c r="L58" s="44"/>
      <c r="M58" s="4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206</v>
      </c>
    </row>
    <row r="4" spans="1:13" ht="18.75" x14ac:dyDescent="0.25">
      <c r="A4" s="61" t="s">
        <v>113</v>
      </c>
    </row>
    <row r="6" spans="1:13" ht="30.75" customHeight="1" x14ac:dyDescent="0.25">
      <c r="A6" s="62" t="s">
        <v>102</v>
      </c>
    </row>
    <row r="7" spans="1:13" ht="15" x14ac:dyDescent="0.25">
      <c r="A7" s="62" t="s">
        <v>110</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x14ac:dyDescent="0.3">
      <c r="A11" s="63" t="s">
        <v>11</v>
      </c>
      <c r="B11" s="64">
        <v>650</v>
      </c>
      <c r="E11" s="65">
        <v>656</v>
      </c>
      <c r="I11" s="137"/>
      <c r="J11" s="137"/>
      <c r="L11" s="41"/>
      <c r="M11" s="41"/>
    </row>
    <row r="12" spans="1:13" x14ac:dyDescent="0.3">
      <c r="A12" s="63" t="s">
        <v>12</v>
      </c>
      <c r="B12" s="64">
        <v>501.1</v>
      </c>
      <c r="E12" s="65">
        <v>508.5</v>
      </c>
      <c r="I12" s="137"/>
      <c r="J12" s="137"/>
      <c r="L12" s="41"/>
      <c r="M12" s="41"/>
    </row>
    <row r="14" spans="1:13" x14ac:dyDescent="0.3">
      <c r="A14" s="66" t="s">
        <v>87</v>
      </c>
      <c r="B14" s="67">
        <v>0.67489999999999994</v>
      </c>
      <c r="C14" s="94">
        <f t="shared" ref="C14:C21" si="0">SQRT((B14*(1-B14))/$B$12)*TINV(0.05,$B$12)</f>
        <v>4.1111613736923014E-2</v>
      </c>
      <c r="E14" s="84">
        <v>0.65060000000000007</v>
      </c>
      <c r="F14" s="69">
        <f t="shared" ref="F14:F21" si="1">SQRT((E14*(1-E14))/$E$12)*TINV(0.05,$E$12)</f>
        <v>4.1539095611726418E-2</v>
      </c>
      <c r="H14" s="45">
        <f t="shared" ref="H14:H21" si="2">E14-B14</f>
        <v>-2.4299999999999877E-2</v>
      </c>
      <c r="I14" s="39">
        <f t="shared" ref="I14:I21" si="3">(((H14)^2)^0.5)</f>
        <v>2.4299999999999877E-2</v>
      </c>
      <c r="J14" s="39">
        <f t="shared" ref="J14:J21" si="4">(((((1-B14)*B14)/B$12)+(((1-E14)*E14)/E$12))^0.5)*(TINV(0.05,B$12+E$12-1))</f>
        <v>5.8373544708310687E-2</v>
      </c>
      <c r="K14" s="6" t="str">
        <f t="shared" ref="K14:K21" si="5">IF(I14&gt;J14,"*"," ")</f>
        <v xml:space="preserve"> </v>
      </c>
      <c r="L14" s="41"/>
      <c r="M14" s="45">
        <f t="shared" ref="M14:M21" si="6">(E14-B14)/B14</f>
        <v>-3.6005334123573686E-2</v>
      </c>
    </row>
    <row r="15" spans="1:13" x14ac:dyDescent="0.3">
      <c r="A15" s="66" t="s">
        <v>88</v>
      </c>
      <c r="B15" s="67">
        <v>0.3896</v>
      </c>
      <c r="C15" s="94">
        <f t="shared" si="0"/>
        <v>4.2800915844734805E-2</v>
      </c>
      <c r="E15" s="84">
        <v>0.4299</v>
      </c>
      <c r="F15" s="69">
        <f t="shared" si="1"/>
        <v>4.3131821588624282E-2</v>
      </c>
      <c r="H15" s="45">
        <f t="shared" si="2"/>
        <v>4.0300000000000002E-2</v>
      </c>
      <c r="I15" s="39">
        <f t="shared" si="3"/>
        <v>4.0300000000000002E-2</v>
      </c>
      <c r="J15" s="39">
        <f t="shared" si="4"/>
        <v>6.0691171387381421E-2</v>
      </c>
      <c r="K15" s="6" t="str">
        <f t="shared" si="5"/>
        <v xml:space="preserve"> </v>
      </c>
      <c r="L15" s="41"/>
      <c r="M15" s="45">
        <f t="shared" si="6"/>
        <v>0.1034394250513347</v>
      </c>
    </row>
    <row r="16" spans="1:13" x14ac:dyDescent="0.3">
      <c r="A16" s="66" t="s">
        <v>89</v>
      </c>
      <c r="B16" s="67">
        <v>0.2853</v>
      </c>
      <c r="C16" s="94">
        <f t="shared" si="0"/>
        <v>3.9632284091384383E-2</v>
      </c>
      <c r="E16" s="84">
        <v>0.22070000000000001</v>
      </c>
      <c r="F16" s="69">
        <f t="shared" si="1"/>
        <v>3.6132005008109744E-2</v>
      </c>
      <c r="H16" s="45">
        <f t="shared" si="2"/>
        <v>-6.4599999999999991E-2</v>
      </c>
      <c r="I16" s="39">
        <f t="shared" si="3"/>
        <v>6.4599999999999991E-2</v>
      </c>
      <c r="J16" s="39">
        <f t="shared" si="4"/>
        <v>5.3566154242836957E-2</v>
      </c>
      <c r="K16" s="36" t="str">
        <f t="shared" si="5"/>
        <v>*</v>
      </c>
      <c r="L16" s="41"/>
      <c r="M16" s="45">
        <f t="shared" si="6"/>
        <v>-0.226428321065545</v>
      </c>
    </row>
    <row r="17" spans="1:13" x14ac:dyDescent="0.3">
      <c r="A17" s="66" t="s">
        <v>90</v>
      </c>
      <c r="B17" s="67">
        <v>0.1119</v>
      </c>
      <c r="C17" s="94">
        <f t="shared" si="0"/>
        <v>2.7668289029289712E-2</v>
      </c>
      <c r="E17" s="84">
        <v>0.11939999999999999</v>
      </c>
      <c r="F17" s="69">
        <f t="shared" si="1"/>
        <v>2.8250755143470248E-2</v>
      </c>
      <c r="H17" s="45">
        <f t="shared" si="2"/>
        <v>7.4999999999999928E-3</v>
      </c>
      <c r="I17" s="39">
        <f t="shared" si="3"/>
        <v>7.4999999999999928E-3</v>
      </c>
      <c r="J17" s="39">
        <f t="shared" si="4"/>
        <v>3.9495448186582433E-2</v>
      </c>
      <c r="K17" s="6" t="str">
        <f t="shared" si="5"/>
        <v xml:space="preserve"> </v>
      </c>
      <c r="L17" s="41"/>
      <c r="M17" s="45">
        <f t="shared" si="6"/>
        <v>6.7024128686327011E-2</v>
      </c>
    </row>
    <row r="18" spans="1:13" x14ac:dyDescent="0.3">
      <c r="A18" s="66" t="s">
        <v>91</v>
      </c>
      <c r="B18" s="67">
        <v>0.18090000000000001</v>
      </c>
      <c r="C18" s="94">
        <f t="shared" si="0"/>
        <v>3.378501156083135E-2</v>
      </c>
      <c r="E18" s="84">
        <v>0.19030000000000002</v>
      </c>
      <c r="F18" s="69">
        <f t="shared" si="1"/>
        <v>3.4199520802052658E-2</v>
      </c>
      <c r="H18" s="45">
        <f t="shared" si="2"/>
        <v>9.4000000000000195E-3</v>
      </c>
      <c r="I18" s="39">
        <f t="shared" si="3"/>
        <v>9.4000000000000195E-3</v>
      </c>
      <c r="J18" s="39">
        <f t="shared" si="4"/>
        <v>4.8015546092300146E-2</v>
      </c>
      <c r="K18" s="6" t="str">
        <f t="shared" si="5"/>
        <v xml:space="preserve"> </v>
      </c>
      <c r="L18" s="41"/>
      <c r="M18" s="45">
        <f t="shared" si="6"/>
        <v>5.1962410171365499E-2</v>
      </c>
    </row>
    <row r="19" spans="1:13" x14ac:dyDescent="0.3">
      <c r="A19" s="66" t="s">
        <v>92</v>
      </c>
      <c r="B19" s="67">
        <v>9.5899999999999999E-2</v>
      </c>
      <c r="C19" s="94">
        <f t="shared" si="0"/>
        <v>2.5843650768547274E-2</v>
      </c>
      <c r="E19" s="84">
        <v>0.11470000000000001</v>
      </c>
      <c r="F19" s="69">
        <f t="shared" si="1"/>
        <v>2.7762942787450284E-2</v>
      </c>
      <c r="H19" s="45">
        <f t="shared" si="2"/>
        <v>1.8800000000000011E-2</v>
      </c>
      <c r="I19" s="39">
        <f t="shared" si="3"/>
        <v>1.8800000000000011E-2</v>
      </c>
      <c r="J19" s="39">
        <f t="shared" si="4"/>
        <v>3.7884407873415224E-2</v>
      </c>
      <c r="K19" s="6" t="str">
        <f t="shared" si="5"/>
        <v xml:space="preserve"> </v>
      </c>
      <c r="L19" s="41"/>
      <c r="M19" s="45">
        <f t="shared" si="6"/>
        <v>0.19603753910323266</v>
      </c>
    </row>
    <row r="20" spans="1:13" x14ac:dyDescent="0.3">
      <c r="A20" s="66" t="s">
        <v>93</v>
      </c>
      <c r="B20" s="67">
        <v>8.5000000000000006E-2</v>
      </c>
      <c r="C20" s="94">
        <f t="shared" si="0"/>
        <v>2.4476895593557431E-2</v>
      </c>
      <c r="E20" s="84">
        <v>7.5700000000000003E-2</v>
      </c>
      <c r="F20" s="69">
        <f t="shared" si="1"/>
        <v>2.3045862867551056E-2</v>
      </c>
      <c r="H20" s="45">
        <f t="shared" si="2"/>
        <v>-9.3000000000000027E-3</v>
      </c>
      <c r="I20" s="39">
        <f t="shared" si="3"/>
        <v>9.3000000000000027E-3</v>
      </c>
      <c r="J20" s="39">
        <f t="shared" si="4"/>
        <v>3.3578525043365379E-2</v>
      </c>
      <c r="K20" s="6" t="str">
        <f t="shared" si="5"/>
        <v xml:space="preserve"> </v>
      </c>
      <c r="L20" s="41"/>
      <c r="M20" s="45">
        <f t="shared" si="6"/>
        <v>-0.10941176470588238</v>
      </c>
    </row>
    <row r="21" spans="1:13" x14ac:dyDescent="0.3">
      <c r="A21" s="70" t="s">
        <v>78</v>
      </c>
      <c r="B21" s="71">
        <v>3.2300000000000002E-2</v>
      </c>
      <c r="C21" s="96">
        <f t="shared" si="0"/>
        <v>1.5517007039868557E-2</v>
      </c>
      <c r="D21" s="73"/>
      <c r="E21" s="88">
        <v>3.9699999999999999E-2</v>
      </c>
      <c r="F21" s="74">
        <f t="shared" si="1"/>
        <v>1.7011291041622065E-2</v>
      </c>
      <c r="G21" s="73"/>
      <c r="H21" s="49">
        <f t="shared" si="2"/>
        <v>7.3999999999999969E-3</v>
      </c>
      <c r="I21" s="50">
        <f t="shared" si="3"/>
        <v>7.3999999999999969E-3</v>
      </c>
      <c r="J21" s="50">
        <f t="shared" si="4"/>
        <v>2.2997644966954223E-2</v>
      </c>
      <c r="K21" s="7" t="str">
        <f t="shared" si="5"/>
        <v xml:space="preserve"> </v>
      </c>
      <c r="L21" s="51"/>
      <c r="M21" s="49">
        <f t="shared" si="6"/>
        <v>0.22910216718266244</v>
      </c>
    </row>
    <row r="23" spans="1:13" x14ac:dyDescent="0.3">
      <c r="A23" s="77" t="s">
        <v>48</v>
      </c>
      <c r="B23" s="78"/>
      <c r="C23" s="98"/>
      <c r="D23" s="80"/>
      <c r="E23" s="81"/>
      <c r="F23" s="105"/>
      <c r="G23" s="83"/>
      <c r="H23" s="83"/>
      <c r="I23" s="83"/>
      <c r="J23" s="83"/>
      <c r="K23" s="83"/>
      <c r="L23" s="83"/>
      <c r="M23" s="83"/>
    </row>
    <row r="24" spans="1:13" s="55" customFormat="1" x14ac:dyDescent="0.3">
      <c r="A24" s="106"/>
      <c r="B24" s="107"/>
      <c r="C24" s="108"/>
      <c r="D24" s="109"/>
      <c r="E24" s="110"/>
      <c r="F24" s="111"/>
      <c r="G24" s="112"/>
      <c r="H24" s="112"/>
      <c r="I24" s="112"/>
      <c r="J24" s="112"/>
      <c r="K24" s="112"/>
      <c r="L24" s="112"/>
      <c r="M24" s="112"/>
    </row>
    <row r="25" spans="1:13" ht="27.6" x14ac:dyDescent="0.3">
      <c r="A25" s="62" t="s">
        <v>102</v>
      </c>
      <c r="B25" s="113"/>
    </row>
    <row r="26" spans="1:13" ht="29.25" customHeight="1" x14ac:dyDescent="0.3">
      <c r="A26" s="62" t="s">
        <v>111</v>
      </c>
    </row>
    <row r="27" spans="1:13" x14ac:dyDescent="0.3">
      <c r="A27" s="62"/>
    </row>
    <row r="28" spans="1:13" ht="48" x14ac:dyDescent="0.3">
      <c r="A28" s="20"/>
      <c r="B28" s="21"/>
      <c r="C28" s="22"/>
      <c r="D28" s="22"/>
      <c r="E28" s="23"/>
      <c r="F28" s="27"/>
      <c r="G28" s="24"/>
      <c r="H28" s="25" t="s">
        <v>6</v>
      </c>
      <c r="I28" s="26" t="s">
        <v>19</v>
      </c>
      <c r="J28" s="26" t="s">
        <v>20</v>
      </c>
      <c r="K28" s="25" t="s">
        <v>7</v>
      </c>
      <c r="L28" s="25"/>
      <c r="M28" s="5" t="s">
        <v>8</v>
      </c>
    </row>
    <row r="29" spans="1:13" ht="41.25" customHeight="1" x14ac:dyDescent="0.3">
      <c r="A29" s="30"/>
      <c r="B29" s="31" t="s">
        <v>62</v>
      </c>
      <c r="C29" s="32" t="s">
        <v>9</v>
      </c>
      <c r="D29" s="32"/>
      <c r="E29" s="31" t="s">
        <v>63</v>
      </c>
      <c r="F29" s="35" t="s">
        <v>9</v>
      </c>
      <c r="G29" s="33"/>
      <c r="H29" s="33" t="s">
        <v>10</v>
      </c>
      <c r="I29" s="34"/>
      <c r="J29" s="34"/>
      <c r="K29" s="33" t="s">
        <v>10</v>
      </c>
      <c r="L29" s="33"/>
      <c r="M29" s="33" t="s">
        <v>10</v>
      </c>
    </row>
    <row r="30" spans="1:13" x14ac:dyDescent="0.3">
      <c r="A30" s="63" t="s">
        <v>11</v>
      </c>
      <c r="B30" s="64">
        <v>468</v>
      </c>
      <c r="C30" s="59"/>
      <c r="E30" s="65">
        <v>471</v>
      </c>
    </row>
    <row r="31" spans="1:13" x14ac:dyDescent="0.3">
      <c r="A31" s="63" t="s">
        <v>12</v>
      </c>
      <c r="B31" s="64">
        <v>359</v>
      </c>
      <c r="C31" s="59"/>
      <c r="E31" s="65">
        <v>355.6</v>
      </c>
    </row>
    <row r="33" spans="1:13" x14ac:dyDescent="0.3">
      <c r="A33" s="66" t="s">
        <v>87</v>
      </c>
      <c r="B33" s="67">
        <v>0.79090000000000005</v>
      </c>
      <c r="C33" s="94">
        <f>SQRT((B33*(1-B33))/$B$31)*TINV(0.05,$B$31)</f>
        <v>4.2209020684714542E-2</v>
      </c>
      <c r="E33" s="84">
        <v>0.76439999999999997</v>
      </c>
      <c r="F33" s="69">
        <f>SQRT((E33*(1-E33))/$E$31)*TINV(0.05,$E$31)</f>
        <v>4.4258669543962632E-2</v>
      </c>
      <c r="H33" s="45">
        <f>E33-B33</f>
        <v>-2.6500000000000079E-2</v>
      </c>
      <c r="I33" s="39">
        <f>(((H33)^2)^0.5)</f>
        <v>2.6500000000000079E-2</v>
      </c>
      <c r="J33" s="39">
        <f>(((((1-B33)*B33)/B$31)+(((1-E33)*E33)/E$31))^0.5)*(TINV(0.05,B$31+E$31-1))</f>
        <v>6.1055306234228363E-2</v>
      </c>
      <c r="K33" s="6" t="str">
        <f>IF(I33&gt;J33,"*"," ")</f>
        <v xml:space="preserve"> </v>
      </c>
      <c r="L33" s="41"/>
      <c r="M33" s="45">
        <f>(E33-B33)/B33</f>
        <v>-3.3506132254393826E-2</v>
      </c>
    </row>
    <row r="34" spans="1:13" x14ac:dyDescent="0.3">
      <c r="A34" s="66" t="s">
        <v>88</v>
      </c>
      <c r="B34" s="67">
        <v>0.49829999999999997</v>
      </c>
      <c r="C34" s="94">
        <f t="shared" ref="C34:C39" si="7">SQRT((B34*(1-B34))/$B$31)*TINV(0.05,$B$31)</f>
        <v>5.1896129169192132E-2</v>
      </c>
      <c r="E34" s="84">
        <v>0.53510000000000002</v>
      </c>
      <c r="F34" s="69">
        <f t="shared" ref="F34:F39" si="8">SQRT((E34*(1-E34))/$E$31)*TINV(0.05,$E$31)</f>
        <v>5.2017277816552451E-2</v>
      </c>
      <c r="H34" s="45">
        <f t="shared" ref="H34:H40" si="9">E34-B34</f>
        <v>3.6800000000000055E-2</v>
      </c>
      <c r="I34" s="39">
        <f t="shared" ref="I34:I40" si="10">(((H34)^2)^0.5)</f>
        <v>3.6800000000000055E-2</v>
      </c>
      <c r="J34" s="39">
        <f t="shared" ref="J34:J39" si="11">(((((1-B34)*B34)/B$31)+(((1-E34)*E34)/E$31))^0.5)*(TINV(0.05,B$31+E$31-1))</f>
        <v>7.3353329201452169E-2</v>
      </c>
      <c r="K34" s="6" t="str">
        <f t="shared" ref="K34:K40" si="12">IF(I34&gt;J34,"*"," ")</f>
        <v xml:space="preserve"> </v>
      </c>
      <c r="L34" s="41"/>
      <c r="M34" s="45">
        <f t="shared" ref="M34:M40" si="13">(E34-B34)/B34</f>
        <v>7.3851093718643498E-2</v>
      </c>
    </row>
    <row r="35" spans="1:13" x14ac:dyDescent="0.3">
      <c r="A35" s="66" t="s">
        <v>89</v>
      </c>
      <c r="B35" s="67">
        <v>0.29260000000000003</v>
      </c>
      <c r="C35" s="94">
        <f t="shared" si="7"/>
        <v>4.7221215342332354E-2</v>
      </c>
      <c r="E35" s="84">
        <v>0.22940000000000002</v>
      </c>
      <c r="F35" s="69">
        <f t="shared" si="8"/>
        <v>4.3849190611668684E-2</v>
      </c>
      <c r="H35" s="45">
        <f t="shared" si="9"/>
        <v>-6.3200000000000006E-2</v>
      </c>
      <c r="I35" s="39">
        <f t="shared" si="10"/>
        <v>6.3200000000000006E-2</v>
      </c>
      <c r="J35" s="39">
        <f t="shared" si="11"/>
        <v>6.4331451691807331E-2</v>
      </c>
      <c r="K35" s="6" t="str">
        <f t="shared" si="12"/>
        <v xml:space="preserve"> </v>
      </c>
      <c r="L35" s="41"/>
      <c r="M35" s="45">
        <f t="shared" si="13"/>
        <v>-0.21599453178400546</v>
      </c>
    </row>
    <row r="36" spans="1:13" x14ac:dyDescent="0.3">
      <c r="A36" s="66" t="s">
        <v>90</v>
      </c>
      <c r="B36" s="67">
        <v>8.199999999999999E-2</v>
      </c>
      <c r="C36" s="94">
        <f t="shared" si="7"/>
        <v>2.847709857459866E-2</v>
      </c>
      <c r="E36" s="84">
        <v>9.1700000000000004E-2</v>
      </c>
      <c r="F36" s="69">
        <f t="shared" si="8"/>
        <v>3.0098835761135367E-2</v>
      </c>
      <c r="H36" s="45">
        <f t="shared" si="9"/>
        <v>9.7000000000000142E-3</v>
      </c>
      <c r="I36" s="39">
        <f t="shared" si="10"/>
        <v>9.7000000000000142E-3</v>
      </c>
      <c r="J36" s="39">
        <f t="shared" si="11"/>
        <v>4.136500867537983E-2</v>
      </c>
      <c r="K36" s="6" t="str">
        <f t="shared" si="12"/>
        <v xml:space="preserve"> </v>
      </c>
      <c r="L36" s="41"/>
      <c r="M36" s="45">
        <f t="shared" si="13"/>
        <v>0.11829268292682946</v>
      </c>
    </row>
    <row r="37" spans="1:13" x14ac:dyDescent="0.3">
      <c r="A37" s="66" t="s">
        <v>91</v>
      </c>
      <c r="B37" s="67">
        <v>0.1159</v>
      </c>
      <c r="C37" s="94">
        <f t="shared" si="7"/>
        <v>3.3224609485586733E-2</v>
      </c>
      <c r="E37" s="84">
        <v>0.113</v>
      </c>
      <c r="F37" s="69">
        <f t="shared" si="8"/>
        <v>3.3018048711316972E-2</v>
      </c>
      <c r="H37" s="45">
        <f t="shared" si="9"/>
        <v>-2.8999999999999998E-3</v>
      </c>
      <c r="I37" s="39">
        <f t="shared" si="10"/>
        <v>2.8999999999999998E-3</v>
      </c>
      <c r="J37" s="39">
        <f t="shared" si="11"/>
        <v>4.6761440795083355E-2</v>
      </c>
      <c r="K37" s="6" t="str">
        <f t="shared" si="12"/>
        <v xml:space="preserve"> </v>
      </c>
      <c r="L37" s="41"/>
      <c r="M37" s="45">
        <f t="shared" si="13"/>
        <v>-2.5021570319240724E-2</v>
      </c>
    </row>
    <row r="38" spans="1:13" x14ac:dyDescent="0.3">
      <c r="A38" s="66" t="s">
        <v>92</v>
      </c>
      <c r="B38" s="67">
        <v>7.7100000000000002E-2</v>
      </c>
      <c r="C38" s="94">
        <f t="shared" si="7"/>
        <v>2.7686750291759071E-2</v>
      </c>
      <c r="E38" s="84">
        <v>7.7100000000000002E-2</v>
      </c>
      <c r="F38" s="69">
        <f t="shared" si="8"/>
        <v>2.7819856421755187E-2</v>
      </c>
      <c r="H38" s="45">
        <f t="shared" si="9"/>
        <v>0</v>
      </c>
      <c r="I38" s="39">
        <f t="shared" si="10"/>
        <v>0</v>
      </c>
      <c r="J38" s="39">
        <f t="shared" si="11"/>
        <v>3.9182654690565824E-2</v>
      </c>
      <c r="K38" s="6" t="str">
        <f t="shared" si="12"/>
        <v xml:space="preserve"> </v>
      </c>
      <c r="L38" s="41"/>
      <c r="M38" s="45">
        <f t="shared" si="13"/>
        <v>0</v>
      </c>
    </row>
    <row r="39" spans="1:13" x14ac:dyDescent="0.3">
      <c r="A39" s="66" t="s">
        <v>93</v>
      </c>
      <c r="B39" s="67">
        <v>3.8800000000000001E-2</v>
      </c>
      <c r="C39" s="94">
        <f t="shared" si="7"/>
        <v>2.0044268684968083E-2</v>
      </c>
      <c r="E39" s="84">
        <v>3.5900000000000001E-2</v>
      </c>
      <c r="F39" s="69">
        <f t="shared" si="8"/>
        <v>1.940254225724675E-2</v>
      </c>
      <c r="H39" s="45">
        <f t="shared" si="9"/>
        <v>-2.8999999999999998E-3</v>
      </c>
      <c r="I39" s="39">
        <f t="shared" si="10"/>
        <v>2.8999999999999998E-3</v>
      </c>
      <c r="J39" s="39">
        <f t="shared" si="11"/>
        <v>2.7849512556656374E-2</v>
      </c>
      <c r="K39" s="6" t="str">
        <f t="shared" si="12"/>
        <v xml:space="preserve"> </v>
      </c>
      <c r="L39" s="41"/>
      <c r="M39" s="45">
        <f t="shared" si="13"/>
        <v>-7.4742268041237112E-2</v>
      </c>
    </row>
    <row r="40" spans="1:13" x14ac:dyDescent="0.3">
      <c r="A40" s="70" t="s">
        <v>78</v>
      </c>
      <c r="B40" s="71">
        <v>1.1200000000000002E-2</v>
      </c>
      <c r="C40" s="96">
        <f>SQRT((B40*(1-B40))/$B$31)*TINV(0.05,$B$31)</f>
        <v>1.0922717766003906E-2</v>
      </c>
      <c r="D40" s="73"/>
      <c r="E40" s="88">
        <v>3.0899999999999997E-2</v>
      </c>
      <c r="F40" s="74">
        <f>SQRT((E40*(1-E40))/$E$31)*TINV(0.05,$E$31)</f>
        <v>1.8047369442698011E-2</v>
      </c>
      <c r="G40" s="73"/>
      <c r="H40" s="49">
        <f t="shared" si="9"/>
        <v>1.9699999999999995E-2</v>
      </c>
      <c r="I40" s="50">
        <f t="shared" si="10"/>
        <v>1.9699999999999995E-2</v>
      </c>
      <c r="J40" s="50">
        <f>(((((1-B40)*B40)/B$31)+(((1-E40)*E40)/E$31))^0.5)*(TINV(0.05,B$31+E$31-1))</f>
        <v>2.1059382249988996E-2</v>
      </c>
      <c r="K40" s="7" t="str">
        <f t="shared" si="12"/>
        <v xml:space="preserve"> </v>
      </c>
      <c r="L40" s="51"/>
      <c r="M40" s="49">
        <f t="shared" si="13"/>
        <v>1.7589285714285707</v>
      </c>
    </row>
    <row r="41" spans="1:13" x14ac:dyDescent="0.3">
      <c r="A41" s="115"/>
      <c r="B41" s="116"/>
      <c r="C41" s="117"/>
      <c r="D41" s="118"/>
      <c r="E41" s="114"/>
      <c r="F41" s="69"/>
      <c r="G41" s="118"/>
      <c r="H41" s="46"/>
      <c r="I41" s="43"/>
      <c r="J41" s="43"/>
      <c r="K41" s="6"/>
      <c r="L41" s="44"/>
      <c r="M41" s="46"/>
    </row>
    <row r="42" spans="1:13" ht="27.6" x14ac:dyDescent="0.3">
      <c r="A42" s="62" t="s">
        <v>102</v>
      </c>
      <c r="B42" s="116"/>
      <c r="C42" s="117"/>
      <c r="D42" s="118"/>
      <c r="E42" s="114"/>
      <c r="F42" s="69"/>
      <c r="G42" s="118"/>
      <c r="H42" s="46"/>
      <c r="I42" s="43"/>
      <c r="J42" s="43"/>
      <c r="K42" s="6"/>
      <c r="L42" s="44"/>
      <c r="M42" s="46"/>
    </row>
    <row r="43" spans="1:13" ht="26.25" customHeight="1" x14ac:dyDescent="0.3">
      <c r="A43" s="62" t="s">
        <v>58</v>
      </c>
    </row>
    <row r="44" spans="1:13" x14ac:dyDescent="0.3">
      <c r="A44" s="62"/>
    </row>
    <row r="45" spans="1:13" ht="48" x14ac:dyDescent="0.3">
      <c r="A45" s="20"/>
      <c r="B45" s="21"/>
      <c r="C45" s="22"/>
      <c r="D45" s="22"/>
      <c r="E45" s="23"/>
      <c r="F45" s="27"/>
      <c r="G45" s="24"/>
      <c r="H45" s="25" t="s">
        <v>6</v>
      </c>
      <c r="I45" s="26" t="s">
        <v>19</v>
      </c>
      <c r="J45" s="26" t="s">
        <v>20</v>
      </c>
      <c r="K45" s="25" t="s">
        <v>7</v>
      </c>
      <c r="L45" s="25"/>
      <c r="M45" s="5" t="s">
        <v>8</v>
      </c>
    </row>
    <row r="46" spans="1:13" ht="42.75" customHeight="1" x14ac:dyDescent="0.3">
      <c r="A46" s="30"/>
      <c r="B46" s="31" t="s">
        <v>62</v>
      </c>
      <c r="C46" s="32" t="s">
        <v>9</v>
      </c>
      <c r="D46" s="32"/>
      <c r="E46" s="31" t="s">
        <v>63</v>
      </c>
      <c r="F46" s="35" t="s">
        <v>9</v>
      </c>
      <c r="G46" s="33"/>
      <c r="H46" s="33" t="s">
        <v>10</v>
      </c>
      <c r="I46" s="34"/>
      <c r="J46" s="34"/>
      <c r="K46" s="33" t="s">
        <v>10</v>
      </c>
      <c r="L46" s="33"/>
      <c r="M46" s="33" t="s">
        <v>10</v>
      </c>
    </row>
    <row r="47" spans="1:13" x14ac:dyDescent="0.3">
      <c r="A47" s="63" t="s">
        <v>11</v>
      </c>
      <c r="B47" s="64">
        <v>127</v>
      </c>
      <c r="C47" s="59"/>
      <c r="E47" s="65">
        <v>130</v>
      </c>
    </row>
    <row r="48" spans="1:13" x14ac:dyDescent="0.3">
      <c r="A48" s="63" t="s">
        <v>12</v>
      </c>
      <c r="B48" s="64">
        <v>100</v>
      </c>
      <c r="C48" s="59"/>
      <c r="E48" s="65">
        <v>108.4</v>
      </c>
    </row>
    <row r="50" spans="1:13" x14ac:dyDescent="0.3">
      <c r="A50" s="66" t="s">
        <v>87</v>
      </c>
      <c r="B50" s="67">
        <v>0.39100000000000001</v>
      </c>
      <c r="C50" s="94">
        <f>SQRT((B50*(1-B50))/$B$48)*TINV(0.05,$B$48)</f>
        <v>9.6812728076311597E-2</v>
      </c>
      <c r="E50" s="84">
        <v>0.42450000000000004</v>
      </c>
      <c r="F50" s="69">
        <f>SQRT((E50*(1-E50))/$E$48)*TINV(0.05,$E$48)</f>
        <v>9.4099763560733268E-2</v>
      </c>
      <c r="H50" s="45">
        <f>E50-B50</f>
        <v>3.350000000000003E-2</v>
      </c>
      <c r="I50" s="39">
        <f>(((H50)^2)^0.5)</f>
        <v>3.350000000000003E-2</v>
      </c>
      <c r="J50" s="39">
        <f>(((((1-B50)*B50)/B$48)+(((1-E50)*E50)/E$48))^0.5)*(TINV(0.05,B$48+E$48-1))</f>
        <v>0.13421894035252832</v>
      </c>
      <c r="K50" s="6" t="str">
        <f>IF(I50&gt;J50,"*"," ")</f>
        <v xml:space="preserve"> </v>
      </c>
      <c r="L50" s="41"/>
      <c r="M50" s="45">
        <f>(E50-B50)/B50</f>
        <v>8.5677749360613883E-2</v>
      </c>
    </row>
    <row r="51" spans="1:13" x14ac:dyDescent="0.3">
      <c r="A51" s="66" t="s">
        <v>88</v>
      </c>
      <c r="B51" s="67">
        <v>0.11939999999999999</v>
      </c>
      <c r="C51" s="94">
        <f t="shared" ref="C51:C56" si="14">SQRT((B51*(1-B51))/$B$48)*TINV(0.05,$B$48)</f>
        <v>6.4331982803375765E-2</v>
      </c>
      <c r="E51" s="84">
        <v>0.19879999999999998</v>
      </c>
      <c r="F51" s="69">
        <f t="shared" ref="F51:F56" si="15">SQRT((E51*(1-E51))/$E$48)*TINV(0.05,$E$48)</f>
        <v>7.5981118300163228E-2</v>
      </c>
      <c r="H51" s="45">
        <f t="shared" ref="H51:H57" si="16">E51-B51</f>
        <v>7.9399999999999984E-2</v>
      </c>
      <c r="I51" s="39">
        <f t="shared" ref="I51:I57" si="17">(((H51)^2)^0.5)</f>
        <v>7.9399999999999984E-2</v>
      </c>
      <c r="J51" s="39">
        <f t="shared" ref="J51:J56" si="18">(((((1-B51)*B51)/B$48)+(((1-E51)*E51)/E$48))^0.5)*(TINV(0.05,B$48+E$48-1))</f>
        <v>9.8983657907240119E-2</v>
      </c>
      <c r="K51" s="6" t="str">
        <f t="shared" ref="K51:K57" si="19">IF(I51&gt;J51,"*"," ")</f>
        <v xml:space="preserve"> </v>
      </c>
      <c r="L51" s="41"/>
      <c r="M51" s="45">
        <f t="shared" ref="M51:M57" si="20">(E51-B51)/B51</f>
        <v>0.66499162479061968</v>
      </c>
    </row>
    <row r="52" spans="1:13" x14ac:dyDescent="0.3">
      <c r="A52" s="66" t="s">
        <v>89</v>
      </c>
      <c r="B52" s="67">
        <v>0.27160000000000001</v>
      </c>
      <c r="C52" s="94">
        <f t="shared" si="14"/>
        <v>8.8244020041819665E-2</v>
      </c>
      <c r="E52" s="84">
        <v>0.22559999999999999</v>
      </c>
      <c r="F52" s="69">
        <f t="shared" si="15"/>
        <v>7.9575475192933745E-2</v>
      </c>
      <c r="H52" s="45">
        <f t="shared" si="16"/>
        <v>-4.6000000000000013E-2</v>
      </c>
      <c r="I52" s="39">
        <f t="shared" si="17"/>
        <v>4.6000000000000013E-2</v>
      </c>
      <c r="J52" s="39">
        <f t="shared" si="18"/>
        <v>0.11812503189796485</v>
      </c>
      <c r="K52" s="6" t="str">
        <f t="shared" si="19"/>
        <v xml:space="preserve"> </v>
      </c>
      <c r="L52" s="41"/>
      <c r="M52" s="45">
        <f t="shared" si="20"/>
        <v>-0.16936671575846837</v>
      </c>
    </row>
    <row r="53" spans="1:13" x14ac:dyDescent="0.3">
      <c r="A53" s="66" t="s">
        <v>90</v>
      </c>
      <c r="B53" s="67">
        <v>0.18600000000000003</v>
      </c>
      <c r="C53" s="94">
        <f t="shared" si="14"/>
        <v>7.7197654931978499E-2</v>
      </c>
      <c r="E53" s="84">
        <v>0.1696</v>
      </c>
      <c r="F53" s="69">
        <f t="shared" si="15"/>
        <v>7.1446937040023306E-2</v>
      </c>
      <c r="H53" s="45">
        <f t="shared" si="16"/>
        <v>-1.6400000000000026E-2</v>
      </c>
      <c r="I53" s="39">
        <f t="shared" si="17"/>
        <v>1.6400000000000026E-2</v>
      </c>
      <c r="J53" s="39">
        <f t="shared" si="18"/>
        <v>0.10456825955426233</v>
      </c>
      <c r="K53" s="6" t="str">
        <f t="shared" si="19"/>
        <v xml:space="preserve"> </v>
      </c>
      <c r="L53" s="41"/>
      <c r="M53" s="45">
        <f t="shared" si="20"/>
        <v>-8.8172043010752807E-2</v>
      </c>
    </row>
    <row r="54" spans="1:13" x14ac:dyDescent="0.3">
      <c r="A54" s="66" t="s">
        <v>91</v>
      </c>
      <c r="B54" s="67">
        <v>0.37060000000000004</v>
      </c>
      <c r="C54" s="94">
        <f t="shared" si="14"/>
        <v>9.5818972620450873E-2</v>
      </c>
      <c r="E54" s="84">
        <v>0.34460000000000002</v>
      </c>
      <c r="F54" s="69">
        <f t="shared" si="15"/>
        <v>9.0476934170130266E-2</v>
      </c>
      <c r="H54" s="45">
        <f t="shared" si="16"/>
        <v>-2.6000000000000023E-2</v>
      </c>
      <c r="I54" s="39">
        <f t="shared" si="17"/>
        <v>2.6000000000000023E-2</v>
      </c>
      <c r="J54" s="39">
        <f t="shared" si="18"/>
        <v>0.13101219306473613</v>
      </c>
      <c r="K54" s="6" t="str">
        <f t="shared" si="19"/>
        <v xml:space="preserve"> </v>
      </c>
      <c r="L54" s="41"/>
      <c r="M54" s="45">
        <f t="shared" si="20"/>
        <v>-7.0156502968159798E-2</v>
      </c>
    </row>
    <row r="55" spans="1:13" x14ac:dyDescent="0.3">
      <c r="A55" s="66" t="s">
        <v>92</v>
      </c>
      <c r="B55" s="67">
        <v>0.1598</v>
      </c>
      <c r="C55" s="94">
        <f t="shared" si="14"/>
        <v>7.2696777402341844E-2</v>
      </c>
      <c r="E55" s="84">
        <v>0.17010000000000003</v>
      </c>
      <c r="F55" s="69">
        <f t="shared" si="15"/>
        <v>7.1530631639583772E-2</v>
      </c>
      <c r="H55" s="45">
        <f t="shared" si="16"/>
        <v>1.0300000000000031E-2</v>
      </c>
      <c r="I55" s="39">
        <f t="shared" si="17"/>
        <v>1.0300000000000031E-2</v>
      </c>
      <c r="J55" s="39">
        <f t="shared" si="18"/>
        <v>0.1013911437693731</v>
      </c>
      <c r="K55" s="6" t="str">
        <f t="shared" si="19"/>
        <v xml:space="preserve"> </v>
      </c>
      <c r="L55" s="41"/>
      <c r="M55" s="45">
        <f t="shared" si="20"/>
        <v>6.4455569461827483E-2</v>
      </c>
    </row>
    <row r="56" spans="1:13" x14ac:dyDescent="0.3">
      <c r="A56" s="66" t="s">
        <v>93</v>
      </c>
      <c r="B56" s="67">
        <v>0.2109</v>
      </c>
      <c r="C56" s="94">
        <f t="shared" si="14"/>
        <v>8.0935628730016501E-2</v>
      </c>
      <c r="E56" s="84">
        <v>0.17449999999999999</v>
      </c>
      <c r="F56" s="69">
        <f t="shared" si="15"/>
        <v>7.2257557203473835E-2</v>
      </c>
      <c r="H56" s="45">
        <f t="shared" si="16"/>
        <v>-3.6400000000000016E-2</v>
      </c>
      <c r="I56" s="39">
        <f t="shared" si="17"/>
        <v>3.6400000000000016E-2</v>
      </c>
      <c r="J56" s="39">
        <f t="shared" si="18"/>
        <v>0.1078584381448937</v>
      </c>
      <c r="K56" s="6" t="str">
        <f t="shared" si="19"/>
        <v xml:space="preserve"> </v>
      </c>
      <c r="L56" s="41"/>
      <c r="M56" s="45">
        <f t="shared" si="20"/>
        <v>-0.17259364627785687</v>
      </c>
    </row>
    <row r="57" spans="1:13" x14ac:dyDescent="0.3">
      <c r="A57" s="70" t="s">
        <v>78</v>
      </c>
      <c r="B57" s="71">
        <v>5.2400000000000002E-2</v>
      </c>
      <c r="C57" s="96">
        <f>SQRT((B57*(1-B57))/$B$48)*TINV(0.05,$B$48)</f>
        <v>4.4209296365887309E-2</v>
      </c>
      <c r="D57" s="73"/>
      <c r="E57" s="88">
        <v>6.13E-2</v>
      </c>
      <c r="F57" s="74">
        <f>SQRT((E57*(1-E57))/$E$48)*TINV(0.05,$E$48)</f>
        <v>4.5668912196431523E-2</v>
      </c>
      <c r="G57" s="73"/>
      <c r="H57" s="49">
        <f t="shared" si="16"/>
        <v>8.8999999999999982E-3</v>
      </c>
      <c r="I57" s="50">
        <f t="shared" si="17"/>
        <v>8.8999999999999982E-3</v>
      </c>
      <c r="J57" s="50">
        <f>(((((1-B57)*B57)/B$48)+(((1-E57)*E57)/E$48))^0.5)*(TINV(0.05,B$48+E$48-1))</f>
        <v>6.3191588262504803E-2</v>
      </c>
      <c r="K57" s="7" t="str">
        <f t="shared" si="19"/>
        <v xml:space="preserve"> </v>
      </c>
      <c r="L57" s="51"/>
      <c r="M57" s="49">
        <f t="shared" si="20"/>
        <v>0.16984732824427476</v>
      </c>
    </row>
    <row r="58" spans="1:13" x14ac:dyDescent="0.3">
      <c r="A58" s="115"/>
      <c r="B58" s="116"/>
      <c r="C58" s="117"/>
      <c r="D58" s="118"/>
      <c r="E58" s="114"/>
      <c r="F58" s="69"/>
      <c r="G58" s="118"/>
      <c r="H58" s="46"/>
      <c r="I58" s="43"/>
      <c r="J58" s="43"/>
      <c r="K58" s="6"/>
      <c r="L58" s="44"/>
      <c r="M58" s="4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4"/>
  <sheetViews>
    <sheetView topLeftCell="A154"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207</v>
      </c>
    </row>
    <row r="4" spans="1:13" ht="18.75" x14ac:dyDescent="0.25">
      <c r="A4" s="61" t="s">
        <v>113</v>
      </c>
    </row>
    <row r="6" spans="1:13" ht="15" x14ac:dyDescent="0.25">
      <c r="A6" s="62" t="s">
        <v>116</v>
      </c>
    </row>
    <row r="7" spans="1:13" ht="15" x14ac:dyDescent="0.25">
      <c r="A7" s="62" t="s">
        <v>110</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650</v>
      </c>
      <c r="E11" s="65">
        <v>656</v>
      </c>
      <c r="I11" s="137"/>
      <c r="J11" s="137"/>
      <c r="L11" s="41"/>
      <c r="M11" s="41"/>
    </row>
    <row r="12" spans="1:13" ht="15" x14ac:dyDescent="0.25">
      <c r="A12" s="63" t="s">
        <v>12</v>
      </c>
      <c r="B12" s="64">
        <v>501.1</v>
      </c>
      <c r="E12" s="65">
        <v>508.5</v>
      </c>
      <c r="I12" s="137"/>
      <c r="J12" s="137"/>
      <c r="L12" s="41"/>
      <c r="M12" s="41"/>
    </row>
    <row r="14" spans="1:13" ht="15" x14ac:dyDescent="0.25">
      <c r="A14" s="66" t="s">
        <v>128</v>
      </c>
      <c r="B14" s="67">
        <v>0.12140000000000001</v>
      </c>
      <c r="C14" s="94">
        <f t="shared" ref="C14:C27" si="0">SQRT((B14*(1-B14))/$B$12)*TINV(0.05,$B$12)</f>
        <v>2.8664295235327344E-2</v>
      </c>
      <c r="E14" s="84">
        <v>8.4199999999999997E-2</v>
      </c>
      <c r="F14" s="69">
        <f t="shared" ref="F14:F27" si="1">SQRT((E14*(1-E14))/$E$12)*TINV(0.05,$E$12)</f>
        <v>2.4193289506091131E-2</v>
      </c>
      <c r="H14" s="45">
        <f t="shared" ref="H14:H27" si="2">E14-B14</f>
        <v>-3.7200000000000011E-2</v>
      </c>
      <c r="I14" s="39">
        <f t="shared" ref="I14:I27" si="3">(((H14)^2)^0.5)</f>
        <v>3.7200000000000011E-2</v>
      </c>
      <c r="J14" s="39">
        <f t="shared" ref="J14:J27" si="4">(((((1-B14)*B14)/B$12)+(((1-E14)*E14)/E$12))^0.5)*(TINV(0.05,B$12+E$12-1))</f>
        <v>3.7464315537878608E-2</v>
      </c>
      <c r="K14" s="6" t="str">
        <f t="shared" ref="K14:K27" si="5">IF(I14&gt;J14,"*"," ")</f>
        <v xml:space="preserve"> </v>
      </c>
      <c r="L14" s="41"/>
      <c r="M14" s="45">
        <f t="shared" ref="M14:M27" si="6">(E14-B14)/B14</f>
        <v>-0.30642504118616154</v>
      </c>
    </row>
    <row r="15" spans="1:13" ht="15" x14ac:dyDescent="0.25">
      <c r="A15" s="66" t="s">
        <v>117</v>
      </c>
      <c r="B15" s="67">
        <v>3.9300000000000002E-2</v>
      </c>
      <c r="C15" s="94">
        <f t="shared" si="0"/>
        <v>1.7054009320978152E-2</v>
      </c>
      <c r="E15" s="84">
        <v>4.4400000000000002E-2</v>
      </c>
      <c r="F15" s="69">
        <f t="shared" si="1"/>
        <v>1.7946018563468166E-2</v>
      </c>
      <c r="H15" s="45">
        <f t="shared" si="2"/>
        <v>5.1000000000000004E-3</v>
      </c>
      <c r="I15" s="39">
        <f t="shared" si="3"/>
        <v>5.1000000000000004E-3</v>
      </c>
      <c r="J15" s="39">
        <f t="shared" si="4"/>
        <v>2.4727109700995935E-2</v>
      </c>
      <c r="K15" s="6" t="str">
        <f t="shared" si="5"/>
        <v xml:space="preserve"> </v>
      </c>
      <c r="L15" s="41"/>
      <c r="M15" s="45">
        <f t="shared" si="6"/>
        <v>0.12977099236641221</v>
      </c>
    </row>
    <row r="16" spans="1:13" ht="15" x14ac:dyDescent="0.25">
      <c r="A16" s="66" t="s">
        <v>118</v>
      </c>
      <c r="B16" s="67">
        <v>7.9299999999999995E-2</v>
      </c>
      <c r="C16" s="94">
        <f t="shared" si="0"/>
        <v>2.371548390639874E-2</v>
      </c>
      <c r="E16" s="84">
        <v>5.7599999999999998E-2</v>
      </c>
      <c r="F16" s="69">
        <f t="shared" si="1"/>
        <v>2.0298663189330324E-2</v>
      </c>
      <c r="H16" s="45">
        <f t="shared" si="2"/>
        <v>-2.1699999999999997E-2</v>
      </c>
      <c r="I16" s="39">
        <f t="shared" si="3"/>
        <v>2.1699999999999997E-2</v>
      </c>
      <c r="J16" s="39">
        <f t="shared" si="4"/>
        <v>3.1178804871254601E-2</v>
      </c>
      <c r="K16" s="6" t="str">
        <f t="shared" si="5"/>
        <v xml:space="preserve"> </v>
      </c>
      <c r="L16" s="41"/>
      <c r="M16" s="45">
        <f t="shared" si="6"/>
        <v>-0.27364438839848676</v>
      </c>
    </row>
    <row r="17" spans="1:13" ht="15" x14ac:dyDescent="0.25">
      <c r="A17" s="66" t="s">
        <v>119</v>
      </c>
      <c r="B17" s="67">
        <v>6.7500000000000004E-2</v>
      </c>
      <c r="C17" s="94">
        <f t="shared" ref="C17:C22" si="7">SQRT((B17*(1-B17))/$B$12)*TINV(0.05,$B$12)</f>
        <v>2.2019762584605085E-2</v>
      </c>
      <c r="E17" s="84">
        <v>6.4500000000000002E-2</v>
      </c>
      <c r="F17" s="69">
        <f t="shared" ref="F17:F22" si="8">SQRT((E17*(1-E17))/$E$12)*TINV(0.05,$E$12)</f>
        <v>2.1401307656296439E-2</v>
      </c>
      <c r="H17" s="45">
        <f t="shared" ref="H17:H22" si="9">E17-B17</f>
        <v>-3.0000000000000027E-3</v>
      </c>
      <c r="I17" s="39">
        <f t="shared" ref="I17:I22" si="10">(((H17)^2)^0.5)</f>
        <v>3.0000000000000027E-3</v>
      </c>
      <c r="J17" s="39">
        <f t="shared" ref="J17:J22" si="11">(((((1-B17)*B17)/B$12)+(((1-E17)*E17)/E$12))^0.5)*(TINV(0.05,B$12+E$12-1))</f>
        <v>3.066958946547485E-2</v>
      </c>
      <c r="K17" s="6" t="str">
        <f t="shared" ref="K17:K22" si="12">IF(I17&gt;J17,"*"," ")</f>
        <v xml:space="preserve"> </v>
      </c>
      <c r="L17" s="41"/>
      <c r="M17" s="45">
        <f t="shared" ref="M17:M22" si="13">(E17-B17)/B17</f>
        <v>-4.4444444444444481E-2</v>
      </c>
    </row>
    <row r="18" spans="1:13" ht="15" x14ac:dyDescent="0.25">
      <c r="A18" s="66" t="s">
        <v>120</v>
      </c>
      <c r="B18" s="67">
        <v>3.8100000000000002E-2</v>
      </c>
      <c r="C18" s="94">
        <f t="shared" si="7"/>
        <v>1.6802108145310805E-2</v>
      </c>
      <c r="E18" s="84">
        <v>5.9800000000000006E-2</v>
      </c>
      <c r="F18" s="69">
        <f t="shared" si="8"/>
        <v>2.0658523212334749E-2</v>
      </c>
      <c r="H18" s="45">
        <f t="shared" si="9"/>
        <v>2.1700000000000004E-2</v>
      </c>
      <c r="I18" s="39">
        <f t="shared" si="10"/>
        <v>2.1700000000000004E-2</v>
      </c>
      <c r="J18" s="39">
        <f t="shared" si="11"/>
        <v>2.6596797642038768E-2</v>
      </c>
      <c r="K18" s="6" t="str">
        <f t="shared" si="12"/>
        <v xml:space="preserve"> </v>
      </c>
      <c r="L18" s="41"/>
      <c r="M18" s="45">
        <f t="shared" si="13"/>
        <v>0.56955380577427828</v>
      </c>
    </row>
    <row r="19" spans="1:13" ht="15" x14ac:dyDescent="0.25">
      <c r="A19" s="66" t="s">
        <v>121</v>
      </c>
      <c r="B19" s="67">
        <v>0.14760000000000001</v>
      </c>
      <c r="C19" s="94">
        <f t="shared" si="7"/>
        <v>3.1131584447521368E-2</v>
      </c>
      <c r="E19" s="84">
        <v>0.1772</v>
      </c>
      <c r="F19" s="69">
        <f t="shared" si="8"/>
        <v>3.3267300208521915E-2</v>
      </c>
      <c r="H19" s="45">
        <f t="shared" si="9"/>
        <v>2.9599999999999987E-2</v>
      </c>
      <c r="I19" s="39">
        <f t="shared" si="10"/>
        <v>2.9599999999999987E-2</v>
      </c>
      <c r="J19" s="39">
        <f t="shared" si="11"/>
        <v>4.5507305289952768E-2</v>
      </c>
      <c r="K19" s="6" t="str">
        <f t="shared" si="12"/>
        <v xml:space="preserve"> </v>
      </c>
      <c r="L19" s="41"/>
      <c r="M19" s="45">
        <f t="shared" si="13"/>
        <v>0.2005420054200541</v>
      </c>
    </row>
    <row r="20" spans="1:13" ht="15" x14ac:dyDescent="0.25">
      <c r="A20" s="66" t="s">
        <v>122</v>
      </c>
      <c r="B20" s="67">
        <v>8.2200000000000009E-2</v>
      </c>
      <c r="C20" s="94">
        <f t="shared" si="7"/>
        <v>2.4107171690389548E-2</v>
      </c>
      <c r="E20" s="84">
        <v>6.7000000000000004E-2</v>
      </c>
      <c r="F20" s="69">
        <f t="shared" si="8"/>
        <v>2.1782954296925609E-2</v>
      </c>
      <c r="H20" s="45">
        <f t="shared" si="9"/>
        <v>-1.5200000000000005E-2</v>
      </c>
      <c r="I20" s="39">
        <f t="shared" si="10"/>
        <v>1.5200000000000005E-2</v>
      </c>
      <c r="J20" s="39">
        <f t="shared" si="11"/>
        <v>3.2451772314162679E-2</v>
      </c>
      <c r="K20" s="6" t="str">
        <f t="shared" si="12"/>
        <v xml:space="preserve"> </v>
      </c>
      <c r="L20" s="41"/>
      <c r="M20" s="45">
        <f t="shared" si="13"/>
        <v>-0.18491484184914847</v>
      </c>
    </row>
    <row r="21" spans="1:13" ht="15" x14ac:dyDescent="0.25">
      <c r="A21" s="66" t="s">
        <v>123</v>
      </c>
      <c r="B21" s="67">
        <v>9.6600000000000005E-2</v>
      </c>
      <c r="C21" s="94">
        <f t="shared" si="7"/>
        <v>2.5927756047479045E-2</v>
      </c>
      <c r="E21" s="84">
        <v>0.12179999999999999</v>
      </c>
      <c r="F21" s="69">
        <f t="shared" si="8"/>
        <v>2.849436070053708E-2</v>
      </c>
      <c r="H21" s="45">
        <f t="shared" si="9"/>
        <v>2.5199999999999986E-2</v>
      </c>
      <c r="I21" s="39">
        <f t="shared" si="10"/>
        <v>2.5199999999999986E-2</v>
      </c>
      <c r="J21" s="39">
        <f t="shared" si="11"/>
        <v>3.8478855320054031E-2</v>
      </c>
      <c r="K21" s="6" t="str">
        <f t="shared" si="12"/>
        <v xml:space="preserve"> </v>
      </c>
      <c r="L21" s="41"/>
      <c r="M21" s="45">
        <f t="shared" si="13"/>
        <v>0.26086956521739113</v>
      </c>
    </row>
    <row r="22" spans="1:13" ht="15" x14ac:dyDescent="0.25">
      <c r="A22" s="66" t="s">
        <v>124</v>
      </c>
      <c r="B22" s="67">
        <v>0.15810000000000002</v>
      </c>
      <c r="C22" s="94">
        <f t="shared" si="7"/>
        <v>3.2020824859974595E-2</v>
      </c>
      <c r="E22" s="84">
        <v>0.17730000000000001</v>
      </c>
      <c r="F22" s="69">
        <f t="shared" si="8"/>
        <v>3.3274663597565445E-2</v>
      </c>
      <c r="H22" s="45">
        <f t="shared" si="9"/>
        <v>1.9199999999999995E-2</v>
      </c>
      <c r="I22" s="39">
        <f t="shared" si="10"/>
        <v>1.9199999999999995E-2</v>
      </c>
      <c r="J22" s="39">
        <f t="shared" si="11"/>
        <v>4.6124015153035644E-2</v>
      </c>
      <c r="K22" s="6" t="str">
        <f t="shared" si="12"/>
        <v xml:space="preserve"> </v>
      </c>
      <c r="L22" s="41"/>
      <c r="M22" s="45">
        <f t="shared" si="13"/>
        <v>0.1214421252371916</v>
      </c>
    </row>
    <row r="23" spans="1:13" ht="15" x14ac:dyDescent="0.25">
      <c r="A23" s="66" t="s">
        <v>125</v>
      </c>
      <c r="B23" s="67">
        <v>7.1800000000000003E-2</v>
      </c>
      <c r="C23" s="94">
        <f t="shared" si="0"/>
        <v>2.2657882987826023E-2</v>
      </c>
      <c r="E23" s="84">
        <v>4.3400000000000001E-2</v>
      </c>
      <c r="F23" s="69">
        <f t="shared" si="1"/>
        <v>1.7752053990720346E-2</v>
      </c>
      <c r="H23" s="45">
        <f t="shared" si="2"/>
        <v>-2.8400000000000002E-2</v>
      </c>
      <c r="I23" s="39">
        <f t="shared" si="3"/>
        <v>2.8400000000000002E-2</v>
      </c>
      <c r="J23" s="39">
        <f t="shared" si="4"/>
        <v>2.8749286505088078E-2</v>
      </c>
      <c r="K23" s="6" t="str">
        <f t="shared" si="5"/>
        <v xml:space="preserve"> </v>
      </c>
      <c r="L23" s="41"/>
      <c r="M23" s="45">
        <f t="shared" si="6"/>
        <v>-0.3955431754874652</v>
      </c>
    </row>
    <row r="24" spans="1:13" ht="15" x14ac:dyDescent="0.25">
      <c r="A24" s="66" t="s">
        <v>129</v>
      </c>
      <c r="B24" s="67">
        <v>9.820000000000001E-2</v>
      </c>
      <c r="C24" s="94">
        <f t="shared" si="0"/>
        <v>2.6118437051990035E-2</v>
      </c>
      <c r="E24" s="84">
        <v>0.1027</v>
      </c>
      <c r="F24" s="69">
        <f t="shared" si="1"/>
        <v>2.644798638928127E-2</v>
      </c>
      <c r="H24" s="45">
        <f t="shared" si="2"/>
        <v>4.4999999999999901E-3</v>
      </c>
      <c r="I24" s="39">
        <f t="shared" si="3"/>
        <v>4.4999999999999901E-3</v>
      </c>
      <c r="J24" s="39">
        <f t="shared" si="4"/>
        <v>3.7126212977672171E-2</v>
      </c>
      <c r="K24" s="6" t="str">
        <f t="shared" si="5"/>
        <v xml:space="preserve"> </v>
      </c>
      <c r="L24" s="41"/>
      <c r="M24" s="45">
        <f t="shared" si="6"/>
        <v>4.582484725050906E-2</v>
      </c>
    </row>
    <row r="25" spans="1:13" ht="15" x14ac:dyDescent="0.25">
      <c r="A25" s="66" t="s">
        <v>130</v>
      </c>
      <c r="B25" s="67">
        <v>0.3281</v>
      </c>
      <c r="C25" s="94">
        <f t="shared" si="0"/>
        <v>4.1208970147226652E-2</v>
      </c>
      <c r="E25" s="84">
        <v>0.32350000000000001</v>
      </c>
      <c r="F25" s="69">
        <f t="shared" si="1"/>
        <v>4.0757693589685305E-2</v>
      </c>
      <c r="H25" s="45">
        <f t="shared" si="2"/>
        <v>-4.599999999999993E-3</v>
      </c>
      <c r="I25" s="39">
        <f t="shared" si="3"/>
        <v>4.599999999999993E-3</v>
      </c>
      <c r="J25" s="39">
        <f t="shared" si="4"/>
        <v>5.7890507670741817E-2</v>
      </c>
      <c r="K25" s="6" t="str">
        <f t="shared" si="5"/>
        <v xml:space="preserve"> </v>
      </c>
      <c r="L25" s="41"/>
      <c r="M25" s="45">
        <f t="shared" si="6"/>
        <v>-1.4020115818348044E-2</v>
      </c>
    </row>
    <row r="26" spans="1:13" ht="15" x14ac:dyDescent="0.25">
      <c r="A26" s="66" t="s">
        <v>131</v>
      </c>
      <c r="B26" s="67">
        <v>0.43189999999999995</v>
      </c>
      <c r="C26" s="94">
        <f t="shared" si="0"/>
        <v>4.3475073223068962E-2</v>
      </c>
      <c r="E26" s="84">
        <v>0.49030000000000001</v>
      </c>
      <c r="F26" s="69">
        <f t="shared" si="1"/>
        <v>4.3553877017103386E-2</v>
      </c>
      <c r="H26" s="45">
        <f t="shared" si="2"/>
        <v>5.8400000000000063E-2</v>
      </c>
      <c r="I26" s="39">
        <f t="shared" si="3"/>
        <v>5.8400000000000063E-2</v>
      </c>
      <c r="J26" s="39">
        <f t="shared" si="4"/>
        <v>6.1464950127630903E-2</v>
      </c>
      <c r="K26" s="6" t="str">
        <f t="shared" si="5"/>
        <v xml:space="preserve"> </v>
      </c>
      <c r="L26" s="41"/>
      <c r="M26" s="45">
        <f t="shared" si="6"/>
        <v>0.13521648529752273</v>
      </c>
    </row>
    <row r="27" spans="1:13" ht="15" x14ac:dyDescent="0.25">
      <c r="A27" s="70" t="s">
        <v>132</v>
      </c>
      <c r="B27" s="71">
        <v>0.24</v>
      </c>
      <c r="C27" s="96">
        <f t="shared" si="0"/>
        <v>3.7484242813913424E-2</v>
      </c>
      <c r="D27" s="73"/>
      <c r="E27" s="88">
        <v>0.1862</v>
      </c>
      <c r="F27" s="74">
        <f t="shared" si="1"/>
        <v>3.3914642084842163E-2</v>
      </c>
      <c r="G27" s="73"/>
      <c r="H27" s="49">
        <f t="shared" si="2"/>
        <v>-5.3799999999999987E-2</v>
      </c>
      <c r="I27" s="50">
        <f t="shared" si="3"/>
        <v>5.3799999999999987E-2</v>
      </c>
      <c r="J27" s="50">
        <f t="shared" si="4"/>
        <v>5.048895596194676E-2</v>
      </c>
      <c r="K27" s="37" t="str">
        <f t="shared" si="5"/>
        <v>*</v>
      </c>
      <c r="L27" s="51"/>
      <c r="M27" s="49">
        <f t="shared" si="6"/>
        <v>-0.22416666666666663</v>
      </c>
    </row>
    <row r="29" spans="1:13" ht="15" x14ac:dyDescent="0.25">
      <c r="A29" s="77" t="s">
        <v>48</v>
      </c>
      <c r="B29" s="78"/>
      <c r="C29" s="98"/>
      <c r="D29" s="80"/>
      <c r="E29" s="81"/>
      <c r="F29" s="105"/>
      <c r="G29" s="83"/>
      <c r="H29" s="83"/>
      <c r="I29" s="83"/>
      <c r="J29" s="83"/>
      <c r="K29" s="83"/>
      <c r="L29" s="83"/>
      <c r="M29" s="83"/>
    </row>
    <row r="30" spans="1:13" s="55" customFormat="1" ht="15" x14ac:dyDescent="0.25">
      <c r="A30" s="106"/>
      <c r="B30" s="107"/>
      <c r="C30" s="108"/>
      <c r="D30" s="109"/>
      <c r="E30" s="110"/>
      <c r="F30" s="111"/>
      <c r="G30" s="112"/>
      <c r="H30" s="112"/>
      <c r="I30" s="112"/>
      <c r="J30" s="112"/>
      <c r="K30" s="112"/>
      <c r="L30" s="112"/>
      <c r="M30" s="112"/>
    </row>
    <row r="31" spans="1:13" ht="15" x14ac:dyDescent="0.25">
      <c r="A31" s="62" t="s">
        <v>116</v>
      </c>
      <c r="B31" s="113"/>
    </row>
    <row r="32" spans="1:13" ht="24" customHeight="1" x14ac:dyDescent="0.25">
      <c r="A32" s="62" t="s">
        <v>111</v>
      </c>
    </row>
    <row r="33" spans="1:13" ht="15" x14ac:dyDescent="0.25">
      <c r="A33" s="62"/>
    </row>
    <row r="34" spans="1:13" ht="48" x14ac:dyDescent="0.25">
      <c r="A34" s="20"/>
      <c r="B34" s="21"/>
      <c r="C34" s="22"/>
      <c r="D34" s="22"/>
      <c r="E34" s="23"/>
      <c r="F34" s="27"/>
      <c r="G34" s="24"/>
      <c r="H34" s="25" t="s">
        <v>6</v>
      </c>
      <c r="I34" s="26" t="s">
        <v>19</v>
      </c>
      <c r="J34" s="26" t="s">
        <v>20</v>
      </c>
      <c r="K34" s="25" t="s">
        <v>7</v>
      </c>
      <c r="L34" s="25"/>
      <c r="M34" s="5" t="s">
        <v>8</v>
      </c>
    </row>
    <row r="35" spans="1:13" ht="44.25" customHeight="1" x14ac:dyDescent="0.25">
      <c r="A35" s="30"/>
      <c r="B35" s="31" t="s">
        <v>62</v>
      </c>
      <c r="C35" s="32" t="s">
        <v>9</v>
      </c>
      <c r="D35" s="32"/>
      <c r="E35" s="31" t="s">
        <v>63</v>
      </c>
      <c r="F35" s="35" t="s">
        <v>9</v>
      </c>
      <c r="G35" s="33"/>
      <c r="H35" s="33" t="s">
        <v>10</v>
      </c>
      <c r="I35" s="34"/>
      <c r="J35" s="34"/>
      <c r="K35" s="33" t="s">
        <v>10</v>
      </c>
      <c r="L35" s="33"/>
      <c r="M35" s="33" t="s">
        <v>10</v>
      </c>
    </row>
    <row r="36" spans="1:13" ht="15" x14ac:dyDescent="0.25">
      <c r="A36" s="63" t="s">
        <v>11</v>
      </c>
      <c r="B36" s="64">
        <v>468</v>
      </c>
      <c r="C36" s="59"/>
      <c r="E36" s="65">
        <v>471</v>
      </c>
    </row>
    <row r="37" spans="1:13" ht="15" x14ac:dyDescent="0.25">
      <c r="A37" s="63" t="s">
        <v>12</v>
      </c>
      <c r="B37" s="64">
        <v>359</v>
      </c>
      <c r="C37" s="59"/>
      <c r="E37" s="65">
        <v>355.6</v>
      </c>
    </row>
    <row r="39" spans="1:13" ht="15" x14ac:dyDescent="0.25">
      <c r="A39" s="66" t="s">
        <v>128</v>
      </c>
      <c r="B39" s="67">
        <v>4.1100000000000005E-2</v>
      </c>
      <c r="C39" s="94">
        <f>SQRT((B39*(1-B39))/$B$37)*TINV(0.05,$B$37)</f>
        <v>2.0605114967153147E-2</v>
      </c>
      <c r="E39" s="84">
        <v>1.11E-2</v>
      </c>
      <c r="F39" s="69">
        <f>SQRT((E39*(1-E39))/$E$37)*TINV(0.05,$E$37)</f>
        <v>1.0926675612758235E-2</v>
      </c>
      <c r="H39" s="45">
        <f>E39-B39</f>
        <v>-3.0000000000000006E-2</v>
      </c>
      <c r="I39" s="39">
        <f>(((H39)^2)^0.5)</f>
        <v>3.0000000000000006E-2</v>
      </c>
      <c r="J39" s="39">
        <f>(((((1-B39)*B39)/B$37)+(((1-E39)*E39)/E$37))^0.5)*(TINV(0.05,B$37+E$37-1))</f>
        <v>2.3283715903512647E-2</v>
      </c>
      <c r="K39" s="36" t="str">
        <f>IF(I39&gt;J39,"*"," ")</f>
        <v>*</v>
      </c>
      <c r="L39" s="41"/>
      <c r="M39" s="45">
        <f>(E39-B39)/B39</f>
        <v>-0.72992700729927018</v>
      </c>
    </row>
    <row r="40" spans="1:13" ht="15" x14ac:dyDescent="0.25">
      <c r="A40" s="66" t="s">
        <v>117</v>
      </c>
      <c r="B40" s="67">
        <v>3.1600000000000003E-2</v>
      </c>
      <c r="C40" s="94">
        <f t="shared" ref="C40:C48" si="14">SQRT((B40*(1-B40))/$B$37)*TINV(0.05,$B$37)</f>
        <v>1.8156762109627592E-2</v>
      </c>
      <c r="E40" s="84">
        <v>2.4500000000000001E-2</v>
      </c>
      <c r="F40" s="69">
        <f t="shared" ref="F40:F48" si="15">SQRT((E40*(1-E40))/$E$37)*TINV(0.05,$E$37)</f>
        <v>1.6123044449797893E-2</v>
      </c>
      <c r="H40" s="45">
        <f t="shared" ref="H40:H48" si="16">E40-B40</f>
        <v>-7.1000000000000021E-3</v>
      </c>
      <c r="I40" s="39">
        <f t="shared" ref="I40:I48" si="17">(((H40)^2)^0.5)</f>
        <v>7.1000000000000021E-3</v>
      </c>
      <c r="J40" s="39">
        <f t="shared" ref="J40:J48" si="18">(((((1-B40)*B40)/B$37)+(((1-E40)*E40)/E$37))^0.5)*(TINV(0.05,B$37+E$37-1))</f>
        <v>2.42409848369987E-2</v>
      </c>
      <c r="K40" s="6" t="str">
        <f t="shared" ref="K40:K48" si="19">IF(I40&gt;J40,"*"," ")</f>
        <v xml:space="preserve"> </v>
      </c>
      <c r="L40" s="41"/>
      <c r="M40" s="45">
        <f t="shared" ref="M40:M48" si="20">(E40-B40)/B40</f>
        <v>-0.22468354430379753</v>
      </c>
    </row>
    <row r="41" spans="1:13" ht="15" x14ac:dyDescent="0.25">
      <c r="A41" s="66" t="s">
        <v>118</v>
      </c>
      <c r="B41" s="67">
        <v>4.0599999999999997E-2</v>
      </c>
      <c r="C41" s="94">
        <f t="shared" si="14"/>
        <v>2.0484734789771648E-2</v>
      </c>
      <c r="E41" s="84">
        <v>3.4599999999999999E-2</v>
      </c>
      <c r="F41" s="69">
        <f t="shared" si="15"/>
        <v>1.9060841451023824E-2</v>
      </c>
      <c r="H41" s="45">
        <f t="shared" si="16"/>
        <v>-5.9999999999999984E-3</v>
      </c>
      <c r="I41" s="39">
        <f t="shared" si="17"/>
        <v>5.9999999999999984E-3</v>
      </c>
      <c r="J41" s="39">
        <f t="shared" si="18"/>
        <v>2.7933658104059195E-2</v>
      </c>
      <c r="K41" s="6" t="str">
        <f t="shared" si="19"/>
        <v xml:space="preserve"> </v>
      </c>
      <c r="L41" s="41"/>
      <c r="M41" s="45">
        <f t="shared" si="20"/>
        <v>-0.14778325123152705</v>
      </c>
    </row>
    <row r="42" spans="1:13" ht="15" x14ac:dyDescent="0.25">
      <c r="A42" s="66" t="s">
        <v>119</v>
      </c>
      <c r="B42" s="67">
        <v>4.6600000000000003E-2</v>
      </c>
      <c r="C42" s="94">
        <f t="shared" si="14"/>
        <v>2.1877515687116367E-2</v>
      </c>
      <c r="E42" s="84">
        <v>3.6499999999999998E-2</v>
      </c>
      <c r="F42" s="69">
        <f t="shared" si="15"/>
        <v>1.9557919937941599E-2</v>
      </c>
      <c r="H42" s="45">
        <f t="shared" si="16"/>
        <v>-1.0100000000000005E-2</v>
      </c>
      <c r="I42" s="39">
        <f t="shared" si="17"/>
        <v>1.0100000000000005E-2</v>
      </c>
      <c r="J42" s="39">
        <f t="shared" si="18"/>
        <v>2.929545509815568E-2</v>
      </c>
      <c r="K42" s="6" t="str">
        <f t="shared" si="19"/>
        <v xml:space="preserve"> </v>
      </c>
      <c r="L42" s="41"/>
      <c r="M42" s="45">
        <f t="shared" si="20"/>
        <v>-0.21673819742489281</v>
      </c>
    </row>
    <row r="43" spans="1:13" ht="15" x14ac:dyDescent="0.25">
      <c r="A43" s="66" t="s">
        <v>120</v>
      </c>
      <c r="B43" s="67">
        <v>3.78E-2</v>
      </c>
      <c r="C43" s="94">
        <f t="shared" si="14"/>
        <v>1.9794568907346335E-2</v>
      </c>
      <c r="E43" s="84">
        <v>5.7800000000000004E-2</v>
      </c>
      <c r="F43" s="69">
        <f t="shared" si="15"/>
        <v>2.4338053498559605E-2</v>
      </c>
      <c r="H43" s="45">
        <f t="shared" si="16"/>
        <v>2.0000000000000004E-2</v>
      </c>
      <c r="I43" s="39">
        <f t="shared" si="17"/>
        <v>2.0000000000000004E-2</v>
      </c>
      <c r="J43" s="39">
        <f t="shared" si="18"/>
        <v>3.1318100756831745E-2</v>
      </c>
      <c r="K43" s="6" t="str">
        <f t="shared" si="19"/>
        <v xml:space="preserve"> </v>
      </c>
      <c r="L43" s="41"/>
      <c r="M43" s="45">
        <f t="shared" si="20"/>
        <v>0.52910052910052918</v>
      </c>
    </row>
    <row r="44" spans="1:13" ht="15" x14ac:dyDescent="0.25">
      <c r="A44" s="66" t="s">
        <v>121</v>
      </c>
      <c r="B44" s="67">
        <v>0.17600000000000002</v>
      </c>
      <c r="C44" s="94">
        <f t="shared" si="14"/>
        <v>3.9526413672401978E-2</v>
      </c>
      <c r="E44" s="84">
        <v>0.18859999999999999</v>
      </c>
      <c r="F44" s="69">
        <f t="shared" si="15"/>
        <v>4.0797985393278891E-2</v>
      </c>
      <c r="H44" s="45">
        <f t="shared" si="16"/>
        <v>1.2599999999999972E-2</v>
      </c>
      <c r="I44" s="39">
        <f t="shared" si="17"/>
        <v>1.2599999999999972E-2</v>
      </c>
      <c r="J44" s="39">
        <f t="shared" si="18"/>
        <v>5.6708688510816514E-2</v>
      </c>
      <c r="K44" s="6" t="str">
        <f t="shared" si="19"/>
        <v xml:space="preserve"> </v>
      </c>
      <c r="L44" s="41"/>
      <c r="M44" s="45">
        <f t="shared" si="20"/>
        <v>7.1590909090908927E-2</v>
      </c>
    </row>
    <row r="45" spans="1:13" ht="15" x14ac:dyDescent="0.25">
      <c r="A45" s="66" t="s">
        <v>122</v>
      </c>
      <c r="B45" s="67">
        <v>9.1499999999999998E-2</v>
      </c>
      <c r="C45" s="94">
        <f t="shared" si="14"/>
        <v>2.992543586482756E-2</v>
      </c>
      <c r="E45" s="84">
        <v>6.83E-2</v>
      </c>
      <c r="F45" s="69">
        <f t="shared" si="15"/>
        <v>2.6308662632331503E-2</v>
      </c>
      <c r="H45" s="45">
        <f t="shared" si="16"/>
        <v>-2.3199999999999998E-2</v>
      </c>
      <c r="I45" s="39">
        <f t="shared" si="17"/>
        <v>2.3199999999999998E-2</v>
      </c>
      <c r="J45" s="39">
        <f t="shared" si="18"/>
        <v>3.9778203432018655E-2</v>
      </c>
      <c r="K45" s="6" t="str">
        <f t="shared" si="19"/>
        <v xml:space="preserve"> </v>
      </c>
      <c r="L45" s="41"/>
      <c r="M45" s="45">
        <f t="shared" si="20"/>
        <v>-0.253551912568306</v>
      </c>
    </row>
    <row r="46" spans="1:13" ht="15" x14ac:dyDescent="0.25">
      <c r="A46" s="66" t="s">
        <v>123</v>
      </c>
      <c r="B46" s="67">
        <v>0.1207</v>
      </c>
      <c r="C46" s="94">
        <f t="shared" si="14"/>
        <v>3.3813462390390236E-2</v>
      </c>
      <c r="E46" s="84">
        <v>0.1532</v>
      </c>
      <c r="F46" s="69">
        <f t="shared" si="15"/>
        <v>3.7563857085429524E-2</v>
      </c>
      <c r="H46" s="45">
        <f t="shared" si="16"/>
        <v>3.2500000000000001E-2</v>
      </c>
      <c r="I46" s="39">
        <f t="shared" si="17"/>
        <v>3.2500000000000001E-2</v>
      </c>
      <c r="J46" s="39">
        <f t="shared" si="18"/>
        <v>5.0455208880537207E-2</v>
      </c>
      <c r="K46" s="6" t="str">
        <f t="shared" si="19"/>
        <v xml:space="preserve"> </v>
      </c>
      <c r="L46" s="41"/>
      <c r="M46" s="45">
        <f t="shared" si="20"/>
        <v>0.26926263463131733</v>
      </c>
    </row>
    <row r="47" spans="1:13" ht="15" x14ac:dyDescent="0.25">
      <c r="A47" s="66" t="s">
        <v>124</v>
      </c>
      <c r="B47" s="67">
        <v>0.20250000000000001</v>
      </c>
      <c r="C47" s="94">
        <f t="shared" si="14"/>
        <v>4.1710493804015307E-2</v>
      </c>
      <c r="E47" s="84">
        <v>0.2298</v>
      </c>
      <c r="F47" s="69">
        <f t="shared" si="15"/>
        <v>4.3876011492796706E-2</v>
      </c>
      <c r="H47" s="45">
        <f t="shared" si="16"/>
        <v>2.7299999999999991E-2</v>
      </c>
      <c r="I47" s="39">
        <f t="shared" si="17"/>
        <v>2.7299999999999991E-2</v>
      </c>
      <c r="J47" s="39">
        <f t="shared" si="18"/>
        <v>6.0435457850798312E-2</v>
      </c>
      <c r="K47" s="6" t="str">
        <f t="shared" si="19"/>
        <v xml:space="preserve"> </v>
      </c>
      <c r="L47" s="41"/>
      <c r="M47" s="45">
        <f t="shared" si="20"/>
        <v>0.13481481481481475</v>
      </c>
    </row>
    <row r="48" spans="1:13" ht="15" x14ac:dyDescent="0.25">
      <c r="A48" s="66" t="s">
        <v>125</v>
      </c>
      <c r="B48" s="67">
        <v>9.2699999999999991E-2</v>
      </c>
      <c r="C48" s="94">
        <f t="shared" si="14"/>
        <v>3.0101129648271118E-2</v>
      </c>
      <c r="E48" s="84">
        <v>6.0999999999999999E-2</v>
      </c>
      <c r="F48" s="69">
        <f t="shared" si="15"/>
        <v>2.4960201434976556E-2</v>
      </c>
      <c r="H48" s="45">
        <f t="shared" si="16"/>
        <v>-3.1699999999999992E-2</v>
      </c>
      <c r="I48" s="39">
        <f t="shared" si="17"/>
        <v>3.1699999999999992E-2</v>
      </c>
      <c r="J48" s="39">
        <f t="shared" si="18"/>
        <v>3.9037408145410554E-2</v>
      </c>
      <c r="K48" s="6" t="str">
        <f t="shared" si="19"/>
        <v xml:space="preserve"> </v>
      </c>
      <c r="L48" s="41"/>
      <c r="M48" s="45">
        <f t="shared" si="20"/>
        <v>-0.34196332254584677</v>
      </c>
    </row>
    <row r="49" spans="1:13" ht="15" x14ac:dyDescent="0.25">
      <c r="A49" s="66" t="s">
        <v>129</v>
      </c>
      <c r="B49" s="67">
        <v>0.11890000000000001</v>
      </c>
      <c r="C49" s="94">
        <f t="shared" ref="C49:C51" si="21">SQRT((B49*(1-B49))/$B$37)*TINV(0.05,$B$37)</f>
        <v>3.3594717985685099E-2</v>
      </c>
      <c r="E49" s="84">
        <v>0.13470000000000001</v>
      </c>
      <c r="F49" s="69">
        <f t="shared" ref="F49:F51" si="22">SQRT((E49*(1-E49))/$E$37)*TINV(0.05,$E$37)</f>
        <v>3.5605535509274699E-2</v>
      </c>
      <c r="H49" s="45">
        <f t="shared" ref="H49:H52" si="23">E49-B49</f>
        <v>1.5800000000000008E-2</v>
      </c>
      <c r="I49" s="39">
        <f t="shared" ref="I49:I52" si="24">(((H49)^2)^0.5)</f>
        <v>1.5800000000000008E-2</v>
      </c>
      <c r="J49" s="39">
        <f t="shared" ref="J49:J51" si="25">(((((1-B49)*B49)/B$37)+(((1-E49)*E49)/E$37))^0.5)*(TINV(0.05,B$37+E$37-1))</f>
        <v>4.8869562184580294E-2</v>
      </c>
      <c r="K49" s="6" t="str">
        <f t="shared" ref="K49:K52" si="26">IF(I49&gt;J49,"*"," ")</f>
        <v xml:space="preserve"> </v>
      </c>
      <c r="L49" s="41"/>
      <c r="M49" s="45">
        <f t="shared" ref="M49:M52" si="27">(E49-B49)/B49</f>
        <v>0.13288477712363336</v>
      </c>
    </row>
    <row r="50" spans="1:13" ht="15" x14ac:dyDescent="0.25">
      <c r="A50" s="66" t="s">
        <v>130</v>
      </c>
      <c r="B50" s="67">
        <v>0.41409999999999997</v>
      </c>
      <c r="C50" s="94">
        <f t="shared" si="21"/>
        <v>5.1124825188993708E-2</v>
      </c>
      <c r="E50" s="84">
        <v>0.42549999999999999</v>
      </c>
      <c r="F50" s="69">
        <f t="shared" si="22"/>
        <v>5.1563830362953658E-2</v>
      </c>
      <c r="H50" s="45">
        <f t="shared" si="23"/>
        <v>1.1400000000000021E-2</v>
      </c>
      <c r="I50" s="39">
        <f t="shared" si="24"/>
        <v>1.1400000000000021E-2</v>
      </c>
      <c r="J50" s="39">
        <f t="shared" si="25"/>
        <v>7.2489371649063328E-2</v>
      </c>
      <c r="K50" s="6" t="str">
        <f t="shared" si="26"/>
        <v xml:space="preserve"> </v>
      </c>
      <c r="L50" s="41"/>
      <c r="M50" s="45">
        <f t="shared" si="27"/>
        <v>2.7529582226515387E-2</v>
      </c>
    </row>
    <row r="51" spans="1:13" ht="15" x14ac:dyDescent="0.25">
      <c r="A51" s="66" t="s">
        <v>131</v>
      </c>
      <c r="B51" s="67">
        <v>0.47249999999999998</v>
      </c>
      <c r="C51" s="94">
        <f t="shared" si="21"/>
        <v>5.1817876331809898E-2</v>
      </c>
      <c r="E51" s="84">
        <v>0.50429999999999997</v>
      </c>
      <c r="F51" s="69">
        <f t="shared" si="22"/>
        <v>5.2143996717474501E-2</v>
      </c>
      <c r="H51" s="45">
        <f t="shared" si="23"/>
        <v>3.1799999999999995E-2</v>
      </c>
      <c r="I51" s="39">
        <f t="shared" si="24"/>
        <v>3.1799999999999995E-2</v>
      </c>
      <c r="J51" s="39">
        <f t="shared" si="25"/>
        <v>7.3387847482233315E-2</v>
      </c>
      <c r="K51" s="6" t="str">
        <f t="shared" si="26"/>
        <v xml:space="preserve"> </v>
      </c>
      <c r="L51" s="41"/>
      <c r="M51" s="45">
        <f t="shared" si="27"/>
        <v>6.7301587301587293E-2</v>
      </c>
    </row>
    <row r="52" spans="1:13" ht="15" x14ac:dyDescent="0.25">
      <c r="A52" s="70" t="s">
        <v>132</v>
      </c>
      <c r="B52" s="71">
        <v>0.1133</v>
      </c>
      <c r="C52" s="96">
        <f>SQRT((B52*(1-B52))/$B$37)*TINV(0.05,$B$37)</f>
        <v>3.2898097315053054E-2</v>
      </c>
      <c r="D52" s="73"/>
      <c r="E52" s="88">
        <v>7.0300000000000001E-2</v>
      </c>
      <c r="F52" s="74">
        <f>SQRT((E52*(1-E52))/$E$37)*TINV(0.05,$E$37)</f>
        <v>2.6662412931913571E-2</v>
      </c>
      <c r="G52" s="73"/>
      <c r="H52" s="49">
        <f t="shared" si="23"/>
        <v>-4.2999999999999997E-2</v>
      </c>
      <c r="I52" s="50">
        <f t="shared" si="24"/>
        <v>4.2999999999999997E-2</v>
      </c>
      <c r="J52" s="50">
        <f>(((((1-B52)*B52)/B$37)+(((1-E52)*E52)/E$37))^0.5)*(TINV(0.05,B$37+E$37-1))</f>
        <v>4.2274190587685681E-2</v>
      </c>
      <c r="K52" s="37" t="str">
        <f t="shared" si="26"/>
        <v>*</v>
      </c>
      <c r="L52" s="51"/>
      <c r="M52" s="49">
        <f t="shared" si="27"/>
        <v>-0.37952338923212708</v>
      </c>
    </row>
    <row r="53" spans="1:13" ht="15" x14ac:dyDescent="0.25">
      <c r="A53" s="115"/>
      <c r="B53" s="116"/>
      <c r="C53" s="117"/>
      <c r="D53" s="118"/>
      <c r="E53" s="114"/>
      <c r="F53" s="69"/>
      <c r="G53" s="118"/>
      <c r="H53" s="46"/>
      <c r="I53" s="43"/>
      <c r="J53" s="43"/>
      <c r="K53" s="6"/>
      <c r="L53" s="44"/>
      <c r="M53" s="46"/>
    </row>
    <row r="54" spans="1:13" ht="15" x14ac:dyDescent="0.25">
      <c r="A54" s="62" t="s">
        <v>116</v>
      </c>
      <c r="B54" s="116"/>
      <c r="C54" s="117"/>
      <c r="D54" s="118"/>
      <c r="E54" s="114"/>
      <c r="F54" s="69"/>
      <c r="G54" s="118"/>
      <c r="H54" s="46"/>
      <c r="I54" s="43"/>
      <c r="J54" s="43"/>
      <c r="K54" s="6"/>
      <c r="L54" s="44"/>
      <c r="M54" s="46"/>
    </row>
    <row r="55" spans="1:13" ht="15" x14ac:dyDescent="0.25">
      <c r="A55" s="62" t="s">
        <v>58</v>
      </c>
    </row>
    <row r="56" spans="1:13" ht="15" x14ac:dyDescent="0.25">
      <c r="A56" s="62"/>
    </row>
    <row r="57" spans="1:13" ht="48" x14ac:dyDescent="0.25">
      <c r="A57" s="20"/>
      <c r="B57" s="21"/>
      <c r="C57" s="22"/>
      <c r="D57" s="22"/>
      <c r="E57" s="23"/>
      <c r="F57" s="27"/>
      <c r="G57" s="24"/>
      <c r="H57" s="25" t="s">
        <v>6</v>
      </c>
      <c r="I57" s="26" t="s">
        <v>19</v>
      </c>
      <c r="J57" s="26" t="s">
        <v>20</v>
      </c>
      <c r="K57" s="25" t="s">
        <v>7</v>
      </c>
      <c r="L57" s="25"/>
      <c r="M57" s="5" t="s">
        <v>8</v>
      </c>
    </row>
    <row r="58" spans="1:13" ht="48" customHeight="1" x14ac:dyDescent="0.25">
      <c r="A58" s="30"/>
      <c r="B58" s="31" t="s">
        <v>62</v>
      </c>
      <c r="C58" s="32" t="s">
        <v>9</v>
      </c>
      <c r="D58" s="32"/>
      <c r="E58" s="31" t="s">
        <v>63</v>
      </c>
      <c r="F58" s="35" t="s">
        <v>9</v>
      </c>
      <c r="G58" s="33"/>
      <c r="H58" s="33" t="s">
        <v>10</v>
      </c>
      <c r="I58" s="34"/>
      <c r="J58" s="34"/>
      <c r="K58" s="33" t="s">
        <v>10</v>
      </c>
      <c r="L58" s="33"/>
      <c r="M58" s="33" t="s">
        <v>10</v>
      </c>
    </row>
    <row r="59" spans="1:13" ht="15" x14ac:dyDescent="0.25">
      <c r="A59" s="63" t="s">
        <v>11</v>
      </c>
      <c r="B59" s="64">
        <v>127</v>
      </c>
      <c r="C59" s="59"/>
      <c r="E59" s="65">
        <v>130</v>
      </c>
    </row>
    <row r="60" spans="1:13" ht="15" x14ac:dyDescent="0.25">
      <c r="A60" s="63" t="s">
        <v>12</v>
      </c>
      <c r="B60" s="64">
        <v>100</v>
      </c>
      <c r="C60" s="59"/>
      <c r="E60" s="65">
        <v>108.4</v>
      </c>
    </row>
    <row r="62" spans="1:13" ht="15" x14ac:dyDescent="0.25">
      <c r="A62" s="66" t="s">
        <v>128</v>
      </c>
      <c r="B62" s="67">
        <v>0.3503</v>
      </c>
      <c r="C62" s="94">
        <f>SQRT((B62*(1-B62))/$B$60)*TINV(0.05,$B$60)</f>
        <v>9.4648107640989312E-2</v>
      </c>
      <c r="E62" s="84">
        <v>0.27639999999999998</v>
      </c>
      <c r="F62" s="69">
        <f>SQRT((E62*(1-E62))/$E$60)*TINV(0.05,$E$60)</f>
        <v>8.5142288534401533E-2</v>
      </c>
      <c r="H62" s="45">
        <f>E62-B62</f>
        <v>-7.3900000000000021E-2</v>
      </c>
      <c r="I62" s="39">
        <f>(((H62)^2)^0.5)</f>
        <v>7.3900000000000021E-2</v>
      </c>
      <c r="J62" s="39">
        <f>(((((1-B62)*B62)/B$60)+(((1-E62)*E62)/E$60))^0.5)*(TINV(0.05,B$60+E$60-1))</f>
        <v>0.12655902060720223</v>
      </c>
      <c r="K62" s="6" t="str">
        <f>IF(I62&gt;J62,"*"," ")</f>
        <v xml:space="preserve"> </v>
      </c>
      <c r="L62" s="41"/>
      <c r="M62" s="45">
        <f>(E62-B62)/B62</f>
        <v>-0.21096203254353418</v>
      </c>
    </row>
    <row r="63" spans="1:13" ht="15" x14ac:dyDescent="0.25">
      <c r="A63" s="66" t="s">
        <v>117</v>
      </c>
      <c r="B63" s="67">
        <v>7.6299999999999993E-2</v>
      </c>
      <c r="C63" s="94">
        <f t="shared" ref="C63:C70" si="28">SQRT((B63*(1-B63))/$B$60)*TINV(0.05,$B$60)</f>
        <v>5.2669982494174948E-2</v>
      </c>
      <c r="E63" s="84">
        <v>0.124</v>
      </c>
      <c r="F63" s="69">
        <f t="shared" ref="F63:F70" si="29">SQRT((E63*(1-E63))/$E$60)*TINV(0.05,$E$60)</f>
        <v>6.2746559339394284E-2</v>
      </c>
      <c r="H63" s="45">
        <f t="shared" ref="H63:H70" si="30">E63-B63</f>
        <v>4.7700000000000006E-2</v>
      </c>
      <c r="I63" s="39">
        <f t="shared" ref="I63:I70" si="31">(((H63)^2)^0.5)</f>
        <v>4.7700000000000006E-2</v>
      </c>
      <c r="J63" s="39">
        <f t="shared" ref="J63:J70" si="32">(((((1-B63)*B63)/B$60)+(((1-E63)*E63)/E$60))^0.5)*(TINV(0.05,B$60+E$60-1))</f>
        <v>8.145022383158089E-2</v>
      </c>
      <c r="K63" s="6" t="str">
        <f t="shared" ref="K63:K70" si="33">IF(I63&gt;J63,"*"," ")</f>
        <v xml:space="preserve"> </v>
      </c>
      <c r="L63" s="41"/>
      <c r="M63" s="45">
        <f t="shared" ref="M63:M70" si="34">(E63-B63)/B63</f>
        <v>0.62516382699868955</v>
      </c>
    </row>
    <row r="64" spans="1:13" ht="15" x14ac:dyDescent="0.25">
      <c r="A64" s="66" t="s">
        <v>118</v>
      </c>
      <c r="B64" s="67">
        <v>0.2079</v>
      </c>
      <c r="C64" s="94">
        <f t="shared" si="28"/>
        <v>8.0510529800851049E-2</v>
      </c>
      <c r="E64" s="84">
        <v>0.12869999999999998</v>
      </c>
      <c r="F64" s="69">
        <f t="shared" si="29"/>
        <v>6.3752930328082463E-2</v>
      </c>
      <c r="H64" s="45">
        <f t="shared" si="30"/>
        <v>-7.920000000000002E-2</v>
      </c>
      <c r="I64" s="39">
        <f t="shared" si="31"/>
        <v>7.920000000000002E-2</v>
      </c>
      <c r="J64" s="39">
        <f t="shared" si="32"/>
        <v>0.10208520606479905</v>
      </c>
      <c r="K64" s="6" t="str">
        <f t="shared" si="33"/>
        <v xml:space="preserve"> </v>
      </c>
      <c r="L64" s="41"/>
      <c r="M64" s="45">
        <f t="shared" si="34"/>
        <v>-0.38095238095238104</v>
      </c>
    </row>
    <row r="65" spans="1:13" ht="15" x14ac:dyDescent="0.25">
      <c r="A65" s="66" t="s">
        <v>119</v>
      </c>
      <c r="B65" s="67">
        <v>0.129</v>
      </c>
      <c r="C65" s="94">
        <f t="shared" si="28"/>
        <v>6.6502713463369639E-2</v>
      </c>
      <c r="E65" s="84">
        <v>0.11789999999999999</v>
      </c>
      <c r="F65" s="69">
        <f t="shared" si="29"/>
        <v>6.1396389770430319E-2</v>
      </c>
      <c r="H65" s="45">
        <f t="shared" si="30"/>
        <v>-1.1100000000000013E-2</v>
      </c>
      <c r="I65" s="39">
        <f t="shared" si="31"/>
        <v>1.1100000000000013E-2</v>
      </c>
      <c r="J65" s="39">
        <f t="shared" si="32"/>
        <v>8.9978523683195283E-2</v>
      </c>
      <c r="K65" s="6" t="str">
        <f t="shared" si="33"/>
        <v xml:space="preserve"> </v>
      </c>
      <c r="L65" s="41"/>
      <c r="M65" s="45">
        <f t="shared" si="34"/>
        <v>-8.6046511627907066E-2</v>
      </c>
    </row>
    <row r="66" spans="1:13" ht="15" x14ac:dyDescent="0.25">
      <c r="A66" s="66" t="s">
        <v>120</v>
      </c>
      <c r="B66" s="67">
        <v>2.7900000000000001E-2</v>
      </c>
      <c r="C66" s="94">
        <f t="shared" si="28"/>
        <v>3.2673300454063053E-2</v>
      </c>
      <c r="E66" s="84">
        <v>7.6399999999999996E-2</v>
      </c>
      <c r="F66" s="69">
        <f t="shared" si="29"/>
        <v>5.0572644310092729E-2</v>
      </c>
      <c r="H66" s="45">
        <f t="shared" si="30"/>
        <v>4.8499999999999995E-2</v>
      </c>
      <c r="I66" s="39">
        <f t="shared" si="31"/>
        <v>4.8499999999999995E-2</v>
      </c>
      <c r="J66" s="39">
        <f t="shared" si="32"/>
        <v>5.9868630617010005E-2</v>
      </c>
      <c r="K66" s="6" t="str">
        <f t="shared" si="33"/>
        <v xml:space="preserve"> </v>
      </c>
      <c r="L66" s="41"/>
      <c r="M66" s="45">
        <f t="shared" si="34"/>
        <v>1.7383512544802864</v>
      </c>
    </row>
    <row r="67" spans="1:13" ht="15" x14ac:dyDescent="0.25">
      <c r="A67" s="66" t="s">
        <v>121</v>
      </c>
      <c r="B67" s="67">
        <v>5.8099999999999999E-2</v>
      </c>
      <c r="C67" s="94">
        <f t="shared" si="28"/>
        <v>4.6411531312674739E-2</v>
      </c>
      <c r="E67" s="84">
        <v>0.14330000000000001</v>
      </c>
      <c r="F67" s="69">
        <f t="shared" si="29"/>
        <v>6.6705938630300429E-2</v>
      </c>
      <c r="H67" s="45">
        <f t="shared" si="30"/>
        <v>8.5200000000000012E-2</v>
      </c>
      <c r="I67" s="39">
        <f t="shared" si="31"/>
        <v>8.5200000000000012E-2</v>
      </c>
      <c r="J67" s="39">
        <f t="shared" si="32"/>
        <v>8.0801368716819116E-2</v>
      </c>
      <c r="K67" s="36" t="str">
        <f t="shared" si="33"/>
        <v>*</v>
      </c>
      <c r="L67" s="41"/>
      <c r="M67" s="45">
        <f t="shared" si="34"/>
        <v>1.4664371772805509</v>
      </c>
    </row>
    <row r="68" spans="1:13" ht="15" x14ac:dyDescent="0.25">
      <c r="A68" s="66" t="s">
        <v>122</v>
      </c>
      <c r="B68" s="67">
        <v>4.5400000000000003E-2</v>
      </c>
      <c r="C68" s="94">
        <f t="shared" si="28"/>
        <v>4.1302284573728691E-2</v>
      </c>
      <c r="E68" s="84">
        <v>3.6400000000000002E-2</v>
      </c>
      <c r="F68" s="69">
        <f t="shared" si="29"/>
        <v>3.5655465308081821E-2</v>
      </c>
      <c r="H68" s="45">
        <f t="shared" si="30"/>
        <v>-9.0000000000000011E-3</v>
      </c>
      <c r="I68" s="39">
        <f t="shared" si="31"/>
        <v>9.0000000000000011E-3</v>
      </c>
      <c r="J68" s="39">
        <f t="shared" si="32"/>
        <v>5.4241389815953486E-2</v>
      </c>
      <c r="K68" s="6" t="str">
        <f t="shared" si="33"/>
        <v xml:space="preserve"> </v>
      </c>
      <c r="L68" s="41"/>
      <c r="M68" s="45">
        <f t="shared" si="34"/>
        <v>-0.19823788546255508</v>
      </c>
    </row>
    <row r="69" spans="1:13" ht="15" x14ac:dyDescent="0.25">
      <c r="A69" s="66" t="s">
        <v>123</v>
      </c>
      <c r="B69" s="67">
        <v>2.1299999999999999E-2</v>
      </c>
      <c r="C69" s="94">
        <f t="shared" si="28"/>
        <v>2.8645079315128372E-2</v>
      </c>
      <c r="E69" s="84">
        <v>2.8999999999999998E-2</v>
      </c>
      <c r="F69" s="69">
        <f t="shared" si="29"/>
        <v>3.1947408490713834E-2</v>
      </c>
      <c r="H69" s="45">
        <f t="shared" si="30"/>
        <v>7.6999999999999985E-3</v>
      </c>
      <c r="I69" s="39">
        <f t="shared" si="31"/>
        <v>7.6999999999999985E-3</v>
      </c>
      <c r="J69" s="39">
        <f t="shared" si="32"/>
        <v>4.2660449737807561E-2</v>
      </c>
      <c r="K69" s="6" t="str">
        <f t="shared" si="33"/>
        <v xml:space="preserve"> </v>
      </c>
      <c r="L69" s="41"/>
      <c r="M69" s="45">
        <f t="shared" si="34"/>
        <v>0.36150234741784032</v>
      </c>
    </row>
    <row r="70" spans="1:13" ht="15" x14ac:dyDescent="0.25">
      <c r="A70" s="66" t="s">
        <v>124</v>
      </c>
      <c r="B70" s="67">
        <v>2.5499999999999998E-2</v>
      </c>
      <c r="C70" s="94">
        <f t="shared" si="28"/>
        <v>3.1274937118101948E-2</v>
      </c>
      <c r="E70" s="84">
        <v>4.4500000000000005E-2</v>
      </c>
      <c r="F70" s="69">
        <f t="shared" si="29"/>
        <v>3.9257475842609135E-2</v>
      </c>
      <c r="H70" s="45">
        <f t="shared" si="30"/>
        <v>1.9000000000000006E-2</v>
      </c>
      <c r="I70" s="39">
        <f t="shared" si="31"/>
        <v>1.9000000000000006E-2</v>
      </c>
      <c r="J70" s="39">
        <f t="shared" si="32"/>
        <v>4.9904264138491694E-2</v>
      </c>
      <c r="K70" s="6" t="str">
        <f t="shared" si="33"/>
        <v xml:space="preserve"> </v>
      </c>
      <c r="L70" s="41"/>
      <c r="M70" s="45">
        <f t="shared" si="34"/>
        <v>0.74509803921568662</v>
      </c>
    </row>
    <row r="71" spans="1:13" ht="15" x14ac:dyDescent="0.25">
      <c r="A71" s="66" t="s">
        <v>125</v>
      </c>
      <c r="B71" s="67">
        <v>1.8100000000000002E-2</v>
      </c>
      <c r="C71" s="94">
        <f t="shared" ref="C71:C74" si="35">SQRT((B71*(1-B71))/$B$60)*TINV(0.05,$B$60)</f>
        <v>2.6448944827443178E-2</v>
      </c>
      <c r="E71" s="84">
        <v>0</v>
      </c>
      <c r="F71" s="69">
        <f t="shared" ref="F71:F74" si="36">SQRT((E71*(1-E71))/$E$60)*TINV(0.05,$E$60)</f>
        <v>0</v>
      </c>
      <c r="H71" s="45">
        <f t="shared" ref="H71:H75" si="37">E71-B71</f>
        <v>-1.8100000000000002E-2</v>
      </c>
      <c r="I71" s="39">
        <f t="shared" ref="I71:I75" si="38">(((H71)^2)^0.5)</f>
        <v>1.8100000000000002E-2</v>
      </c>
      <c r="J71" s="39">
        <f t="shared" ref="J71:J74" si="39">(((((1-B71)*B71)/B$60)+(((1-E71)*E71)/E$60))^0.5)*(TINV(0.05,B$60+E$60-1))</f>
        <v>2.6282555024347506E-2</v>
      </c>
      <c r="K71" s="6" t="str">
        <f t="shared" ref="K71:K75" si="40">IF(I71&gt;J71,"*"," ")</f>
        <v xml:space="preserve"> </v>
      </c>
      <c r="L71" s="41"/>
      <c r="M71" s="45">
        <f t="shared" ref="M71:M75" si="41">(E71-B71)/B71</f>
        <v>-1</v>
      </c>
    </row>
    <row r="72" spans="1:13" ht="15" x14ac:dyDescent="0.25">
      <c r="A72" s="66" t="s">
        <v>129</v>
      </c>
      <c r="B72" s="67">
        <v>4.0199999999999993E-2</v>
      </c>
      <c r="C72" s="94">
        <f t="shared" si="35"/>
        <v>3.8970756156144606E-2</v>
      </c>
      <c r="E72" s="84">
        <v>2.3300000000000001E-2</v>
      </c>
      <c r="F72" s="69">
        <f t="shared" si="36"/>
        <v>2.8720075370732966E-2</v>
      </c>
      <c r="H72" s="45">
        <f t="shared" si="37"/>
        <v>-1.6899999999999991E-2</v>
      </c>
      <c r="I72" s="39">
        <f t="shared" si="38"/>
        <v>1.6899999999999991E-2</v>
      </c>
      <c r="J72" s="39">
        <f t="shared" si="39"/>
        <v>4.8121170354068127E-2</v>
      </c>
      <c r="K72" s="6" t="str">
        <f t="shared" si="40"/>
        <v xml:space="preserve"> </v>
      </c>
      <c r="L72" s="41"/>
      <c r="M72" s="45">
        <f t="shared" si="41"/>
        <v>-0.42039800995024862</v>
      </c>
    </row>
    <row r="73" spans="1:13" ht="15" x14ac:dyDescent="0.25">
      <c r="A73" s="66" t="s">
        <v>130</v>
      </c>
      <c r="B73" s="67">
        <v>8.3800000000000013E-2</v>
      </c>
      <c r="C73" s="94">
        <f t="shared" si="35"/>
        <v>5.4973398503294274E-2</v>
      </c>
      <c r="E73" s="84">
        <v>6.7799999999999999E-2</v>
      </c>
      <c r="F73" s="69">
        <f t="shared" si="36"/>
        <v>4.7862614373910761E-2</v>
      </c>
      <c r="H73" s="45">
        <f t="shared" si="37"/>
        <v>-1.6000000000000014E-2</v>
      </c>
      <c r="I73" s="39">
        <f t="shared" si="38"/>
        <v>1.6000000000000014E-2</v>
      </c>
      <c r="J73" s="39">
        <f t="shared" si="39"/>
        <v>7.2459462295342253E-2</v>
      </c>
      <c r="K73" s="6" t="str">
        <f t="shared" si="40"/>
        <v xml:space="preserve"> </v>
      </c>
      <c r="L73" s="41"/>
      <c r="M73" s="45">
        <f t="shared" si="41"/>
        <v>-0.19093078758949894</v>
      </c>
    </row>
    <row r="74" spans="1:13" ht="15" x14ac:dyDescent="0.25">
      <c r="A74" s="66" t="s">
        <v>131</v>
      </c>
      <c r="B74" s="67">
        <v>0.28160000000000002</v>
      </c>
      <c r="C74" s="94">
        <f t="shared" si="35"/>
        <v>8.9234936777976823E-2</v>
      </c>
      <c r="E74" s="84">
        <v>0.40310000000000001</v>
      </c>
      <c r="F74" s="69">
        <f t="shared" si="36"/>
        <v>9.3386523763940715E-2</v>
      </c>
      <c r="H74" s="45">
        <f t="shared" si="37"/>
        <v>0.1215</v>
      </c>
      <c r="I74" s="39">
        <f t="shared" si="38"/>
        <v>0.1215</v>
      </c>
      <c r="J74" s="39">
        <f t="shared" si="39"/>
        <v>0.12841452823806548</v>
      </c>
      <c r="K74" s="6" t="str">
        <f t="shared" si="40"/>
        <v xml:space="preserve"> </v>
      </c>
      <c r="L74" s="41"/>
      <c r="M74" s="45">
        <f t="shared" si="41"/>
        <v>0.43146306818181812</v>
      </c>
    </row>
    <row r="75" spans="1:13" ht="15" x14ac:dyDescent="0.25">
      <c r="A75" s="70" t="s">
        <v>132</v>
      </c>
      <c r="B75" s="71">
        <v>0.63450000000000006</v>
      </c>
      <c r="C75" s="96">
        <f>SQRT((B75*(1-B75))/$B$60)*TINV(0.05,$B$60)</f>
        <v>9.5542133947281241E-2</v>
      </c>
      <c r="D75" s="73"/>
      <c r="E75" s="88">
        <v>0.52910000000000001</v>
      </c>
      <c r="F75" s="74">
        <f>SQRT((E75*(1-E75))/$E$60)*TINV(0.05,$E$60)</f>
        <v>9.5029894454965597E-2</v>
      </c>
      <c r="G75" s="73"/>
      <c r="H75" s="49">
        <f t="shared" si="37"/>
        <v>-0.10540000000000005</v>
      </c>
      <c r="I75" s="50">
        <f t="shared" si="38"/>
        <v>0.10540000000000005</v>
      </c>
      <c r="J75" s="50">
        <f>(((((1-B75)*B75)/B$60)+(((1-E75)*E75)/E$60))^0.5)*(TINV(0.05,B$60+E$60-1))</f>
        <v>0.13396793884654234</v>
      </c>
      <c r="K75" s="7" t="str">
        <f t="shared" si="40"/>
        <v xml:space="preserve"> </v>
      </c>
      <c r="L75" s="51"/>
      <c r="M75" s="49">
        <f t="shared" si="41"/>
        <v>-0.16611505122143427</v>
      </c>
    </row>
    <row r="76" spans="1:13" ht="15" x14ac:dyDescent="0.25">
      <c r="A76" s="115"/>
      <c r="B76" s="116"/>
      <c r="C76" s="117"/>
      <c r="D76" s="118"/>
      <c r="E76" s="114"/>
      <c r="F76" s="69"/>
      <c r="G76" s="118"/>
      <c r="H76" s="46"/>
      <c r="I76" s="43"/>
      <c r="J76" s="43"/>
      <c r="K76" s="6"/>
      <c r="L76" s="44"/>
      <c r="M76" s="46"/>
    </row>
    <row r="77" spans="1:13" ht="15" x14ac:dyDescent="0.25">
      <c r="A77" s="77" t="s">
        <v>52</v>
      </c>
      <c r="B77" s="78"/>
      <c r="C77" s="98"/>
      <c r="D77" s="80"/>
      <c r="E77" s="81"/>
      <c r="F77" s="105"/>
      <c r="G77" s="83"/>
      <c r="H77" s="83"/>
      <c r="I77" s="83"/>
      <c r="J77" s="83"/>
      <c r="K77" s="83"/>
      <c r="L77" s="83"/>
      <c r="M77" s="83"/>
    </row>
    <row r="79" spans="1:13" ht="15" x14ac:dyDescent="0.25">
      <c r="A79" s="62" t="s">
        <v>116</v>
      </c>
    </row>
    <row r="80" spans="1:13" ht="24.75" customHeight="1" x14ac:dyDescent="0.3">
      <c r="A80" s="62" t="s">
        <v>516</v>
      </c>
    </row>
    <row r="82" spans="1:13" ht="48" x14ac:dyDescent="0.25">
      <c r="A82" s="20"/>
      <c r="B82" s="21"/>
      <c r="C82" s="22"/>
      <c r="D82" s="22"/>
      <c r="E82" s="23"/>
      <c r="F82" s="27"/>
      <c r="G82" s="24"/>
      <c r="H82" s="25" t="s">
        <v>6</v>
      </c>
      <c r="I82" s="26" t="s">
        <v>19</v>
      </c>
      <c r="J82" s="26" t="s">
        <v>20</v>
      </c>
      <c r="K82" s="25" t="s">
        <v>7</v>
      </c>
      <c r="L82" s="25"/>
      <c r="M82" s="5" t="s">
        <v>8</v>
      </c>
    </row>
    <row r="83" spans="1:13" ht="47.25" customHeight="1" x14ac:dyDescent="0.25">
      <c r="A83" s="30"/>
      <c r="B83" s="31" t="s">
        <v>62</v>
      </c>
      <c r="C83" s="32" t="s">
        <v>9</v>
      </c>
      <c r="D83" s="32"/>
      <c r="E83" s="31" t="s">
        <v>63</v>
      </c>
      <c r="F83" s="35" t="s">
        <v>9</v>
      </c>
      <c r="G83" s="33"/>
      <c r="H83" s="33" t="s">
        <v>10</v>
      </c>
      <c r="I83" s="34"/>
      <c r="J83" s="34"/>
      <c r="K83" s="33" t="s">
        <v>10</v>
      </c>
      <c r="L83" s="33"/>
      <c r="M83" s="33" t="s">
        <v>10</v>
      </c>
    </row>
    <row r="84" spans="1:13" ht="15" x14ac:dyDescent="0.25">
      <c r="A84" s="63" t="s">
        <v>11</v>
      </c>
      <c r="B84" s="86">
        <v>249</v>
      </c>
      <c r="C84" s="59"/>
      <c r="E84" s="65">
        <v>245</v>
      </c>
    </row>
    <row r="85" spans="1:13" ht="15" x14ac:dyDescent="0.25">
      <c r="A85" s="63" t="s">
        <v>12</v>
      </c>
      <c r="B85" s="86">
        <v>233.2</v>
      </c>
      <c r="C85" s="59"/>
      <c r="E85" s="65">
        <v>232.2</v>
      </c>
    </row>
    <row r="87" spans="1:13" ht="15" x14ac:dyDescent="0.25">
      <c r="A87" s="66" t="s">
        <v>128</v>
      </c>
      <c r="B87" s="67">
        <v>0.15</v>
      </c>
      <c r="C87" s="94">
        <f>SQRT((B87*(1-B87))/$B$85)*TINV(0.05,$B$85)</f>
        <v>4.6068132238947221E-2</v>
      </c>
      <c r="E87" s="84">
        <v>0.10550000000000001</v>
      </c>
      <c r="F87" s="69">
        <f>SQRT((E87*(1-E87))/$E$85)*TINV(0.05,$E$85)</f>
        <v>3.9719598813642419E-2</v>
      </c>
      <c r="H87" s="45">
        <f>E87-B87</f>
        <v>-4.4499999999999984E-2</v>
      </c>
      <c r="I87" s="39">
        <f>(((H87)^2)^0.5)</f>
        <v>4.4499999999999984E-2</v>
      </c>
      <c r="J87" s="39">
        <f>(((((1-B87)*B87)/B$85)+(((1-E87)*E87)/E$85))^0.5)*(TINV(0.05,B$85+E$85-1))</f>
        <v>6.0668683492524494E-2</v>
      </c>
      <c r="K87" s="6" t="str">
        <f>IF(I87&gt;J87,"*"," ")</f>
        <v xml:space="preserve"> </v>
      </c>
      <c r="L87" s="41"/>
      <c r="M87" s="45">
        <f>(E87-B87)/B87</f>
        <v>-0.29666666666666658</v>
      </c>
    </row>
    <row r="88" spans="1:13" ht="15" x14ac:dyDescent="0.25">
      <c r="A88" s="66" t="s">
        <v>117</v>
      </c>
      <c r="B88" s="67">
        <v>4.6799999999999994E-2</v>
      </c>
      <c r="C88" s="94">
        <f t="shared" ref="C88:C99" si="42">SQRT((B88*(1-B88))/$B$85)*TINV(0.05,$B$85)</f>
        <v>2.7249620341840582E-2</v>
      </c>
      <c r="E88" s="84">
        <v>5.2699999999999997E-2</v>
      </c>
      <c r="F88" s="69">
        <f t="shared" ref="F88:F99" si="43">SQRT((E88*(1-E88))/$E$85)*TINV(0.05,$E$85)</f>
        <v>2.8889333820699196E-2</v>
      </c>
      <c r="H88" s="45">
        <f t="shared" ref="H88:H100" si="44">E88-B88</f>
        <v>5.9000000000000025E-3</v>
      </c>
      <c r="I88" s="39">
        <f t="shared" ref="I88:I100" si="45">(((H88)^2)^0.5)</f>
        <v>5.9000000000000025E-3</v>
      </c>
      <c r="J88" s="39">
        <f t="shared" ref="J88:J99" si="46">(((((1-B88)*B88)/B$85)+(((1-E88)*E88)/E$85))^0.5)*(TINV(0.05,B$85+E$85-1))</f>
        <v>3.9609734433956822E-2</v>
      </c>
      <c r="K88" s="6" t="str">
        <f t="shared" ref="K88:K100" si="47">IF(I88&gt;J88,"*"," ")</f>
        <v xml:space="preserve"> </v>
      </c>
      <c r="L88" s="41"/>
      <c r="M88" s="45">
        <f t="shared" ref="M88:M100" si="48">(E88-B88)/B88</f>
        <v>0.12606837606837615</v>
      </c>
    </row>
    <row r="89" spans="1:13" ht="15" x14ac:dyDescent="0.25">
      <c r="A89" s="66" t="s">
        <v>118</v>
      </c>
      <c r="B89" s="67">
        <v>8.9399999999999993E-2</v>
      </c>
      <c r="C89" s="94">
        <f t="shared" si="42"/>
        <v>3.6811040621546096E-2</v>
      </c>
      <c r="E89" s="84">
        <v>5.5899999999999998E-2</v>
      </c>
      <c r="F89" s="69">
        <f t="shared" si="43"/>
        <v>2.9703207816974025E-2</v>
      </c>
      <c r="H89" s="45">
        <f t="shared" si="44"/>
        <v>-3.3499999999999995E-2</v>
      </c>
      <c r="I89" s="39">
        <f t="shared" si="45"/>
        <v>3.3499999999999995E-2</v>
      </c>
      <c r="J89" s="39">
        <f t="shared" si="46"/>
        <v>4.7177410146683231E-2</v>
      </c>
      <c r="K89" s="6" t="str">
        <f t="shared" si="47"/>
        <v xml:space="preserve"> </v>
      </c>
      <c r="L89" s="41"/>
      <c r="M89" s="45">
        <f t="shared" si="48"/>
        <v>-0.37472035794183445</v>
      </c>
    </row>
    <row r="90" spans="1:13" ht="15" x14ac:dyDescent="0.25">
      <c r="A90" s="66" t="s">
        <v>119</v>
      </c>
      <c r="B90" s="67">
        <v>8.2100000000000006E-2</v>
      </c>
      <c r="C90" s="94">
        <f t="shared" si="42"/>
        <v>3.5417245016130375E-2</v>
      </c>
      <c r="E90" s="84">
        <v>7.1199999999999999E-2</v>
      </c>
      <c r="F90" s="69">
        <f t="shared" si="43"/>
        <v>3.3249839340743499E-2</v>
      </c>
      <c r="H90" s="45">
        <f t="shared" si="44"/>
        <v>-1.0900000000000007E-2</v>
      </c>
      <c r="I90" s="39">
        <f t="shared" si="45"/>
        <v>1.0900000000000007E-2</v>
      </c>
      <c r="J90" s="39">
        <f t="shared" si="46"/>
        <v>4.8452687842177558E-2</v>
      </c>
      <c r="K90" s="6" t="str">
        <f t="shared" si="47"/>
        <v xml:space="preserve"> </v>
      </c>
      <c r="L90" s="41"/>
      <c r="M90" s="45">
        <f t="shared" si="48"/>
        <v>-0.1327649208282583</v>
      </c>
    </row>
    <row r="91" spans="1:13" ht="15" x14ac:dyDescent="0.25">
      <c r="A91" s="66" t="s">
        <v>120</v>
      </c>
      <c r="B91" s="67">
        <v>3.5299999999999998E-2</v>
      </c>
      <c r="C91" s="94">
        <f t="shared" ref="C91:C96" si="49">SQRT((B91*(1-B91))/$B$85)*TINV(0.05,$B$85)</f>
        <v>2.3808333884204239E-2</v>
      </c>
      <c r="E91" s="84">
        <v>7.2800000000000004E-2</v>
      </c>
      <c r="F91" s="69">
        <f t="shared" ref="F91:F96" si="50">SQRT((E91*(1-E91))/$E$85)*TINV(0.05,$E$85)</f>
        <v>3.3592386010047923E-2</v>
      </c>
      <c r="H91" s="45">
        <f t="shared" ref="H91:H96" si="51">E91-B91</f>
        <v>3.7500000000000006E-2</v>
      </c>
      <c r="I91" s="39">
        <f t="shared" ref="I91:I96" si="52">(((H91)^2)^0.5)</f>
        <v>3.7500000000000006E-2</v>
      </c>
      <c r="J91" s="39">
        <f t="shared" ref="J91:J96" si="53">(((((1-B91)*B91)/B$85)+(((1-E91)*E91)/E$85))^0.5)*(TINV(0.05,B$85+E$85-1))</f>
        <v>4.1066480553023879E-2</v>
      </c>
      <c r="K91" s="6" t="str">
        <f t="shared" ref="K91:K96" si="54">IF(I91&gt;J91,"*"," ")</f>
        <v xml:space="preserve"> </v>
      </c>
      <c r="L91" s="41"/>
      <c r="M91" s="45">
        <f t="shared" ref="M91:M96" si="55">(E91-B91)/B91</f>
        <v>1.0623229461756376</v>
      </c>
    </row>
    <row r="92" spans="1:13" ht="15" x14ac:dyDescent="0.25">
      <c r="A92" s="66" t="s">
        <v>121</v>
      </c>
      <c r="B92" s="67">
        <v>0.1414</v>
      </c>
      <c r="C92" s="94">
        <f t="shared" si="49"/>
        <v>4.4953722384391916E-2</v>
      </c>
      <c r="E92" s="84">
        <v>0.15869999999999998</v>
      </c>
      <c r="F92" s="69">
        <f t="shared" si="50"/>
        <v>4.7244619851346724E-2</v>
      </c>
      <c r="H92" s="45">
        <f t="shared" si="51"/>
        <v>1.7299999999999982E-2</v>
      </c>
      <c r="I92" s="39">
        <f t="shared" si="52"/>
        <v>1.7299999999999982E-2</v>
      </c>
      <c r="J92" s="39">
        <f t="shared" si="53"/>
        <v>6.5044356309304177E-2</v>
      </c>
      <c r="K92" s="6" t="str">
        <f t="shared" si="54"/>
        <v xml:space="preserve"> </v>
      </c>
      <c r="L92" s="41"/>
      <c r="M92" s="45">
        <f t="shared" si="55"/>
        <v>0.12234794908062223</v>
      </c>
    </row>
    <row r="93" spans="1:13" ht="15" x14ac:dyDescent="0.25">
      <c r="A93" s="66" t="s">
        <v>122</v>
      </c>
      <c r="B93" s="67">
        <v>0.1012</v>
      </c>
      <c r="C93" s="94">
        <f t="shared" si="49"/>
        <v>3.89105438144111E-2</v>
      </c>
      <c r="E93" s="84">
        <v>7.7899999999999997E-2</v>
      </c>
      <c r="F93" s="69">
        <f t="shared" si="50"/>
        <v>3.4653427068570108E-2</v>
      </c>
      <c r="H93" s="45">
        <f t="shared" si="51"/>
        <v>-2.3300000000000001E-2</v>
      </c>
      <c r="I93" s="39">
        <f t="shared" si="52"/>
        <v>2.3300000000000001E-2</v>
      </c>
      <c r="J93" s="39">
        <f t="shared" si="53"/>
        <v>5.1969009599299232E-2</v>
      </c>
      <c r="K93" s="6" t="str">
        <f t="shared" si="54"/>
        <v xml:space="preserve"> </v>
      </c>
      <c r="L93" s="41"/>
      <c r="M93" s="45">
        <f t="shared" si="55"/>
        <v>-0.23023715415019763</v>
      </c>
    </row>
    <row r="94" spans="1:13" ht="15" x14ac:dyDescent="0.25">
      <c r="A94" s="66" t="s">
        <v>123</v>
      </c>
      <c r="B94" s="67">
        <v>7.8100000000000003E-2</v>
      </c>
      <c r="C94" s="94">
        <f t="shared" si="49"/>
        <v>3.461887390261123E-2</v>
      </c>
      <c r="E94" s="84">
        <v>8.9499999999999996E-2</v>
      </c>
      <c r="F94" s="69">
        <f t="shared" si="50"/>
        <v>3.6909651424136533E-2</v>
      </c>
      <c r="H94" s="45">
        <f t="shared" si="51"/>
        <v>1.1399999999999993E-2</v>
      </c>
      <c r="I94" s="39">
        <f t="shared" si="52"/>
        <v>1.1399999999999993E-2</v>
      </c>
      <c r="J94" s="39">
        <f t="shared" si="53"/>
        <v>5.0472438969303014E-2</v>
      </c>
      <c r="K94" s="6" t="str">
        <f t="shared" si="54"/>
        <v xml:space="preserve"> </v>
      </c>
      <c r="L94" s="41"/>
      <c r="M94" s="45">
        <f t="shared" si="55"/>
        <v>0.14596670934699094</v>
      </c>
    </row>
    <row r="95" spans="1:13" ht="15" x14ac:dyDescent="0.25">
      <c r="A95" s="66" t="s">
        <v>124</v>
      </c>
      <c r="B95" s="67">
        <v>0.1232</v>
      </c>
      <c r="C95" s="94">
        <f t="shared" si="49"/>
        <v>4.2403444543648104E-2</v>
      </c>
      <c r="E95" s="84">
        <v>0.184</v>
      </c>
      <c r="F95" s="69">
        <f t="shared" si="50"/>
        <v>5.0100544040245276E-2</v>
      </c>
      <c r="H95" s="45">
        <f t="shared" si="51"/>
        <v>6.0799999999999993E-2</v>
      </c>
      <c r="I95" s="39">
        <f t="shared" si="52"/>
        <v>6.0799999999999993E-2</v>
      </c>
      <c r="J95" s="39">
        <f t="shared" si="53"/>
        <v>6.5465221485690867E-2</v>
      </c>
      <c r="K95" s="6" t="str">
        <f t="shared" si="54"/>
        <v xml:space="preserve"> </v>
      </c>
      <c r="L95" s="41"/>
      <c r="M95" s="45">
        <f t="shared" si="55"/>
        <v>0.49350649350649345</v>
      </c>
    </row>
    <row r="96" spans="1:13" ht="15" x14ac:dyDescent="0.25">
      <c r="A96" s="66" t="s">
        <v>125</v>
      </c>
      <c r="B96" s="67">
        <v>7.0999999999999994E-2</v>
      </c>
      <c r="C96" s="94">
        <f t="shared" si="49"/>
        <v>3.3134661922535356E-2</v>
      </c>
      <c r="E96" s="84">
        <v>3.7499999999999999E-2</v>
      </c>
      <c r="F96" s="69">
        <f t="shared" si="50"/>
        <v>2.4564303463910361E-2</v>
      </c>
      <c r="H96" s="45">
        <f t="shared" si="51"/>
        <v>-3.3499999999999995E-2</v>
      </c>
      <c r="I96" s="39">
        <f t="shared" si="52"/>
        <v>3.3499999999999995E-2</v>
      </c>
      <c r="J96" s="39">
        <f t="shared" si="53"/>
        <v>4.1139686375002822E-2</v>
      </c>
      <c r="K96" s="6" t="str">
        <f t="shared" si="54"/>
        <v xml:space="preserve"> </v>
      </c>
      <c r="L96" s="41"/>
      <c r="M96" s="45">
        <f t="shared" si="55"/>
        <v>-0.47183098591549294</v>
      </c>
    </row>
    <row r="97" spans="1:13" ht="15" x14ac:dyDescent="0.25">
      <c r="A97" s="66" t="s">
        <v>129</v>
      </c>
      <c r="B97" s="67">
        <v>8.1500000000000003E-2</v>
      </c>
      <c r="C97" s="94">
        <f t="shared" si="42"/>
        <v>3.5299121501255269E-2</v>
      </c>
      <c r="E97" s="84">
        <v>9.4200000000000006E-2</v>
      </c>
      <c r="F97" s="69">
        <f t="shared" si="43"/>
        <v>3.7768528149149112E-2</v>
      </c>
      <c r="H97" s="45">
        <f t="shared" si="44"/>
        <v>1.2700000000000003E-2</v>
      </c>
      <c r="I97" s="39">
        <f t="shared" si="45"/>
        <v>1.2700000000000003E-2</v>
      </c>
      <c r="J97" s="39">
        <f t="shared" si="46"/>
        <v>5.1561484600148415E-2</v>
      </c>
      <c r="K97" s="6" t="str">
        <f t="shared" si="47"/>
        <v xml:space="preserve"> </v>
      </c>
      <c r="L97" s="41"/>
      <c r="M97" s="45">
        <f t="shared" si="48"/>
        <v>0.15582822085889575</v>
      </c>
    </row>
    <row r="98" spans="1:13" ht="15" x14ac:dyDescent="0.25">
      <c r="A98" s="66" t="s">
        <v>130</v>
      </c>
      <c r="B98" s="67">
        <v>0.2757</v>
      </c>
      <c r="C98" s="94">
        <f t="shared" si="42"/>
        <v>5.7653162905795127E-2</v>
      </c>
      <c r="E98" s="84">
        <v>0.31579999999999997</v>
      </c>
      <c r="F98" s="69">
        <f t="shared" si="43"/>
        <v>6.0101602075404471E-2</v>
      </c>
      <c r="H98" s="45">
        <f t="shared" si="44"/>
        <v>4.0099999999999969E-2</v>
      </c>
      <c r="I98" s="39">
        <f t="shared" si="45"/>
        <v>4.0099999999999969E-2</v>
      </c>
      <c r="J98" s="39">
        <f t="shared" si="46"/>
        <v>8.3066301277743781E-2</v>
      </c>
      <c r="K98" s="6" t="str">
        <f t="shared" si="47"/>
        <v xml:space="preserve"> </v>
      </c>
      <c r="L98" s="41"/>
      <c r="M98" s="45">
        <f t="shared" si="48"/>
        <v>0.14544795067101912</v>
      </c>
    </row>
    <row r="99" spans="1:13" ht="15" x14ac:dyDescent="0.25">
      <c r="A99" s="66" t="s">
        <v>131</v>
      </c>
      <c r="B99" s="67">
        <v>0.43810000000000004</v>
      </c>
      <c r="C99" s="94">
        <f t="shared" si="42"/>
        <v>6.4012038100839747E-2</v>
      </c>
      <c r="E99" s="84">
        <v>0.47020000000000001</v>
      </c>
      <c r="F99" s="69">
        <f t="shared" si="43"/>
        <v>6.4533577342694576E-2</v>
      </c>
      <c r="H99" s="45">
        <f t="shared" si="44"/>
        <v>3.2099999999999962E-2</v>
      </c>
      <c r="I99" s="39">
        <f t="shared" si="45"/>
        <v>3.2099999999999962E-2</v>
      </c>
      <c r="J99" s="39">
        <f t="shared" si="46"/>
        <v>9.0659543600594431E-2</v>
      </c>
      <c r="K99" s="6" t="str">
        <f t="shared" si="47"/>
        <v xml:space="preserve"> </v>
      </c>
      <c r="L99" s="41"/>
      <c r="M99" s="45">
        <f t="shared" si="48"/>
        <v>7.327094270714439E-2</v>
      </c>
    </row>
    <row r="100" spans="1:13" ht="15" x14ac:dyDescent="0.25">
      <c r="A100" s="70" t="s">
        <v>132</v>
      </c>
      <c r="B100" s="71">
        <v>0.28620000000000001</v>
      </c>
      <c r="C100" s="96">
        <f>SQRT((B100*(1-B100))/$B$85)*TINV(0.05,$B$85)</f>
        <v>5.8313431550224483E-2</v>
      </c>
      <c r="D100" s="73"/>
      <c r="E100" s="88">
        <v>0.214</v>
      </c>
      <c r="F100" s="74">
        <f>SQRT((E100*(1-E100))/$E$85)*TINV(0.05,$E$85)</f>
        <v>5.3028166435054043E-2</v>
      </c>
      <c r="G100" s="73"/>
      <c r="H100" s="49">
        <f t="shared" si="44"/>
        <v>-7.2200000000000014E-2</v>
      </c>
      <c r="I100" s="50">
        <f t="shared" si="45"/>
        <v>7.2200000000000014E-2</v>
      </c>
      <c r="J100" s="50">
        <f>(((((1-B100)*B100)/B$85)+(((1-E100)*E100)/E$85))^0.5)*(TINV(0.05,B$85+E$85-1))</f>
        <v>7.8613907908444788E-2</v>
      </c>
      <c r="K100" s="7" t="str">
        <f t="shared" si="47"/>
        <v xml:space="preserve"> </v>
      </c>
      <c r="L100" s="51"/>
      <c r="M100" s="49">
        <f t="shared" si="48"/>
        <v>-0.25227113906359194</v>
      </c>
    </row>
    <row r="102" spans="1:13" ht="15" x14ac:dyDescent="0.25">
      <c r="A102" s="62" t="s">
        <v>116</v>
      </c>
    </row>
    <row r="103" spans="1:13" x14ac:dyDescent="0.3">
      <c r="A103" s="62" t="s">
        <v>517</v>
      </c>
    </row>
    <row r="105" spans="1:13" ht="48" x14ac:dyDescent="0.25">
      <c r="A105" s="20"/>
      <c r="B105" s="21"/>
      <c r="C105" s="22"/>
      <c r="D105" s="22"/>
      <c r="E105" s="23"/>
      <c r="F105" s="27"/>
      <c r="G105" s="24"/>
      <c r="H105" s="25" t="s">
        <v>6</v>
      </c>
      <c r="I105" s="26" t="s">
        <v>19</v>
      </c>
      <c r="J105" s="26" t="s">
        <v>20</v>
      </c>
      <c r="K105" s="25" t="s">
        <v>7</v>
      </c>
      <c r="L105" s="25"/>
      <c r="M105" s="5" t="s">
        <v>8</v>
      </c>
    </row>
    <row r="106" spans="1:13" ht="46.5" customHeight="1" x14ac:dyDescent="0.25">
      <c r="A106" s="30"/>
      <c r="B106" s="31" t="s">
        <v>62</v>
      </c>
      <c r="C106" s="32" t="s">
        <v>9</v>
      </c>
      <c r="D106" s="32"/>
      <c r="E106" s="31" t="s">
        <v>63</v>
      </c>
      <c r="F106" s="35" t="s">
        <v>9</v>
      </c>
      <c r="G106" s="33"/>
      <c r="H106" s="33" t="s">
        <v>10</v>
      </c>
      <c r="I106" s="34"/>
      <c r="J106" s="34"/>
      <c r="K106" s="33" t="s">
        <v>10</v>
      </c>
      <c r="L106" s="33"/>
      <c r="M106" s="33" t="s">
        <v>10</v>
      </c>
    </row>
    <row r="107" spans="1:13" ht="15" x14ac:dyDescent="0.25">
      <c r="A107" s="63" t="s">
        <v>11</v>
      </c>
      <c r="B107" s="86">
        <v>267</v>
      </c>
      <c r="C107" s="59"/>
      <c r="E107" s="65">
        <v>265</v>
      </c>
    </row>
    <row r="108" spans="1:13" ht="15" x14ac:dyDescent="0.25">
      <c r="A108" s="63" t="s">
        <v>12</v>
      </c>
      <c r="B108" s="86">
        <v>238</v>
      </c>
      <c r="C108" s="59"/>
      <c r="E108" s="65">
        <v>239.3</v>
      </c>
    </row>
    <row r="110" spans="1:13" ht="15" x14ac:dyDescent="0.25">
      <c r="A110" s="66" t="s">
        <v>128</v>
      </c>
      <c r="B110" s="67">
        <v>9.2600000000000002E-2</v>
      </c>
      <c r="C110" s="94">
        <f>SQRT((B110*(1-B110))/$B$108*TINV(0.05,$B$108))</f>
        <v>2.6372267934831748E-2</v>
      </c>
      <c r="E110" s="84">
        <v>6.54E-2</v>
      </c>
      <c r="F110" s="69">
        <f>SQRT((E110*(1-E110))/$E$108)*TINV(0.05,$E$108)</f>
        <v>3.1483519887975472E-2</v>
      </c>
      <c r="H110" s="45">
        <f>E110-B110</f>
        <v>-2.7200000000000002E-2</v>
      </c>
      <c r="I110" s="39">
        <f>(((H110)^2)^0.5)</f>
        <v>2.7200000000000002E-2</v>
      </c>
      <c r="J110" s="39">
        <f>(((((1-B110)*B110)/B$108)+(((1-E110)*E110)/E$108))^0.5)*(TINV(0.05,B$108+E$108-1))</f>
        <v>4.8470065205561276E-2</v>
      </c>
      <c r="K110" s="6" t="str">
        <f>IF(I110&gt;J110,"*"," ")</f>
        <v xml:space="preserve"> </v>
      </c>
      <c r="L110" s="41"/>
      <c r="M110" s="45">
        <f>(E110-B110)/B110</f>
        <v>-0.29373650107991361</v>
      </c>
    </row>
    <row r="111" spans="1:13" ht="15" x14ac:dyDescent="0.25">
      <c r="A111" s="66" t="s">
        <v>117</v>
      </c>
      <c r="B111" s="67">
        <v>3.2500000000000001E-2</v>
      </c>
      <c r="C111" s="94">
        <f t="shared" ref="C111:C122" si="56">SQRT((B111*(1-B111))/$B$108*TINV(0.05,$B$108))</f>
        <v>1.6132800597618142E-2</v>
      </c>
      <c r="E111" s="84">
        <v>3.7999999999999999E-2</v>
      </c>
      <c r="F111" s="69">
        <f t="shared" ref="F111:F122" si="57">SQRT((E111*(1-E111))/$E$108)*TINV(0.05,$E$108)</f>
        <v>2.4347863188150909E-2</v>
      </c>
      <c r="H111" s="45">
        <f t="shared" ref="H111:H123" si="58">E111-B111</f>
        <v>5.4999999999999979E-3</v>
      </c>
      <c r="I111" s="39">
        <f t="shared" ref="I111:I123" si="59">(((H111)^2)^0.5)</f>
        <v>5.4999999999999979E-3</v>
      </c>
      <c r="J111" s="39">
        <f t="shared" ref="J111:J122" si="60">(((((1-B111)*B111)/B$108)+(((1-E111)*E111)/E$108))^0.5)*(TINV(0.05,B$108+E$108-1))</f>
        <v>3.3165293520638205E-2</v>
      </c>
      <c r="K111" s="6"/>
      <c r="L111" s="41"/>
      <c r="M111" s="45">
        <f t="shared" ref="M111:M123" si="61">(E111-B111)/B111</f>
        <v>0.16923076923076916</v>
      </c>
    </row>
    <row r="112" spans="1:13" ht="15" x14ac:dyDescent="0.25">
      <c r="A112" s="66" t="s">
        <v>118</v>
      </c>
      <c r="B112" s="67">
        <v>6.8199999999999997E-2</v>
      </c>
      <c r="C112" s="94">
        <f t="shared" si="56"/>
        <v>2.2934862405265245E-2</v>
      </c>
      <c r="E112" s="84">
        <v>5.5399999999999998E-2</v>
      </c>
      <c r="F112" s="69">
        <f t="shared" si="57"/>
        <v>2.9131333923482747E-2</v>
      </c>
      <c r="H112" s="45">
        <f t="shared" si="58"/>
        <v>-1.2799999999999999E-2</v>
      </c>
      <c r="I112" s="39">
        <f t="shared" si="59"/>
        <v>1.2799999999999999E-2</v>
      </c>
      <c r="J112" s="39">
        <f t="shared" si="60"/>
        <v>4.3304736162011637E-2</v>
      </c>
      <c r="K112" s="6"/>
      <c r="L112" s="41"/>
      <c r="M112" s="45">
        <f t="shared" si="61"/>
        <v>-0.18768328445747801</v>
      </c>
    </row>
    <row r="113" spans="1:13" ht="15" x14ac:dyDescent="0.25">
      <c r="A113" s="66" t="s">
        <v>119</v>
      </c>
      <c r="B113" s="67">
        <v>5.1200000000000002E-2</v>
      </c>
      <c r="C113" s="94">
        <f t="shared" ref="C113:C118" si="62">SQRT((B113*(1-B113))/$B$108*TINV(0.05,$B$108))</f>
        <v>2.0052333413870218E-2</v>
      </c>
      <c r="E113" s="84">
        <v>5.8700000000000002E-2</v>
      </c>
      <c r="F113" s="69">
        <f t="shared" ref="F113:F118" si="63">SQRT((E113*(1-E113))/$E$108)*TINV(0.05,$E$108)</f>
        <v>2.9933989253353204E-2</v>
      </c>
      <c r="H113" s="45">
        <f t="shared" ref="H113:H118" si="64">E113-B113</f>
        <v>7.4999999999999997E-3</v>
      </c>
      <c r="I113" s="39">
        <f t="shared" ref="I113:I118" si="65">(((H113)^2)^0.5)</f>
        <v>7.4999999999999997E-3</v>
      </c>
      <c r="J113" s="39">
        <f t="shared" ref="J113:J118" si="66">(((((1-B113)*B113)/B$108)+(((1-E113)*E113)/E$108))^0.5)*(TINV(0.05,B$108+E$108-1))</f>
        <v>4.0983029313578168E-2</v>
      </c>
      <c r="K113" s="6"/>
      <c r="L113" s="41"/>
      <c r="M113" s="45">
        <f t="shared" ref="M113:M118" si="67">(E113-B113)/B113</f>
        <v>0.146484375</v>
      </c>
    </row>
    <row r="114" spans="1:13" ht="15" x14ac:dyDescent="0.25">
      <c r="A114" s="66" t="s">
        <v>120</v>
      </c>
      <c r="B114" s="67">
        <v>3.9300000000000002E-2</v>
      </c>
      <c r="C114" s="94">
        <f t="shared" si="62"/>
        <v>1.7677985328810583E-2</v>
      </c>
      <c r="E114" s="84">
        <v>4.7599999999999996E-2</v>
      </c>
      <c r="F114" s="69">
        <f t="shared" si="63"/>
        <v>2.7114068453981652E-2</v>
      </c>
      <c r="H114" s="45">
        <f t="shared" si="64"/>
        <v>8.2999999999999949E-3</v>
      </c>
      <c r="I114" s="39">
        <f t="shared" si="65"/>
        <v>8.2999999999999949E-3</v>
      </c>
      <c r="J114" s="39">
        <f t="shared" si="66"/>
        <v>3.6660166239175375E-2</v>
      </c>
      <c r="K114" s="6"/>
      <c r="L114" s="41"/>
      <c r="M114" s="45">
        <f t="shared" si="67"/>
        <v>0.21119592875318052</v>
      </c>
    </row>
    <row r="115" spans="1:13" ht="15" x14ac:dyDescent="0.25">
      <c r="A115" s="66" t="s">
        <v>121</v>
      </c>
      <c r="B115" s="67">
        <v>0.15539999999999998</v>
      </c>
      <c r="C115" s="94">
        <f t="shared" si="62"/>
        <v>3.2960488858306172E-2</v>
      </c>
      <c r="E115" s="84">
        <v>0.19889999999999999</v>
      </c>
      <c r="F115" s="69">
        <f t="shared" si="63"/>
        <v>5.0832594403158363E-2</v>
      </c>
      <c r="H115" s="45">
        <f t="shared" si="64"/>
        <v>4.3500000000000011E-2</v>
      </c>
      <c r="I115" s="39">
        <f t="shared" si="65"/>
        <v>4.3500000000000011E-2</v>
      </c>
      <c r="J115" s="39">
        <f t="shared" si="66"/>
        <v>6.8557904923012475E-2</v>
      </c>
      <c r="K115" s="6"/>
      <c r="L115" s="41"/>
      <c r="M115" s="45">
        <f t="shared" si="67"/>
        <v>0.27992277992278003</v>
      </c>
    </row>
    <row r="116" spans="1:13" ht="15" x14ac:dyDescent="0.25">
      <c r="A116" s="66" t="s">
        <v>122</v>
      </c>
      <c r="B116" s="67">
        <v>6.1799999999999994E-2</v>
      </c>
      <c r="C116" s="94">
        <f t="shared" si="62"/>
        <v>2.1907082837233929E-2</v>
      </c>
      <c r="E116" s="84">
        <v>5.3899999999999997E-2</v>
      </c>
      <c r="F116" s="69">
        <f t="shared" si="63"/>
        <v>2.8757055942379709E-2</v>
      </c>
      <c r="H116" s="45">
        <f t="shared" si="64"/>
        <v>-7.8999999999999973E-3</v>
      </c>
      <c r="I116" s="39">
        <f t="shared" si="65"/>
        <v>7.8999999999999973E-3</v>
      </c>
      <c r="J116" s="39">
        <f t="shared" si="66"/>
        <v>4.1993019333840628E-2</v>
      </c>
      <c r="K116" s="6"/>
      <c r="L116" s="41"/>
      <c r="M116" s="45">
        <f t="shared" si="67"/>
        <v>-0.12783171521035597</v>
      </c>
    </row>
    <row r="117" spans="1:13" ht="15" x14ac:dyDescent="0.25">
      <c r="A117" s="66" t="s">
        <v>123</v>
      </c>
      <c r="B117" s="67">
        <v>0.11840000000000001</v>
      </c>
      <c r="C117" s="94">
        <f t="shared" si="62"/>
        <v>2.9393698863553211E-2</v>
      </c>
      <c r="E117" s="84">
        <v>0.1525</v>
      </c>
      <c r="F117" s="69">
        <f t="shared" si="63"/>
        <v>4.5781107410008924E-2</v>
      </c>
      <c r="H117" s="45">
        <f t="shared" si="64"/>
        <v>3.4099999999999991E-2</v>
      </c>
      <c r="I117" s="39">
        <f t="shared" si="65"/>
        <v>3.4099999999999991E-2</v>
      </c>
      <c r="J117" s="39">
        <f t="shared" si="66"/>
        <v>6.1471178671933559E-2</v>
      </c>
      <c r="K117" s="6"/>
      <c r="L117" s="41"/>
      <c r="M117" s="45">
        <f t="shared" si="67"/>
        <v>0.28800675675675669</v>
      </c>
    </row>
    <row r="118" spans="1:13" ht="15" x14ac:dyDescent="0.25">
      <c r="A118" s="66" t="s">
        <v>124</v>
      </c>
      <c r="B118" s="67">
        <v>0.19699999999999998</v>
      </c>
      <c r="C118" s="94">
        <f t="shared" si="62"/>
        <v>3.6185408878515346E-2</v>
      </c>
      <c r="E118" s="84">
        <v>0.1714</v>
      </c>
      <c r="F118" s="69">
        <f t="shared" si="63"/>
        <v>4.7990954935407497E-2</v>
      </c>
      <c r="H118" s="45">
        <f t="shared" si="64"/>
        <v>-2.5599999999999984E-2</v>
      </c>
      <c r="I118" s="39">
        <f t="shared" si="65"/>
        <v>2.5599999999999984E-2</v>
      </c>
      <c r="J118" s="39">
        <f t="shared" si="66"/>
        <v>6.9698155247657989E-2</v>
      </c>
      <c r="K118" s="6"/>
      <c r="L118" s="41"/>
      <c r="M118" s="45">
        <f t="shared" si="67"/>
        <v>-0.12994923857868013</v>
      </c>
    </row>
    <row r="119" spans="1:13" ht="15" x14ac:dyDescent="0.25">
      <c r="A119" s="66" t="s">
        <v>125</v>
      </c>
      <c r="B119" s="67">
        <v>7.0199999999999999E-2</v>
      </c>
      <c r="C119" s="94">
        <f t="shared" si="56"/>
        <v>2.3243735543171867E-2</v>
      </c>
      <c r="E119" s="84">
        <v>4.9699999999999994E-2</v>
      </c>
      <c r="F119" s="69">
        <f t="shared" si="57"/>
        <v>2.7675155989667133E-2</v>
      </c>
      <c r="H119" s="45">
        <f t="shared" si="58"/>
        <v>-2.0500000000000004E-2</v>
      </c>
      <c r="I119" s="39">
        <f t="shared" si="59"/>
        <v>2.0500000000000004E-2</v>
      </c>
      <c r="J119" s="39">
        <f t="shared" si="60"/>
        <v>4.2672624575619246E-2</v>
      </c>
      <c r="K119" s="6"/>
      <c r="L119" s="41"/>
      <c r="M119" s="45">
        <f t="shared" si="61"/>
        <v>-0.29202279202279208</v>
      </c>
    </row>
    <row r="120" spans="1:13" ht="15" x14ac:dyDescent="0.25">
      <c r="A120" s="66" t="s">
        <v>129</v>
      </c>
      <c r="B120" s="67">
        <v>0.11349999999999999</v>
      </c>
      <c r="C120" s="94">
        <f t="shared" si="56"/>
        <v>2.885890837535374E-2</v>
      </c>
      <c r="E120" s="84">
        <v>0.1085</v>
      </c>
      <c r="F120" s="69">
        <f t="shared" si="57"/>
        <v>3.9605642343951294E-2</v>
      </c>
      <c r="H120" s="45">
        <f t="shared" si="58"/>
        <v>-4.9999999999999906E-3</v>
      </c>
      <c r="I120" s="39">
        <f t="shared" si="59"/>
        <v>4.9999999999999906E-3</v>
      </c>
      <c r="J120" s="39">
        <f t="shared" si="60"/>
        <v>5.6506697732831103E-2</v>
      </c>
      <c r="K120" s="6"/>
      <c r="L120" s="41"/>
      <c r="M120" s="45">
        <f t="shared" si="61"/>
        <v>-4.4052863436123267E-2</v>
      </c>
    </row>
    <row r="121" spans="1:13" ht="15" x14ac:dyDescent="0.25">
      <c r="A121" s="66" t="s">
        <v>130</v>
      </c>
      <c r="B121" s="67">
        <v>0.38060000000000005</v>
      </c>
      <c r="C121" s="94">
        <f t="shared" si="56"/>
        <v>4.4173579336091784E-2</v>
      </c>
      <c r="E121" s="84">
        <v>0.32950000000000002</v>
      </c>
      <c r="F121" s="69">
        <f t="shared" si="57"/>
        <v>5.985612792008526E-2</v>
      </c>
      <c r="H121" s="45">
        <f t="shared" si="58"/>
        <v>-5.1100000000000034E-2</v>
      </c>
      <c r="I121" s="39">
        <f t="shared" si="59"/>
        <v>5.1100000000000034E-2</v>
      </c>
      <c r="J121" s="39">
        <f t="shared" si="60"/>
        <v>8.5960056786529279E-2</v>
      </c>
      <c r="K121" s="6"/>
      <c r="L121" s="41"/>
      <c r="M121" s="45">
        <f t="shared" si="61"/>
        <v>-0.13426169206516034</v>
      </c>
    </row>
    <row r="122" spans="1:13" ht="15" x14ac:dyDescent="0.25">
      <c r="A122" s="66" t="s">
        <v>131</v>
      </c>
      <c r="B122" s="67">
        <v>0.42609999999999998</v>
      </c>
      <c r="C122" s="94">
        <f t="shared" si="56"/>
        <v>4.4990050233058305E-2</v>
      </c>
      <c r="E122" s="84">
        <v>0.51170000000000004</v>
      </c>
      <c r="F122" s="69">
        <f t="shared" si="57"/>
        <v>6.3655009760070075E-2</v>
      </c>
      <c r="H122" s="45">
        <f t="shared" si="58"/>
        <v>8.5600000000000065E-2</v>
      </c>
      <c r="I122" s="39">
        <f t="shared" si="59"/>
        <v>8.5600000000000065E-2</v>
      </c>
      <c r="J122" s="39">
        <f t="shared" si="60"/>
        <v>8.9435173167322468E-2</v>
      </c>
      <c r="K122" s="6" t="str">
        <f t="shared" ref="K122:K123" si="68">IF(I122&gt;J122,"*"," ")</f>
        <v xml:space="preserve"> </v>
      </c>
      <c r="L122" s="41"/>
      <c r="M122" s="45">
        <f t="shared" si="61"/>
        <v>0.20089180943440524</v>
      </c>
    </row>
    <row r="123" spans="1:13" ht="15" x14ac:dyDescent="0.25">
      <c r="A123" s="70" t="s">
        <v>132</v>
      </c>
      <c r="B123" s="71">
        <v>0.19329999999999997</v>
      </c>
      <c r="C123" s="96">
        <f>SQRT((B123*(1-B123))/$B$108*TINV(0.05,$B$108))</f>
        <v>3.592647057306151E-2</v>
      </c>
      <c r="D123" s="73"/>
      <c r="E123" s="88">
        <v>0.1588</v>
      </c>
      <c r="F123" s="74">
        <f>SQRT((E123*(1-E123))/$E$108)*TINV(0.05,$E$108)</f>
        <v>4.6543217181643261E-2</v>
      </c>
      <c r="G123" s="73"/>
      <c r="H123" s="49">
        <f t="shared" si="58"/>
        <v>-3.4499999999999975E-2</v>
      </c>
      <c r="I123" s="50">
        <f t="shared" si="59"/>
        <v>3.4499999999999975E-2</v>
      </c>
      <c r="J123" s="50">
        <f>(((((1-B123)*B123)/B$108)+(((1-E123)*E123)/E$108))^0.5)*(TINV(0.05,B$108+E$108-1))</f>
        <v>6.8447541078866622E-2</v>
      </c>
      <c r="K123" s="7" t="str">
        <f t="shared" si="68"/>
        <v xml:space="preserve"> </v>
      </c>
      <c r="L123" s="51"/>
      <c r="M123" s="49">
        <f t="shared" si="61"/>
        <v>-0.17847904811174331</v>
      </c>
    </row>
    <row r="125" spans="1:13" ht="15" x14ac:dyDescent="0.25">
      <c r="A125" s="62" t="s">
        <v>116</v>
      </c>
    </row>
    <row r="126" spans="1:13" ht="30" customHeight="1" x14ac:dyDescent="0.3">
      <c r="A126" s="62" t="s">
        <v>518</v>
      </c>
    </row>
    <row r="128" spans="1:13" ht="48" x14ac:dyDescent="0.25">
      <c r="A128" s="20"/>
      <c r="B128" s="21"/>
      <c r="C128" s="22"/>
      <c r="D128" s="22"/>
      <c r="E128" s="23"/>
      <c r="F128" s="27"/>
      <c r="G128" s="24"/>
      <c r="H128" s="25" t="s">
        <v>6</v>
      </c>
      <c r="I128" s="26" t="s">
        <v>19</v>
      </c>
      <c r="J128" s="26" t="s">
        <v>20</v>
      </c>
      <c r="K128" s="25" t="s">
        <v>7</v>
      </c>
      <c r="L128" s="25"/>
      <c r="M128" s="5" t="s">
        <v>8</v>
      </c>
    </row>
    <row r="129" spans="1:13" ht="45.75" customHeight="1" x14ac:dyDescent="0.25">
      <c r="A129" s="30"/>
      <c r="B129" s="31" t="s">
        <v>62</v>
      </c>
      <c r="C129" s="32" t="s">
        <v>9</v>
      </c>
      <c r="D129" s="32"/>
      <c r="E129" s="31" t="s">
        <v>63</v>
      </c>
      <c r="F129" s="35" t="s">
        <v>9</v>
      </c>
      <c r="G129" s="33"/>
      <c r="H129" s="33" t="s">
        <v>10</v>
      </c>
      <c r="I129" s="34"/>
      <c r="J129" s="34"/>
      <c r="K129" s="33" t="s">
        <v>10</v>
      </c>
      <c r="L129" s="33"/>
      <c r="M129" s="33" t="s">
        <v>10</v>
      </c>
    </row>
    <row r="130" spans="1:13" ht="15" x14ac:dyDescent="0.25">
      <c r="A130" s="63" t="s">
        <v>11</v>
      </c>
      <c r="B130" s="86">
        <v>134</v>
      </c>
      <c r="C130" s="59"/>
      <c r="E130" s="65">
        <v>146</v>
      </c>
    </row>
    <row r="131" spans="1:13" ht="15" x14ac:dyDescent="0.25">
      <c r="A131" s="63" t="s">
        <v>12</v>
      </c>
      <c r="B131" s="86">
        <v>130.30000000000001</v>
      </c>
      <c r="C131" s="59"/>
      <c r="E131" s="65">
        <v>142</v>
      </c>
    </row>
    <row r="133" spans="1:13" ht="15" x14ac:dyDescent="0.25">
      <c r="A133" s="66" t="s">
        <v>128</v>
      </c>
      <c r="B133" s="67">
        <v>6.8400000000000002E-2</v>
      </c>
      <c r="C133" s="94">
        <f>SQRT((B133*(1-B133))/$B$131*TINV(0.05,$B$131))</f>
        <v>3.1104661820620983E-2</v>
      </c>
      <c r="E133" s="84">
        <v>3.3300000000000003E-2</v>
      </c>
      <c r="F133" s="119">
        <f>SQRT((E133*(1-E133))/$E$131)*TINV(0.05,$E$131)</f>
        <v>2.9763839331309792E-2</v>
      </c>
      <c r="H133" s="45">
        <f>E133-B133</f>
        <v>-3.5099999999999999E-2</v>
      </c>
      <c r="I133" s="39">
        <f>(((H133)^2)^0.5)</f>
        <v>3.5099999999999999E-2</v>
      </c>
      <c r="J133" s="39">
        <f>(((((1-B133)*B133)/B$131)+(((1-E133)*E133)/E$131))^0.5)*(TINV(0.05,B$131+E$131-1))</f>
        <v>5.2670554415266052E-2</v>
      </c>
      <c r="K133" s="6" t="str">
        <f>IF(I133&gt;J133,"*"," ")</f>
        <v xml:space="preserve"> </v>
      </c>
      <c r="L133" s="41"/>
      <c r="M133" s="45">
        <f>(E133-B133)/B133</f>
        <v>-0.51315789473684204</v>
      </c>
    </row>
    <row r="134" spans="1:13" ht="15" x14ac:dyDescent="0.25">
      <c r="A134" s="66" t="s">
        <v>117</v>
      </c>
      <c r="B134" s="67">
        <v>1.52E-2</v>
      </c>
      <c r="C134" s="94">
        <f t="shared" ref="C134:C145" si="69">SQRT((B134*(1-B134))/$B$131*TINV(0.05,$B$131))</f>
        <v>1.5075735423915907E-2</v>
      </c>
      <c r="E134" s="84">
        <v>1.4999999999999999E-2</v>
      </c>
      <c r="F134" s="119">
        <f t="shared" ref="F134:F145" si="70">SQRT((E134*(1-E134))/$E$131)*TINV(0.05,$E$131)</f>
        <v>2.0164372898735138E-2</v>
      </c>
      <c r="H134" s="45">
        <f t="shared" ref="H134:H146" si="71">E134-B134</f>
        <v>-2.0000000000000052E-4</v>
      </c>
      <c r="I134" s="39">
        <f t="shared" ref="I134:I146" si="72">(((H134)^2)^0.5)</f>
        <v>2.0000000000000052E-4</v>
      </c>
      <c r="J134" s="39">
        <f t="shared" ref="J134:J145" si="73">(((((1-B134)*B134)/B$131)+(((1-E134)*E134)/E$131))^0.5)*(TINV(0.05,B$131+E$131-1))</f>
        <v>2.9130278366242386E-2</v>
      </c>
      <c r="K134" s="6" t="str">
        <f t="shared" ref="K134:K146" si="74">IF(I134&gt;J134,"*"," ")</f>
        <v xml:space="preserve"> </v>
      </c>
      <c r="L134" s="41"/>
      <c r="M134" s="45">
        <f t="shared" ref="M134:M146" si="75">(E134-B134)/B134</f>
        <v>-1.3157894736842139E-2</v>
      </c>
    </row>
    <row r="135" spans="1:13" ht="15" x14ac:dyDescent="0.25">
      <c r="A135" s="66" t="s">
        <v>118</v>
      </c>
      <c r="B135" s="67">
        <v>7.1099999999999997E-2</v>
      </c>
      <c r="C135" s="94">
        <f t="shared" si="69"/>
        <v>3.1666639277239991E-2</v>
      </c>
      <c r="E135" s="84">
        <v>0.10369999999999999</v>
      </c>
      <c r="F135" s="119">
        <f t="shared" si="70"/>
        <v>5.0575135134031057E-2</v>
      </c>
      <c r="H135" s="45">
        <f t="shared" si="71"/>
        <v>3.259999999999999E-2</v>
      </c>
      <c r="I135" s="39">
        <f t="shared" si="72"/>
        <v>3.259999999999999E-2</v>
      </c>
      <c r="J135" s="39">
        <f t="shared" si="73"/>
        <v>6.7094413098451822E-2</v>
      </c>
      <c r="K135" s="6" t="str">
        <f t="shared" si="74"/>
        <v xml:space="preserve"> </v>
      </c>
      <c r="L135" s="41"/>
      <c r="M135" s="45">
        <f t="shared" si="75"/>
        <v>0.45850914205344573</v>
      </c>
    </row>
    <row r="136" spans="1:13" ht="15" x14ac:dyDescent="0.25">
      <c r="A136" s="66" t="s">
        <v>119</v>
      </c>
      <c r="B136" s="67">
        <v>5.91E-2</v>
      </c>
      <c r="C136" s="94">
        <f t="shared" ref="C136:C141" si="76">SQRT((B136*(1-B136))/$B$131*TINV(0.05,$B$131))</f>
        <v>2.9056825672691994E-2</v>
      </c>
      <c r="E136" s="84">
        <v>4.7E-2</v>
      </c>
      <c r="F136" s="119">
        <f t="shared" ref="F136:F141" si="77">SQRT((E136*(1-E136))/$E$131)*TINV(0.05,$E$131)</f>
        <v>3.51088298279809E-2</v>
      </c>
      <c r="H136" s="45">
        <f t="shared" ref="H136:H141" si="78">E136-B136</f>
        <v>-1.21E-2</v>
      </c>
      <c r="I136" s="39">
        <f t="shared" ref="I136:I141" si="79">(((H136)^2)^0.5)</f>
        <v>1.21E-2</v>
      </c>
      <c r="J136" s="39">
        <f t="shared" ref="J136:J141" si="80">(((((1-B136)*B136)/B$131)+(((1-E136)*E136)/E$131))^0.5)*(TINV(0.05,B$131+E$131-1))</f>
        <v>5.3635236802637168E-2</v>
      </c>
      <c r="K136" s="6" t="str">
        <f t="shared" ref="K136:K141" si="81">IF(I136&gt;J136,"*"," ")</f>
        <v xml:space="preserve"> </v>
      </c>
      <c r="L136" s="41"/>
      <c r="M136" s="45">
        <f t="shared" ref="M136:M141" si="82">(E136-B136)/B136</f>
        <v>-0.20473773265651438</v>
      </c>
    </row>
    <row r="137" spans="1:13" ht="15" x14ac:dyDescent="0.25">
      <c r="A137" s="66" t="s">
        <v>120</v>
      </c>
      <c r="B137" s="67">
        <v>6.4100000000000004E-2</v>
      </c>
      <c r="C137" s="94">
        <f t="shared" si="76"/>
        <v>3.0180500074872406E-2</v>
      </c>
      <c r="E137" s="84">
        <v>3.6000000000000004E-2</v>
      </c>
      <c r="F137" s="119">
        <f t="shared" si="77"/>
        <v>3.0903718755513711E-2</v>
      </c>
      <c r="H137" s="45">
        <f t="shared" si="78"/>
        <v>-2.81E-2</v>
      </c>
      <c r="I137" s="39">
        <f t="shared" si="79"/>
        <v>2.81E-2</v>
      </c>
      <c r="J137" s="39">
        <f t="shared" si="80"/>
        <v>5.2266775254253064E-2</v>
      </c>
      <c r="K137" s="6" t="str">
        <f t="shared" si="81"/>
        <v xml:space="preserve"> </v>
      </c>
      <c r="L137" s="41"/>
      <c r="M137" s="45">
        <f t="shared" si="82"/>
        <v>-0.43837753510140404</v>
      </c>
    </row>
    <row r="138" spans="1:13" ht="15" x14ac:dyDescent="0.25">
      <c r="A138" s="66" t="s">
        <v>121</v>
      </c>
      <c r="B138" s="67">
        <v>0.13949999999999999</v>
      </c>
      <c r="C138" s="94">
        <f t="shared" si="76"/>
        <v>4.2691875502037825E-2</v>
      </c>
      <c r="E138" s="84">
        <v>0.16170000000000001</v>
      </c>
      <c r="F138" s="119">
        <f t="shared" si="77"/>
        <v>6.1076721739122576E-2</v>
      </c>
      <c r="H138" s="45">
        <f t="shared" si="78"/>
        <v>2.2200000000000025E-2</v>
      </c>
      <c r="I138" s="39">
        <f t="shared" si="79"/>
        <v>2.2200000000000025E-2</v>
      </c>
      <c r="J138" s="39">
        <f t="shared" si="80"/>
        <v>8.526910836598503E-2</v>
      </c>
      <c r="K138" s="6" t="str">
        <f t="shared" si="81"/>
        <v xml:space="preserve"> </v>
      </c>
      <c r="L138" s="41"/>
      <c r="M138" s="45">
        <f t="shared" si="82"/>
        <v>0.15913978494623676</v>
      </c>
    </row>
    <row r="139" spans="1:13" ht="15" x14ac:dyDescent="0.25">
      <c r="A139" s="66" t="s">
        <v>122</v>
      </c>
      <c r="B139" s="67">
        <v>6.0700000000000004E-2</v>
      </c>
      <c r="C139" s="94">
        <f t="shared" si="76"/>
        <v>2.9422474819197818E-2</v>
      </c>
      <c r="E139" s="84">
        <v>7.8600000000000003E-2</v>
      </c>
      <c r="F139" s="119">
        <f t="shared" si="77"/>
        <v>4.4643306433124523E-2</v>
      </c>
      <c r="H139" s="45">
        <f t="shared" si="78"/>
        <v>1.7899999999999999E-2</v>
      </c>
      <c r="I139" s="39">
        <f t="shared" si="79"/>
        <v>1.7899999999999999E-2</v>
      </c>
      <c r="J139" s="39">
        <f t="shared" si="80"/>
        <v>6.0603980783430329E-2</v>
      </c>
      <c r="K139" s="6" t="str">
        <f t="shared" si="81"/>
        <v xml:space="preserve"> </v>
      </c>
      <c r="L139" s="41"/>
      <c r="M139" s="45">
        <f t="shared" si="82"/>
        <v>0.2948929159802306</v>
      </c>
    </row>
    <row r="140" spans="1:13" ht="15" x14ac:dyDescent="0.25">
      <c r="A140" s="66" t="s">
        <v>123</v>
      </c>
      <c r="B140" s="67">
        <v>9.1300000000000006E-2</v>
      </c>
      <c r="C140" s="94">
        <f t="shared" si="76"/>
        <v>3.5491826181176502E-2</v>
      </c>
      <c r="E140" s="84">
        <v>0.17510000000000001</v>
      </c>
      <c r="F140" s="119">
        <f t="shared" si="77"/>
        <v>6.3047039800892546E-2</v>
      </c>
      <c r="H140" s="45">
        <f t="shared" si="78"/>
        <v>8.3799999999999999E-2</v>
      </c>
      <c r="I140" s="39">
        <f t="shared" si="79"/>
        <v>8.3799999999999999E-2</v>
      </c>
      <c r="J140" s="39">
        <f t="shared" si="80"/>
        <v>8.006573167431788E-2</v>
      </c>
      <c r="K140" s="36" t="str">
        <f t="shared" si="81"/>
        <v>*</v>
      </c>
      <c r="L140" s="41"/>
      <c r="M140" s="45">
        <f t="shared" si="82"/>
        <v>0.91785323110624306</v>
      </c>
    </row>
    <row r="141" spans="1:13" ht="15" x14ac:dyDescent="0.25">
      <c r="A141" s="66" t="s">
        <v>124</v>
      </c>
      <c r="B141" s="67">
        <v>0.17859999999999998</v>
      </c>
      <c r="C141" s="94">
        <f t="shared" si="76"/>
        <v>4.7195519365284072E-2</v>
      </c>
      <c r="E141" s="84">
        <v>0.16140000000000002</v>
      </c>
      <c r="F141" s="119">
        <f t="shared" si="77"/>
        <v>6.1030955550153483E-2</v>
      </c>
      <c r="H141" s="45">
        <f t="shared" si="78"/>
        <v>-1.7199999999999965E-2</v>
      </c>
      <c r="I141" s="39">
        <f t="shared" si="79"/>
        <v>1.7199999999999965E-2</v>
      </c>
      <c r="J141" s="39">
        <f t="shared" si="80"/>
        <v>8.9768559867961908E-2</v>
      </c>
      <c r="K141" s="6" t="str">
        <f t="shared" si="81"/>
        <v xml:space="preserve"> </v>
      </c>
      <c r="L141" s="41"/>
      <c r="M141" s="45">
        <f t="shared" si="82"/>
        <v>-9.6304591265397352E-2</v>
      </c>
    </row>
    <row r="142" spans="1:13" ht="15" x14ac:dyDescent="0.25">
      <c r="A142" s="66" t="s">
        <v>125</v>
      </c>
      <c r="B142" s="67">
        <v>0.10349999999999999</v>
      </c>
      <c r="C142" s="94">
        <f t="shared" si="69"/>
        <v>3.7534273564090899E-2</v>
      </c>
      <c r="E142" s="84">
        <v>4.6600000000000003E-2</v>
      </c>
      <c r="F142" s="119">
        <f t="shared" si="70"/>
        <v>3.4966447196310486E-2</v>
      </c>
      <c r="H142" s="45">
        <f t="shared" si="71"/>
        <v>-5.6899999999999992E-2</v>
      </c>
      <c r="I142" s="39">
        <f t="shared" si="72"/>
        <v>5.6899999999999992E-2</v>
      </c>
      <c r="J142" s="39">
        <f t="shared" si="73"/>
        <v>6.3030493107082641E-2</v>
      </c>
      <c r="K142" s="6" t="str">
        <f t="shared" si="74"/>
        <v xml:space="preserve"> </v>
      </c>
      <c r="L142" s="41"/>
      <c r="M142" s="45">
        <f t="shared" si="75"/>
        <v>-0.5497584541062801</v>
      </c>
    </row>
    <row r="143" spans="1:13" ht="15" x14ac:dyDescent="0.25">
      <c r="A143" s="66" t="s">
        <v>129</v>
      </c>
      <c r="B143" s="67">
        <v>0.14859999999999998</v>
      </c>
      <c r="C143" s="94">
        <f t="shared" si="69"/>
        <v>4.3828733454444484E-2</v>
      </c>
      <c r="E143" s="84">
        <v>0.14180000000000001</v>
      </c>
      <c r="F143" s="119">
        <f t="shared" si="70"/>
        <v>5.7869981825696651E-2</v>
      </c>
      <c r="H143" s="45">
        <f t="shared" si="71"/>
        <v>-6.7999999999999727E-3</v>
      </c>
      <c r="I143" s="39">
        <f t="shared" si="72"/>
        <v>6.7999999999999727E-3</v>
      </c>
      <c r="J143" s="39">
        <f t="shared" si="73"/>
        <v>8.4173628770943962E-2</v>
      </c>
      <c r="K143" s="6" t="str">
        <f t="shared" si="74"/>
        <v xml:space="preserve"> </v>
      </c>
      <c r="L143" s="41"/>
      <c r="M143" s="45">
        <f t="shared" si="75"/>
        <v>-4.5760430686406284E-2</v>
      </c>
    </row>
    <row r="144" spans="1:13" ht="15" x14ac:dyDescent="0.25">
      <c r="A144" s="66" t="s">
        <v>130</v>
      </c>
      <c r="B144" s="67">
        <v>0.43070000000000003</v>
      </c>
      <c r="C144" s="94">
        <f t="shared" si="69"/>
        <v>6.1015576766916997E-2</v>
      </c>
      <c r="E144" s="84">
        <v>0.34979999999999994</v>
      </c>
      <c r="F144" s="119">
        <f t="shared" si="70"/>
        <v>7.9114185377625296E-2</v>
      </c>
      <c r="H144" s="45">
        <f t="shared" si="71"/>
        <v>-8.0900000000000083E-2</v>
      </c>
      <c r="I144" s="39">
        <f t="shared" si="72"/>
        <v>8.0900000000000083E-2</v>
      </c>
      <c r="J144" s="39">
        <f t="shared" si="73"/>
        <v>0.11619802499483964</v>
      </c>
      <c r="K144" s="6" t="str">
        <f t="shared" si="74"/>
        <v xml:space="preserve"> </v>
      </c>
      <c r="L144" s="41"/>
      <c r="M144" s="45">
        <f t="shared" si="75"/>
        <v>-0.18783375899698185</v>
      </c>
    </row>
    <row r="145" spans="1:13" ht="15" x14ac:dyDescent="0.25">
      <c r="A145" s="66" t="s">
        <v>131</v>
      </c>
      <c r="B145" s="67">
        <v>0.41470000000000001</v>
      </c>
      <c r="C145" s="94">
        <f t="shared" si="69"/>
        <v>6.0707028138167633E-2</v>
      </c>
      <c r="E145" s="84">
        <v>0.49829999999999997</v>
      </c>
      <c r="F145" s="119">
        <f t="shared" si="70"/>
        <v>8.2944667312298784E-2</v>
      </c>
      <c r="H145" s="45">
        <f t="shared" si="71"/>
        <v>8.3599999999999952E-2</v>
      </c>
      <c r="I145" s="39">
        <f t="shared" si="72"/>
        <v>8.3599999999999952E-2</v>
      </c>
      <c r="J145" s="39">
        <f t="shared" si="73"/>
        <v>0.11850786709334955</v>
      </c>
      <c r="K145" s="6" t="str">
        <f t="shared" si="74"/>
        <v xml:space="preserve"> </v>
      </c>
      <c r="L145" s="41"/>
      <c r="M145" s="45">
        <f t="shared" si="75"/>
        <v>0.2015915119363394</v>
      </c>
    </row>
    <row r="146" spans="1:13" ht="15" x14ac:dyDescent="0.25">
      <c r="A146" s="70" t="s">
        <v>132</v>
      </c>
      <c r="B146" s="71">
        <v>0.15460000000000002</v>
      </c>
      <c r="C146" s="96">
        <f>SQRT((B146*(1-B146))/$B$131*TINV(0.05,$B$131))</f>
        <v>4.4547010021402489E-2</v>
      </c>
      <c r="D146" s="73"/>
      <c r="E146" s="88">
        <v>0.15190000000000001</v>
      </c>
      <c r="F146" s="120">
        <f>SQRT((E146*(1-E146))/$E$131)*TINV(0.05,$E$131)</f>
        <v>5.9541996653854984E-2</v>
      </c>
      <c r="G146" s="73"/>
      <c r="H146" s="49">
        <f t="shared" si="71"/>
        <v>-2.7000000000000079E-3</v>
      </c>
      <c r="I146" s="50">
        <f t="shared" si="72"/>
        <v>2.7000000000000079E-3</v>
      </c>
      <c r="J146" s="50">
        <f>(((((1-B146)*B146)/B$131)+(((1-E146)*E146)/E$131))^0.5)*(TINV(0.05,B$131+E$131-1))</f>
        <v>8.6048143605788247E-2</v>
      </c>
      <c r="K146" s="7" t="str">
        <f t="shared" si="74"/>
        <v xml:space="preserve"> </v>
      </c>
      <c r="L146" s="51"/>
      <c r="M146" s="49">
        <f t="shared" si="75"/>
        <v>-1.7464424320827992E-2</v>
      </c>
    </row>
    <row r="148" spans="1:13" ht="15" x14ac:dyDescent="0.25">
      <c r="A148" s="77" t="s">
        <v>508</v>
      </c>
      <c r="B148" s="78"/>
      <c r="C148" s="98"/>
      <c r="D148" s="80"/>
      <c r="E148" s="81"/>
      <c r="F148" s="105"/>
      <c r="G148" s="83"/>
      <c r="H148" s="83"/>
      <c r="I148" s="83"/>
      <c r="J148" s="83"/>
      <c r="K148" s="83"/>
      <c r="L148" s="83"/>
      <c r="M148" s="83"/>
    </row>
    <row r="150" spans="1:13" ht="15" x14ac:dyDescent="0.25">
      <c r="A150" s="62" t="s">
        <v>116</v>
      </c>
    </row>
    <row r="151" spans="1:13" ht="30" customHeight="1" x14ac:dyDescent="0.25">
      <c r="A151" s="62" t="s">
        <v>519</v>
      </c>
    </row>
    <row r="153" spans="1:13" ht="48" x14ac:dyDescent="0.25">
      <c r="A153" s="20"/>
      <c r="B153" s="21"/>
      <c r="C153" s="22"/>
      <c r="D153" s="22"/>
      <c r="E153" s="23"/>
      <c r="F153" s="27"/>
      <c r="G153" s="24"/>
      <c r="H153" s="25" t="s">
        <v>6</v>
      </c>
      <c r="I153" s="26" t="s">
        <v>19</v>
      </c>
      <c r="J153" s="26" t="s">
        <v>20</v>
      </c>
      <c r="K153" s="25" t="s">
        <v>7</v>
      </c>
      <c r="L153" s="25"/>
      <c r="M153" s="5" t="s">
        <v>8</v>
      </c>
    </row>
    <row r="154" spans="1:13" ht="42.75" customHeight="1" x14ac:dyDescent="0.25">
      <c r="A154" s="30"/>
      <c r="B154" s="31" t="s">
        <v>62</v>
      </c>
      <c r="C154" s="32" t="s">
        <v>9</v>
      </c>
      <c r="D154" s="32"/>
      <c r="E154" s="31" t="s">
        <v>63</v>
      </c>
      <c r="F154" s="35" t="s">
        <v>9</v>
      </c>
      <c r="G154" s="33"/>
      <c r="H154" s="33" t="s">
        <v>10</v>
      </c>
      <c r="I154" s="34"/>
      <c r="J154" s="34"/>
      <c r="K154" s="33" t="s">
        <v>10</v>
      </c>
      <c r="L154" s="33"/>
      <c r="M154" s="33" t="s">
        <v>10</v>
      </c>
    </row>
    <row r="155" spans="1:13" ht="15" x14ac:dyDescent="0.25">
      <c r="A155" s="63" t="s">
        <v>11</v>
      </c>
      <c r="B155" s="86"/>
      <c r="C155" s="59"/>
      <c r="E155" s="65">
        <v>263</v>
      </c>
    </row>
    <row r="156" spans="1:13" ht="15" x14ac:dyDescent="0.25">
      <c r="A156" s="63" t="s">
        <v>12</v>
      </c>
      <c r="B156" s="86"/>
      <c r="C156" s="59"/>
      <c r="E156" s="65">
        <v>203.7</v>
      </c>
    </row>
    <row r="158" spans="1:13" ht="15" x14ac:dyDescent="0.25">
      <c r="A158" s="66" t="s">
        <v>128</v>
      </c>
      <c r="B158" s="121" t="s">
        <v>59</v>
      </c>
      <c r="C158" s="146" t="s">
        <v>59</v>
      </c>
      <c r="E158" s="84">
        <v>4.41E-2</v>
      </c>
      <c r="F158" s="119">
        <f>SQRT((E158*(1-E158))/$E$156)*TINV(0.05,$E$156)</f>
        <v>2.8364491295571542E-2</v>
      </c>
      <c r="H158" s="136" t="s">
        <v>59</v>
      </c>
      <c r="I158" s="39"/>
      <c r="J158" s="39"/>
      <c r="K158" s="136" t="s">
        <v>59</v>
      </c>
      <c r="L158" s="41"/>
      <c r="M158" s="136" t="s">
        <v>59</v>
      </c>
    </row>
    <row r="159" spans="1:13" ht="15" x14ac:dyDescent="0.25">
      <c r="A159" s="66" t="s">
        <v>117</v>
      </c>
      <c r="B159" s="121" t="s">
        <v>59</v>
      </c>
      <c r="C159" s="146" t="s">
        <v>59</v>
      </c>
      <c r="E159" s="84">
        <v>4.6300000000000001E-2</v>
      </c>
      <c r="F159" s="119">
        <f t="shared" ref="F159:F170" si="83">SQRT((E159*(1-E159))/$E$156)*TINV(0.05,$E$156)</f>
        <v>2.9029921428339583E-2</v>
      </c>
      <c r="H159" s="136" t="s">
        <v>59</v>
      </c>
      <c r="I159" s="39"/>
      <c r="J159" s="39"/>
      <c r="K159" s="136" t="s">
        <v>59</v>
      </c>
      <c r="L159" s="41"/>
      <c r="M159" s="136" t="s">
        <v>59</v>
      </c>
    </row>
    <row r="160" spans="1:13" ht="15" x14ac:dyDescent="0.25">
      <c r="A160" s="66" t="s">
        <v>118</v>
      </c>
      <c r="B160" s="121" t="s">
        <v>59</v>
      </c>
      <c r="C160" s="146" t="s">
        <v>59</v>
      </c>
      <c r="E160" s="84">
        <v>4.9100000000000005E-2</v>
      </c>
      <c r="F160" s="119">
        <f t="shared" si="83"/>
        <v>2.985091469147411E-2</v>
      </c>
      <c r="H160" s="136" t="s">
        <v>59</v>
      </c>
      <c r="I160" s="39"/>
      <c r="J160" s="39"/>
      <c r="K160" s="136" t="s">
        <v>59</v>
      </c>
      <c r="L160" s="41"/>
      <c r="M160" s="136" t="s">
        <v>59</v>
      </c>
    </row>
    <row r="161" spans="1:13" ht="15" x14ac:dyDescent="0.25">
      <c r="A161" s="66" t="s">
        <v>119</v>
      </c>
      <c r="B161" s="121" t="s">
        <v>59</v>
      </c>
      <c r="C161" s="146" t="s">
        <v>59</v>
      </c>
      <c r="E161" s="84">
        <v>6.1799999999999994E-2</v>
      </c>
      <c r="F161" s="119">
        <f t="shared" ref="F161:F166" si="84">SQRT((E161*(1-E161))/$E$156)*TINV(0.05,$E$156)</f>
        <v>3.3265298541801033E-2</v>
      </c>
      <c r="H161" s="136" t="s">
        <v>59</v>
      </c>
      <c r="I161" s="39"/>
      <c r="J161" s="39"/>
      <c r="K161" s="136" t="s">
        <v>59</v>
      </c>
      <c r="L161" s="41"/>
      <c r="M161" s="136" t="s">
        <v>59</v>
      </c>
    </row>
    <row r="162" spans="1:13" ht="15" x14ac:dyDescent="0.25">
      <c r="A162" s="66" t="s">
        <v>120</v>
      </c>
      <c r="B162" s="121" t="s">
        <v>59</v>
      </c>
      <c r="C162" s="146" t="s">
        <v>59</v>
      </c>
      <c r="E162" s="84">
        <v>9.3800000000000008E-2</v>
      </c>
      <c r="F162" s="119">
        <f t="shared" si="84"/>
        <v>4.0277538520060011E-2</v>
      </c>
      <c r="H162" s="136" t="s">
        <v>59</v>
      </c>
      <c r="I162" s="39"/>
      <c r="J162" s="39"/>
      <c r="K162" s="136" t="s">
        <v>59</v>
      </c>
      <c r="L162" s="41"/>
      <c r="M162" s="136" t="s">
        <v>59</v>
      </c>
    </row>
    <row r="163" spans="1:13" ht="15" x14ac:dyDescent="0.25">
      <c r="A163" s="66" t="s">
        <v>121</v>
      </c>
      <c r="B163" s="121" t="s">
        <v>59</v>
      </c>
      <c r="C163" s="146" t="s">
        <v>59</v>
      </c>
      <c r="E163" s="84">
        <v>0.1532</v>
      </c>
      <c r="F163" s="119">
        <f t="shared" si="84"/>
        <v>4.9758729269196778E-2</v>
      </c>
      <c r="H163" s="136" t="s">
        <v>59</v>
      </c>
      <c r="I163" s="39"/>
      <c r="J163" s="39"/>
      <c r="K163" s="136" t="s">
        <v>59</v>
      </c>
      <c r="L163" s="41"/>
      <c r="M163" s="136" t="s">
        <v>59</v>
      </c>
    </row>
    <row r="164" spans="1:13" ht="15" x14ac:dyDescent="0.25">
      <c r="A164" s="66" t="s">
        <v>122</v>
      </c>
      <c r="B164" s="121" t="s">
        <v>59</v>
      </c>
      <c r="C164" s="146" t="s">
        <v>59</v>
      </c>
      <c r="E164" s="84">
        <v>4.8300000000000003E-2</v>
      </c>
      <c r="F164" s="119">
        <f t="shared" si="84"/>
        <v>2.9619182903743494E-2</v>
      </c>
      <c r="H164" s="136" t="s">
        <v>59</v>
      </c>
      <c r="I164" s="39"/>
      <c r="J164" s="39"/>
      <c r="K164" s="136" t="s">
        <v>59</v>
      </c>
      <c r="L164" s="41"/>
      <c r="M164" s="136" t="s">
        <v>59</v>
      </c>
    </row>
    <row r="165" spans="1:13" ht="15" x14ac:dyDescent="0.25">
      <c r="A165" s="66" t="s">
        <v>123</v>
      </c>
      <c r="B165" s="121" t="s">
        <v>59</v>
      </c>
      <c r="C165" s="146" t="s">
        <v>59</v>
      </c>
      <c r="E165" s="84">
        <v>0.1157</v>
      </c>
      <c r="F165" s="119">
        <f t="shared" si="84"/>
        <v>4.4189182332361014E-2</v>
      </c>
      <c r="H165" s="136" t="s">
        <v>59</v>
      </c>
      <c r="I165" s="39"/>
      <c r="J165" s="39"/>
      <c r="K165" s="136" t="s">
        <v>59</v>
      </c>
      <c r="L165" s="41"/>
      <c r="M165" s="136" t="s">
        <v>59</v>
      </c>
    </row>
    <row r="166" spans="1:13" ht="15" x14ac:dyDescent="0.25">
      <c r="A166" s="66" t="s">
        <v>124</v>
      </c>
      <c r="B166" s="121" t="s">
        <v>59</v>
      </c>
      <c r="C166" s="146" t="s">
        <v>59</v>
      </c>
      <c r="E166" s="84">
        <v>0.22260000000000002</v>
      </c>
      <c r="F166" s="119">
        <f t="shared" si="84"/>
        <v>5.7469090184504454E-2</v>
      </c>
      <c r="H166" s="136" t="s">
        <v>59</v>
      </c>
      <c r="I166" s="39"/>
      <c r="J166" s="39"/>
      <c r="K166" s="136" t="s">
        <v>59</v>
      </c>
      <c r="L166" s="41"/>
      <c r="M166" s="136" t="s">
        <v>59</v>
      </c>
    </row>
    <row r="167" spans="1:13" ht="15" x14ac:dyDescent="0.25">
      <c r="A167" s="66" t="s">
        <v>125</v>
      </c>
      <c r="B167" s="121" t="s">
        <v>59</v>
      </c>
      <c r="C167" s="146" t="s">
        <v>59</v>
      </c>
      <c r="E167" s="84">
        <v>6.0400000000000002E-2</v>
      </c>
      <c r="F167" s="119">
        <f t="shared" si="83"/>
        <v>3.2910876356727209E-2</v>
      </c>
      <c r="H167" s="136" t="s">
        <v>59</v>
      </c>
      <c r="I167" s="39"/>
      <c r="J167" s="39"/>
      <c r="K167" s="136" t="s">
        <v>59</v>
      </c>
      <c r="L167" s="41"/>
      <c r="M167" s="136" t="s">
        <v>59</v>
      </c>
    </row>
    <row r="168" spans="1:13" ht="15" x14ac:dyDescent="0.25">
      <c r="A168" s="66" t="s">
        <v>129</v>
      </c>
      <c r="B168" s="121" t="s">
        <v>59</v>
      </c>
      <c r="C168" s="146" t="s">
        <v>59</v>
      </c>
      <c r="E168" s="84">
        <v>0.1048</v>
      </c>
      <c r="F168" s="119">
        <f t="shared" si="83"/>
        <v>4.2314591406085976E-2</v>
      </c>
      <c r="H168" s="136" t="s">
        <v>59</v>
      </c>
      <c r="I168" s="39"/>
      <c r="J168" s="39"/>
      <c r="K168" s="136" t="s">
        <v>59</v>
      </c>
      <c r="L168" s="41"/>
      <c r="M168" s="136" t="s">
        <v>59</v>
      </c>
    </row>
    <row r="169" spans="1:13" x14ac:dyDescent="0.3">
      <c r="A169" s="66" t="s">
        <v>130</v>
      </c>
      <c r="B169" s="121" t="s">
        <v>59</v>
      </c>
      <c r="C169" s="146" t="s">
        <v>59</v>
      </c>
      <c r="E169" s="84">
        <v>0.38770000000000004</v>
      </c>
      <c r="F169" s="119">
        <f t="shared" si="83"/>
        <v>6.7309986550414633E-2</v>
      </c>
      <c r="H169" s="136" t="s">
        <v>59</v>
      </c>
      <c r="I169" s="39"/>
      <c r="J169" s="39"/>
      <c r="K169" s="136" t="s">
        <v>59</v>
      </c>
      <c r="L169" s="41"/>
      <c r="M169" s="136" t="s">
        <v>59</v>
      </c>
    </row>
    <row r="170" spans="1:13" x14ac:dyDescent="0.3">
      <c r="A170" s="66" t="s">
        <v>131</v>
      </c>
      <c r="B170" s="121" t="s">
        <v>59</v>
      </c>
      <c r="C170" s="146" t="s">
        <v>59</v>
      </c>
      <c r="E170" s="84">
        <v>0.47270000000000001</v>
      </c>
      <c r="F170" s="119">
        <f t="shared" si="83"/>
        <v>6.8971736503776096E-2</v>
      </c>
      <c r="H170" s="136" t="s">
        <v>59</v>
      </c>
      <c r="I170" s="39"/>
      <c r="J170" s="39"/>
      <c r="K170" s="136" t="s">
        <v>59</v>
      </c>
      <c r="L170" s="41"/>
      <c r="M170" s="136" t="s">
        <v>59</v>
      </c>
    </row>
    <row r="171" spans="1:13" x14ac:dyDescent="0.3">
      <c r="A171" s="70" t="s">
        <v>132</v>
      </c>
      <c r="B171" s="103" t="s">
        <v>59</v>
      </c>
      <c r="C171" s="72" t="s">
        <v>59</v>
      </c>
      <c r="D171" s="73"/>
      <c r="E171" s="88">
        <v>0.13949999999999999</v>
      </c>
      <c r="F171" s="120">
        <f>SQRT((E171*(1-E171))/$E$156)*TINV(0.05,$E$156)</f>
        <v>4.7864333373701835E-2</v>
      </c>
      <c r="G171" s="73"/>
      <c r="H171" s="123" t="s">
        <v>59</v>
      </c>
      <c r="I171" s="50"/>
      <c r="J171" s="50"/>
      <c r="K171" s="123" t="s">
        <v>59</v>
      </c>
      <c r="L171" s="51"/>
      <c r="M171" s="123" t="s">
        <v>59</v>
      </c>
    </row>
    <row r="173" spans="1:13" x14ac:dyDescent="0.3">
      <c r="A173" s="62" t="s">
        <v>116</v>
      </c>
    </row>
    <row r="174" spans="1:13" ht="29.25" customHeight="1" x14ac:dyDescent="0.3">
      <c r="A174" s="62" t="s">
        <v>520</v>
      </c>
    </row>
    <row r="176" spans="1:13" ht="48" x14ac:dyDescent="0.3">
      <c r="A176" s="20"/>
      <c r="B176" s="21"/>
      <c r="C176" s="22"/>
      <c r="D176" s="22"/>
      <c r="E176" s="23"/>
      <c r="F176" s="27"/>
      <c r="G176" s="24"/>
      <c r="H176" s="25" t="s">
        <v>6</v>
      </c>
      <c r="I176" s="26" t="s">
        <v>19</v>
      </c>
      <c r="J176" s="26" t="s">
        <v>20</v>
      </c>
      <c r="K176" s="25" t="s">
        <v>7</v>
      </c>
      <c r="L176" s="25"/>
      <c r="M176" s="5" t="s">
        <v>8</v>
      </c>
    </row>
    <row r="177" spans="1:13" ht="43.5" customHeight="1" x14ac:dyDescent="0.3">
      <c r="A177" s="30"/>
      <c r="B177" s="31" t="s">
        <v>62</v>
      </c>
      <c r="C177" s="32" t="s">
        <v>9</v>
      </c>
      <c r="D177" s="32"/>
      <c r="E177" s="31" t="s">
        <v>63</v>
      </c>
      <c r="F177" s="35" t="s">
        <v>9</v>
      </c>
      <c r="G177" s="33"/>
      <c r="H177" s="33" t="s">
        <v>10</v>
      </c>
      <c r="I177" s="34"/>
      <c r="J177" s="34"/>
      <c r="K177" s="33" t="s">
        <v>10</v>
      </c>
      <c r="L177" s="33"/>
      <c r="M177" s="33" t="s">
        <v>10</v>
      </c>
    </row>
    <row r="178" spans="1:13" x14ac:dyDescent="0.3">
      <c r="A178" s="63" t="s">
        <v>11</v>
      </c>
      <c r="B178" s="86"/>
      <c r="C178" s="59"/>
      <c r="E178" s="65">
        <v>186</v>
      </c>
    </row>
    <row r="179" spans="1:13" x14ac:dyDescent="0.3">
      <c r="A179" s="63" t="s">
        <v>12</v>
      </c>
      <c r="B179" s="86"/>
      <c r="C179" s="59"/>
      <c r="E179" s="65">
        <v>148.5</v>
      </c>
    </row>
    <row r="181" spans="1:13" x14ac:dyDescent="0.3">
      <c r="A181" s="66" t="s">
        <v>128</v>
      </c>
      <c r="B181" s="121" t="s">
        <v>59</v>
      </c>
      <c r="C181" s="146" t="s">
        <v>59</v>
      </c>
      <c r="E181" s="84">
        <v>7.5199999999999989E-2</v>
      </c>
      <c r="F181" s="119">
        <f>SQRT((E181*(1-E181))/$E$179)*TINV(0.05,$E$179)</f>
        <v>4.2764506596628747E-2</v>
      </c>
      <c r="H181" s="136" t="s">
        <v>59</v>
      </c>
      <c r="I181" s="39"/>
      <c r="J181" s="39"/>
      <c r="K181" s="136" t="s">
        <v>59</v>
      </c>
      <c r="L181" s="41"/>
      <c r="M181" s="136" t="s">
        <v>59</v>
      </c>
    </row>
    <row r="182" spans="1:13" x14ac:dyDescent="0.3">
      <c r="A182" s="66" t="s">
        <v>117</v>
      </c>
      <c r="B182" s="121" t="s">
        <v>59</v>
      </c>
      <c r="C182" s="146" t="s">
        <v>59</v>
      </c>
      <c r="E182" s="84">
        <v>4.4999999999999998E-2</v>
      </c>
      <c r="F182" s="119">
        <f t="shared" ref="F182:F193" si="85">SQRT((E182*(1-E182))/$E$179)*TINV(0.05,$E$179)</f>
        <v>3.361697084413421E-2</v>
      </c>
      <c r="H182" s="136" t="s">
        <v>59</v>
      </c>
      <c r="I182" s="39"/>
      <c r="J182" s="39"/>
      <c r="K182" s="136" t="s">
        <v>59</v>
      </c>
      <c r="L182" s="41"/>
      <c r="M182" s="136" t="s">
        <v>59</v>
      </c>
    </row>
    <row r="183" spans="1:13" x14ac:dyDescent="0.3">
      <c r="A183" s="66" t="s">
        <v>118</v>
      </c>
      <c r="B183" s="121" t="s">
        <v>59</v>
      </c>
      <c r="C183" s="146" t="s">
        <v>59</v>
      </c>
      <c r="E183" s="84">
        <v>5.6500000000000002E-2</v>
      </c>
      <c r="F183" s="119">
        <f t="shared" si="85"/>
        <v>3.7440859589184534E-2</v>
      </c>
      <c r="H183" s="136" t="s">
        <v>59</v>
      </c>
      <c r="I183" s="39"/>
      <c r="J183" s="39"/>
      <c r="K183" s="136" t="s">
        <v>59</v>
      </c>
      <c r="L183" s="41"/>
      <c r="M183" s="136" t="s">
        <v>59</v>
      </c>
    </row>
    <row r="184" spans="1:13" x14ac:dyDescent="0.3">
      <c r="A184" s="66" t="s">
        <v>119</v>
      </c>
      <c r="B184" s="121" t="s">
        <v>59</v>
      </c>
      <c r="C184" s="146" t="s">
        <v>59</v>
      </c>
      <c r="E184" s="84">
        <v>5.6900000000000006E-2</v>
      </c>
      <c r="F184" s="119">
        <f t="shared" ref="F184:F189" si="86">SQRT((E184*(1-E184))/$E$179)*TINV(0.05,$E$179)</f>
        <v>3.756519438052433E-2</v>
      </c>
      <c r="H184" s="136" t="s">
        <v>59</v>
      </c>
      <c r="I184" s="39"/>
      <c r="J184" s="39"/>
      <c r="K184" s="136" t="s">
        <v>59</v>
      </c>
      <c r="L184" s="41"/>
      <c r="M184" s="136" t="s">
        <v>59</v>
      </c>
    </row>
    <row r="185" spans="1:13" x14ac:dyDescent="0.3">
      <c r="A185" s="66" t="s">
        <v>120</v>
      </c>
      <c r="B185" s="121" t="s">
        <v>59</v>
      </c>
      <c r="C185" s="146" t="s">
        <v>59</v>
      </c>
      <c r="E185" s="84">
        <v>5.8899999999999994E-2</v>
      </c>
      <c r="F185" s="119">
        <f t="shared" si="86"/>
        <v>3.8179142408246144E-2</v>
      </c>
      <c r="H185" s="136" t="s">
        <v>59</v>
      </c>
      <c r="I185" s="39"/>
      <c r="J185" s="39"/>
      <c r="K185" s="136" t="s">
        <v>59</v>
      </c>
      <c r="L185" s="41"/>
      <c r="M185" s="136" t="s">
        <v>59</v>
      </c>
    </row>
    <row r="186" spans="1:13" x14ac:dyDescent="0.3">
      <c r="A186" s="66" t="s">
        <v>121</v>
      </c>
      <c r="B186" s="121" t="s">
        <v>59</v>
      </c>
      <c r="C186" s="146" t="s">
        <v>59</v>
      </c>
      <c r="E186" s="84">
        <v>0.20519999999999999</v>
      </c>
      <c r="F186" s="119">
        <f t="shared" si="86"/>
        <v>6.5488982406953597E-2</v>
      </c>
      <c r="H186" s="136" t="s">
        <v>59</v>
      </c>
      <c r="I186" s="39"/>
      <c r="J186" s="39"/>
      <c r="K186" s="136" t="s">
        <v>59</v>
      </c>
      <c r="L186" s="41"/>
      <c r="M186" s="136" t="s">
        <v>59</v>
      </c>
    </row>
    <row r="187" spans="1:13" x14ac:dyDescent="0.3">
      <c r="A187" s="66" t="s">
        <v>122</v>
      </c>
      <c r="B187" s="121" t="s">
        <v>59</v>
      </c>
      <c r="C187" s="146" t="s">
        <v>59</v>
      </c>
      <c r="E187" s="84">
        <v>0.1061</v>
      </c>
      <c r="F187" s="119">
        <f t="shared" si="86"/>
        <v>4.9940489563391303E-2</v>
      </c>
      <c r="H187" s="136" t="s">
        <v>59</v>
      </c>
      <c r="I187" s="39"/>
      <c r="J187" s="39"/>
      <c r="K187" s="136" t="s">
        <v>59</v>
      </c>
      <c r="L187" s="41"/>
      <c r="M187" s="136" t="s">
        <v>59</v>
      </c>
    </row>
    <row r="188" spans="1:13" x14ac:dyDescent="0.3">
      <c r="A188" s="66" t="s">
        <v>123</v>
      </c>
      <c r="B188" s="121" t="s">
        <v>59</v>
      </c>
      <c r="C188" s="146" t="s">
        <v>59</v>
      </c>
      <c r="E188" s="84">
        <v>0.1381</v>
      </c>
      <c r="F188" s="119">
        <f t="shared" si="86"/>
        <v>5.594688544835786E-2</v>
      </c>
      <c r="H188" s="136" t="s">
        <v>59</v>
      </c>
      <c r="I188" s="39"/>
      <c r="J188" s="39"/>
      <c r="K188" s="136" t="s">
        <v>59</v>
      </c>
      <c r="L188" s="41"/>
      <c r="M188" s="136" t="s">
        <v>59</v>
      </c>
    </row>
    <row r="189" spans="1:13" x14ac:dyDescent="0.3">
      <c r="A189" s="66" t="s">
        <v>124</v>
      </c>
      <c r="B189" s="121" t="s">
        <v>59</v>
      </c>
      <c r="C189" s="146" t="s">
        <v>59</v>
      </c>
      <c r="E189" s="84">
        <v>0.13789999999999999</v>
      </c>
      <c r="F189" s="119">
        <f t="shared" si="86"/>
        <v>5.5912844937955813E-2</v>
      </c>
      <c r="H189" s="136" t="s">
        <v>59</v>
      </c>
      <c r="I189" s="39"/>
      <c r="J189" s="39"/>
      <c r="K189" s="136" t="s">
        <v>59</v>
      </c>
      <c r="L189" s="41"/>
      <c r="M189" s="136" t="s">
        <v>59</v>
      </c>
    </row>
    <row r="190" spans="1:13" x14ac:dyDescent="0.3">
      <c r="A190" s="66" t="s">
        <v>125</v>
      </c>
      <c r="B190" s="121" t="s">
        <v>59</v>
      </c>
      <c r="C190" s="146" t="s">
        <v>59</v>
      </c>
      <c r="E190" s="84">
        <v>1.8799999999999997E-2</v>
      </c>
      <c r="F190" s="119">
        <f t="shared" si="85"/>
        <v>2.2024615188421311E-2</v>
      </c>
      <c r="H190" s="136" t="s">
        <v>59</v>
      </c>
      <c r="I190" s="39"/>
      <c r="J190" s="39"/>
      <c r="K190" s="136" t="s">
        <v>59</v>
      </c>
      <c r="L190" s="41"/>
      <c r="M190" s="136" t="s">
        <v>59</v>
      </c>
    </row>
    <row r="191" spans="1:13" x14ac:dyDescent="0.3">
      <c r="A191" s="66" t="s">
        <v>129</v>
      </c>
      <c r="B191" s="121" t="s">
        <v>59</v>
      </c>
      <c r="C191" s="146" t="s">
        <v>59</v>
      </c>
      <c r="E191" s="84">
        <v>0.1014</v>
      </c>
      <c r="F191" s="119">
        <f t="shared" si="85"/>
        <v>4.8950013896819904E-2</v>
      </c>
      <c r="H191" s="136" t="s">
        <v>59</v>
      </c>
      <c r="I191" s="39"/>
      <c r="J191" s="39"/>
      <c r="K191" s="136" t="s">
        <v>59</v>
      </c>
      <c r="L191" s="41"/>
      <c r="M191" s="136" t="s">
        <v>59</v>
      </c>
    </row>
    <row r="192" spans="1:13" x14ac:dyDescent="0.3">
      <c r="A192" s="66" t="s">
        <v>130</v>
      </c>
      <c r="B192" s="121" t="s">
        <v>59</v>
      </c>
      <c r="C192" s="146" t="s">
        <v>59</v>
      </c>
      <c r="E192" s="84">
        <v>0.2581</v>
      </c>
      <c r="F192" s="119">
        <f t="shared" si="85"/>
        <v>7.0960607131877546E-2</v>
      </c>
      <c r="H192" s="136" t="s">
        <v>59</v>
      </c>
      <c r="I192" s="39"/>
      <c r="J192" s="39"/>
      <c r="K192" s="136" t="s">
        <v>59</v>
      </c>
      <c r="L192" s="41"/>
      <c r="M192" s="136" t="s">
        <v>59</v>
      </c>
    </row>
    <row r="193" spans="1:13" x14ac:dyDescent="0.3">
      <c r="A193" s="66" t="s">
        <v>131</v>
      </c>
      <c r="B193" s="121" t="s">
        <v>59</v>
      </c>
      <c r="C193" s="146" t="s">
        <v>59</v>
      </c>
      <c r="E193" s="84">
        <v>0.56520000000000004</v>
      </c>
      <c r="F193" s="119">
        <f t="shared" si="85"/>
        <v>8.0388972756374438E-2</v>
      </c>
      <c r="H193" s="136" t="s">
        <v>59</v>
      </c>
      <c r="I193" s="39"/>
      <c r="J193" s="39"/>
      <c r="K193" s="136" t="s">
        <v>59</v>
      </c>
      <c r="L193" s="41"/>
      <c r="M193" s="136" t="s">
        <v>59</v>
      </c>
    </row>
    <row r="194" spans="1:13" x14ac:dyDescent="0.3">
      <c r="A194" s="70" t="s">
        <v>132</v>
      </c>
      <c r="B194" s="103" t="s">
        <v>59</v>
      </c>
      <c r="C194" s="72" t="s">
        <v>59</v>
      </c>
      <c r="D194" s="73"/>
      <c r="E194" s="88">
        <v>0.17660000000000001</v>
      </c>
      <c r="F194" s="120">
        <f>SQRT((E194*(1-E194))/$E$179)*TINV(0.05,$E$179)</f>
        <v>6.1837427722960768E-2</v>
      </c>
      <c r="G194" s="73"/>
      <c r="H194" s="123" t="s">
        <v>59</v>
      </c>
      <c r="I194" s="50"/>
      <c r="J194" s="50"/>
      <c r="K194" s="123" t="s">
        <v>59</v>
      </c>
      <c r="L194" s="51"/>
      <c r="M194" s="123" t="s">
        <v>59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208</v>
      </c>
    </row>
    <row r="4" spans="1:13" ht="18.75" x14ac:dyDescent="0.25">
      <c r="A4" s="61" t="s">
        <v>113</v>
      </c>
    </row>
    <row r="6" spans="1:13" ht="15" x14ac:dyDescent="0.25">
      <c r="A6" s="62" t="s">
        <v>126</v>
      </c>
    </row>
    <row r="7" spans="1:13" ht="15" x14ac:dyDescent="0.25">
      <c r="A7" s="62" t="s">
        <v>110</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650</v>
      </c>
      <c r="E11" s="65">
        <v>656</v>
      </c>
      <c r="I11" s="137"/>
      <c r="J11" s="137"/>
      <c r="L11" s="41"/>
      <c r="M11" s="41"/>
    </row>
    <row r="12" spans="1:13" x14ac:dyDescent="0.3">
      <c r="A12" s="63" t="s">
        <v>12</v>
      </c>
      <c r="B12" s="64">
        <v>501.1</v>
      </c>
      <c r="E12" s="65">
        <v>508.5</v>
      </c>
      <c r="I12" s="137"/>
      <c r="J12" s="137"/>
      <c r="L12" s="41"/>
      <c r="M12" s="41"/>
    </row>
    <row r="14" spans="1:13" x14ac:dyDescent="0.3">
      <c r="A14" s="66" t="s">
        <v>128</v>
      </c>
      <c r="B14" s="67">
        <v>0.13400000000000001</v>
      </c>
      <c r="C14" s="94">
        <f t="shared" ref="C14:C27" si="0">SQRT((B14*(1-B14))/$B$12)*TINV(0.05,$B$12)</f>
        <v>2.9898380916709062E-2</v>
      </c>
      <c r="E14" s="84">
        <v>8.8200000000000001E-2</v>
      </c>
      <c r="F14" s="69">
        <f t="shared" ref="F14:F27" si="1">SQRT((E14*(1-E14))/$E$12)*TINV(0.05,$E$12)</f>
        <v>2.4707149525739998E-2</v>
      </c>
      <c r="H14" s="45">
        <f t="shared" ref="H14:H27" si="2">E14-B14</f>
        <v>-4.5800000000000007E-2</v>
      </c>
      <c r="I14" s="39">
        <f t="shared" ref="I14:I27" si="3">(((H14)^2)^0.5)</f>
        <v>4.5800000000000007E-2</v>
      </c>
      <c r="J14" s="39">
        <f t="shared" ref="J14:J26" si="4">(((((1-B14)*B14)/B$12)+(((1-E14)*E14)/E$12))^0.5)*(TINV(0.05,B$12+E$12-1))</f>
        <v>3.8739374278621674E-2</v>
      </c>
      <c r="K14" s="36" t="str">
        <f t="shared" ref="K14:K27" si="5">IF(I14&gt;J14,"*"," ")</f>
        <v>*</v>
      </c>
      <c r="L14" s="41"/>
      <c r="M14" s="45">
        <f t="shared" ref="M14:M27" si="6">(E14-B14)/B14</f>
        <v>-0.34179104477611943</v>
      </c>
    </row>
    <row r="15" spans="1:13" x14ac:dyDescent="0.3">
      <c r="A15" s="66" t="s">
        <v>117</v>
      </c>
      <c r="B15" s="67">
        <v>3.6699999999999997E-2</v>
      </c>
      <c r="C15" s="94">
        <f t="shared" si="0"/>
        <v>1.6502515059565036E-2</v>
      </c>
      <c r="E15" s="84">
        <v>5.04E-2</v>
      </c>
      <c r="F15" s="69">
        <f t="shared" si="1"/>
        <v>1.9060056261348279E-2</v>
      </c>
      <c r="H15" s="45">
        <f t="shared" si="2"/>
        <v>1.3700000000000004E-2</v>
      </c>
      <c r="I15" s="39">
        <f t="shared" si="3"/>
        <v>1.3700000000000004E-2</v>
      </c>
      <c r="J15" s="39">
        <f t="shared" si="4"/>
        <v>2.5181290387218856E-2</v>
      </c>
      <c r="K15" s="6" t="str">
        <f t="shared" si="5"/>
        <v xml:space="preserve"> </v>
      </c>
      <c r="L15" s="41"/>
      <c r="M15" s="45">
        <f t="shared" si="6"/>
        <v>0.37329700272479577</v>
      </c>
    </row>
    <row r="16" spans="1:13" x14ac:dyDescent="0.3">
      <c r="A16" s="66" t="s">
        <v>118</v>
      </c>
      <c r="B16" s="67">
        <v>5.4699999999999999E-2</v>
      </c>
      <c r="C16" s="94">
        <f t="shared" si="0"/>
        <v>1.9957898867052536E-2</v>
      </c>
      <c r="E16" s="84">
        <v>4.8499999999999995E-2</v>
      </c>
      <c r="F16" s="69">
        <f t="shared" si="1"/>
        <v>1.8716033879233644E-2</v>
      </c>
      <c r="H16" s="45">
        <f t="shared" si="2"/>
        <v>-6.2000000000000041E-3</v>
      </c>
      <c r="I16" s="39">
        <f t="shared" si="3"/>
        <v>6.2000000000000041E-3</v>
      </c>
      <c r="J16" s="39">
        <f t="shared" si="4"/>
        <v>2.7327837162330334E-2</v>
      </c>
      <c r="K16" s="6" t="str">
        <f t="shared" si="5"/>
        <v xml:space="preserve"> </v>
      </c>
      <c r="L16" s="41"/>
      <c r="M16" s="45">
        <f t="shared" si="6"/>
        <v>-0.11334552102376608</v>
      </c>
    </row>
    <row r="17" spans="1:13" x14ac:dyDescent="0.3">
      <c r="A17" s="66" t="s">
        <v>119</v>
      </c>
      <c r="B17" s="67">
        <v>8.4100000000000008E-2</v>
      </c>
      <c r="C17" s="94">
        <f t="shared" si="0"/>
        <v>2.4358938160589722E-2</v>
      </c>
      <c r="E17" s="84">
        <v>5.2900000000000003E-2</v>
      </c>
      <c r="F17" s="69">
        <f t="shared" si="1"/>
        <v>1.9501333588508994E-2</v>
      </c>
      <c r="H17" s="45">
        <f t="shared" si="2"/>
        <v>-3.1200000000000006E-2</v>
      </c>
      <c r="I17" s="39">
        <f t="shared" si="3"/>
        <v>3.1200000000000006E-2</v>
      </c>
      <c r="J17" s="39">
        <f t="shared" si="4"/>
        <v>3.1165969930613414E-2</v>
      </c>
      <c r="K17" s="36" t="str">
        <f t="shared" si="5"/>
        <v>*</v>
      </c>
      <c r="L17" s="41"/>
      <c r="M17" s="45">
        <f t="shared" si="6"/>
        <v>-0.37098692033293701</v>
      </c>
    </row>
    <row r="18" spans="1:13" x14ac:dyDescent="0.3">
      <c r="A18" s="66" t="s">
        <v>120</v>
      </c>
      <c r="B18" s="67">
        <v>4.7500000000000001E-2</v>
      </c>
      <c r="C18" s="94">
        <f t="shared" si="0"/>
        <v>1.8668766442871135E-2</v>
      </c>
      <c r="E18" s="84">
        <v>4.5100000000000001E-2</v>
      </c>
      <c r="F18" s="69">
        <f t="shared" si="1"/>
        <v>1.8080305927140848E-2</v>
      </c>
      <c r="H18" s="45">
        <f t="shared" si="2"/>
        <v>-2.3999999999999994E-3</v>
      </c>
      <c r="I18" s="39">
        <f t="shared" si="3"/>
        <v>2.3999999999999994E-3</v>
      </c>
      <c r="J18" s="39">
        <f t="shared" si="4"/>
        <v>2.5957652781854017E-2</v>
      </c>
      <c r="K18" s="6" t="str">
        <f t="shared" si="5"/>
        <v xml:space="preserve"> </v>
      </c>
      <c r="L18" s="41"/>
      <c r="M18" s="45">
        <f t="shared" si="6"/>
        <v>-5.0526315789473669E-2</v>
      </c>
    </row>
    <row r="19" spans="1:13" x14ac:dyDescent="0.3">
      <c r="A19" s="66" t="s">
        <v>121</v>
      </c>
      <c r="B19" s="67">
        <v>0.1229</v>
      </c>
      <c r="C19" s="94">
        <f t="shared" si="0"/>
        <v>2.8816207477734321E-2</v>
      </c>
      <c r="E19" s="84">
        <v>0.16699999999999998</v>
      </c>
      <c r="F19" s="69">
        <f t="shared" si="1"/>
        <v>3.2495205914413038E-2</v>
      </c>
      <c r="H19" s="45">
        <f t="shared" si="2"/>
        <v>4.4099999999999986E-2</v>
      </c>
      <c r="I19" s="39">
        <f t="shared" si="3"/>
        <v>4.4099999999999986E-2</v>
      </c>
      <c r="J19" s="39">
        <f t="shared" si="4"/>
        <v>4.3379670694692264E-2</v>
      </c>
      <c r="K19" s="36" t="str">
        <f t="shared" si="5"/>
        <v>*</v>
      </c>
      <c r="L19" s="41"/>
      <c r="M19" s="45">
        <f t="shared" si="6"/>
        <v>0.35882831570382417</v>
      </c>
    </row>
    <row r="20" spans="1:13" x14ac:dyDescent="0.3">
      <c r="A20" s="66" t="s">
        <v>122</v>
      </c>
      <c r="B20" s="67">
        <v>6.0299999999999999E-2</v>
      </c>
      <c r="C20" s="94">
        <f t="shared" si="0"/>
        <v>2.0892460751356926E-2</v>
      </c>
      <c r="E20" s="84">
        <v>8.2899999999999988E-2</v>
      </c>
      <c r="F20" s="69">
        <f t="shared" si="1"/>
        <v>2.4022830059915699E-2</v>
      </c>
      <c r="H20" s="45">
        <f t="shared" si="2"/>
        <v>2.2599999999999988E-2</v>
      </c>
      <c r="I20" s="39">
        <f t="shared" si="3"/>
        <v>2.2599999999999988E-2</v>
      </c>
      <c r="J20" s="39">
        <f t="shared" si="4"/>
        <v>3.1798822111361341E-2</v>
      </c>
      <c r="K20" s="6" t="str">
        <f t="shared" si="5"/>
        <v xml:space="preserve"> </v>
      </c>
      <c r="L20" s="41"/>
      <c r="M20" s="45">
        <f t="shared" si="6"/>
        <v>0.3747927031509119</v>
      </c>
    </row>
    <row r="21" spans="1:13" x14ac:dyDescent="0.3">
      <c r="A21" s="66" t="s">
        <v>123</v>
      </c>
      <c r="B21" s="67">
        <v>9.7500000000000003E-2</v>
      </c>
      <c r="C21" s="94">
        <f t="shared" si="0"/>
        <v>2.6035279154533898E-2</v>
      </c>
      <c r="E21" s="84">
        <v>0.1391</v>
      </c>
      <c r="F21" s="69">
        <f t="shared" si="1"/>
        <v>3.0149386271667113E-2</v>
      </c>
      <c r="H21" s="45">
        <f t="shared" si="2"/>
        <v>4.1599999999999998E-2</v>
      </c>
      <c r="I21" s="39">
        <f t="shared" si="3"/>
        <v>4.1599999999999998E-2</v>
      </c>
      <c r="J21" s="39">
        <f t="shared" si="4"/>
        <v>3.9787225465614626E-2</v>
      </c>
      <c r="K21" s="36" t="str">
        <f t="shared" si="5"/>
        <v>*</v>
      </c>
      <c r="L21" s="41"/>
      <c r="M21" s="45">
        <f t="shared" si="6"/>
        <v>0.42666666666666664</v>
      </c>
    </row>
    <row r="22" spans="1:13" x14ac:dyDescent="0.3">
      <c r="A22" s="66" t="s">
        <v>124</v>
      </c>
      <c r="B22" s="67">
        <v>0.1603</v>
      </c>
      <c r="C22" s="94">
        <f t="shared" si="0"/>
        <v>3.2200688912945793E-2</v>
      </c>
      <c r="E22" s="84">
        <v>0.16190000000000002</v>
      </c>
      <c r="F22" s="69">
        <f t="shared" si="1"/>
        <v>3.2092969380465311E-2</v>
      </c>
      <c r="H22" s="45">
        <f t="shared" si="2"/>
        <v>1.6000000000000181E-3</v>
      </c>
      <c r="I22" s="39">
        <f t="shared" si="3"/>
        <v>1.6000000000000181E-3</v>
      </c>
      <c r="J22" s="39">
        <f t="shared" si="4"/>
        <v>4.5407994417050936E-2</v>
      </c>
      <c r="K22" s="6" t="str">
        <f t="shared" si="5"/>
        <v xml:space="preserve"> </v>
      </c>
      <c r="L22" s="41"/>
      <c r="M22" s="45">
        <f t="shared" si="6"/>
        <v>9.9812850904555089E-3</v>
      </c>
    </row>
    <row r="23" spans="1:13" x14ac:dyDescent="0.3">
      <c r="A23" s="66" t="s">
        <v>125</v>
      </c>
      <c r="B23" s="67">
        <v>8.43E-2</v>
      </c>
      <c r="C23" s="94">
        <f t="shared" si="0"/>
        <v>2.438522234660637E-2</v>
      </c>
      <c r="E23" s="84">
        <v>7.2900000000000006E-2</v>
      </c>
      <c r="F23" s="69">
        <f t="shared" si="1"/>
        <v>2.2649864683010997E-2</v>
      </c>
      <c r="H23" s="45">
        <f t="shared" si="2"/>
        <v>-1.1399999999999993E-2</v>
      </c>
      <c r="I23" s="39">
        <f t="shared" si="3"/>
        <v>1.1399999999999993E-2</v>
      </c>
      <c r="J23" s="39">
        <f t="shared" si="4"/>
        <v>3.3241483980999194E-2</v>
      </c>
      <c r="K23" s="6" t="str">
        <f t="shared" si="5"/>
        <v xml:space="preserve"> </v>
      </c>
      <c r="L23" s="41"/>
      <c r="M23" s="45">
        <f t="shared" si="6"/>
        <v>-0.13523131672597857</v>
      </c>
    </row>
    <row r="24" spans="1:13" x14ac:dyDescent="0.3">
      <c r="A24" s="66" t="s">
        <v>129</v>
      </c>
      <c r="B24" s="67">
        <v>0.1177</v>
      </c>
      <c r="C24" s="94">
        <f t="shared" si="0"/>
        <v>2.8283470393736701E-2</v>
      </c>
      <c r="E24" s="84">
        <v>9.11E-2</v>
      </c>
      <c r="F24" s="69">
        <f t="shared" si="1"/>
        <v>2.5070084470061153E-2</v>
      </c>
      <c r="H24" s="45">
        <f t="shared" si="2"/>
        <v>-2.6599999999999999E-2</v>
      </c>
      <c r="I24" s="39">
        <f t="shared" si="3"/>
        <v>2.6599999999999999E-2</v>
      </c>
      <c r="J24" s="39">
        <f t="shared" si="4"/>
        <v>3.7749599648861827E-2</v>
      </c>
      <c r="K24" s="6" t="str">
        <f t="shared" si="5"/>
        <v xml:space="preserve"> </v>
      </c>
      <c r="L24" s="41"/>
      <c r="M24" s="45">
        <f t="shared" si="6"/>
        <v>-0.22599830076465591</v>
      </c>
    </row>
    <row r="25" spans="1:13" x14ac:dyDescent="0.3">
      <c r="A25" s="66" t="s">
        <v>130</v>
      </c>
      <c r="B25" s="67">
        <v>0.36229999999999996</v>
      </c>
      <c r="C25" s="94">
        <f t="shared" si="0"/>
        <v>4.2187005637509566E-2</v>
      </c>
      <c r="E25" s="84">
        <v>0.32590000000000002</v>
      </c>
      <c r="F25" s="69">
        <f t="shared" si="1"/>
        <v>4.083597232880512E-2</v>
      </c>
      <c r="H25" s="45">
        <f t="shared" si="2"/>
        <v>-3.6399999999999932E-2</v>
      </c>
      <c r="I25" s="39">
        <f t="shared" si="3"/>
        <v>3.6399999999999932E-2</v>
      </c>
      <c r="J25" s="39">
        <f t="shared" si="4"/>
        <v>5.8643403019968204E-2</v>
      </c>
      <c r="K25" s="6" t="str">
        <f t="shared" si="5"/>
        <v xml:space="preserve"> </v>
      </c>
      <c r="L25" s="41"/>
      <c r="M25" s="45">
        <f t="shared" si="6"/>
        <v>-0.10046922439966861</v>
      </c>
    </row>
    <row r="26" spans="1:13" x14ac:dyDescent="0.3">
      <c r="A26" s="66" t="s">
        <v>131</v>
      </c>
      <c r="B26" s="67">
        <v>0.41220000000000001</v>
      </c>
      <c r="C26" s="94">
        <f t="shared" si="0"/>
        <v>4.3202125090571232E-2</v>
      </c>
      <c r="E26" s="84">
        <v>0.48700000000000004</v>
      </c>
      <c r="F26" s="69">
        <f t="shared" si="1"/>
        <v>4.3547348829236693E-2</v>
      </c>
      <c r="H26" s="45">
        <f t="shared" si="2"/>
        <v>7.4800000000000033E-2</v>
      </c>
      <c r="I26" s="39">
        <f t="shared" si="3"/>
        <v>7.4800000000000033E-2</v>
      </c>
      <c r="J26" s="39">
        <f t="shared" si="4"/>
        <v>6.1268033861489088E-2</v>
      </c>
      <c r="K26" s="36" t="str">
        <f t="shared" si="5"/>
        <v>*</v>
      </c>
      <c r="L26" s="41"/>
      <c r="M26" s="45">
        <f t="shared" si="6"/>
        <v>0.18146530810286277</v>
      </c>
    </row>
    <row r="27" spans="1:13" x14ac:dyDescent="0.3">
      <c r="A27" s="70" t="s">
        <v>132</v>
      </c>
      <c r="B27" s="71">
        <v>0.22550000000000001</v>
      </c>
      <c r="C27" s="96">
        <f t="shared" si="0"/>
        <v>3.6679238411622545E-2</v>
      </c>
      <c r="D27" s="73"/>
      <c r="E27" s="88">
        <v>0.18710000000000002</v>
      </c>
      <c r="F27" s="74">
        <f t="shared" si="1"/>
        <v>3.3977702744562875E-2</v>
      </c>
      <c r="G27" s="73"/>
      <c r="H27" s="49">
        <f t="shared" si="2"/>
        <v>-3.839999999999999E-2</v>
      </c>
      <c r="I27" s="50">
        <f t="shared" si="3"/>
        <v>3.839999999999999E-2</v>
      </c>
      <c r="J27" s="50">
        <f>(((((1-B27)*B27)/B$12)+(((1-E27)*E27)/E$12))^0.5)*(TINV(0.05,B$12+E$12-1))</f>
        <v>4.99384533708227E-2</v>
      </c>
      <c r="K27" s="7" t="str">
        <f t="shared" si="5"/>
        <v xml:space="preserve"> </v>
      </c>
      <c r="L27" s="51"/>
      <c r="M27" s="49">
        <f t="shared" si="6"/>
        <v>-0.17028824833702877</v>
      </c>
    </row>
    <row r="29" spans="1:13" x14ac:dyDescent="0.3">
      <c r="A29" s="77" t="s">
        <v>48</v>
      </c>
      <c r="B29" s="78"/>
      <c r="C29" s="98"/>
      <c r="D29" s="80"/>
      <c r="E29" s="81"/>
      <c r="F29" s="105"/>
      <c r="G29" s="83"/>
      <c r="H29" s="83"/>
      <c r="I29" s="83"/>
      <c r="J29" s="83"/>
      <c r="K29" s="83"/>
      <c r="L29" s="83"/>
      <c r="M29" s="83"/>
    </row>
    <row r="30" spans="1:13" s="55" customFormat="1" x14ac:dyDescent="0.3">
      <c r="A30" s="106"/>
      <c r="B30" s="107"/>
      <c r="C30" s="108"/>
      <c r="D30" s="109"/>
      <c r="E30" s="110"/>
      <c r="F30" s="111"/>
      <c r="G30" s="112"/>
      <c r="H30" s="112"/>
      <c r="I30" s="112"/>
      <c r="J30" s="112"/>
      <c r="K30" s="112"/>
      <c r="L30" s="112"/>
      <c r="M30" s="112"/>
    </row>
    <row r="31" spans="1:13" x14ac:dyDescent="0.3">
      <c r="A31" s="62" t="s">
        <v>126</v>
      </c>
      <c r="B31" s="113"/>
    </row>
    <row r="32" spans="1:13" ht="27.75" customHeight="1" x14ac:dyDescent="0.3">
      <c r="A32" s="62" t="s">
        <v>111</v>
      </c>
    </row>
    <row r="33" spans="1:13" x14ac:dyDescent="0.3">
      <c r="A33" s="62"/>
    </row>
    <row r="34" spans="1:13" ht="48" x14ac:dyDescent="0.3">
      <c r="A34" s="20"/>
      <c r="B34" s="21"/>
      <c r="C34" s="22"/>
      <c r="D34" s="22"/>
      <c r="E34" s="23"/>
      <c r="F34" s="27"/>
      <c r="G34" s="24"/>
      <c r="H34" s="25" t="s">
        <v>6</v>
      </c>
      <c r="I34" s="26" t="s">
        <v>19</v>
      </c>
      <c r="J34" s="26" t="s">
        <v>20</v>
      </c>
      <c r="K34" s="25" t="s">
        <v>7</v>
      </c>
      <c r="L34" s="25"/>
      <c r="M34" s="5" t="s">
        <v>8</v>
      </c>
    </row>
    <row r="35" spans="1:13" ht="43.5" customHeight="1" x14ac:dyDescent="0.3">
      <c r="A35" s="30"/>
      <c r="B35" s="31" t="s">
        <v>62</v>
      </c>
      <c r="C35" s="32" t="s">
        <v>9</v>
      </c>
      <c r="D35" s="32"/>
      <c r="E35" s="31" t="s">
        <v>63</v>
      </c>
      <c r="F35" s="35" t="s">
        <v>9</v>
      </c>
      <c r="G35" s="33"/>
      <c r="H35" s="33" t="s">
        <v>10</v>
      </c>
      <c r="I35" s="34"/>
      <c r="J35" s="34"/>
      <c r="K35" s="33" t="s">
        <v>10</v>
      </c>
      <c r="L35" s="33"/>
      <c r="M35" s="33" t="s">
        <v>10</v>
      </c>
    </row>
    <row r="36" spans="1:13" x14ac:dyDescent="0.3">
      <c r="A36" s="63" t="s">
        <v>11</v>
      </c>
      <c r="B36" s="64">
        <v>468</v>
      </c>
      <c r="C36" s="59"/>
      <c r="E36" s="65">
        <v>471</v>
      </c>
    </row>
    <row r="37" spans="1:13" x14ac:dyDescent="0.3">
      <c r="A37" s="63" t="s">
        <v>12</v>
      </c>
      <c r="B37" s="64">
        <v>359</v>
      </c>
      <c r="C37" s="59"/>
      <c r="E37" s="65">
        <v>355.6</v>
      </c>
    </row>
    <row r="39" spans="1:13" x14ac:dyDescent="0.3">
      <c r="A39" s="66" t="s">
        <v>128</v>
      </c>
      <c r="B39" s="67">
        <v>8.1699999999999995E-2</v>
      </c>
      <c r="C39" s="94">
        <f>SQRT((B39*(1-B39))/$B$37)*TINV(0.05,$B$37)</f>
        <v>2.8429602810076456E-2</v>
      </c>
      <c r="E39" s="84">
        <v>4.4400000000000002E-2</v>
      </c>
      <c r="F39" s="69">
        <f>SQRT((E39*(1-E39))/$E$37)*TINV(0.05,$E$37)</f>
        <v>2.1482257986588364E-2</v>
      </c>
      <c r="H39" s="45">
        <f>E39-B39</f>
        <v>-3.7299999999999993E-2</v>
      </c>
      <c r="I39" s="39">
        <f>(((H39)^2)^0.5)</f>
        <v>3.7299999999999993E-2</v>
      </c>
      <c r="J39" s="39">
        <f>(((((1-B39)*B39)/B$37)+(((1-E39)*E39)/E$37))^0.5)*(TINV(0.05,B$37+E$37-1))</f>
        <v>3.5573030984307891E-2</v>
      </c>
      <c r="K39" s="36" t="str">
        <f>IF(I39&gt;J39,"*"," ")</f>
        <v>*</v>
      </c>
      <c r="L39" s="41"/>
      <c r="M39" s="45">
        <f>(E39-B39)/B39</f>
        <v>-0.45654834761321905</v>
      </c>
    </row>
    <row r="40" spans="1:13" x14ac:dyDescent="0.3">
      <c r="A40" s="66" t="s">
        <v>117</v>
      </c>
      <c r="B40" s="67">
        <v>2.6000000000000002E-2</v>
      </c>
      <c r="C40" s="94">
        <f t="shared" ref="C40:C51" si="7">SQRT((B40*(1-B40))/$B$37)*TINV(0.05,$B$37)</f>
        <v>1.6517093384290939E-2</v>
      </c>
      <c r="E40" s="84">
        <v>2.76E-2</v>
      </c>
      <c r="F40" s="69">
        <f t="shared" ref="F40:F51" si="8">SQRT((E40*(1-E40))/$E$37)*TINV(0.05,$E$37)</f>
        <v>1.7085488024699051E-2</v>
      </c>
      <c r="H40" s="45">
        <f t="shared" ref="H40:H52" si="9">E40-B40</f>
        <v>1.5999999999999973E-3</v>
      </c>
      <c r="I40" s="39">
        <f t="shared" ref="I40:I52" si="10">(((H40)^2)^0.5)</f>
        <v>1.5999999999999973E-3</v>
      </c>
      <c r="J40" s="39">
        <f t="shared" ref="J40:J51" si="11">(((((1-B40)*B40)/B$37)+(((1-E40)*E40)/E$37))^0.5)*(TINV(0.05,B$37+E$37-1))</f>
        <v>2.3723701647136896E-2</v>
      </c>
      <c r="K40" s="6" t="str">
        <f t="shared" ref="K40:K52" si="12">IF(I40&gt;J40,"*"," ")</f>
        <v xml:space="preserve"> </v>
      </c>
      <c r="L40" s="41"/>
      <c r="M40" s="45">
        <f t="shared" ref="M40:M52" si="13">(E40-B40)/B40</f>
        <v>6.1538461538461431E-2</v>
      </c>
    </row>
    <row r="41" spans="1:13" x14ac:dyDescent="0.3">
      <c r="A41" s="66" t="s">
        <v>118</v>
      </c>
      <c r="B41" s="67">
        <v>3.78E-2</v>
      </c>
      <c r="C41" s="94">
        <f t="shared" si="7"/>
        <v>1.9794568907346335E-2</v>
      </c>
      <c r="E41" s="84">
        <v>4.7500000000000001E-2</v>
      </c>
      <c r="F41" s="69">
        <f t="shared" si="8"/>
        <v>2.2183479631504872E-2</v>
      </c>
      <c r="H41" s="45">
        <f t="shared" si="9"/>
        <v>9.7000000000000003E-3</v>
      </c>
      <c r="I41" s="39">
        <f t="shared" si="10"/>
        <v>9.7000000000000003E-3</v>
      </c>
      <c r="J41" s="39">
        <f t="shared" si="11"/>
        <v>2.9680512069165818E-2</v>
      </c>
      <c r="K41" s="6" t="str">
        <f t="shared" si="12"/>
        <v xml:space="preserve"> </v>
      </c>
      <c r="L41" s="41"/>
      <c r="M41" s="45">
        <f t="shared" si="13"/>
        <v>0.25661375661375663</v>
      </c>
    </row>
    <row r="42" spans="1:13" x14ac:dyDescent="0.3">
      <c r="A42" s="66" t="s">
        <v>119</v>
      </c>
      <c r="B42" s="67">
        <v>7.2499999999999995E-2</v>
      </c>
      <c r="C42" s="94">
        <f t="shared" si="7"/>
        <v>2.6914941128292486E-2</v>
      </c>
      <c r="E42" s="84">
        <v>4.9000000000000002E-2</v>
      </c>
      <c r="F42" s="69">
        <f t="shared" si="8"/>
        <v>2.2513274711574341E-2</v>
      </c>
      <c r="H42" s="45">
        <f t="shared" si="9"/>
        <v>-2.3499999999999993E-2</v>
      </c>
      <c r="I42" s="39">
        <f t="shared" si="10"/>
        <v>2.3499999999999993E-2</v>
      </c>
      <c r="J42" s="39">
        <f t="shared" si="11"/>
        <v>3.5029956352530985E-2</v>
      </c>
      <c r="K42" s="6" t="str">
        <f t="shared" si="12"/>
        <v xml:space="preserve"> </v>
      </c>
      <c r="L42" s="41"/>
      <c r="M42" s="45">
        <f t="shared" si="13"/>
        <v>-0.32413793103448268</v>
      </c>
    </row>
    <row r="43" spans="1:13" x14ac:dyDescent="0.3">
      <c r="A43" s="66" t="s">
        <v>120</v>
      </c>
      <c r="B43" s="67">
        <v>4.2999999999999997E-2</v>
      </c>
      <c r="C43" s="94">
        <f t="shared" si="7"/>
        <v>2.1055117455206499E-2</v>
      </c>
      <c r="E43" s="84">
        <v>5.0900000000000001E-2</v>
      </c>
      <c r="F43" s="69">
        <f t="shared" si="8"/>
        <v>2.2922672526707492E-2</v>
      </c>
      <c r="H43" s="45">
        <f t="shared" si="9"/>
        <v>7.9000000000000042E-3</v>
      </c>
      <c r="I43" s="39">
        <f t="shared" si="10"/>
        <v>7.9000000000000042E-3</v>
      </c>
      <c r="J43" s="39">
        <f t="shared" si="11"/>
        <v>3.1072193196780607E-2</v>
      </c>
      <c r="K43" s="6" t="str">
        <f t="shared" si="12"/>
        <v xml:space="preserve"> </v>
      </c>
      <c r="L43" s="41"/>
      <c r="M43" s="45">
        <f t="shared" si="13"/>
        <v>0.18372093023255825</v>
      </c>
    </row>
    <row r="44" spans="1:13" x14ac:dyDescent="0.3">
      <c r="A44" s="66" t="s">
        <v>121</v>
      </c>
      <c r="B44" s="67">
        <v>0.12619999999999998</v>
      </c>
      <c r="C44" s="94">
        <f t="shared" si="7"/>
        <v>3.4466975021522114E-2</v>
      </c>
      <c r="E44" s="84">
        <v>0.16350000000000001</v>
      </c>
      <c r="F44" s="69">
        <f t="shared" si="8"/>
        <v>3.8569341432568675E-2</v>
      </c>
      <c r="H44" s="45">
        <f t="shared" si="9"/>
        <v>3.7300000000000028E-2</v>
      </c>
      <c r="I44" s="39">
        <f t="shared" si="10"/>
        <v>3.7300000000000028E-2</v>
      </c>
      <c r="J44" s="39">
        <f t="shared" si="11"/>
        <v>5.163805936564176E-2</v>
      </c>
      <c r="K44" s="6" t="str">
        <f t="shared" si="12"/>
        <v xml:space="preserve"> </v>
      </c>
      <c r="L44" s="41"/>
      <c r="M44" s="45">
        <f t="shared" si="13"/>
        <v>0.29556259904912863</v>
      </c>
    </row>
    <row r="45" spans="1:13" x14ac:dyDescent="0.3">
      <c r="A45" s="66" t="s">
        <v>122</v>
      </c>
      <c r="B45" s="67">
        <v>6.59E-2</v>
      </c>
      <c r="C45" s="94">
        <f t="shared" si="7"/>
        <v>2.5751756972233052E-2</v>
      </c>
      <c r="E45" s="84">
        <v>7.8700000000000006E-2</v>
      </c>
      <c r="F45" s="69">
        <f t="shared" si="8"/>
        <v>2.8082662073701178E-2</v>
      </c>
      <c r="H45" s="45">
        <f t="shared" si="9"/>
        <v>1.2800000000000006E-2</v>
      </c>
      <c r="I45" s="39">
        <f t="shared" si="10"/>
        <v>1.2800000000000006E-2</v>
      </c>
      <c r="J45" s="39">
        <f t="shared" si="11"/>
        <v>3.80376770768589E-2</v>
      </c>
      <c r="K45" s="6" t="str">
        <f t="shared" si="12"/>
        <v xml:space="preserve"> </v>
      </c>
      <c r="L45" s="41"/>
      <c r="M45" s="45">
        <f t="shared" si="13"/>
        <v>0.19423368740515942</v>
      </c>
    </row>
    <row r="46" spans="1:13" x14ac:dyDescent="0.3">
      <c r="A46" s="66" t="s">
        <v>123</v>
      </c>
      <c r="B46" s="67">
        <v>0.1108</v>
      </c>
      <c r="C46" s="94">
        <f t="shared" si="7"/>
        <v>3.2578949688148326E-2</v>
      </c>
      <c r="E46" s="84">
        <v>0.1671</v>
      </c>
      <c r="F46" s="69">
        <f t="shared" si="8"/>
        <v>3.8907652489052362E-2</v>
      </c>
      <c r="H46" s="45">
        <f t="shared" si="9"/>
        <v>5.6300000000000003E-2</v>
      </c>
      <c r="I46" s="39">
        <f t="shared" si="10"/>
        <v>5.6300000000000003E-2</v>
      </c>
      <c r="J46" s="39">
        <f t="shared" si="11"/>
        <v>5.0660146027058747E-2</v>
      </c>
      <c r="K46" s="36" t="str">
        <f t="shared" si="12"/>
        <v>*</v>
      </c>
      <c r="L46" s="41"/>
      <c r="M46" s="45">
        <f t="shared" si="13"/>
        <v>0.50812274368231047</v>
      </c>
    </row>
    <row r="47" spans="1:13" x14ac:dyDescent="0.3">
      <c r="A47" s="66" t="s">
        <v>124</v>
      </c>
      <c r="B47" s="67">
        <v>0.19269999999999998</v>
      </c>
      <c r="C47" s="94">
        <f t="shared" si="7"/>
        <v>4.0937923051742729E-2</v>
      </c>
      <c r="E47" s="84">
        <v>0.17129999999999998</v>
      </c>
      <c r="F47" s="69">
        <f t="shared" si="8"/>
        <v>3.9294134119216971E-2</v>
      </c>
      <c r="H47" s="45">
        <f t="shared" si="9"/>
        <v>-2.1400000000000002E-2</v>
      </c>
      <c r="I47" s="39">
        <f t="shared" si="10"/>
        <v>2.1400000000000002E-2</v>
      </c>
      <c r="J47" s="39">
        <f t="shared" si="11"/>
        <v>5.6648363186500864E-2</v>
      </c>
      <c r="K47" s="6" t="str">
        <f t="shared" si="12"/>
        <v xml:space="preserve"> </v>
      </c>
      <c r="L47" s="41"/>
      <c r="M47" s="45">
        <f t="shared" si="13"/>
        <v>-0.11105345096004154</v>
      </c>
    </row>
    <row r="48" spans="1:13" x14ac:dyDescent="0.3">
      <c r="A48" s="66" t="s">
        <v>125</v>
      </c>
      <c r="B48" s="67">
        <v>0.1</v>
      </c>
      <c r="C48" s="94">
        <f t="shared" si="7"/>
        <v>3.1137857478851644E-2</v>
      </c>
      <c r="E48" s="84">
        <v>8.7100000000000011E-2</v>
      </c>
      <c r="F48" s="69">
        <f t="shared" si="8"/>
        <v>2.9408376737446784E-2</v>
      </c>
      <c r="H48" s="45">
        <f t="shared" si="9"/>
        <v>-1.2899999999999995E-2</v>
      </c>
      <c r="I48" s="39">
        <f t="shared" si="10"/>
        <v>1.2899999999999995E-2</v>
      </c>
      <c r="J48" s="39">
        <f t="shared" si="11"/>
        <v>4.2757537458790351E-2</v>
      </c>
      <c r="K48" s="6" t="str">
        <f t="shared" si="12"/>
        <v xml:space="preserve"> </v>
      </c>
      <c r="L48" s="41"/>
      <c r="M48" s="45">
        <f t="shared" si="13"/>
        <v>-0.12899999999999995</v>
      </c>
    </row>
    <row r="49" spans="1:13" x14ac:dyDescent="0.3">
      <c r="A49" s="66" t="s">
        <v>129</v>
      </c>
      <c r="B49" s="67">
        <v>0.1434</v>
      </c>
      <c r="C49" s="94">
        <f t="shared" si="7"/>
        <v>3.6377351999930148E-2</v>
      </c>
      <c r="E49" s="84">
        <v>0.113</v>
      </c>
      <c r="F49" s="69">
        <f t="shared" si="8"/>
        <v>3.3018048711316972E-2</v>
      </c>
      <c r="H49" s="45">
        <f t="shared" si="9"/>
        <v>-3.0399999999999996E-2</v>
      </c>
      <c r="I49" s="39">
        <f t="shared" si="10"/>
        <v>3.0399999999999996E-2</v>
      </c>
      <c r="J49" s="39">
        <f t="shared" si="11"/>
        <v>4.9044206601504228E-2</v>
      </c>
      <c r="K49" s="6" t="str">
        <f t="shared" si="12"/>
        <v xml:space="preserve"> </v>
      </c>
      <c r="L49" s="41"/>
      <c r="M49" s="45">
        <f t="shared" si="13"/>
        <v>-0.21199442119944209</v>
      </c>
    </row>
    <row r="50" spans="1:13" x14ac:dyDescent="0.3">
      <c r="A50" s="66" t="s">
        <v>130</v>
      </c>
      <c r="B50" s="67">
        <v>0.43609999999999999</v>
      </c>
      <c r="C50" s="94">
        <f t="shared" si="7"/>
        <v>5.1470876319521797E-2</v>
      </c>
      <c r="E50" s="84">
        <v>0.37140000000000001</v>
      </c>
      <c r="F50" s="69">
        <f t="shared" si="8"/>
        <v>5.0391642037206676E-2</v>
      </c>
      <c r="H50" s="45">
        <f t="shared" si="9"/>
        <v>-6.469999999999998E-2</v>
      </c>
      <c r="I50" s="39">
        <f t="shared" si="10"/>
        <v>6.469999999999998E-2</v>
      </c>
      <c r="J50" s="39">
        <f t="shared" si="11"/>
        <v>7.1909609137616307E-2</v>
      </c>
      <c r="K50" s="6" t="str">
        <f t="shared" si="12"/>
        <v xml:space="preserve"> </v>
      </c>
      <c r="L50" s="41"/>
      <c r="M50" s="45">
        <f t="shared" si="13"/>
        <v>-0.14836046778261863</v>
      </c>
    </row>
    <row r="51" spans="1:13" x14ac:dyDescent="0.3">
      <c r="A51" s="66" t="s">
        <v>131</v>
      </c>
      <c r="B51" s="67">
        <v>0.41840000000000005</v>
      </c>
      <c r="C51" s="94">
        <f t="shared" si="7"/>
        <v>5.1200654030896006E-2</v>
      </c>
      <c r="E51" s="84">
        <v>0.5091</v>
      </c>
      <c r="F51" s="69">
        <f t="shared" si="8"/>
        <v>5.2137287986025627E-2</v>
      </c>
      <c r="H51" s="45">
        <f t="shared" si="9"/>
        <v>9.0699999999999947E-2</v>
      </c>
      <c r="I51" s="39">
        <f t="shared" si="10"/>
        <v>9.0699999999999947E-2</v>
      </c>
      <c r="J51" s="39">
        <f t="shared" si="11"/>
        <v>7.2950028536572703E-2</v>
      </c>
      <c r="K51" s="36" t="str">
        <f t="shared" si="12"/>
        <v>*</v>
      </c>
      <c r="L51" s="41"/>
      <c r="M51" s="45">
        <f t="shared" si="13"/>
        <v>0.2167782026768641</v>
      </c>
    </row>
    <row r="52" spans="1:13" x14ac:dyDescent="0.3">
      <c r="A52" s="70" t="s">
        <v>132</v>
      </c>
      <c r="B52" s="71">
        <v>0.14550000000000002</v>
      </c>
      <c r="C52" s="96">
        <f>SQRT((B52*(1-B52))/$B$37)*TINV(0.05,$B$37)</f>
        <v>3.6597801895485386E-2</v>
      </c>
      <c r="D52" s="73"/>
      <c r="E52" s="88">
        <v>0.1195</v>
      </c>
      <c r="F52" s="74">
        <f>SQRT((E52*(1-E52))/$E$37)*TINV(0.05,$E$37)</f>
        <v>3.3829766876606486E-2</v>
      </c>
      <c r="G52" s="73"/>
      <c r="H52" s="49">
        <f t="shared" si="9"/>
        <v>-2.6000000000000023E-2</v>
      </c>
      <c r="I52" s="50">
        <f t="shared" si="10"/>
        <v>2.6000000000000023E-2</v>
      </c>
      <c r="J52" s="50">
        <f>(((((1-B52)*B52)/B$37)+(((1-E52)*E52)/E$37))^0.5)*(TINV(0.05,B$37+E$37-1))</f>
        <v>4.9753827305202607E-2</v>
      </c>
      <c r="K52" s="7" t="str">
        <f t="shared" si="12"/>
        <v xml:space="preserve"> </v>
      </c>
      <c r="L52" s="51"/>
      <c r="M52" s="49">
        <f t="shared" si="13"/>
        <v>-0.17869415807560152</v>
      </c>
    </row>
    <row r="53" spans="1:13" x14ac:dyDescent="0.3">
      <c r="A53" s="115"/>
      <c r="B53" s="116"/>
      <c r="C53" s="117"/>
      <c r="D53" s="118"/>
      <c r="E53" s="114"/>
      <c r="F53" s="69"/>
      <c r="G53" s="118"/>
      <c r="H53" s="46"/>
      <c r="I53" s="43"/>
      <c r="J53" s="43"/>
      <c r="K53" s="6"/>
      <c r="L53" s="44"/>
      <c r="M53" s="46"/>
    </row>
    <row r="54" spans="1:13" x14ac:dyDescent="0.3">
      <c r="A54" s="62" t="s">
        <v>126</v>
      </c>
      <c r="B54" s="116"/>
      <c r="C54" s="117"/>
      <c r="D54" s="118"/>
      <c r="E54" s="114"/>
      <c r="F54" s="69"/>
      <c r="G54" s="118"/>
      <c r="H54" s="46"/>
      <c r="I54" s="43"/>
      <c r="J54" s="43"/>
      <c r="K54" s="6"/>
      <c r="L54" s="44"/>
      <c r="M54" s="46"/>
    </row>
    <row r="55" spans="1:13" x14ac:dyDescent="0.3">
      <c r="A55" s="62" t="s">
        <v>58</v>
      </c>
    </row>
    <row r="56" spans="1:13" x14ac:dyDescent="0.3">
      <c r="A56" s="62"/>
    </row>
    <row r="57" spans="1:13" ht="48" x14ac:dyDescent="0.3">
      <c r="A57" s="20"/>
      <c r="B57" s="21"/>
      <c r="C57" s="22"/>
      <c r="D57" s="22"/>
      <c r="E57" s="23"/>
      <c r="F57" s="27"/>
      <c r="G57" s="24"/>
      <c r="H57" s="25" t="s">
        <v>6</v>
      </c>
      <c r="I57" s="26" t="s">
        <v>19</v>
      </c>
      <c r="J57" s="26" t="s">
        <v>20</v>
      </c>
      <c r="K57" s="25" t="s">
        <v>7</v>
      </c>
      <c r="L57" s="25"/>
      <c r="M57" s="5" t="s">
        <v>8</v>
      </c>
    </row>
    <row r="58" spans="1:13" ht="42.75" customHeight="1" x14ac:dyDescent="0.3">
      <c r="A58" s="30"/>
      <c r="B58" s="31" t="s">
        <v>62</v>
      </c>
      <c r="C58" s="32" t="s">
        <v>9</v>
      </c>
      <c r="D58" s="32"/>
      <c r="E58" s="31" t="s">
        <v>63</v>
      </c>
      <c r="F58" s="35" t="s">
        <v>9</v>
      </c>
      <c r="G58" s="33"/>
      <c r="H58" s="33" t="s">
        <v>10</v>
      </c>
      <c r="I58" s="34"/>
      <c r="J58" s="34"/>
      <c r="K58" s="33" t="s">
        <v>10</v>
      </c>
      <c r="L58" s="33"/>
      <c r="M58" s="33" t="s">
        <v>10</v>
      </c>
    </row>
    <row r="59" spans="1:13" x14ac:dyDescent="0.3">
      <c r="A59" s="63" t="s">
        <v>11</v>
      </c>
      <c r="B59" s="64">
        <v>127</v>
      </c>
      <c r="C59" s="59"/>
      <c r="E59" s="65">
        <v>130</v>
      </c>
    </row>
    <row r="60" spans="1:13" x14ac:dyDescent="0.3">
      <c r="A60" s="63" t="s">
        <v>12</v>
      </c>
      <c r="B60" s="64">
        <v>100</v>
      </c>
      <c r="C60" s="59"/>
      <c r="E60" s="65">
        <v>108.4</v>
      </c>
    </row>
    <row r="62" spans="1:13" x14ac:dyDescent="0.3">
      <c r="A62" s="66" t="s">
        <v>128</v>
      </c>
      <c r="B62" s="67">
        <v>0.27879999999999999</v>
      </c>
      <c r="C62" s="94">
        <f>SQRT((B62*(1-B62))/$B$60)*TINV(0.05,$B$60)</f>
        <v>8.8963052695934366E-2</v>
      </c>
      <c r="E62" s="84">
        <v>0.2303</v>
      </c>
      <c r="F62" s="69">
        <f>SQRT((E62*(1-E62))/$E$60)*TINV(0.05,$E$60)</f>
        <v>8.0155759434950388E-2</v>
      </c>
      <c r="H62" s="45">
        <f>E62-B62</f>
        <v>-4.8499999999999988E-2</v>
      </c>
      <c r="I62" s="39">
        <f>(((H62)^2)^0.5)</f>
        <v>4.8499999999999988E-2</v>
      </c>
      <c r="J62" s="39">
        <f>(((((1-B62)*B62)/B$60)+(((1-E62)*E62)/E$60))^0.5)*(TINV(0.05,B$60+E$60-1))</f>
        <v>0.11904215978412688</v>
      </c>
      <c r="K62" s="6" t="str">
        <f>IF(I62&gt;J62,"*"," ")</f>
        <v xml:space="preserve"> </v>
      </c>
      <c r="L62" s="41"/>
      <c r="M62" s="45">
        <f>(E62-B62)/B62</f>
        <v>-0.17395982783357242</v>
      </c>
    </row>
    <row r="63" spans="1:13" x14ac:dyDescent="0.3">
      <c r="A63" s="66" t="s">
        <v>117</v>
      </c>
      <c r="B63" s="67">
        <v>7.4400000000000008E-2</v>
      </c>
      <c r="C63" s="94">
        <f t="shared" ref="C63:C74" si="14">SQRT((B63*(1-B63))/$B$60)*TINV(0.05,$B$60)</f>
        <v>5.2063525595271255E-2</v>
      </c>
      <c r="E63" s="84">
        <v>0.1182</v>
      </c>
      <c r="F63" s="69">
        <f t="shared" ref="F63:F74" si="15">SQRT((E63*(1-E63))/$E$60)*TINV(0.05,$E$60)</f>
        <v>6.1463998056247908E-2</v>
      </c>
      <c r="H63" s="45">
        <f t="shared" ref="H63:H75" si="16">E63-B63</f>
        <v>4.3799999999999992E-2</v>
      </c>
      <c r="I63" s="39">
        <f t="shared" ref="I63:I75" si="17">(((H63)^2)^0.5)</f>
        <v>4.3799999999999992E-2</v>
      </c>
      <c r="J63" s="39">
        <f t="shared" ref="J63:J74" si="18">(((((1-B63)*B63)/B$60)+(((1-E63)*E63)/E$60))^0.5)*(TINV(0.05,B$60+E$60-1))</f>
        <v>8.0086354487073547E-2</v>
      </c>
      <c r="K63" s="6" t="str">
        <f t="shared" ref="K63:K75" si="19">IF(I63&gt;J63,"*"," ")</f>
        <v xml:space="preserve"> </v>
      </c>
      <c r="L63" s="41"/>
      <c r="M63" s="45">
        <f t="shared" ref="M63:M75" si="20">(E63-B63)/B63</f>
        <v>0.58870967741935465</v>
      </c>
    </row>
    <row r="64" spans="1:13" x14ac:dyDescent="0.3">
      <c r="A64" s="66" t="s">
        <v>118</v>
      </c>
      <c r="B64" s="67">
        <v>0.12240000000000001</v>
      </c>
      <c r="C64" s="94">
        <f t="shared" si="14"/>
        <v>6.5024114909627978E-2</v>
      </c>
      <c r="E64" s="84">
        <v>4.5100000000000001E-2</v>
      </c>
      <c r="F64" s="69">
        <f t="shared" si="15"/>
        <v>3.9508836341049389E-2</v>
      </c>
      <c r="H64" s="45">
        <f t="shared" si="16"/>
        <v>-7.7300000000000008E-2</v>
      </c>
      <c r="I64" s="39">
        <f t="shared" si="17"/>
        <v>7.7300000000000008E-2</v>
      </c>
      <c r="J64" s="39">
        <f t="shared" si="18"/>
        <v>7.5625871121705768E-2</v>
      </c>
      <c r="K64" s="36" t="str">
        <f t="shared" si="19"/>
        <v>*</v>
      </c>
      <c r="L64" s="41"/>
      <c r="M64" s="45">
        <f t="shared" si="20"/>
        <v>-0.63153594771241828</v>
      </c>
    </row>
    <row r="65" spans="1:13" x14ac:dyDescent="0.3">
      <c r="A65" s="66" t="s">
        <v>119</v>
      </c>
      <c r="B65" s="67">
        <v>0.15990000000000001</v>
      </c>
      <c r="C65" s="94">
        <f t="shared" si="14"/>
        <v>7.2715192379304253E-2</v>
      </c>
      <c r="E65" s="84">
        <v>5.79E-2</v>
      </c>
      <c r="F65" s="69">
        <f t="shared" si="15"/>
        <v>4.4464642478753376E-2</v>
      </c>
      <c r="H65" s="45">
        <f t="shared" si="16"/>
        <v>-0.10200000000000001</v>
      </c>
      <c r="I65" s="39">
        <f t="shared" si="17"/>
        <v>0.10200000000000001</v>
      </c>
      <c r="J65" s="39">
        <f t="shared" si="18"/>
        <v>8.4717363449609603E-2</v>
      </c>
      <c r="K65" s="36" t="str">
        <f t="shared" si="19"/>
        <v>*</v>
      </c>
      <c r="L65" s="41"/>
      <c r="M65" s="45">
        <f t="shared" si="20"/>
        <v>-0.63789868667917449</v>
      </c>
    </row>
    <row r="66" spans="1:13" x14ac:dyDescent="0.3">
      <c r="A66" s="66" t="s">
        <v>120</v>
      </c>
      <c r="B66" s="67">
        <v>3.2000000000000001E-2</v>
      </c>
      <c r="C66" s="94">
        <f t="shared" si="14"/>
        <v>3.4917898726014578E-2</v>
      </c>
      <c r="E66" s="84">
        <v>3.7200000000000004E-2</v>
      </c>
      <c r="F66" s="69">
        <f t="shared" si="15"/>
        <v>3.6030188287045496E-2</v>
      </c>
      <c r="H66" s="45">
        <f t="shared" si="16"/>
        <v>5.2000000000000032E-3</v>
      </c>
      <c r="I66" s="39">
        <f t="shared" si="17"/>
        <v>5.2000000000000032E-3</v>
      </c>
      <c r="J66" s="39">
        <f t="shared" si="18"/>
        <v>4.9881721725740909E-2</v>
      </c>
      <c r="K66" s="6" t="str">
        <f t="shared" si="19"/>
        <v xml:space="preserve"> </v>
      </c>
      <c r="L66" s="41"/>
      <c r="M66" s="45">
        <f t="shared" si="20"/>
        <v>0.16250000000000009</v>
      </c>
    </row>
    <row r="67" spans="1:13" x14ac:dyDescent="0.3">
      <c r="A67" s="66" t="s">
        <v>121</v>
      </c>
      <c r="B67" s="67">
        <v>0.1072</v>
      </c>
      <c r="C67" s="94">
        <f t="shared" si="14"/>
        <v>6.1377601999173137E-2</v>
      </c>
      <c r="E67" s="84">
        <v>0.19550000000000001</v>
      </c>
      <c r="F67" s="69">
        <f t="shared" si="15"/>
        <v>7.5502864046189791E-2</v>
      </c>
      <c r="H67" s="45">
        <f t="shared" si="16"/>
        <v>8.8300000000000003E-2</v>
      </c>
      <c r="I67" s="39">
        <f t="shared" si="17"/>
        <v>8.8300000000000003E-2</v>
      </c>
      <c r="J67" s="39">
        <f t="shared" si="18"/>
        <v>9.6743783671769362E-2</v>
      </c>
      <c r="K67" s="6" t="str">
        <f t="shared" si="19"/>
        <v xml:space="preserve"> </v>
      </c>
      <c r="L67" s="41"/>
      <c r="M67" s="45">
        <f t="shared" si="20"/>
        <v>0.82369402985074625</v>
      </c>
    </row>
    <row r="68" spans="1:13" x14ac:dyDescent="0.3">
      <c r="A68" s="66" t="s">
        <v>122</v>
      </c>
      <c r="B68" s="67">
        <v>4.8899999999999999E-2</v>
      </c>
      <c r="C68" s="94">
        <f t="shared" si="14"/>
        <v>4.2786124802368874E-2</v>
      </c>
      <c r="E68" s="84">
        <v>8.72E-2</v>
      </c>
      <c r="F68" s="69">
        <f t="shared" si="15"/>
        <v>5.3712217076783017E-2</v>
      </c>
      <c r="H68" s="45">
        <f t="shared" si="16"/>
        <v>3.8300000000000001E-2</v>
      </c>
      <c r="I68" s="39">
        <f t="shared" si="17"/>
        <v>3.8300000000000001E-2</v>
      </c>
      <c r="J68" s="39">
        <f t="shared" si="18"/>
        <v>6.8276495708342141E-2</v>
      </c>
      <c r="K68" s="6" t="str">
        <f t="shared" si="19"/>
        <v xml:space="preserve"> </v>
      </c>
      <c r="L68" s="41"/>
      <c r="M68" s="45">
        <f t="shared" si="20"/>
        <v>0.78323108384458084</v>
      </c>
    </row>
    <row r="69" spans="1:13" x14ac:dyDescent="0.3">
      <c r="A69" s="66" t="s">
        <v>123</v>
      </c>
      <c r="B69" s="67">
        <v>3.0200000000000001E-2</v>
      </c>
      <c r="C69" s="94">
        <f t="shared" si="14"/>
        <v>3.3953143939465434E-2</v>
      </c>
      <c r="E69" s="84">
        <v>6.3600000000000004E-2</v>
      </c>
      <c r="F69" s="69">
        <f t="shared" si="15"/>
        <v>4.6460756961864573E-2</v>
      </c>
      <c r="H69" s="45">
        <f t="shared" si="16"/>
        <v>3.3399999999999999E-2</v>
      </c>
      <c r="I69" s="39">
        <f t="shared" si="17"/>
        <v>3.3399999999999999E-2</v>
      </c>
      <c r="J69" s="39">
        <f t="shared" si="18"/>
        <v>5.7216725055706713E-2</v>
      </c>
      <c r="K69" s="6" t="str">
        <f t="shared" si="19"/>
        <v xml:space="preserve"> </v>
      </c>
      <c r="L69" s="41"/>
      <c r="M69" s="45">
        <f t="shared" si="20"/>
        <v>1.1059602649006621</v>
      </c>
    </row>
    <row r="70" spans="1:13" x14ac:dyDescent="0.3">
      <c r="A70" s="66" t="s">
        <v>124</v>
      </c>
      <c r="B70" s="67">
        <v>7.5199999999999989E-2</v>
      </c>
      <c r="C70" s="94">
        <f t="shared" si="14"/>
        <v>5.2320063698106739E-2</v>
      </c>
      <c r="E70" s="84">
        <v>9.3900000000000011E-2</v>
      </c>
      <c r="F70" s="69">
        <f t="shared" si="15"/>
        <v>5.5532584007666724E-2</v>
      </c>
      <c r="H70" s="45">
        <f t="shared" si="16"/>
        <v>1.8700000000000022E-2</v>
      </c>
      <c r="I70" s="39">
        <f t="shared" si="17"/>
        <v>1.8700000000000022E-2</v>
      </c>
      <c r="J70" s="39">
        <f t="shared" si="18"/>
        <v>7.5853619624815335E-2</v>
      </c>
      <c r="K70" s="6" t="str">
        <f t="shared" si="19"/>
        <v xml:space="preserve"> </v>
      </c>
      <c r="L70" s="41"/>
      <c r="M70" s="45">
        <f t="shared" si="20"/>
        <v>0.24867021276595777</v>
      </c>
    </row>
    <row r="71" spans="1:13" x14ac:dyDescent="0.3">
      <c r="A71" s="66" t="s">
        <v>125</v>
      </c>
      <c r="B71" s="67">
        <v>2.1099999999999997E-2</v>
      </c>
      <c r="C71" s="94">
        <f t="shared" si="14"/>
        <v>2.8513191121349594E-2</v>
      </c>
      <c r="E71" s="84">
        <v>3.0899999999999997E-2</v>
      </c>
      <c r="F71" s="69">
        <f t="shared" si="15"/>
        <v>3.2945079313519171E-2</v>
      </c>
      <c r="H71" s="45">
        <f t="shared" si="16"/>
        <v>9.7999999999999997E-3</v>
      </c>
      <c r="I71" s="39">
        <f t="shared" si="17"/>
        <v>9.7999999999999997E-3</v>
      </c>
      <c r="J71" s="39">
        <f t="shared" si="18"/>
        <v>4.3318764825309074E-2</v>
      </c>
      <c r="K71" s="6" t="str">
        <f t="shared" si="19"/>
        <v xml:space="preserve"> </v>
      </c>
      <c r="L71" s="41"/>
      <c r="M71" s="45">
        <f t="shared" si="20"/>
        <v>0.46445497630331756</v>
      </c>
    </row>
    <row r="72" spans="1:13" x14ac:dyDescent="0.3">
      <c r="A72" s="66" t="s">
        <v>129</v>
      </c>
      <c r="B72" s="67">
        <v>0.05</v>
      </c>
      <c r="C72" s="94">
        <f t="shared" si="14"/>
        <v>4.3239656780535561E-2</v>
      </c>
      <c r="E72" s="84">
        <v>4.0099999999999997E-2</v>
      </c>
      <c r="F72" s="69">
        <f t="shared" si="15"/>
        <v>3.7351857415195783E-2</v>
      </c>
      <c r="H72" s="45">
        <f t="shared" si="16"/>
        <v>-9.900000000000006E-3</v>
      </c>
      <c r="I72" s="39">
        <f t="shared" si="17"/>
        <v>9.900000000000006E-3</v>
      </c>
      <c r="J72" s="39">
        <f t="shared" si="18"/>
        <v>5.6801240506693218E-2</v>
      </c>
      <c r="K72" s="6" t="str">
        <f t="shared" si="19"/>
        <v xml:space="preserve"> </v>
      </c>
      <c r="L72" s="41"/>
      <c r="M72" s="45">
        <f t="shared" si="20"/>
        <v>-0.19800000000000012</v>
      </c>
    </row>
    <row r="73" spans="1:13" x14ac:dyDescent="0.3">
      <c r="A73" s="66" t="s">
        <v>130</v>
      </c>
      <c r="B73" s="67">
        <v>0.1462</v>
      </c>
      <c r="C73" s="94">
        <f t="shared" si="14"/>
        <v>7.0095024966580224E-2</v>
      </c>
      <c r="E73" s="84">
        <v>0.16489999999999999</v>
      </c>
      <c r="F73" s="69">
        <f t="shared" si="15"/>
        <v>7.064909298169432E-2</v>
      </c>
      <c r="H73" s="45">
        <f t="shared" si="16"/>
        <v>1.8699999999999994E-2</v>
      </c>
      <c r="I73" s="39">
        <f t="shared" si="17"/>
        <v>1.8699999999999994E-2</v>
      </c>
      <c r="J73" s="39">
        <f t="shared" si="18"/>
        <v>9.8941018726762128E-2</v>
      </c>
      <c r="K73" s="6" t="str">
        <f t="shared" si="19"/>
        <v xml:space="preserve"> </v>
      </c>
      <c r="L73" s="41"/>
      <c r="M73" s="45">
        <f t="shared" si="20"/>
        <v>0.12790697674418602</v>
      </c>
    </row>
    <row r="74" spans="1:13" x14ac:dyDescent="0.3">
      <c r="A74" s="66" t="s">
        <v>131</v>
      </c>
      <c r="B74" s="67">
        <v>0.37810000000000005</v>
      </c>
      <c r="C74" s="94">
        <f t="shared" si="14"/>
        <v>9.6205311542415572E-2</v>
      </c>
      <c r="E74" s="84">
        <v>0.4415</v>
      </c>
      <c r="F74" s="69">
        <f t="shared" si="15"/>
        <v>9.4537467392855859E-2</v>
      </c>
      <c r="H74" s="45">
        <f t="shared" si="16"/>
        <v>6.3399999999999956E-2</v>
      </c>
      <c r="I74" s="39">
        <f t="shared" si="17"/>
        <v>6.3399999999999956E-2</v>
      </c>
      <c r="J74" s="39">
        <f t="shared" si="18"/>
        <v>0.13409187794370159</v>
      </c>
      <c r="K74" s="6" t="str">
        <f t="shared" si="19"/>
        <v xml:space="preserve"> </v>
      </c>
      <c r="L74" s="41"/>
      <c r="M74" s="45">
        <f t="shared" si="20"/>
        <v>0.16768050780216862</v>
      </c>
    </row>
    <row r="75" spans="1:13" x14ac:dyDescent="0.3">
      <c r="A75" s="70" t="s">
        <v>132</v>
      </c>
      <c r="B75" s="71">
        <v>0.47570000000000001</v>
      </c>
      <c r="C75" s="96">
        <f>SQRT((B75*(1-B75))/$B$60)*TINV(0.05,$B$60)</f>
        <v>9.9081355133353824E-2</v>
      </c>
      <c r="D75" s="73"/>
      <c r="E75" s="88">
        <v>0.39360000000000001</v>
      </c>
      <c r="F75" s="74">
        <f>SQRT((E75*(1-E75))/$E$60)*TINV(0.05,$E$60)</f>
        <v>9.3010967540807149E-2</v>
      </c>
      <c r="G75" s="73"/>
      <c r="H75" s="49">
        <f t="shared" si="16"/>
        <v>-8.2100000000000006E-2</v>
      </c>
      <c r="I75" s="50">
        <f t="shared" si="17"/>
        <v>8.2100000000000006E-2</v>
      </c>
      <c r="J75" s="50">
        <f>(((((1-B75)*B75)/B$60)+(((1-E75)*E75)/E$60))^0.5)*(TINV(0.05,B$60+E$60-1))</f>
        <v>0.13510005644486967</v>
      </c>
      <c r="K75" s="7" t="str">
        <f t="shared" si="19"/>
        <v xml:space="preserve"> </v>
      </c>
      <c r="L75" s="51"/>
      <c r="M75" s="49">
        <f t="shared" si="20"/>
        <v>-0.17258776539836032</v>
      </c>
    </row>
    <row r="76" spans="1:13" x14ac:dyDescent="0.3">
      <c r="A76" s="115"/>
      <c r="B76" s="116"/>
      <c r="C76" s="117"/>
      <c r="D76" s="118"/>
      <c r="E76" s="114"/>
      <c r="F76" s="69"/>
      <c r="G76" s="118"/>
      <c r="H76" s="46"/>
      <c r="I76" s="43"/>
      <c r="J76" s="43"/>
      <c r="K76" s="6"/>
      <c r="L76" s="44"/>
      <c r="M76" s="46"/>
    </row>
    <row r="77" spans="1:13" x14ac:dyDescent="0.3">
      <c r="A77" s="77" t="s">
        <v>507</v>
      </c>
      <c r="B77" s="78"/>
      <c r="C77" s="98"/>
      <c r="D77" s="80"/>
      <c r="E77" s="81"/>
      <c r="F77" s="105"/>
      <c r="G77" s="83"/>
      <c r="H77" s="83"/>
      <c r="I77" s="83"/>
      <c r="J77" s="83"/>
      <c r="K77" s="83"/>
      <c r="L77" s="83"/>
      <c r="M77" s="83"/>
    </row>
    <row r="79" spans="1:13" x14ac:dyDescent="0.3">
      <c r="A79" s="62" t="s">
        <v>126</v>
      </c>
    </row>
    <row r="80" spans="1:13" ht="30" customHeight="1" x14ac:dyDescent="0.3">
      <c r="A80" s="62" t="s">
        <v>519</v>
      </c>
    </row>
    <row r="82" spans="1:13" ht="48" x14ac:dyDescent="0.3">
      <c r="A82" s="20"/>
      <c r="B82" s="21"/>
      <c r="C82" s="22"/>
      <c r="D82" s="22"/>
      <c r="E82" s="23"/>
      <c r="F82" s="27"/>
      <c r="G82" s="24"/>
      <c r="H82" s="25" t="s">
        <v>6</v>
      </c>
      <c r="I82" s="26" t="s">
        <v>19</v>
      </c>
      <c r="J82" s="26" t="s">
        <v>20</v>
      </c>
      <c r="K82" s="25" t="s">
        <v>7</v>
      </c>
      <c r="L82" s="25"/>
      <c r="M82" s="5" t="s">
        <v>8</v>
      </c>
    </row>
    <row r="83" spans="1:13" ht="44.25" customHeight="1" x14ac:dyDescent="0.3">
      <c r="A83" s="30"/>
      <c r="B83" s="31" t="s">
        <v>62</v>
      </c>
      <c r="C83" s="32" t="s">
        <v>9</v>
      </c>
      <c r="D83" s="32"/>
      <c r="E83" s="31" t="s">
        <v>63</v>
      </c>
      <c r="F83" s="35" t="s">
        <v>9</v>
      </c>
      <c r="G83" s="33"/>
      <c r="H83" s="33" t="s">
        <v>10</v>
      </c>
      <c r="I83" s="34"/>
      <c r="J83" s="34"/>
      <c r="K83" s="33" t="s">
        <v>10</v>
      </c>
      <c r="L83" s="33"/>
      <c r="M83" s="33" t="s">
        <v>10</v>
      </c>
    </row>
    <row r="84" spans="1:13" x14ac:dyDescent="0.3">
      <c r="A84" s="63" t="s">
        <v>11</v>
      </c>
      <c r="B84" s="86"/>
      <c r="C84" s="59"/>
      <c r="E84" s="65">
        <v>263</v>
      </c>
    </row>
    <row r="85" spans="1:13" x14ac:dyDescent="0.3">
      <c r="A85" s="63" t="s">
        <v>12</v>
      </c>
      <c r="B85" s="86"/>
      <c r="C85" s="59"/>
      <c r="E85" s="65">
        <v>203.7</v>
      </c>
    </row>
    <row r="87" spans="1:13" x14ac:dyDescent="0.3">
      <c r="A87" s="66" t="s">
        <v>128</v>
      </c>
      <c r="B87" s="121" t="s">
        <v>59</v>
      </c>
      <c r="C87" s="146" t="s">
        <v>59</v>
      </c>
      <c r="E87" s="84">
        <v>3.9800000000000002E-2</v>
      </c>
      <c r="F87" s="119">
        <f>SQRT((E87*(1-E87))/$E$85)*TINV(0.05,$E$85)</f>
        <v>2.7006721158446378E-2</v>
      </c>
      <c r="H87" s="136" t="s">
        <v>59</v>
      </c>
      <c r="I87" s="39"/>
      <c r="J87" s="39"/>
      <c r="K87" s="136" t="s">
        <v>59</v>
      </c>
      <c r="L87" s="41"/>
      <c r="M87" s="136" t="s">
        <v>59</v>
      </c>
    </row>
    <row r="88" spans="1:13" x14ac:dyDescent="0.3">
      <c r="A88" s="66" t="s">
        <v>117</v>
      </c>
      <c r="B88" s="121" t="s">
        <v>59</v>
      </c>
      <c r="C88" s="146" t="s">
        <v>59</v>
      </c>
      <c r="E88" s="84">
        <v>3.9699999999999999E-2</v>
      </c>
      <c r="F88" s="119">
        <f t="shared" ref="F88:F99" si="21">SQRT((E88*(1-E88))/$E$85)*TINV(0.05,$E$85)</f>
        <v>2.6974176281074718E-2</v>
      </c>
      <c r="H88" s="136" t="s">
        <v>59</v>
      </c>
      <c r="I88" s="39"/>
      <c r="J88" s="39"/>
      <c r="K88" s="136" t="s">
        <v>59</v>
      </c>
      <c r="L88" s="41"/>
      <c r="M88" s="136" t="s">
        <v>59</v>
      </c>
    </row>
    <row r="89" spans="1:13" x14ac:dyDescent="0.3">
      <c r="A89" s="66" t="s">
        <v>118</v>
      </c>
      <c r="B89" s="121" t="s">
        <v>59</v>
      </c>
      <c r="C89" s="146" t="s">
        <v>59</v>
      </c>
      <c r="E89" s="84">
        <v>3.4000000000000002E-2</v>
      </c>
      <c r="F89" s="119">
        <f t="shared" si="21"/>
        <v>2.5036723625427887E-2</v>
      </c>
      <c r="H89" s="136" t="s">
        <v>59</v>
      </c>
      <c r="I89" s="39"/>
      <c r="J89" s="39"/>
      <c r="K89" s="136" t="s">
        <v>59</v>
      </c>
      <c r="L89" s="41"/>
      <c r="M89" s="136" t="s">
        <v>59</v>
      </c>
    </row>
    <row r="90" spans="1:13" x14ac:dyDescent="0.3">
      <c r="A90" s="66" t="s">
        <v>119</v>
      </c>
      <c r="B90" s="121" t="s">
        <v>59</v>
      </c>
      <c r="C90" s="146" t="s">
        <v>59</v>
      </c>
      <c r="E90" s="84">
        <v>4.7E-2</v>
      </c>
      <c r="F90" s="119">
        <f t="shared" si="21"/>
        <v>2.9237810895640939E-2</v>
      </c>
      <c r="H90" s="136" t="s">
        <v>59</v>
      </c>
      <c r="I90" s="39"/>
      <c r="J90" s="39"/>
      <c r="K90" s="136" t="s">
        <v>59</v>
      </c>
      <c r="L90" s="41"/>
      <c r="M90" s="136" t="s">
        <v>59</v>
      </c>
    </row>
    <row r="91" spans="1:13" x14ac:dyDescent="0.3">
      <c r="A91" s="66" t="s">
        <v>120</v>
      </c>
      <c r="B91" s="121" t="s">
        <v>59</v>
      </c>
      <c r="C91" s="146" t="s">
        <v>59</v>
      </c>
      <c r="E91" s="84">
        <v>4.1100000000000005E-2</v>
      </c>
      <c r="F91" s="119">
        <f t="shared" si="21"/>
        <v>2.7425657228700006E-2</v>
      </c>
      <c r="H91" s="136" t="s">
        <v>59</v>
      </c>
      <c r="I91" s="39"/>
      <c r="J91" s="39"/>
      <c r="K91" s="136" t="s">
        <v>59</v>
      </c>
      <c r="L91" s="41"/>
      <c r="M91" s="136" t="s">
        <v>59</v>
      </c>
    </row>
    <row r="92" spans="1:13" x14ac:dyDescent="0.3">
      <c r="A92" s="66" t="s">
        <v>121</v>
      </c>
      <c r="B92" s="121" t="s">
        <v>59</v>
      </c>
      <c r="C92" s="146" t="s">
        <v>59</v>
      </c>
      <c r="E92" s="84">
        <v>0.12210000000000001</v>
      </c>
      <c r="F92" s="119">
        <f t="shared" si="21"/>
        <v>4.5230337673121283E-2</v>
      </c>
      <c r="H92" s="136" t="s">
        <v>59</v>
      </c>
      <c r="I92" s="39"/>
      <c r="J92" s="39"/>
      <c r="K92" s="136" t="s">
        <v>59</v>
      </c>
      <c r="L92" s="41"/>
      <c r="M92" s="136" t="s">
        <v>59</v>
      </c>
    </row>
    <row r="93" spans="1:13" x14ac:dyDescent="0.3">
      <c r="A93" s="66" t="s">
        <v>122</v>
      </c>
      <c r="B93" s="121" t="s">
        <v>59</v>
      </c>
      <c r="C93" s="146" t="s">
        <v>59</v>
      </c>
      <c r="E93" s="84">
        <v>0.10880000000000001</v>
      </c>
      <c r="F93" s="119">
        <f t="shared" si="21"/>
        <v>4.3018128265664181E-2</v>
      </c>
      <c r="H93" s="136" t="s">
        <v>59</v>
      </c>
      <c r="I93" s="39"/>
      <c r="J93" s="39"/>
      <c r="K93" s="136" t="s">
        <v>59</v>
      </c>
      <c r="L93" s="41"/>
      <c r="M93" s="136" t="s">
        <v>59</v>
      </c>
    </row>
    <row r="94" spans="1:13" x14ac:dyDescent="0.3">
      <c r="A94" s="66" t="s">
        <v>123</v>
      </c>
      <c r="B94" s="121" t="s">
        <v>59</v>
      </c>
      <c r="C94" s="146" t="s">
        <v>59</v>
      </c>
      <c r="E94" s="84">
        <v>0.1663</v>
      </c>
      <c r="F94" s="119">
        <f t="shared" si="21"/>
        <v>5.14399453967265E-2</v>
      </c>
      <c r="H94" s="136" t="s">
        <v>59</v>
      </c>
      <c r="I94" s="39"/>
      <c r="J94" s="39"/>
      <c r="K94" s="136" t="s">
        <v>59</v>
      </c>
      <c r="L94" s="41"/>
      <c r="M94" s="136" t="s">
        <v>59</v>
      </c>
    </row>
    <row r="95" spans="1:13" x14ac:dyDescent="0.3">
      <c r="A95" s="66" t="s">
        <v>124</v>
      </c>
      <c r="B95" s="121" t="s">
        <v>59</v>
      </c>
      <c r="C95" s="146" t="s">
        <v>59</v>
      </c>
      <c r="E95" s="84">
        <v>0.21359999999999998</v>
      </c>
      <c r="F95" s="119">
        <f t="shared" si="21"/>
        <v>5.6620258805084804E-2</v>
      </c>
      <c r="H95" s="136" t="s">
        <v>59</v>
      </c>
      <c r="I95" s="39"/>
      <c r="J95" s="39"/>
      <c r="K95" s="136" t="s">
        <v>59</v>
      </c>
      <c r="L95" s="41"/>
      <c r="M95" s="136" t="s">
        <v>59</v>
      </c>
    </row>
    <row r="96" spans="1:13" x14ac:dyDescent="0.3">
      <c r="A96" s="66" t="s">
        <v>125</v>
      </c>
      <c r="B96" s="121" t="s">
        <v>59</v>
      </c>
      <c r="C96" s="146" t="s">
        <v>59</v>
      </c>
      <c r="E96" s="84">
        <v>7.0499999999999993E-2</v>
      </c>
      <c r="F96" s="119">
        <f t="shared" si="21"/>
        <v>3.5364598278110428E-2</v>
      </c>
      <c r="H96" s="136" t="s">
        <v>59</v>
      </c>
      <c r="I96" s="39"/>
      <c r="J96" s="39"/>
      <c r="K96" s="136" t="s">
        <v>59</v>
      </c>
      <c r="L96" s="41"/>
      <c r="M96" s="136" t="s">
        <v>59</v>
      </c>
    </row>
    <row r="97" spans="1:13" x14ac:dyDescent="0.3">
      <c r="A97" s="66" t="s">
        <v>129</v>
      </c>
      <c r="B97" s="121" t="s">
        <v>59</v>
      </c>
      <c r="C97" s="146" t="s">
        <v>59</v>
      </c>
      <c r="E97" s="84">
        <v>0.11710000000000001</v>
      </c>
      <c r="F97" s="119">
        <f t="shared" si="21"/>
        <v>4.4420524221990582E-2</v>
      </c>
      <c r="H97" s="136" t="s">
        <v>59</v>
      </c>
      <c r="I97" s="39"/>
      <c r="J97" s="39"/>
      <c r="K97" s="136" t="s">
        <v>59</v>
      </c>
      <c r="L97" s="41"/>
      <c r="M97" s="136" t="s">
        <v>59</v>
      </c>
    </row>
    <row r="98" spans="1:13" x14ac:dyDescent="0.3">
      <c r="A98" s="66" t="s">
        <v>130</v>
      </c>
      <c r="B98" s="121" t="s">
        <v>59</v>
      </c>
      <c r="C98" s="146" t="s">
        <v>59</v>
      </c>
      <c r="E98" s="84">
        <v>0.40130000000000005</v>
      </c>
      <c r="F98" s="119">
        <f t="shared" si="21"/>
        <v>6.7715592449347259E-2</v>
      </c>
      <c r="H98" s="136" t="s">
        <v>59</v>
      </c>
      <c r="I98" s="39"/>
      <c r="J98" s="39"/>
      <c r="K98" s="136" t="s">
        <v>59</v>
      </c>
      <c r="L98" s="41"/>
      <c r="M98" s="136" t="s">
        <v>59</v>
      </c>
    </row>
    <row r="99" spans="1:13" x14ac:dyDescent="0.3">
      <c r="A99" s="66" t="s">
        <v>131</v>
      </c>
      <c r="B99" s="121" t="s">
        <v>59</v>
      </c>
      <c r="C99" s="146" t="s">
        <v>59</v>
      </c>
      <c r="E99" s="84">
        <v>0.48530000000000001</v>
      </c>
      <c r="F99" s="119">
        <f t="shared" si="21"/>
        <v>6.9044915642546292E-2</v>
      </c>
      <c r="H99" s="136" t="s">
        <v>59</v>
      </c>
      <c r="I99" s="39"/>
      <c r="J99" s="39"/>
      <c r="K99" s="136" t="s">
        <v>59</v>
      </c>
      <c r="L99" s="41"/>
      <c r="M99" s="136" t="s">
        <v>59</v>
      </c>
    </row>
    <row r="100" spans="1:13" x14ac:dyDescent="0.3">
      <c r="A100" s="70" t="s">
        <v>132</v>
      </c>
      <c r="B100" s="103" t="s">
        <v>59</v>
      </c>
      <c r="C100" s="72" t="s">
        <v>59</v>
      </c>
      <c r="D100" s="73"/>
      <c r="E100" s="88">
        <v>0.1134</v>
      </c>
      <c r="F100" s="120">
        <f>SQRT((E100*(1-E100))/$E$85)*TINV(0.05,$E$85)</f>
        <v>4.3804614662716589E-2</v>
      </c>
      <c r="G100" s="73"/>
      <c r="H100" s="123" t="s">
        <v>59</v>
      </c>
      <c r="I100" s="50"/>
      <c r="J100" s="50"/>
      <c r="K100" s="123" t="s">
        <v>59</v>
      </c>
      <c r="L100" s="51"/>
      <c r="M100" s="123" t="s">
        <v>59</v>
      </c>
    </row>
    <row r="102" spans="1:13" x14ac:dyDescent="0.3">
      <c r="A102" s="62" t="s">
        <v>126</v>
      </c>
    </row>
    <row r="103" spans="1:13" ht="27" customHeight="1" x14ac:dyDescent="0.3">
      <c r="A103" s="62" t="s">
        <v>520</v>
      </c>
    </row>
    <row r="105" spans="1:13" ht="48" x14ac:dyDescent="0.3">
      <c r="A105" s="20"/>
      <c r="B105" s="21"/>
      <c r="C105" s="22"/>
      <c r="D105" s="22"/>
      <c r="E105" s="23"/>
      <c r="F105" s="27"/>
      <c r="G105" s="24"/>
      <c r="H105" s="25" t="s">
        <v>6</v>
      </c>
      <c r="I105" s="26" t="s">
        <v>19</v>
      </c>
      <c r="J105" s="26" t="s">
        <v>20</v>
      </c>
      <c r="K105" s="25" t="s">
        <v>7</v>
      </c>
      <c r="L105" s="25"/>
      <c r="M105" s="5" t="s">
        <v>8</v>
      </c>
    </row>
    <row r="106" spans="1:13" ht="39.75" customHeight="1" x14ac:dyDescent="0.3">
      <c r="A106" s="30"/>
      <c r="B106" s="31" t="s">
        <v>62</v>
      </c>
      <c r="C106" s="32" t="s">
        <v>9</v>
      </c>
      <c r="D106" s="32"/>
      <c r="E106" s="31" t="s">
        <v>63</v>
      </c>
      <c r="F106" s="35" t="s">
        <v>9</v>
      </c>
      <c r="G106" s="33"/>
      <c r="H106" s="33" t="s">
        <v>10</v>
      </c>
      <c r="I106" s="34"/>
      <c r="J106" s="34"/>
      <c r="K106" s="33" t="s">
        <v>10</v>
      </c>
      <c r="L106" s="33"/>
      <c r="M106" s="33" t="s">
        <v>10</v>
      </c>
    </row>
    <row r="107" spans="1:13" x14ac:dyDescent="0.3">
      <c r="A107" s="63" t="s">
        <v>11</v>
      </c>
      <c r="B107" s="86"/>
      <c r="C107" s="59"/>
      <c r="E107" s="65">
        <v>186</v>
      </c>
    </row>
    <row r="108" spans="1:13" x14ac:dyDescent="0.3">
      <c r="A108" s="63" t="s">
        <v>12</v>
      </c>
      <c r="B108" s="86"/>
      <c r="C108" s="59"/>
      <c r="E108" s="65">
        <v>148.5</v>
      </c>
    </row>
    <row r="110" spans="1:13" x14ac:dyDescent="0.3">
      <c r="A110" s="66" t="s">
        <v>128</v>
      </c>
      <c r="B110" s="121" t="s">
        <v>59</v>
      </c>
      <c r="C110" s="146" t="s">
        <v>59</v>
      </c>
      <c r="E110" s="84">
        <v>0.11289999999999999</v>
      </c>
      <c r="F110" s="119">
        <f>SQRT((E110*(1-E110))/$E$108)*TINV(0.05,$E$108)</f>
        <v>5.1319674764215999E-2</v>
      </c>
      <c r="H110" s="136" t="s">
        <v>59</v>
      </c>
      <c r="I110" s="39"/>
      <c r="J110" s="39"/>
      <c r="K110" s="136" t="s">
        <v>59</v>
      </c>
      <c r="L110" s="41"/>
      <c r="M110" s="136" t="s">
        <v>59</v>
      </c>
    </row>
    <row r="111" spans="1:13" x14ac:dyDescent="0.3">
      <c r="A111" s="66" t="s">
        <v>117</v>
      </c>
      <c r="B111" s="121" t="s">
        <v>59</v>
      </c>
      <c r="C111" s="146" t="s">
        <v>59</v>
      </c>
      <c r="E111" s="84">
        <v>5.0799999999999998E-2</v>
      </c>
      <c r="F111" s="119">
        <f t="shared" ref="F111:F122" si="22">SQRT((E111*(1-E111))/$E$108)*TINV(0.05,$E$108)</f>
        <v>3.5609129391064899E-2</v>
      </c>
      <c r="H111" s="136" t="s">
        <v>59</v>
      </c>
      <c r="I111" s="39"/>
      <c r="J111" s="39"/>
      <c r="K111" s="136" t="s">
        <v>59</v>
      </c>
      <c r="L111" s="41"/>
      <c r="M111" s="136" t="s">
        <v>59</v>
      </c>
    </row>
    <row r="112" spans="1:13" x14ac:dyDescent="0.3">
      <c r="A112" s="66" t="s">
        <v>118</v>
      </c>
      <c r="B112" s="121" t="s">
        <v>59</v>
      </c>
      <c r="C112" s="146" t="s">
        <v>59</v>
      </c>
      <c r="E112" s="84">
        <v>6.3299999999999995E-2</v>
      </c>
      <c r="F112" s="119">
        <f t="shared" si="22"/>
        <v>3.9486873635785347E-2</v>
      </c>
      <c r="H112" s="136" t="s">
        <v>59</v>
      </c>
      <c r="I112" s="39"/>
      <c r="J112" s="39"/>
      <c r="K112" s="136" t="s">
        <v>59</v>
      </c>
      <c r="L112" s="41"/>
      <c r="M112" s="136" t="s">
        <v>59</v>
      </c>
    </row>
    <row r="113" spans="1:13" x14ac:dyDescent="0.3">
      <c r="A113" s="66" t="s">
        <v>119</v>
      </c>
      <c r="B113" s="121" t="s">
        <v>59</v>
      </c>
      <c r="C113" s="146" t="s">
        <v>59</v>
      </c>
      <c r="E113" s="84">
        <v>4.3200000000000002E-2</v>
      </c>
      <c r="F113" s="119">
        <f t="shared" si="22"/>
        <v>3.2968796324124645E-2</v>
      </c>
      <c r="H113" s="136" t="s">
        <v>59</v>
      </c>
      <c r="I113" s="39"/>
      <c r="J113" s="39"/>
      <c r="K113" s="136" t="s">
        <v>59</v>
      </c>
      <c r="L113" s="41"/>
      <c r="M113" s="136" t="s">
        <v>59</v>
      </c>
    </row>
    <row r="114" spans="1:13" x14ac:dyDescent="0.3">
      <c r="A114" s="66" t="s">
        <v>120</v>
      </c>
      <c r="B114" s="121" t="s">
        <v>59</v>
      </c>
      <c r="C114" s="146" t="s">
        <v>59</v>
      </c>
      <c r="E114" s="84">
        <v>6.6600000000000006E-2</v>
      </c>
      <c r="F114" s="119">
        <f t="shared" si="22"/>
        <v>4.0431666997894709E-2</v>
      </c>
      <c r="H114" s="136" t="s">
        <v>59</v>
      </c>
      <c r="I114" s="39"/>
      <c r="J114" s="39"/>
      <c r="K114" s="136" t="s">
        <v>59</v>
      </c>
      <c r="L114" s="41"/>
      <c r="M114" s="136" t="s">
        <v>59</v>
      </c>
    </row>
    <row r="115" spans="1:13" x14ac:dyDescent="0.3">
      <c r="A115" s="66" t="s">
        <v>121</v>
      </c>
      <c r="B115" s="121" t="s">
        <v>59</v>
      </c>
      <c r="C115" s="146" t="s">
        <v>59</v>
      </c>
      <c r="E115" s="84">
        <v>0.18859999999999999</v>
      </c>
      <c r="F115" s="119">
        <f t="shared" si="22"/>
        <v>6.3436465991635424E-2</v>
      </c>
      <c r="H115" s="136" t="s">
        <v>59</v>
      </c>
      <c r="I115" s="39"/>
      <c r="J115" s="39"/>
      <c r="K115" s="136" t="s">
        <v>59</v>
      </c>
      <c r="L115" s="41"/>
      <c r="M115" s="136" t="s">
        <v>59</v>
      </c>
    </row>
    <row r="116" spans="1:13" x14ac:dyDescent="0.3">
      <c r="A116" s="66" t="s">
        <v>122</v>
      </c>
      <c r="B116" s="121" t="s">
        <v>59</v>
      </c>
      <c r="C116" s="146" t="s">
        <v>59</v>
      </c>
      <c r="E116" s="84">
        <v>7.5499999999999998E-2</v>
      </c>
      <c r="F116" s="119">
        <f t="shared" si="22"/>
        <v>4.2842772563411714E-2</v>
      </c>
      <c r="H116" s="136" t="s">
        <v>59</v>
      </c>
      <c r="I116" s="39"/>
      <c r="J116" s="39"/>
      <c r="K116" s="136" t="s">
        <v>59</v>
      </c>
      <c r="L116" s="41"/>
      <c r="M116" s="136" t="s">
        <v>59</v>
      </c>
    </row>
    <row r="117" spans="1:13" x14ac:dyDescent="0.3">
      <c r="A117" s="66" t="s">
        <v>123</v>
      </c>
      <c r="B117" s="121" t="s">
        <v>59</v>
      </c>
      <c r="C117" s="146" t="s">
        <v>59</v>
      </c>
      <c r="E117" s="84">
        <v>0.1414</v>
      </c>
      <c r="F117" s="119">
        <f t="shared" si="22"/>
        <v>5.6502905612762173E-2</v>
      </c>
      <c r="H117" s="136" t="s">
        <v>59</v>
      </c>
      <c r="I117" s="39"/>
      <c r="J117" s="39"/>
      <c r="K117" s="136" t="s">
        <v>59</v>
      </c>
      <c r="L117" s="41"/>
      <c r="M117" s="136" t="s">
        <v>59</v>
      </c>
    </row>
    <row r="118" spans="1:13" x14ac:dyDescent="0.3">
      <c r="A118" s="66" t="s">
        <v>124</v>
      </c>
      <c r="B118" s="121" t="s">
        <v>59</v>
      </c>
      <c r="C118" s="146" t="s">
        <v>59</v>
      </c>
      <c r="E118" s="84">
        <v>0.13470000000000001</v>
      </c>
      <c r="F118" s="119">
        <f t="shared" si="22"/>
        <v>5.5362766584552275E-2</v>
      </c>
      <c r="H118" s="136" t="s">
        <v>59</v>
      </c>
      <c r="I118" s="39"/>
      <c r="J118" s="39"/>
      <c r="K118" s="136" t="s">
        <v>59</v>
      </c>
      <c r="L118" s="41"/>
      <c r="M118" s="136" t="s">
        <v>59</v>
      </c>
    </row>
    <row r="119" spans="1:13" x14ac:dyDescent="0.3">
      <c r="A119" s="66" t="s">
        <v>125</v>
      </c>
      <c r="B119" s="121" t="s">
        <v>59</v>
      </c>
      <c r="C119" s="146" t="s">
        <v>59</v>
      </c>
      <c r="E119" s="84">
        <v>5.8600000000000006E-2</v>
      </c>
      <c r="F119" s="119">
        <f t="shared" si="22"/>
        <v>3.8087857164971928E-2</v>
      </c>
      <c r="H119" s="136" t="s">
        <v>59</v>
      </c>
      <c r="I119" s="39"/>
      <c r="J119" s="39"/>
      <c r="K119" s="136" t="s">
        <v>59</v>
      </c>
      <c r="L119" s="41"/>
      <c r="M119" s="136" t="s">
        <v>59</v>
      </c>
    </row>
    <row r="120" spans="1:13" x14ac:dyDescent="0.3">
      <c r="A120" s="66" t="s">
        <v>129</v>
      </c>
      <c r="B120" s="121" t="s">
        <v>59</v>
      </c>
      <c r="C120" s="146" t="s">
        <v>59</v>
      </c>
      <c r="E120" s="84">
        <v>6.4299999999999996E-2</v>
      </c>
      <c r="F120" s="119">
        <f t="shared" si="22"/>
        <v>3.9776304900619737E-2</v>
      </c>
      <c r="H120" s="136" t="s">
        <v>59</v>
      </c>
      <c r="I120" s="39"/>
      <c r="J120" s="39"/>
      <c r="K120" s="136" t="s">
        <v>59</v>
      </c>
      <c r="L120" s="41"/>
      <c r="M120" s="136" t="s">
        <v>59</v>
      </c>
    </row>
    <row r="121" spans="1:13" x14ac:dyDescent="0.3">
      <c r="A121" s="66" t="s">
        <v>130</v>
      </c>
      <c r="B121" s="121" t="s">
        <v>59</v>
      </c>
      <c r="C121" s="146" t="s">
        <v>59</v>
      </c>
      <c r="E121" s="84">
        <v>0.25769999999999998</v>
      </c>
      <c r="F121" s="119">
        <f t="shared" si="22"/>
        <v>7.0924710922641743E-2</v>
      </c>
      <c r="H121" s="136" t="s">
        <v>59</v>
      </c>
      <c r="I121" s="39"/>
      <c r="J121" s="39"/>
      <c r="K121" s="136" t="s">
        <v>59</v>
      </c>
      <c r="L121" s="41"/>
      <c r="M121" s="136" t="s">
        <v>59</v>
      </c>
    </row>
    <row r="122" spans="1:13" x14ac:dyDescent="0.3">
      <c r="A122" s="66" t="s">
        <v>131</v>
      </c>
      <c r="B122" s="121" t="s">
        <v>59</v>
      </c>
      <c r="C122" s="146" t="s">
        <v>59</v>
      </c>
      <c r="E122" s="84">
        <v>0.51539999999999997</v>
      </c>
      <c r="F122" s="119">
        <f t="shared" si="22"/>
        <v>8.1042820430557036E-2</v>
      </c>
      <c r="H122" s="136" t="s">
        <v>59</v>
      </c>
      <c r="I122" s="39"/>
      <c r="J122" s="39"/>
      <c r="K122" s="136" t="s">
        <v>59</v>
      </c>
      <c r="L122" s="41"/>
      <c r="M122" s="136" t="s">
        <v>59</v>
      </c>
    </row>
    <row r="123" spans="1:13" x14ac:dyDescent="0.3">
      <c r="A123" s="70" t="s">
        <v>132</v>
      </c>
      <c r="B123" s="103" t="s">
        <v>59</v>
      </c>
      <c r="C123" s="72" t="s">
        <v>59</v>
      </c>
      <c r="D123" s="73"/>
      <c r="E123" s="88">
        <v>0.22690000000000002</v>
      </c>
      <c r="F123" s="120">
        <f>SQRT((E123*(1-E123))/$E$108)*TINV(0.05,$E$108)</f>
        <v>6.7918129918583939E-2</v>
      </c>
      <c r="G123" s="73"/>
      <c r="H123" s="123" t="s">
        <v>59</v>
      </c>
      <c r="I123" s="50"/>
      <c r="J123" s="50"/>
      <c r="K123" s="123" t="s">
        <v>59</v>
      </c>
      <c r="L123" s="51"/>
      <c r="M123" s="123" t="s">
        <v>59</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209</v>
      </c>
    </row>
    <row r="4" spans="1:13" ht="18.75" x14ac:dyDescent="0.25">
      <c r="A4" s="61" t="s">
        <v>113</v>
      </c>
    </row>
    <row r="6" spans="1:13" ht="29.25" customHeight="1" x14ac:dyDescent="0.25">
      <c r="A6" s="62" t="s">
        <v>127</v>
      </c>
    </row>
    <row r="7" spans="1:13" ht="15" x14ac:dyDescent="0.25">
      <c r="A7" s="62" t="s">
        <v>110</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x14ac:dyDescent="0.3">
      <c r="A11" s="63" t="s">
        <v>11</v>
      </c>
      <c r="B11" s="64">
        <v>650</v>
      </c>
      <c r="E11" s="65">
        <v>656</v>
      </c>
      <c r="I11" s="137"/>
      <c r="J11" s="137"/>
      <c r="L11" s="41"/>
      <c r="M11" s="41"/>
    </row>
    <row r="12" spans="1:13" x14ac:dyDescent="0.3">
      <c r="A12" s="63" t="s">
        <v>12</v>
      </c>
      <c r="B12" s="64">
        <v>501.1</v>
      </c>
      <c r="E12" s="65">
        <v>508.5</v>
      </c>
      <c r="I12" s="137"/>
      <c r="J12" s="137"/>
      <c r="L12" s="41"/>
      <c r="M12" s="41"/>
    </row>
    <row r="14" spans="1:13" x14ac:dyDescent="0.3">
      <c r="A14" s="66" t="s">
        <v>128</v>
      </c>
      <c r="B14" s="67">
        <v>0.14929999999999999</v>
      </c>
      <c r="C14" s="94">
        <f t="shared" ref="C14:C27" si="0">SQRT((B14*(1-B14))/$B$12)*TINV(0.05,$B$12)</f>
        <v>3.1279114204148951E-2</v>
      </c>
      <c r="E14" s="84">
        <v>0.1023</v>
      </c>
      <c r="F14" s="69">
        <f t="shared" ref="F14:F27" si="1">SQRT((E14*(1-E14))/$E$12)*TINV(0.05,$E$12)</f>
        <v>2.6402313679773769E-2</v>
      </c>
      <c r="H14" s="45">
        <f t="shared" ref="H14:H27" si="2">E14-B14</f>
        <v>-4.6999999999999986E-2</v>
      </c>
      <c r="I14" s="39">
        <f t="shared" ref="I14:I27" si="3">(((H14)^2)^0.5)</f>
        <v>4.6999999999999986E-2</v>
      </c>
      <c r="J14" s="39">
        <f t="shared" ref="J14:J27" si="4">(((((1-B14)*B14)/B$12)+(((1-E14)*E14)/E$12))^0.5)*(TINV(0.05,B$12+E$12-1))</f>
        <v>4.0883218555263764E-2</v>
      </c>
      <c r="K14" s="36" t="str">
        <f t="shared" ref="K14:K27" si="5">IF(I14&gt;J14,"*"," ")</f>
        <v>*</v>
      </c>
      <c r="L14" s="41"/>
      <c r="M14" s="45">
        <f t="shared" ref="M14:M27" si="6">(E14-B14)/B14</f>
        <v>-0.31480241125251163</v>
      </c>
    </row>
    <row r="15" spans="1:13" x14ac:dyDescent="0.3">
      <c r="A15" s="66" t="s">
        <v>117</v>
      </c>
      <c r="B15" s="67">
        <v>4.3400000000000001E-2</v>
      </c>
      <c r="C15" s="94">
        <f t="shared" si="0"/>
        <v>1.7883247144791805E-2</v>
      </c>
      <c r="E15" s="84">
        <v>4.87E-2</v>
      </c>
      <c r="F15" s="69">
        <f t="shared" si="1"/>
        <v>1.8752612780241554E-2</v>
      </c>
      <c r="H15" s="45">
        <f t="shared" si="2"/>
        <v>5.2999999999999992E-3</v>
      </c>
      <c r="I15" s="39">
        <f t="shared" si="3"/>
        <v>5.2999999999999992E-3</v>
      </c>
      <c r="J15" s="39">
        <f t="shared" si="4"/>
        <v>2.5881686596527845E-2</v>
      </c>
      <c r="K15" s="6" t="str">
        <f t="shared" si="5"/>
        <v xml:space="preserve"> </v>
      </c>
      <c r="L15" s="41"/>
      <c r="M15" s="45">
        <f t="shared" si="6"/>
        <v>0.12211981566820274</v>
      </c>
    </row>
    <row r="16" spans="1:13" x14ac:dyDescent="0.3">
      <c r="A16" s="66" t="s">
        <v>118</v>
      </c>
      <c r="B16" s="67">
        <v>5.7699999999999994E-2</v>
      </c>
      <c r="C16" s="94">
        <f t="shared" si="0"/>
        <v>2.0465333564822774E-2</v>
      </c>
      <c r="E16" s="84">
        <v>7.3499999999999996E-2</v>
      </c>
      <c r="F16" s="69">
        <f t="shared" si="1"/>
        <v>2.2735522445675303E-2</v>
      </c>
      <c r="H16" s="45">
        <f t="shared" si="2"/>
        <v>1.5800000000000002E-2</v>
      </c>
      <c r="I16" s="39">
        <f t="shared" si="3"/>
        <v>1.5800000000000002E-2</v>
      </c>
      <c r="J16" s="39">
        <f t="shared" si="4"/>
        <v>3.055311725832572E-2</v>
      </c>
      <c r="K16" s="6" t="str">
        <f t="shared" si="5"/>
        <v xml:space="preserve"> </v>
      </c>
      <c r="L16" s="41"/>
      <c r="M16" s="45">
        <f t="shared" si="6"/>
        <v>0.27383015597920285</v>
      </c>
    </row>
    <row r="17" spans="1:13" x14ac:dyDescent="0.3">
      <c r="A17" s="66" t="s">
        <v>119</v>
      </c>
      <c r="B17" s="67">
        <v>7.3200000000000001E-2</v>
      </c>
      <c r="C17" s="94">
        <f t="shared" si="0"/>
        <v>2.2860455447221189E-2</v>
      </c>
      <c r="E17" s="84">
        <v>4.6799999999999994E-2</v>
      </c>
      <c r="F17" s="69">
        <f t="shared" si="1"/>
        <v>1.8401511627546479E-2</v>
      </c>
      <c r="H17" s="45">
        <f t="shared" si="2"/>
        <v>-2.6400000000000007E-2</v>
      </c>
      <c r="I17" s="39">
        <f t="shared" si="3"/>
        <v>2.6400000000000007E-2</v>
      </c>
      <c r="J17" s="39">
        <f t="shared" si="4"/>
        <v>2.9311166716237031E-2</v>
      </c>
      <c r="K17" s="6" t="str">
        <f t="shared" si="5"/>
        <v xml:space="preserve"> </v>
      </c>
      <c r="L17" s="41"/>
      <c r="M17" s="45">
        <f t="shared" si="6"/>
        <v>-0.3606557377049181</v>
      </c>
    </row>
    <row r="18" spans="1:13" x14ac:dyDescent="0.3">
      <c r="A18" s="66" t="s">
        <v>120</v>
      </c>
      <c r="B18" s="67">
        <v>6.3700000000000007E-2</v>
      </c>
      <c r="C18" s="94">
        <f t="shared" si="0"/>
        <v>2.1434509678750699E-2</v>
      </c>
      <c r="E18" s="84">
        <v>6.0400000000000002E-2</v>
      </c>
      <c r="F18" s="69">
        <f t="shared" si="1"/>
        <v>2.0755276836087279E-2</v>
      </c>
      <c r="H18" s="45">
        <f t="shared" si="2"/>
        <v>-3.3000000000000043E-3</v>
      </c>
      <c r="I18" s="39">
        <f t="shared" si="3"/>
        <v>3.3000000000000043E-3</v>
      </c>
      <c r="J18" s="39">
        <f t="shared" si="4"/>
        <v>2.980073445624238E-2</v>
      </c>
      <c r="K18" s="6" t="str">
        <f t="shared" si="5"/>
        <v xml:space="preserve"> </v>
      </c>
      <c r="L18" s="41"/>
      <c r="M18" s="45">
        <f t="shared" si="6"/>
        <v>-5.1805337519623296E-2</v>
      </c>
    </row>
    <row r="19" spans="1:13" x14ac:dyDescent="0.3">
      <c r="A19" s="66" t="s">
        <v>121</v>
      </c>
      <c r="B19" s="67">
        <v>0.12609999999999999</v>
      </c>
      <c r="C19" s="94">
        <f t="shared" si="0"/>
        <v>2.9135651813708103E-2</v>
      </c>
      <c r="E19" s="84">
        <v>0.1593</v>
      </c>
      <c r="F19" s="69">
        <f t="shared" si="1"/>
        <v>3.1883571858157662E-2</v>
      </c>
      <c r="H19" s="45">
        <f t="shared" si="2"/>
        <v>3.3200000000000007E-2</v>
      </c>
      <c r="I19" s="39">
        <f t="shared" si="3"/>
        <v>3.3200000000000007E-2</v>
      </c>
      <c r="J19" s="39">
        <f t="shared" si="4"/>
        <v>4.3139078341776937E-2</v>
      </c>
      <c r="K19" s="6" t="str">
        <f t="shared" si="5"/>
        <v xml:space="preserve"> </v>
      </c>
      <c r="L19" s="41"/>
      <c r="M19" s="45">
        <f t="shared" si="6"/>
        <v>0.26328310864393345</v>
      </c>
    </row>
    <row r="20" spans="1:13" x14ac:dyDescent="0.3">
      <c r="A20" s="66" t="s">
        <v>122</v>
      </c>
      <c r="B20" s="67">
        <v>7.6600000000000001E-2</v>
      </c>
      <c r="C20" s="94">
        <f t="shared" si="0"/>
        <v>2.3342407441679421E-2</v>
      </c>
      <c r="E20" s="84">
        <v>0.1047</v>
      </c>
      <c r="F20" s="69">
        <f t="shared" si="1"/>
        <v>2.6674494017604789E-2</v>
      </c>
      <c r="H20" s="45">
        <f t="shared" si="2"/>
        <v>2.81E-2</v>
      </c>
      <c r="I20" s="39">
        <f t="shared" si="3"/>
        <v>2.81E-2</v>
      </c>
      <c r="J20" s="39">
        <f t="shared" si="4"/>
        <v>3.5403233984097969E-2</v>
      </c>
      <c r="K20" s="6" t="str">
        <f t="shared" si="5"/>
        <v xml:space="preserve"> </v>
      </c>
      <c r="L20" s="41"/>
      <c r="M20" s="45">
        <f t="shared" si="6"/>
        <v>0.36684073107049608</v>
      </c>
    </row>
    <row r="21" spans="1:13" x14ac:dyDescent="0.3">
      <c r="A21" s="66" t="s">
        <v>123</v>
      </c>
      <c r="B21" s="67">
        <v>8.9900000000000008E-2</v>
      </c>
      <c r="C21" s="94">
        <f t="shared" si="0"/>
        <v>2.5105029065951651E-2</v>
      </c>
      <c r="E21" s="84">
        <v>0.1023</v>
      </c>
      <c r="F21" s="69">
        <f t="shared" si="1"/>
        <v>2.6402313679773769E-2</v>
      </c>
      <c r="H21" s="45">
        <f t="shared" si="2"/>
        <v>1.2399999999999994E-2</v>
      </c>
      <c r="I21" s="39">
        <f t="shared" si="3"/>
        <v>1.2399999999999994E-2</v>
      </c>
      <c r="J21" s="39">
        <f t="shared" si="4"/>
        <v>3.6389057913561243E-2</v>
      </c>
      <c r="K21" s="6" t="str">
        <f t="shared" si="5"/>
        <v xml:space="preserve"> </v>
      </c>
      <c r="L21" s="41"/>
      <c r="M21" s="45">
        <f t="shared" si="6"/>
        <v>0.13793103448275854</v>
      </c>
    </row>
    <row r="22" spans="1:13" x14ac:dyDescent="0.3">
      <c r="A22" s="66" t="s">
        <v>124</v>
      </c>
      <c r="B22" s="67">
        <v>0.13669999999999999</v>
      </c>
      <c r="C22" s="94">
        <f t="shared" si="0"/>
        <v>3.0150981429933561E-2</v>
      </c>
      <c r="E22" s="84">
        <v>0.15179999999999999</v>
      </c>
      <c r="F22" s="69">
        <f t="shared" si="1"/>
        <v>3.1262490797405999E-2</v>
      </c>
      <c r="H22" s="45">
        <f t="shared" si="2"/>
        <v>1.5100000000000002E-2</v>
      </c>
      <c r="I22" s="39">
        <f t="shared" si="3"/>
        <v>1.5100000000000002E-2</v>
      </c>
      <c r="J22" s="39">
        <f t="shared" si="4"/>
        <v>4.3380907253552307E-2</v>
      </c>
      <c r="K22" s="6" t="str">
        <f t="shared" si="5"/>
        <v xml:space="preserve"> </v>
      </c>
      <c r="L22" s="41"/>
      <c r="M22" s="45">
        <f t="shared" si="6"/>
        <v>0.11046086320409659</v>
      </c>
    </row>
    <row r="23" spans="1:13" x14ac:dyDescent="0.3">
      <c r="A23" s="66" t="s">
        <v>125</v>
      </c>
      <c r="B23" s="67">
        <v>6.5500000000000003E-2</v>
      </c>
      <c r="C23" s="94">
        <f t="shared" si="0"/>
        <v>2.1714339733164192E-2</v>
      </c>
      <c r="E23" s="84">
        <v>5.2400000000000002E-2</v>
      </c>
      <c r="F23" s="69">
        <f t="shared" si="1"/>
        <v>1.9414076051644007E-2</v>
      </c>
      <c r="H23" s="45">
        <f t="shared" si="2"/>
        <v>-1.3100000000000001E-2</v>
      </c>
      <c r="I23" s="39">
        <f t="shared" si="3"/>
        <v>1.3100000000000001E-2</v>
      </c>
      <c r="J23" s="39">
        <f t="shared" si="4"/>
        <v>2.9092628036997952E-2</v>
      </c>
      <c r="K23" s="6" t="str">
        <f t="shared" si="5"/>
        <v xml:space="preserve"> </v>
      </c>
      <c r="L23" s="41"/>
      <c r="M23" s="45">
        <f t="shared" si="6"/>
        <v>-0.2</v>
      </c>
    </row>
    <row r="24" spans="1:13" x14ac:dyDescent="0.3">
      <c r="A24" s="66" t="s">
        <v>129</v>
      </c>
      <c r="B24" s="67">
        <v>0.11789999999999999</v>
      </c>
      <c r="C24" s="94">
        <f t="shared" si="0"/>
        <v>2.8304281773880356E-2</v>
      </c>
      <c r="E24" s="84">
        <v>9.7799999999999998E-2</v>
      </c>
      <c r="F24" s="69">
        <f t="shared" si="1"/>
        <v>2.5879709426484435E-2</v>
      </c>
      <c r="H24" s="45">
        <f t="shared" si="2"/>
        <v>-2.0099999999999993E-2</v>
      </c>
      <c r="I24" s="39">
        <f t="shared" si="3"/>
        <v>2.0099999999999993E-2</v>
      </c>
      <c r="J24" s="39">
        <f t="shared" si="4"/>
        <v>3.8306131984089165E-2</v>
      </c>
      <c r="K24" s="6" t="str">
        <f t="shared" si="5"/>
        <v xml:space="preserve"> </v>
      </c>
      <c r="L24" s="41"/>
      <c r="M24" s="45">
        <f t="shared" si="6"/>
        <v>-0.17048346055979638</v>
      </c>
    </row>
    <row r="25" spans="1:13" x14ac:dyDescent="0.3">
      <c r="A25" s="66" t="s">
        <v>130</v>
      </c>
      <c r="B25" s="67">
        <v>0.3201</v>
      </c>
      <c r="C25" s="94">
        <f t="shared" si="0"/>
        <v>4.0945076148063961E-2</v>
      </c>
      <c r="E25" s="84">
        <v>0.30199999999999999</v>
      </c>
      <c r="F25" s="69">
        <f t="shared" si="1"/>
        <v>4.0000897881761519E-2</v>
      </c>
      <c r="H25" s="45">
        <f t="shared" si="2"/>
        <v>-1.8100000000000005E-2</v>
      </c>
      <c r="I25" s="39">
        <f t="shared" si="3"/>
        <v>1.8100000000000005E-2</v>
      </c>
      <c r="J25" s="39">
        <f t="shared" si="4"/>
        <v>5.717263700628733E-2</v>
      </c>
      <c r="K25" s="6" t="str">
        <f t="shared" si="5"/>
        <v xml:space="preserve"> </v>
      </c>
      <c r="L25" s="41"/>
      <c r="M25" s="45">
        <f t="shared" si="6"/>
        <v>-5.6544829740706043E-2</v>
      </c>
    </row>
    <row r="26" spans="1:13" x14ac:dyDescent="0.3">
      <c r="A26" s="66" t="s">
        <v>131</v>
      </c>
      <c r="B26" s="67">
        <v>0.42950000000000005</v>
      </c>
      <c r="C26" s="94">
        <f t="shared" si="0"/>
        <v>4.3445593454195276E-2</v>
      </c>
      <c r="E26" s="84">
        <v>0.47350000000000003</v>
      </c>
      <c r="F26" s="69">
        <f t="shared" si="1"/>
        <v>4.3500849338956218E-2</v>
      </c>
      <c r="H26" s="45">
        <f t="shared" si="2"/>
        <v>4.3999999999999984E-2</v>
      </c>
      <c r="I26" s="39">
        <f t="shared" si="3"/>
        <v>4.3999999999999984E-2</v>
      </c>
      <c r="J26" s="39">
        <f t="shared" si="4"/>
        <v>6.1406665201658439E-2</v>
      </c>
      <c r="K26" s="6" t="str">
        <f t="shared" si="5"/>
        <v xml:space="preserve"> </v>
      </c>
      <c r="L26" s="41"/>
      <c r="M26" s="45">
        <f t="shared" si="6"/>
        <v>0.10244470314318971</v>
      </c>
    </row>
    <row r="27" spans="1:13" x14ac:dyDescent="0.3">
      <c r="A27" s="70" t="s">
        <v>132</v>
      </c>
      <c r="B27" s="71">
        <v>0.25040000000000001</v>
      </c>
      <c r="C27" s="96">
        <f t="shared" si="0"/>
        <v>3.8024917168737841E-2</v>
      </c>
      <c r="D27" s="73"/>
      <c r="E27" s="88">
        <v>0.22450000000000001</v>
      </c>
      <c r="F27" s="74">
        <f t="shared" si="1"/>
        <v>3.6352780218196122E-2</v>
      </c>
      <c r="G27" s="73"/>
      <c r="H27" s="49">
        <f t="shared" si="2"/>
        <v>-2.5900000000000006E-2</v>
      </c>
      <c r="I27" s="50">
        <f t="shared" si="3"/>
        <v>2.5900000000000006E-2</v>
      </c>
      <c r="J27" s="50">
        <f t="shared" si="4"/>
        <v>5.2543103995953973E-2</v>
      </c>
      <c r="K27" s="7" t="str">
        <f t="shared" si="5"/>
        <v xml:space="preserve"> </v>
      </c>
      <c r="L27" s="51"/>
      <c r="M27" s="49">
        <f t="shared" si="6"/>
        <v>-0.10343450479233229</v>
      </c>
    </row>
    <row r="29" spans="1:13" x14ac:dyDescent="0.3">
      <c r="A29" s="77" t="s">
        <v>48</v>
      </c>
      <c r="B29" s="78"/>
      <c r="C29" s="98"/>
      <c r="D29" s="80"/>
      <c r="E29" s="81"/>
      <c r="F29" s="105"/>
      <c r="G29" s="83"/>
      <c r="H29" s="83"/>
      <c r="I29" s="83"/>
      <c r="J29" s="83"/>
      <c r="K29" s="83"/>
      <c r="L29" s="83"/>
      <c r="M29" s="83"/>
    </row>
    <row r="30" spans="1:13" s="55" customFormat="1" x14ac:dyDescent="0.3">
      <c r="A30" s="106"/>
      <c r="B30" s="107"/>
      <c r="C30" s="108"/>
      <c r="D30" s="109"/>
      <c r="E30" s="110"/>
      <c r="F30" s="111"/>
      <c r="G30" s="112"/>
      <c r="H30" s="112"/>
      <c r="I30" s="112"/>
      <c r="J30" s="112"/>
      <c r="K30" s="112"/>
      <c r="L30" s="112"/>
      <c r="M30" s="112"/>
    </row>
    <row r="31" spans="1:13" ht="33.75" customHeight="1" x14ac:dyDescent="0.3">
      <c r="A31" s="62" t="s">
        <v>127</v>
      </c>
      <c r="B31" s="113"/>
    </row>
    <row r="32" spans="1:13" ht="26.25" customHeight="1" x14ac:dyDescent="0.3">
      <c r="A32" s="62" t="s">
        <v>111</v>
      </c>
    </row>
    <row r="33" spans="1:13" x14ac:dyDescent="0.3">
      <c r="A33" s="62"/>
    </row>
    <row r="34" spans="1:13" ht="48" x14ac:dyDescent="0.3">
      <c r="A34" s="20"/>
      <c r="B34" s="21"/>
      <c r="C34" s="22"/>
      <c r="D34" s="22"/>
      <c r="E34" s="23"/>
      <c r="F34" s="27"/>
      <c r="G34" s="24"/>
      <c r="H34" s="25" t="s">
        <v>6</v>
      </c>
      <c r="I34" s="26" t="s">
        <v>19</v>
      </c>
      <c r="J34" s="26" t="s">
        <v>20</v>
      </c>
      <c r="K34" s="25" t="s">
        <v>7</v>
      </c>
      <c r="L34" s="25"/>
      <c r="M34" s="5" t="s">
        <v>8</v>
      </c>
    </row>
    <row r="35" spans="1:13" ht="47.25" customHeight="1" x14ac:dyDescent="0.3">
      <c r="A35" s="30"/>
      <c r="B35" s="31" t="s">
        <v>62</v>
      </c>
      <c r="C35" s="32" t="s">
        <v>9</v>
      </c>
      <c r="D35" s="32"/>
      <c r="E35" s="31" t="s">
        <v>63</v>
      </c>
      <c r="F35" s="35" t="s">
        <v>9</v>
      </c>
      <c r="G35" s="33"/>
      <c r="H35" s="33" t="s">
        <v>10</v>
      </c>
      <c r="I35" s="34"/>
      <c r="J35" s="34"/>
      <c r="K35" s="33" t="s">
        <v>10</v>
      </c>
      <c r="L35" s="33"/>
      <c r="M35" s="33" t="s">
        <v>10</v>
      </c>
    </row>
    <row r="36" spans="1:13" x14ac:dyDescent="0.3">
      <c r="A36" s="63" t="s">
        <v>11</v>
      </c>
      <c r="B36" s="64">
        <v>468</v>
      </c>
      <c r="C36" s="59"/>
      <c r="E36" s="65">
        <v>471</v>
      </c>
    </row>
    <row r="37" spans="1:13" x14ac:dyDescent="0.3">
      <c r="A37" s="63" t="s">
        <v>12</v>
      </c>
      <c r="B37" s="64">
        <v>359</v>
      </c>
      <c r="C37" s="59"/>
      <c r="E37" s="65">
        <v>355.6</v>
      </c>
    </row>
    <row r="39" spans="1:13" x14ac:dyDescent="0.3">
      <c r="A39" s="66" t="s">
        <v>128</v>
      </c>
      <c r="B39" s="67">
        <v>0.10490000000000001</v>
      </c>
      <c r="C39" s="94">
        <f>SQRT((B39*(1-B39))/$B$37)*TINV(0.05,$B$37)</f>
        <v>3.1804677372626176E-2</v>
      </c>
      <c r="E39" s="84">
        <v>5.5800000000000002E-2</v>
      </c>
      <c r="F39" s="69">
        <f>SQRT((E39*(1-E39))/$E$37)*TINV(0.05,$E$37)</f>
        <v>2.3938639784825067E-2</v>
      </c>
      <c r="H39" s="45">
        <f>E39-B39</f>
        <v>-4.9100000000000005E-2</v>
      </c>
      <c r="I39" s="39">
        <f>(((H39)^2)^0.5)</f>
        <v>4.9100000000000005E-2</v>
      </c>
      <c r="J39" s="39">
        <f>(((((1-B39)*B39)/B$37)+(((1-E39)*E39)/E$37))^0.5)*(TINV(0.05,B$37+E$37-1))</f>
        <v>3.973969521311909E-2</v>
      </c>
      <c r="K39" s="36" t="str">
        <f>IF(I39&gt;J39,"*"," ")</f>
        <v>*</v>
      </c>
      <c r="L39" s="41"/>
      <c r="M39" s="45">
        <f>(E39-B39)/B39</f>
        <v>-0.46806482364156343</v>
      </c>
    </row>
    <row r="40" spans="1:13" x14ac:dyDescent="0.3">
      <c r="A40" s="66" t="s">
        <v>117</v>
      </c>
      <c r="B40" s="67">
        <v>3.2400000000000005E-2</v>
      </c>
      <c r="C40" s="94">
        <f t="shared" ref="C40:C51" si="7">SQRT((B40*(1-B40))/$B$37)*TINV(0.05,$B$37)</f>
        <v>1.8377562428855299E-2</v>
      </c>
      <c r="E40" s="84">
        <v>2.5499999999999998E-2</v>
      </c>
      <c r="F40" s="69">
        <f t="shared" ref="F40:F51" si="8">SQRT((E40*(1-E40))/$E$37)*TINV(0.05,$E$37)</f>
        <v>1.6440362308998327E-2</v>
      </c>
      <c r="H40" s="45">
        <f t="shared" ref="H40:H52" si="9">E40-B40</f>
        <v>-6.9000000000000068E-3</v>
      </c>
      <c r="I40" s="39">
        <f t="shared" ref="I40:I52" si="10">(((H40)^2)^0.5)</f>
        <v>6.9000000000000068E-3</v>
      </c>
      <c r="J40" s="39">
        <f t="shared" ref="J40:J51" si="11">(((((1-B40)*B40)/B$37)+(((1-E40)*E40)/E$37))^0.5)*(TINV(0.05,B$37+E$37-1))</f>
        <v>2.4616308720214378E-2</v>
      </c>
      <c r="K40" s="6" t="str">
        <f t="shared" ref="K40:K52" si="12">IF(I40&gt;J40,"*"," ")</f>
        <v xml:space="preserve"> </v>
      </c>
      <c r="L40" s="41"/>
      <c r="M40" s="45">
        <f t="shared" ref="M40:M52" si="13">(E40-B40)/B40</f>
        <v>-0.21296296296296313</v>
      </c>
    </row>
    <row r="41" spans="1:13" x14ac:dyDescent="0.3">
      <c r="A41" s="66" t="s">
        <v>118</v>
      </c>
      <c r="B41" s="67">
        <v>4.2500000000000003E-2</v>
      </c>
      <c r="C41" s="94">
        <f t="shared" si="7"/>
        <v>2.0937813550352714E-2</v>
      </c>
      <c r="E41" s="84">
        <v>8.0199999999999994E-2</v>
      </c>
      <c r="F41" s="69">
        <f t="shared" si="8"/>
        <v>2.8325935311601786E-2</v>
      </c>
      <c r="H41" s="45">
        <f t="shared" si="9"/>
        <v>3.769999999999999E-2</v>
      </c>
      <c r="I41" s="39">
        <f t="shared" si="10"/>
        <v>3.769999999999999E-2</v>
      </c>
      <c r="J41" s="39">
        <f t="shared" si="11"/>
        <v>3.5164366248991205E-2</v>
      </c>
      <c r="K41" s="36" t="str">
        <f t="shared" si="12"/>
        <v>*</v>
      </c>
      <c r="L41" s="41"/>
      <c r="M41" s="45">
        <f t="shared" si="13"/>
        <v>0.88705882352941146</v>
      </c>
    </row>
    <row r="42" spans="1:13" x14ac:dyDescent="0.3">
      <c r="A42" s="66" t="s">
        <v>119</v>
      </c>
      <c r="B42" s="67">
        <v>7.3200000000000001E-2</v>
      </c>
      <c r="C42" s="94">
        <f t="shared" si="7"/>
        <v>2.7034355775753083E-2</v>
      </c>
      <c r="E42" s="84">
        <v>3.4500000000000003E-2</v>
      </c>
      <c r="F42" s="69">
        <f t="shared" si="8"/>
        <v>1.9034262697512419E-2</v>
      </c>
      <c r="H42" s="45">
        <f t="shared" si="9"/>
        <v>-3.8699999999999998E-2</v>
      </c>
      <c r="I42" s="39">
        <f t="shared" si="10"/>
        <v>3.8699999999999998E-2</v>
      </c>
      <c r="J42" s="39">
        <f t="shared" si="11"/>
        <v>3.3007112530981077E-2</v>
      </c>
      <c r="K42" s="36" t="str">
        <f t="shared" si="12"/>
        <v>*</v>
      </c>
      <c r="L42" s="41"/>
      <c r="M42" s="45">
        <f t="shared" si="13"/>
        <v>-0.52868852459016391</v>
      </c>
    </row>
    <row r="43" spans="1:13" x14ac:dyDescent="0.3">
      <c r="A43" s="66" t="s">
        <v>120</v>
      </c>
      <c r="B43" s="67">
        <v>6.2400000000000004E-2</v>
      </c>
      <c r="C43" s="94">
        <f t="shared" si="7"/>
        <v>2.5105482124368188E-2</v>
      </c>
      <c r="E43" s="84">
        <v>7.0400000000000004E-2</v>
      </c>
      <c r="F43" s="69">
        <f t="shared" si="8"/>
        <v>2.6679934518631584E-2</v>
      </c>
      <c r="H43" s="45">
        <f t="shared" si="9"/>
        <v>8.0000000000000002E-3</v>
      </c>
      <c r="I43" s="39">
        <f t="shared" si="10"/>
        <v>8.0000000000000002E-3</v>
      </c>
      <c r="J43" s="39">
        <f t="shared" si="11"/>
        <v>3.6572577783813162E-2</v>
      </c>
      <c r="K43" s="6" t="str">
        <f t="shared" si="12"/>
        <v xml:space="preserve"> </v>
      </c>
      <c r="L43" s="41"/>
      <c r="M43" s="45">
        <f t="shared" si="13"/>
        <v>0.12820512820512819</v>
      </c>
    </row>
    <row r="44" spans="1:13" x14ac:dyDescent="0.3">
      <c r="A44" s="66" t="s">
        <v>121</v>
      </c>
      <c r="B44" s="67">
        <v>0.12539999999999998</v>
      </c>
      <c r="C44" s="94">
        <f t="shared" si="7"/>
        <v>3.4373280059719548E-2</v>
      </c>
      <c r="E44" s="84">
        <v>0.17280000000000001</v>
      </c>
      <c r="F44" s="69">
        <f t="shared" si="8"/>
        <v>3.9430066016204343E-2</v>
      </c>
      <c r="H44" s="45">
        <f t="shared" si="9"/>
        <v>4.7400000000000025E-2</v>
      </c>
      <c r="I44" s="39">
        <f t="shared" si="10"/>
        <v>4.7400000000000025E-2</v>
      </c>
      <c r="J44" s="39">
        <f t="shared" si="11"/>
        <v>5.2220367419314309E-2</v>
      </c>
      <c r="K44" s="6" t="str">
        <f t="shared" si="12"/>
        <v xml:space="preserve"> </v>
      </c>
      <c r="L44" s="41"/>
      <c r="M44" s="45">
        <f t="shared" si="13"/>
        <v>0.37799043062200982</v>
      </c>
    </row>
    <row r="45" spans="1:13" x14ac:dyDescent="0.3">
      <c r="A45" s="66" t="s">
        <v>122</v>
      </c>
      <c r="B45" s="67">
        <v>8.6899999999999991E-2</v>
      </c>
      <c r="C45" s="94">
        <f t="shared" si="7"/>
        <v>2.9237250679928554E-2</v>
      </c>
      <c r="E45" s="84">
        <v>9.4899999999999998E-2</v>
      </c>
      <c r="F45" s="69">
        <f t="shared" si="8"/>
        <v>3.056551804547843E-2</v>
      </c>
      <c r="H45" s="45">
        <f t="shared" si="9"/>
        <v>8.0000000000000071E-3</v>
      </c>
      <c r="I45" s="39">
        <f t="shared" si="10"/>
        <v>8.0000000000000071E-3</v>
      </c>
      <c r="J45" s="39">
        <f t="shared" si="11"/>
        <v>4.2225615599919011E-2</v>
      </c>
      <c r="K45" s="6" t="str">
        <f t="shared" si="12"/>
        <v xml:space="preserve"> </v>
      </c>
      <c r="L45" s="41"/>
      <c r="M45" s="45">
        <f t="shared" si="13"/>
        <v>9.205983889528202E-2</v>
      </c>
    </row>
    <row r="46" spans="1:13" x14ac:dyDescent="0.3">
      <c r="A46" s="66" t="s">
        <v>123</v>
      </c>
      <c r="B46" s="67">
        <v>8.7400000000000005E-2</v>
      </c>
      <c r="C46" s="94">
        <f t="shared" si="7"/>
        <v>2.9313212768211874E-2</v>
      </c>
      <c r="E46" s="84">
        <v>0.1303</v>
      </c>
      <c r="F46" s="69">
        <f t="shared" si="8"/>
        <v>3.5108099065184674E-2</v>
      </c>
      <c r="H46" s="45">
        <f t="shared" si="9"/>
        <v>4.2899999999999994E-2</v>
      </c>
      <c r="I46" s="39">
        <f t="shared" si="10"/>
        <v>4.2899999999999994E-2</v>
      </c>
      <c r="J46" s="39">
        <f t="shared" si="11"/>
        <v>4.5658962601329317E-2</v>
      </c>
      <c r="K46" s="6" t="str">
        <f t="shared" si="12"/>
        <v xml:space="preserve"> </v>
      </c>
      <c r="L46" s="41"/>
      <c r="M46" s="45">
        <f t="shared" si="13"/>
        <v>0.49084668192219671</v>
      </c>
    </row>
    <row r="47" spans="1:13" x14ac:dyDescent="0.3">
      <c r="A47" s="66" t="s">
        <v>124</v>
      </c>
      <c r="B47" s="67">
        <v>0.158</v>
      </c>
      <c r="C47" s="94">
        <f t="shared" si="7"/>
        <v>3.7857511330970046E-2</v>
      </c>
      <c r="E47" s="84">
        <v>0.15890000000000001</v>
      </c>
      <c r="F47" s="69">
        <f t="shared" si="8"/>
        <v>3.8127307525116984E-2</v>
      </c>
      <c r="H47" s="45">
        <f t="shared" si="9"/>
        <v>9.000000000000119E-4</v>
      </c>
      <c r="I47" s="39">
        <f t="shared" si="10"/>
        <v>9.000000000000119E-4</v>
      </c>
      <c r="J47" s="39">
        <f t="shared" si="11"/>
        <v>5.3638605771613557E-2</v>
      </c>
      <c r="K47" s="6" t="str">
        <f t="shared" si="12"/>
        <v xml:space="preserve"> </v>
      </c>
      <c r="L47" s="41"/>
      <c r="M47" s="45">
        <f t="shared" si="13"/>
        <v>5.6962025316456451E-3</v>
      </c>
    </row>
    <row r="48" spans="1:13" x14ac:dyDescent="0.3">
      <c r="A48" s="66" t="s">
        <v>125</v>
      </c>
      <c r="B48" s="67">
        <v>8.6800000000000002E-2</v>
      </c>
      <c r="C48" s="94">
        <f t="shared" si="7"/>
        <v>2.9222023507088656E-2</v>
      </c>
      <c r="E48" s="84">
        <v>6.4699999999999994E-2</v>
      </c>
      <c r="F48" s="69">
        <f t="shared" si="8"/>
        <v>2.5655352121631971E-2</v>
      </c>
      <c r="H48" s="45">
        <f t="shared" si="9"/>
        <v>-2.2100000000000009E-2</v>
      </c>
      <c r="I48" s="39">
        <f t="shared" si="10"/>
        <v>2.2100000000000009E-2</v>
      </c>
      <c r="J48" s="39">
        <f t="shared" si="11"/>
        <v>3.8820194400484613E-2</v>
      </c>
      <c r="K48" s="6" t="str">
        <f t="shared" si="12"/>
        <v xml:space="preserve"> </v>
      </c>
      <c r="L48" s="41"/>
      <c r="M48" s="45">
        <f t="shared" si="13"/>
        <v>-0.25460829493087567</v>
      </c>
    </row>
    <row r="49" spans="1:13" x14ac:dyDescent="0.3">
      <c r="A49" s="66" t="s">
        <v>129</v>
      </c>
      <c r="B49" s="67">
        <v>0.1401</v>
      </c>
      <c r="C49" s="94">
        <f t="shared" si="7"/>
        <v>3.6025541208149006E-2</v>
      </c>
      <c r="E49" s="84">
        <v>0.11199999999999999</v>
      </c>
      <c r="F49" s="69">
        <f t="shared" si="8"/>
        <v>3.2890150933612174E-2</v>
      </c>
      <c r="H49" s="45">
        <f t="shared" si="9"/>
        <v>-2.8100000000000014E-2</v>
      </c>
      <c r="I49" s="39">
        <f t="shared" si="10"/>
        <v>2.8100000000000014E-2</v>
      </c>
      <c r="J49" s="39">
        <f t="shared" si="11"/>
        <v>4.8698529699745453E-2</v>
      </c>
      <c r="K49" s="6" t="str">
        <f t="shared" si="12"/>
        <v xml:space="preserve"> </v>
      </c>
      <c r="L49" s="41"/>
      <c r="M49" s="45">
        <f t="shared" si="13"/>
        <v>-0.20057102069950045</v>
      </c>
    </row>
    <row r="50" spans="1:13" x14ac:dyDescent="0.3">
      <c r="A50" s="66" t="s">
        <v>130</v>
      </c>
      <c r="B50" s="67">
        <v>0.38490000000000002</v>
      </c>
      <c r="C50" s="94">
        <f t="shared" si="7"/>
        <v>5.0502664374053735E-2</v>
      </c>
      <c r="E50" s="84">
        <v>0.33560000000000001</v>
      </c>
      <c r="F50" s="69">
        <f t="shared" si="8"/>
        <v>4.9246589586979424E-2</v>
      </c>
      <c r="H50" s="45">
        <f t="shared" si="9"/>
        <v>-4.930000000000001E-2</v>
      </c>
      <c r="I50" s="39">
        <f t="shared" si="10"/>
        <v>4.930000000000001E-2</v>
      </c>
      <c r="J50" s="39">
        <f t="shared" si="11"/>
        <v>7.0419390790617847E-2</v>
      </c>
      <c r="K50" s="6" t="str">
        <f t="shared" si="12"/>
        <v xml:space="preserve"> </v>
      </c>
      <c r="L50" s="41"/>
      <c r="M50" s="45">
        <f t="shared" si="13"/>
        <v>-0.12808521693946481</v>
      </c>
    </row>
    <row r="51" spans="1:13" x14ac:dyDescent="0.3">
      <c r="A51" s="66" t="s">
        <v>131</v>
      </c>
      <c r="B51" s="67">
        <v>0.43530000000000002</v>
      </c>
      <c r="C51" s="94">
        <f t="shared" si="7"/>
        <v>5.1460108698286718E-2</v>
      </c>
      <c r="E51" s="84">
        <v>0.50290000000000001</v>
      </c>
      <c r="F51" s="69">
        <f t="shared" si="8"/>
        <v>5.2145048007604847E-2</v>
      </c>
      <c r="H51" s="45">
        <f t="shared" si="9"/>
        <v>6.7599999999999993E-2</v>
      </c>
      <c r="I51" s="39">
        <f t="shared" si="10"/>
        <v>6.7599999999999993E-2</v>
      </c>
      <c r="J51" s="39">
        <f t="shared" si="11"/>
        <v>7.3137266128166234E-2</v>
      </c>
      <c r="K51" s="6" t="str">
        <f t="shared" si="12"/>
        <v xml:space="preserve"> </v>
      </c>
      <c r="L51" s="41"/>
      <c r="M51" s="45">
        <f t="shared" si="13"/>
        <v>0.15529519871353087</v>
      </c>
    </row>
    <row r="52" spans="1:13" x14ac:dyDescent="0.3">
      <c r="A52" s="70" t="s">
        <v>132</v>
      </c>
      <c r="B52" s="71">
        <v>0.17980000000000002</v>
      </c>
      <c r="C52" s="96">
        <f>SQRT((B52*(1-B52))/$B$37)*TINV(0.05,$B$37)</f>
        <v>3.9858614459904428E-2</v>
      </c>
      <c r="D52" s="73"/>
      <c r="E52" s="88">
        <v>0.16149999999999998</v>
      </c>
      <c r="F52" s="74">
        <f>SQRT((E52*(1-E52))/$E$37)*TINV(0.05,$E$37)</f>
        <v>3.8378515239809015E-2</v>
      </c>
      <c r="G52" s="73"/>
      <c r="H52" s="49">
        <f t="shared" si="9"/>
        <v>-1.8300000000000038E-2</v>
      </c>
      <c r="I52" s="50">
        <f t="shared" si="10"/>
        <v>1.8300000000000038E-2</v>
      </c>
      <c r="J52" s="50">
        <f>(((((1-B52)*B52)/B$37)+(((1-E52)*E52)/E$37))^0.5)*(TINV(0.05,B$37+E$37-1))</f>
        <v>5.5238120551582046E-2</v>
      </c>
      <c r="K52" s="7" t="str">
        <f t="shared" si="12"/>
        <v xml:space="preserve"> </v>
      </c>
      <c r="L52" s="51"/>
      <c r="M52" s="49">
        <f t="shared" si="13"/>
        <v>-0.1017797552836487</v>
      </c>
    </row>
    <row r="53" spans="1:13" x14ac:dyDescent="0.3">
      <c r="A53" s="115"/>
      <c r="B53" s="116"/>
      <c r="C53" s="117"/>
      <c r="D53" s="118"/>
      <c r="E53" s="114"/>
      <c r="F53" s="69"/>
      <c r="G53" s="118"/>
      <c r="H53" s="46"/>
      <c r="I53" s="43"/>
      <c r="J53" s="43"/>
      <c r="K53" s="6"/>
      <c r="L53" s="44"/>
      <c r="M53" s="46"/>
    </row>
    <row r="54" spans="1:13" ht="30" customHeight="1" x14ac:dyDescent="0.3">
      <c r="A54" s="62" t="s">
        <v>127</v>
      </c>
      <c r="B54" s="116"/>
      <c r="C54" s="117"/>
      <c r="D54" s="118"/>
      <c r="E54" s="114"/>
      <c r="F54" s="69"/>
      <c r="G54" s="118"/>
      <c r="H54" s="46"/>
      <c r="I54" s="43"/>
      <c r="J54" s="43"/>
      <c r="K54" s="6"/>
      <c r="L54" s="44"/>
      <c r="M54" s="46"/>
    </row>
    <row r="55" spans="1:13" x14ac:dyDescent="0.3">
      <c r="A55" s="62" t="s">
        <v>58</v>
      </c>
    </row>
    <row r="56" spans="1:13" x14ac:dyDescent="0.3">
      <c r="A56" s="62"/>
    </row>
    <row r="57" spans="1:13" ht="48" x14ac:dyDescent="0.3">
      <c r="A57" s="20"/>
      <c r="B57" s="21"/>
      <c r="C57" s="22"/>
      <c r="D57" s="22"/>
      <c r="E57" s="23"/>
      <c r="F57" s="27"/>
      <c r="G57" s="24"/>
      <c r="H57" s="25" t="s">
        <v>6</v>
      </c>
      <c r="I57" s="26" t="s">
        <v>19</v>
      </c>
      <c r="J57" s="26" t="s">
        <v>20</v>
      </c>
      <c r="K57" s="25" t="s">
        <v>7</v>
      </c>
      <c r="L57" s="25"/>
      <c r="M57" s="5" t="s">
        <v>8</v>
      </c>
    </row>
    <row r="58" spans="1:13" ht="44.25" customHeight="1" x14ac:dyDescent="0.3">
      <c r="A58" s="30"/>
      <c r="B58" s="31" t="s">
        <v>62</v>
      </c>
      <c r="C58" s="32" t="s">
        <v>9</v>
      </c>
      <c r="D58" s="32"/>
      <c r="E58" s="31" t="s">
        <v>63</v>
      </c>
      <c r="F58" s="35" t="s">
        <v>9</v>
      </c>
      <c r="G58" s="33"/>
      <c r="H58" s="33" t="s">
        <v>10</v>
      </c>
      <c r="I58" s="34"/>
      <c r="J58" s="34"/>
      <c r="K58" s="33" t="s">
        <v>10</v>
      </c>
      <c r="L58" s="33"/>
      <c r="M58" s="33" t="s">
        <v>10</v>
      </c>
    </row>
    <row r="59" spans="1:13" x14ac:dyDescent="0.3">
      <c r="A59" s="63" t="s">
        <v>11</v>
      </c>
      <c r="B59" s="64">
        <v>127</v>
      </c>
      <c r="C59" s="59"/>
      <c r="E59" s="65">
        <v>130</v>
      </c>
    </row>
    <row r="60" spans="1:13" x14ac:dyDescent="0.3">
      <c r="A60" s="63" t="s">
        <v>12</v>
      </c>
      <c r="B60" s="64">
        <v>100</v>
      </c>
      <c r="C60" s="59"/>
      <c r="E60" s="65">
        <v>108.4</v>
      </c>
    </row>
    <row r="62" spans="1:13" x14ac:dyDescent="0.3">
      <c r="A62" s="66" t="s">
        <v>128</v>
      </c>
      <c r="B62" s="67">
        <v>0.27339999999999998</v>
      </c>
      <c r="C62" s="94">
        <f>SQRT((B62*(1-B62))/$B$60)*TINV(0.05,$B$60)</f>
        <v>8.8426489719987025E-2</v>
      </c>
      <c r="E62" s="84">
        <v>0.24160000000000001</v>
      </c>
      <c r="F62" s="69">
        <f>SQRT((E62*(1-E62))/$E$60)*TINV(0.05,$E$60)</f>
        <v>8.1493814812353085E-2</v>
      </c>
      <c r="H62" s="45">
        <f>E62-B62</f>
        <v>-3.1799999999999967E-2</v>
      </c>
      <c r="I62" s="39">
        <f>(((H62)^2)^0.5)</f>
        <v>3.1799999999999967E-2</v>
      </c>
      <c r="J62" s="39">
        <f>(((((1-B62)*B62)/B$60)+(((1-E62)*E62)/E$60))^0.5)*(TINV(0.05,B$60+E$60-1))</f>
        <v>0.11954505347666455</v>
      </c>
      <c r="K62" s="6" t="str">
        <f>IF(I62&gt;J62,"*"," ")</f>
        <v xml:space="preserve"> </v>
      </c>
      <c r="L62" s="41"/>
      <c r="M62" s="45">
        <f>(E62-B62)/B62</f>
        <v>-0.11631309436722739</v>
      </c>
    </row>
    <row r="63" spans="1:13" x14ac:dyDescent="0.3">
      <c r="A63" s="66" t="s">
        <v>117</v>
      </c>
      <c r="B63" s="67">
        <v>8.5000000000000006E-2</v>
      </c>
      <c r="C63" s="94">
        <f t="shared" ref="C63:C74" si="14">SQRT((B63*(1-B63))/$B$60)*TINV(0.05,$B$60)</f>
        <v>5.5329334060737388E-2</v>
      </c>
      <c r="E63" s="84">
        <v>0.1229</v>
      </c>
      <c r="F63" s="69">
        <f t="shared" ref="F63:F74" si="15">SQRT((E63*(1-E63))/$E$60)*TINV(0.05,$E$60)</f>
        <v>6.2506836249815095E-2</v>
      </c>
      <c r="H63" s="45">
        <f t="shared" ref="H63:H75" si="16">E63-B63</f>
        <v>3.7899999999999989E-2</v>
      </c>
      <c r="I63" s="39">
        <f t="shared" ref="I63:I75" si="17">(((H63)^2)^0.5)</f>
        <v>3.7899999999999989E-2</v>
      </c>
      <c r="J63" s="39">
        <f t="shared" ref="J63:J74" si="18">(((((1-B63)*B63)/B$60)+(((1-E63)*E63)/E$60))^0.5)*(TINV(0.05,B$60+E$60-1))</f>
        <v>8.2994225655914619E-2</v>
      </c>
      <c r="K63" s="6" t="str">
        <f t="shared" ref="K63:K75" si="19">IF(I63&gt;J63,"*"," ")</f>
        <v xml:space="preserve"> </v>
      </c>
      <c r="L63" s="41"/>
      <c r="M63" s="45">
        <f t="shared" ref="M63:M75" si="20">(E63-B63)/B63</f>
        <v>0.44588235294117629</v>
      </c>
    </row>
    <row r="64" spans="1:13" x14ac:dyDescent="0.3">
      <c r="A64" s="66" t="s">
        <v>118</v>
      </c>
      <c r="B64" s="67">
        <v>0.13390000000000002</v>
      </c>
      <c r="C64" s="94">
        <f t="shared" si="14"/>
        <v>6.756312690185666E-2</v>
      </c>
      <c r="E64" s="84">
        <v>5.5800000000000002E-2</v>
      </c>
      <c r="F64" s="69">
        <f t="shared" si="15"/>
        <v>4.3699464837404348E-2</v>
      </c>
      <c r="H64" s="45">
        <f t="shared" si="16"/>
        <v>-7.8100000000000017E-2</v>
      </c>
      <c r="I64" s="39">
        <f t="shared" si="17"/>
        <v>7.8100000000000017E-2</v>
      </c>
      <c r="J64" s="39">
        <f t="shared" si="18"/>
        <v>7.9978980160682805E-2</v>
      </c>
      <c r="K64" s="6" t="str">
        <f t="shared" si="19"/>
        <v xml:space="preserve"> </v>
      </c>
      <c r="L64" s="41"/>
      <c r="M64" s="45">
        <f t="shared" si="20"/>
        <v>-0.58327109783420472</v>
      </c>
    </row>
    <row r="65" spans="1:13" x14ac:dyDescent="0.3">
      <c r="A65" s="66" t="s">
        <v>119</v>
      </c>
      <c r="B65" s="67">
        <v>0.10539999999999999</v>
      </c>
      <c r="C65" s="94">
        <f t="shared" si="14"/>
        <v>6.0921443559680162E-2</v>
      </c>
      <c r="E65" s="84">
        <v>6.1799999999999994E-2</v>
      </c>
      <c r="F65" s="69">
        <f t="shared" si="15"/>
        <v>4.5842571685394316E-2</v>
      </c>
      <c r="H65" s="45">
        <f t="shared" si="16"/>
        <v>-4.36E-2</v>
      </c>
      <c r="I65" s="39">
        <f t="shared" si="17"/>
        <v>4.36E-2</v>
      </c>
      <c r="J65" s="39">
        <f t="shared" si="18"/>
        <v>7.5788005329270561E-2</v>
      </c>
      <c r="K65" s="6" t="str">
        <f t="shared" si="19"/>
        <v xml:space="preserve"> </v>
      </c>
      <c r="L65" s="41"/>
      <c r="M65" s="45">
        <f t="shared" si="20"/>
        <v>-0.41366223908918409</v>
      </c>
    </row>
    <row r="66" spans="1:13" x14ac:dyDescent="0.3">
      <c r="A66" s="66" t="s">
        <v>120</v>
      </c>
      <c r="B66" s="67">
        <v>3.1600000000000003E-2</v>
      </c>
      <c r="C66" s="94">
        <f t="shared" si="14"/>
        <v>3.470614404209546E-2</v>
      </c>
      <c r="E66" s="84">
        <v>4.2699999999999995E-2</v>
      </c>
      <c r="F66" s="69">
        <f t="shared" si="15"/>
        <v>3.849151348699989E-2</v>
      </c>
      <c r="H66" s="45">
        <f t="shared" si="16"/>
        <v>1.1099999999999992E-2</v>
      </c>
      <c r="I66" s="39">
        <f t="shared" si="17"/>
        <v>1.1099999999999992E-2</v>
      </c>
      <c r="J66" s="39">
        <f t="shared" si="18"/>
        <v>5.152745086353281E-2</v>
      </c>
      <c r="K66" s="6" t="str">
        <f t="shared" si="19"/>
        <v xml:space="preserve"> </v>
      </c>
      <c r="L66" s="41"/>
      <c r="M66" s="45">
        <f t="shared" si="20"/>
        <v>0.35126582278480983</v>
      </c>
    </row>
    <row r="67" spans="1:13" x14ac:dyDescent="0.3">
      <c r="A67" s="66" t="s">
        <v>121</v>
      </c>
      <c r="B67" s="67">
        <v>0.1537</v>
      </c>
      <c r="C67" s="94">
        <f t="shared" si="14"/>
        <v>7.1554102278760495E-2</v>
      </c>
      <c r="E67" s="84">
        <v>0.14000000000000001</v>
      </c>
      <c r="F67" s="69">
        <f t="shared" si="15"/>
        <v>6.6060257829972324E-2</v>
      </c>
      <c r="H67" s="45">
        <f t="shared" si="16"/>
        <v>-1.369999999999999E-2</v>
      </c>
      <c r="I67" s="39">
        <f t="shared" si="17"/>
        <v>1.369999999999999E-2</v>
      </c>
      <c r="J67" s="39">
        <f t="shared" si="18"/>
        <v>9.6813311390886947E-2</v>
      </c>
      <c r="K67" s="6" t="str">
        <f t="shared" si="19"/>
        <v xml:space="preserve"> </v>
      </c>
      <c r="L67" s="41"/>
      <c r="M67" s="45">
        <f t="shared" si="20"/>
        <v>-8.9134677944046781E-2</v>
      </c>
    </row>
    <row r="68" spans="1:13" x14ac:dyDescent="0.3">
      <c r="A68" s="66" t="s">
        <v>122</v>
      </c>
      <c r="B68" s="67">
        <v>3.1699999999999999E-2</v>
      </c>
      <c r="C68" s="94">
        <f t="shared" si="14"/>
        <v>3.4759220638644318E-2</v>
      </c>
      <c r="E68" s="84">
        <v>0.1215</v>
      </c>
      <c r="F68" s="69">
        <f t="shared" si="15"/>
        <v>6.219937815561806E-2</v>
      </c>
      <c r="H68" s="45">
        <f t="shared" si="16"/>
        <v>8.9799999999999991E-2</v>
      </c>
      <c r="I68" s="39">
        <f t="shared" si="17"/>
        <v>8.9799999999999991E-2</v>
      </c>
      <c r="J68" s="39">
        <f t="shared" si="18"/>
        <v>7.0853529495479156E-2</v>
      </c>
      <c r="K68" s="36" t="str">
        <f t="shared" si="19"/>
        <v>*</v>
      </c>
      <c r="L68" s="41"/>
      <c r="M68" s="45">
        <f t="shared" si="20"/>
        <v>2.8328075709779177</v>
      </c>
    </row>
    <row r="69" spans="1:13" x14ac:dyDescent="0.3">
      <c r="A69" s="66" t="s">
        <v>123</v>
      </c>
      <c r="B69" s="67">
        <v>6.1399999999999996E-2</v>
      </c>
      <c r="C69" s="94">
        <f t="shared" si="14"/>
        <v>4.7627731181205578E-2</v>
      </c>
      <c r="E69" s="84">
        <v>2.58E-2</v>
      </c>
      <c r="F69" s="69">
        <f t="shared" si="15"/>
        <v>3.0182898031891843E-2</v>
      </c>
      <c r="H69" s="45">
        <f t="shared" si="16"/>
        <v>-3.5599999999999993E-2</v>
      </c>
      <c r="I69" s="39">
        <f t="shared" si="17"/>
        <v>3.5599999999999993E-2</v>
      </c>
      <c r="J69" s="39">
        <f t="shared" si="18"/>
        <v>5.6046083856209843E-2</v>
      </c>
      <c r="K69" s="6" t="str">
        <f t="shared" si="19"/>
        <v xml:space="preserve"> </v>
      </c>
      <c r="L69" s="41"/>
      <c r="M69" s="45">
        <f t="shared" si="20"/>
        <v>-0.57980456026058624</v>
      </c>
    </row>
    <row r="70" spans="1:13" x14ac:dyDescent="0.3">
      <c r="A70" s="66" t="s">
        <v>124</v>
      </c>
      <c r="B70" s="67">
        <v>7.400000000000001E-2</v>
      </c>
      <c r="C70" s="94">
        <f t="shared" si="14"/>
        <v>5.193459944912341E-2</v>
      </c>
      <c r="E70" s="84">
        <v>9.6500000000000002E-2</v>
      </c>
      <c r="F70" s="69">
        <f t="shared" si="15"/>
        <v>5.6215328913806741E-2</v>
      </c>
      <c r="H70" s="45">
        <f t="shared" si="16"/>
        <v>2.2499999999999992E-2</v>
      </c>
      <c r="I70" s="39">
        <f t="shared" si="17"/>
        <v>2.2499999999999992E-2</v>
      </c>
      <c r="J70" s="39">
        <f t="shared" si="18"/>
        <v>7.6089186702293587E-2</v>
      </c>
      <c r="K70" s="6" t="str">
        <f t="shared" si="19"/>
        <v xml:space="preserve"> </v>
      </c>
      <c r="L70" s="41"/>
      <c r="M70" s="45">
        <f t="shared" si="20"/>
        <v>0.30405405405405389</v>
      </c>
    </row>
    <row r="71" spans="1:13" x14ac:dyDescent="0.3">
      <c r="A71" s="66" t="s">
        <v>125</v>
      </c>
      <c r="B71" s="67">
        <v>0</v>
      </c>
      <c r="C71" s="94">
        <f t="shared" si="14"/>
        <v>0</v>
      </c>
      <c r="E71" s="84">
        <v>1.78E-2</v>
      </c>
      <c r="F71" s="69">
        <f t="shared" si="15"/>
        <v>2.5173116573631887E-2</v>
      </c>
      <c r="H71" s="45">
        <f t="shared" si="16"/>
        <v>1.78E-2</v>
      </c>
      <c r="I71" s="39">
        <f t="shared" si="17"/>
        <v>1.78E-2</v>
      </c>
      <c r="J71" s="39">
        <f t="shared" si="18"/>
        <v>2.5037443935257739E-2</v>
      </c>
      <c r="K71" s="6" t="str">
        <f t="shared" si="19"/>
        <v xml:space="preserve"> </v>
      </c>
      <c r="L71" s="41"/>
      <c r="M71" s="136" t="s">
        <v>59</v>
      </c>
    </row>
    <row r="72" spans="1:13" x14ac:dyDescent="0.3">
      <c r="A72" s="66" t="s">
        <v>129</v>
      </c>
      <c r="B72" s="67">
        <v>0.05</v>
      </c>
      <c r="C72" s="94">
        <f t="shared" si="14"/>
        <v>4.3239656780535561E-2</v>
      </c>
      <c r="E72" s="84">
        <v>7.3599999999999999E-2</v>
      </c>
      <c r="F72" s="69">
        <f t="shared" si="15"/>
        <v>4.9712453903417261E-2</v>
      </c>
      <c r="H72" s="45">
        <f t="shared" si="16"/>
        <v>2.3599999999999996E-2</v>
      </c>
      <c r="I72" s="39">
        <f t="shared" si="17"/>
        <v>2.3599999999999996E-2</v>
      </c>
      <c r="J72" s="39">
        <f t="shared" si="18"/>
        <v>6.5505563274667764E-2</v>
      </c>
      <c r="K72" s="6" t="str">
        <f t="shared" si="19"/>
        <v xml:space="preserve"> </v>
      </c>
      <c r="L72" s="41"/>
      <c r="M72" s="45">
        <f t="shared" si="20"/>
        <v>0.47199999999999992</v>
      </c>
    </row>
    <row r="73" spans="1:13" x14ac:dyDescent="0.3">
      <c r="A73" s="66" t="s">
        <v>130</v>
      </c>
      <c r="B73" s="67">
        <v>0.12390000000000001</v>
      </c>
      <c r="C73" s="94">
        <f t="shared" si="14"/>
        <v>6.5365400513668251E-2</v>
      </c>
      <c r="E73" s="84">
        <v>0.18789999999999998</v>
      </c>
      <c r="F73" s="69">
        <f t="shared" si="15"/>
        <v>7.4369552155015048E-2</v>
      </c>
      <c r="H73" s="45">
        <f t="shared" si="16"/>
        <v>6.3999999999999974E-2</v>
      </c>
      <c r="I73" s="39">
        <f t="shared" si="17"/>
        <v>6.3999999999999974E-2</v>
      </c>
      <c r="J73" s="39">
        <f t="shared" si="18"/>
        <v>9.8439929573984286E-2</v>
      </c>
      <c r="K73" s="6" t="str">
        <f t="shared" si="19"/>
        <v xml:space="preserve"> </v>
      </c>
      <c r="L73" s="41"/>
      <c r="M73" s="45">
        <f t="shared" si="20"/>
        <v>0.51654560129136373</v>
      </c>
    </row>
    <row r="74" spans="1:13" x14ac:dyDescent="0.3">
      <c r="A74" s="66" t="s">
        <v>131</v>
      </c>
      <c r="B74" s="67">
        <v>0.38380000000000003</v>
      </c>
      <c r="C74" s="94">
        <f t="shared" si="14"/>
        <v>9.6482548270350854E-2</v>
      </c>
      <c r="E74" s="84">
        <v>0.39179999999999998</v>
      </c>
      <c r="F74" s="69">
        <f t="shared" si="15"/>
        <v>9.2935672230069599E-2</v>
      </c>
      <c r="H74" s="45">
        <f t="shared" si="16"/>
        <v>7.9999999999999516E-3</v>
      </c>
      <c r="I74" s="39">
        <f t="shared" si="17"/>
        <v>7.9999999999999516E-3</v>
      </c>
      <c r="J74" s="39">
        <f t="shared" si="18"/>
        <v>0.13317776274669763</v>
      </c>
      <c r="K74" s="6" t="str">
        <f t="shared" si="19"/>
        <v xml:space="preserve"> </v>
      </c>
      <c r="L74" s="41"/>
      <c r="M74" s="45">
        <f t="shared" si="20"/>
        <v>2.084418968212598E-2</v>
      </c>
    </row>
    <row r="75" spans="1:13" x14ac:dyDescent="0.3">
      <c r="A75" s="70" t="s">
        <v>132</v>
      </c>
      <c r="B75" s="71">
        <v>0.49229999999999996</v>
      </c>
      <c r="C75" s="96">
        <f>SQRT((B75*(1-B75))/$B$60)*TINV(0.05,$B$60)</f>
        <v>9.9186812261535418E-2</v>
      </c>
      <c r="D75" s="73"/>
      <c r="E75" s="88">
        <v>0.42030000000000001</v>
      </c>
      <c r="F75" s="74">
        <f>SQRT((E75*(1-E75))/$E$60)*TINV(0.05,$E$60)</f>
        <v>9.3974141328158678E-2</v>
      </c>
      <c r="G75" s="73"/>
      <c r="H75" s="49">
        <f t="shared" si="16"/>
        <v>-7.1999999999999953E-2</v>
      </c>
      <c r="I75" s="50">
        <f t="shared" si="17"/>
        <v>7.1999999999999953E-2</v>
      </c>
      <c r="J75" s="50">
        <f>(((((1-B75)*B75)/B$60)+(((1-E75)*E75)/E$60))^0.5)*(TINV(0.05,B$60+E$60-1))</f>
        <v>0.13583385021616842</v>
      </c>
      <c r="K75" s="7" t="str">
        <f t="shared" si="19"/>
        <v xml:space="preserve"> </v>
      </c>
      <c r="L75" s="51"/>
      <c r="M75" s="49">
        <f t="shared" si="20"/>
        <v>-0.14625228519195604</v>
      </c>
    </row>
    <row r="76" spans="1:13" x14ac:dyDescent="0.3">
      <c r="A76" s="115"/>
      <c r="B76" s="116"/>
      <c r="C76" s="117"/>
      <c r="D76" s="118"/>
      <c r="E76" s="114"/>
      <c r="F76" s="69"/>
      <c r="G76" s="118"/>
      <c r="H76" s="46"/>
      <c r="I76" s="43"/>
      <c r="J76" s="43"/>
      <c r="K76" s="6"/>
      <c r="L76" s="44"/>
      <c r="M76" s="46"/>
    </row>
    <row r="77" spans="1:13" x14ac:dyDescent="0.3">
      <c r="A77" s="77" t="s">
        <v>507</v>
      </c>
      <c r="B77" s="78"/>
      <c r="C77" s="98"/>
      <c r="D77" s="80"/>
      <c r="E77" s="81"/>
      <c r="F77" s="105"/>
      <c r="G77" s="83"/>
      <c r="H77" s="83"/>
      <c r="I77" s="83"/>
      <c r="J77" s="83"/>
      <c r="K77" s="83"/>
      <c r="L77" s="83"/>
      <c r="M77" s="83"/>
    </row>
    <row r="79" spans="1:13" ht="27.75" customHeight="1" x14ac:dyDescent="0.3">
      <c r="A79" s="62" t="s">
        <v>127</v>
      </c>
    </row>
    <row r="80" spans="1:13" ht="27.75" customHeight="1" x14ac:dyDescent="0.3">
      <c r="A80" s="62" t="s">
        <v>519</v>
      </c>
    </row>
    <row r="82" spans="1:13" ht="48" x14ac:dyDescent="0.3">
      <c r="A82" s="20"/>
      <c r="B82" s="21"/>
      <c r="C82" s="22"/>
      <c r="D82" s="22"/>
      <c r="E82" s="23"/>
      <c r="F82" s="27"/>
      <c r="G82" s="24"/>
      <c r="H82" s="25" t="s">
        <v>6</v>
      </c>
      <c r="I82" s="26" t="s">
        <v>19</v>
      </c>
      <c r="J82" s="26" t="s">
        <v>20</v>
      </c>
      <c r="K82" s="25" t="s">
        <v>7</v>
      </c>
      <c r="L82" s="25"/>
      <c r="M82" s="5" t="s">
        <v>8</v>
      </c>
    </row>
    <row r="83" spans="1:13" ht="42" customHeight="1" x14ac:dyDescent="0.3">
      <c r="A83" s="30"/>
      <c r="B83" s="31" t="s">
        <v>62</v>
      </c>
      <c r="C83" s="32" t="s">
        <v>9</v>
      </c>
      <c r="D83" s="32"/>
      <c r="E83" s="31" t="s">
        <v>63</v>
      </c>
      <c r="F83" s="35" t="s">
        <v>9</v>
      </c>
      <c r="G83" s="33"/>
      <c r="H83" s="33" t="s">
        <v>10</v>
      </c>
      <c r="I83" s="34"/>
      <c r="J83" s="34"/>
      <c r="K83" s="33" t="s">
        <v>10</v>
      </c>
      <c r="L83" s="33"/>
      <c r="M83" s="33" t="s">
        <v>10</v>
      </c>
    </row>
    <row r="84" spans="1:13" x14ac:dyDescent="0.3">
      <c r="A84" s="63" t="s">
        <v>11</v>
      </c>
      <c r="B84" s="86"/>
      <c r="C84" s="59"/>
      <c r="E84" s="65">
        <v>263</v>
      </c>
    </row>
    <row r="85" spans="1:13" x14ac:dyDescent="0.3">
      <c r="A85" s="63" t="s">
        <v>12</v>
      </c>
      <c r="B85" s="86"/>
      <c r="C85" s="59"/>
      <c r="E85" s="65">
        <v>203.7</v>
      </c>
    </row>
    <row r="87" spans="1:13" x14ac:dyDescent="0.3">
      <c r="A87" s="66" t="s">
        <v>128</v>
      </c>
      <c r="B87" s="121" t="s">
        <v>59</v>
      </c>
      <c r="C87" s="146" t="s">
        <v>59</v>
      </c>
      <c r="E87" s="84">
        <v>5.8200000000000002E-2</v>
      </c>
      <c r="F87" s="119">
        <f>SQRT((E87*(1-E87))/$E$85)*TINV(0.05,$E$85)</f>
        <v>3.2343745342510867E-2</v>
      </c>
      <c r="H87" s="136" t="s">
        <v>59</v>
      </c>
      <c r="I87" s="39"/>
      <c r="J87" s="39"/>
      <c r="K87" s="136" t="s">
        <v>59</v>
      </c>
      <c r="L87" s="41"/>
      <c r="M87" s="136" t="s">
        <v>59</v>
      </c>
    </row>
    <row r="88" spans="1:13" x14ac:dyDescent="0.3">
      <c r="A88" s="66" t="s">
        <v>117</v>
      </c>
      <c r="B88" s="121" t="s">
        <v>59</v>
      </c>
      <c r="C88" s="146" t="s">
        <v>59</v>
      </c>
      <c r="E88" s="84">
        <v>2.75E-2</v>
      </c>
      <c r="F88" s="119">
        <f t="shared" ref="F88:F99" si="21">SQRT((E88*(1-E88))/$E$85)*TINV(0.05,$E$85)</f>
        <v>2.2592309318189632E-2</v>
      </c>
      <c r="H88" s="136" t="s">
        <v>59</v>
      </c>
      <c r="I88" s="39"/>
      <c r="J88" s="39"/>
      <c r="K88" s="136" t="s">
        <v>59</v>
      </c>
      <c r="L88" s="41"/>
      <c r="M88" s="136" t="s">
        <v>59</v>
      </c>
    </row>
    <row r="89" spans="1:13" x14ac:dyDescent="0.3">
      <c r="A89" s="66" t="s">
        <v>118</v>
      </c>
      <c r="B89" s="121" t="s">
        <v>59</v>
      </c>
      <c r="C89" s="146" t="s">
        <v>59</v>
      </c>
      <c r="E89" s="84">
        <v>4.2900000000000001E-2</v>
      </c>
      <c r="F89" s="119">
        <f t="shared" si="21"/>
        <v>2.7993472701475019E-2</v>
      </c>
      <c r="H89" s="136" t="s">
        <v>59</v>
      </c>
      <c r="I89" s="39"/>
      <c r="J89" s="39"/>
      <c r="K89" s="136" t="s">
        <v>59</v>
      </c>
      <c r="L89" s="41"/>
      <c r="M89" s="136" t="s">
        <v>59</v>
      </c>
    </row>
    <row r="90" spans="1:13" x14ac:dyDescent="0.3">
      <c r="A90" s="66" t="s">
        <v>119</v>
      </c>
      <c r="B90" s="121" t="s">
        <v>59</v>
      </c>
      <c r="C90" s="146" t="s">
        <v>59</v>
      </c>
      <c r="E90" s="84">
        <v>3.6400000000000002E-2</v>
      </c>
      <c r="F90" s="119">
        <f t="shared" si="21"/>
        <v>2.5873105598438011E-2</v>
      </c>
      <c r="H90" s="136" t="s">
        <v>59</v>
      </c>
      <c r="I90" s="39"/>
      <c r="J90" s="39"/>
      <c r="K90" s="136" t="s">
        <v>59</v>
      </c>
      <c r="L90" s="41"/>
      <c r="M90" s="136" t="s">
        <v>59</v>
      </c>
    </row>
    <row r="91" spans="1:13" x14ac:dyDescent="0.3">
      <c r="A91" s="66" t="s">
        <v>120</v>
      </c>
      <c r="B91" s="121" t="s">
        <v>59</v>
      </c>
      <c r="C91" s="146" t="s">
        <v>59</v>
      </c>
      <c r="E91" s="84">
        <v>6.6199999999999995E-2</v>
      </c>
      <c r="F91" s="119">
        <f t="shared" si="21"/>
        <v>3.4348312312543872E-2</v>
      </c>
      <c r="H91" s="136" t="s">
        <v>59</v>
      </c>
      <c r="I91" s="39"/>
      <c r="J91" s="39"/>
      <c r="K91" s="136" t="s">
        <v>59</v>
      </c>
      <c r="L91" s="41"/>
      <c r="M91" s="136" t="s">
        <v>59</v>
      </c>
    </row>
    <row r="92" spans="1:13" x14ac:dyDescent="0.3">
      <c r="A92" s="66" t="s">
        <v>121</v>
      </c>
      <c r="B92" s="121" t="s">
        <v>59</v>
      </c>
      <c r="C92" s="146" t="s">
        <v>59</v>
      </c>
      <c r="E92" s="84">
        <v>0.14330000000000001</v>
      </c>
      <c r="F92" s="119">
        <f t="shared" si="21"/>
        <v>4.8404635286963732E-2</v>
      </c>
      <c r="H92" s="136" t="s">
        <v>59</v>
      </c>
      <c r="I92" s="39"/>
      <c r="J92" s="39"/>
      <c r="K92" s="136" t="s">
        <v>59</v>
      </c>
      <c r="L92" s="41"/>
      <c r="M92" s="136" t="s">
        <v>59</v>
      </c>
    </row>
    <row r="93" spans="1:13" x14ac:dyDescent="0.3">
      <c r="A93" s="66" t="s">
        <v>122</v>
      </c>
      <c r="B93" s="121" t="s">
        <v>59</v>
      </c>
      <c r="C93" s="146" t="s">
        <v>59</v>
      </c>
      <c r="E93" s="84">
        <v>0.1517</v>
      </c>
      <c r="F93" s="119">
        <f t="shared" si="21"/>
        <v>4.955836813747843E-2</v>
      </c>
      <c r="H93" s="136" t="s">
        <v>59</v>
      </c>
      <c r="I93" s="39"/>
      <c r="J93" s="39"/>
      <c r="K93" s="136" t="s">
        <v>59</v>
      </c>
      <c r="L93" s="41"/>
      <c r="M93" s="136" t="s">
        <v>59</v>
      </c>
    </row>
    <row r="94" spans="1:13" x14ac:dyDescent="0.3">
      <c r="A94" s="66" t="s">
        <v>123</v>
      </c>
      <c r="B94" s="121" t="s">
        <v>59</v>
      </c>
      <c r="C94" s="146" t="s">
        <v>59</v>
      </c>
      <c r="E94" s="84">
        <v>8.9099999999999999E-2</v>
      </c>
      <c r="F94" s="119">
        <f t="shared" si="21"/>
        <v>3.9357153137338279E-2</v>
      </c>
      <c r="H94" s="136" t="s">
        <v>59</v>
      </c>
      <c r="I94" s="39"/>
      <c r="J94" s="39"/>
      <c r="K94" s="136" t="s">
        <v>59</v>
      </c>
      <c r="L94" s="41"/>
      <c r="M94" s="136" t="s">
        <v>59</v>
      </c>
    </row>
    <row r="95" spans="1:13" x14ac:dyDescent="0.3">
      <c r="A95" s="66" t="s">
        <v>124</v>
      </c>
      <c r="B95" s="121" t="s">
        <v>59</v>
      </c>
      <c r="C95" s="146" t="s">
        <v>59</v>
      </c>
      <c r="E95" s="84">
        <v>0.22</v>
      </c>
      <c r="F95" s="119">
        <f t="shared" si="21"/>
        <v>5.7227940284934158E-2</v>
      </c>
      <c r="H95" s="136" t="s">
        <v>59</v>
      </c>
      <c r="I95" s="39"/>
      <c r="J95" s="39"/>
      <c r="K95" s="136" t="s">
        <v>59</v>
      </c>
      <c r="L95" s="41"/>
      <c r="M95" s="136" t="s">
        <v>59</v>
      </c>
    </row>
    <row r="96" spans="1:13" x14ac:dyDescent="0.3">
      <c r="A96" s="66" t="s">
        <v>125</v>
      </c>
      <c r="B96" s="121" t="s">
        <v>59</v>
      </c>
      <c r="C96" s="146" t="s">
        <v>59</v>
      </c>
      <c r="E96" s="84">
        <v>4.8899999999999999E-2</v>
      </c>
      <c r="F96" s="119">
        <f t="shared" si="21"/>
        <v>2.9793189157009861E-2</v>
      </c>
      <c r="H96" s="136" t="s">
        <v>59</v>
      </c>
      <c r="I96" s="39"/>
      <c r="J96" s="39"/>
      <c r="K96" s="136" t="s">
        <v>59</v>
      </c>
      <c r="L96" s="41"/>
      <c r="M96" s="136" t="s">
        <v>59</v>
      </c>
    </row>
    <row r="97" spans="1:13" x14ac:dyDescent="0.3">
      <c r="A97" s="66" t="s">
        <v>129</v>
      </c>
      <c r="B97" s="121" t="s">
        <v>59</v>
      </c>
      <c r="C97" s="146" t="s">
        <v>59</v>
      </c>
      <c r="E97" s="84">
        <v>0.11560000000000001</v>
      </c>
      <c r="F97" s="119">
        <f t="shared" si="21"/>
        <v>4.4172579145209612E-2</v>
      </c>
      <c r="H97" s="136" t="s">
        <v>59</v>
      </c>
      <c r="I97" s="39"/>
      <c r="J97" s="39"/>
      <c r="K97" s="136" t="s">
        <v>59</v>
      </c>
      <c r="L97" s="41"/>
      <c r="M97" s="136" t="s">
        <v>59</v>
      </c>
    </row>
    <row r="98" spans="1:13" x14ac:dyDescent="0.3">
      <c r="A98" s="66" t="s">
        <v>130</v>
      </c>
      <c r="B98" s="121" t="s">
        <v>59</v>
      </c>
      <c r="C98" s="146" t="s">
        <v>59</v>
      </c>
      <c r="E98" s="84">
        <v>0.3846</v>
      </c>
      <c r="F98" s="119">
        <f t="shared" si="21"/>
        <v>6.7209839681898517E-2</v>
      </c>
      <c r="H98" s="136" t="s">
        <v>59</v>
      </c>
      <c r="I98" s="39"/>
      <c r="J98" s="39"/>
      <c r="K98" s="136" t="s">
        <v>59</v>
      </c>
      <c r="L98" s="41"/>
      <c r="M98" s="136" t="s">
        <v>59</v>
      </c>
    </row>
    <row r="99" spans="1:13" x14ac:dyDescent="0.3">
      <c r="A99" s="66" t="s">
        <v>131</v>
      </c>
      <c r="B99" s="121" t="s">
        <v>59</v>
      </c>
      <c r="C99" s="146" t="s">
        <v>59</v>
      </c>
      <c r="E99" s="84">
        <v>0.48680000000000001</v>
      </c>
      <c r="F99" s="119">
        <f t="shared" si="21"/>
        <v>6.9050699459242776E-2</v>
      </c>
      <c r="H99" s="136" t="s">
        <v>59</v>
      </c>
      <c r="I99" s="39"/>
      <c r="J99" s="39"/>
      <c r="K99" s="136" t="s">
        <v>59</v>
      </c>
      <c r="L99" s="41"/>
      <c r="M99" s="136" t="s">
        <v>59</v>
      </c>
    </row>
    <row r="100" spans="1:13" x14ac:dyDescent="0.3">
      <c r="A100" s="70" t="s">
        <v>132</v>
      </c>
      <c r="B100" s="103" t="s">
        <v>59</v>
      </c>
      <c r="C100" s="72" t="s">
        <v>59</v>
      </c>
      <c r="D100" s="73"/>
      <c r="E100" s="88">
        <v>0.12859999999999999</v>
      </c>
      <c r="F100" s="120">
        <f>SQRT((E100*(1-E100))/$E$85)*TINV(0.05,$E$85)</f>
        <v>4.6246485661314923E-2</v>
      </c>
      <c r="G100" s="73"/>
      <c r="H100" s="123" t="s">
        <v>59</v>
      </c>
      <c r="I100" s="50"/>
      <c r="J100" s="50"/>
      <c r="K100" s="123" t="s">
        <v>59</v>
      </c>
      <c r="L100" s="51"/>
      <c r="M100" s="123" t="s">
        <v>59</v>
      </c>
    </row>
    <row r="102" spans="1:13" ht="33.75" customHeight="1" x14ac:dyDescent="0.3">
      <c r="A102" s="62" t="s">
        <v>127</v>
      </c>
    </row>
    <row r="103" spans="1:13" ht="32.25" customHeight="1" x14ac:dyDescent="0.3">
      <c r="A103" s="62" t="s">
        <v>520</v>
      </c>
    </row>
    <row r="105" spans="1:13" ht="48" x14ac:dyDescent="0.3">
      <c r="A105" s="20"/>
      <c r="B105" s="21"/>
      <c r="C105" s="22"/>
      <c r="D105" s="22"/>
      <c r="E105" s="23"/>
      <c r="F105" s="27"/>
      <c r="G105" s="24"/>
      <c r="H105" s="25" t="s">
        <v>6</v>
      </c>
      <c r="I105" s="26" t="s">
        <v>19</v>
      </c>
      <c r="J105" s="26" t="s">
        <v>20</v>
      </c>
      <c r="K105" s="25" t="s">
        <v>7</v>
      </c>
      <c r="L105" s="25"/>
      <c r="M105" s="5" t="s">
        <v>8</v>
      </c>
    </row>
    <row r="106" spans="1:13" ht="40.5" customHeight="1" x14ac:dyDescent="0.3">
      <c r="A106" s="30"/>
      <c r="B106" s="31" t="s">
        <v>62</v>
      </c>
      <c r="C106" s="32" t="s">
        <v>9</v>
      </c>
      <c r="D106" s="32"/>
      <c r="E106" s="31" t="s">
        <v>63</v>
      </c>
      <c r="F106" s="35" t="s">
        <v>9</v>
      </c>
      <c r="G106" s="33"/>
      <c r="H106" s="33" t="s">
        <v>10</v>
      </c>
      <c r="I106" s="34"/>
      <c r="J106" s="34"/>
      <c r="K106" s="33" t="s">
        <v>10</v>
      </c>
      <c r="L106" s="33"/>
      <c r="M106" s="33" t="s">
        <v>10</v>
      </c>
    </row>
    <row r="107" spans="1:13" x14ac:dyDescent="0.3">
      <c r="A107" s="63" t="s">
        <v>11</v>
      </c>
      <c r="B107" s="86"/>
      <c r="C107" s="59"/>
      <c r="E107" s="65">
        <v>186</v>
      </c>
    </row>
    <row r="108" spans="1:13" x14ac:dyDescent="0.3">
      <c r="A108" s="63" t="s">
        <v>12</v>
      </c>
      <c r="B108" s="86"/>
      <c r="C108" s="59"/>
      <c r="E108" s="65">
        <v>148.5</v>
      </c>
    </row>
    <row r="110" spans="1:13" x14ac:dyDescent="0.3">
      <c r="A110" s="66" t="s">
        <v>128</v>
      </c>
      <c r="B110" s="121" t="s">
        <v>59</v>
      </c>
      <c r="C110" s="146" t="s">
        <v>59</v>
      </c>
      <c r="E110" s="84">
        <v>0.12529999999999999</v>
      </c>
      <c r="F110" s="119">
        <f>SQRT((E110*(1-E110))/$E$108)*TINV(0.05,$E$108)</f>
        <v>5.3685343169359447E-2</v>
      </c>
      <c r="H110" s="136" t="s">
        <v>59</v>
      </c>
      <c r="I110" s="39"/>
      <c r="J110" s="39"/>
      <c r="K110" s="136" t="s">
        <v>59</v>
      </c>
      <c r="L110" s="41"/>
      <c r="M110" s="136" t="s">
        <v>59</v>
      </c>
    </row>
    <row r="111" spans="1:13" x14ac:dyDescent="0.3">
      <c r="A111" s="66" t="s">
        <v>117</v>
      </c>
      <c r="B111" s="121" t="s">
        <v>59</v>
      </c>
      <c r="C111" s="146" t="s">
        <v>59</v>
      </c>
      <c r="E111" s="84">
        <v>5.8200000000000002E-2</v>
      </c>
      <c r="F111" s="119">
        <f t="shared" ref="F111:F122" si="22">SQRT((E111*(1-E111))/$E$108)*TINV(0.05,$E$108)</f>
        <v>3.7965705114790388E-2</v>
      </c>
      <c r="H111" s="136" t="s">
        <v>59</v>
      </c>
      <c r="I111" s="39"/>
      <c r="J111" s="39"/>
      <c r="K111" s="136" t="s">
        <v>59</v>
      </c>
      <c r="L111" s="41"/>
      <c r="M111" s="136" t="s">
        <v>59</v>
      </c>
    </row>
    <row r="112" spans="1:13" x14ac:dyDescent="0.3">
      <c r="A112" s="66" t="s">
        <v>118</v>
      </c>
      <c r="B112" s="121" t="s">
        <v>59</v>
      </c>
      <c r="C112" s="146" t="s">
        <v>59</v>
      </c>
      <c r="E112" s="84">
        <v>9.6000000000000002E-2</v>
      </c>
      <c r="F112" s="119">
        <f t="shared" si="22"/>
        <v>4.7771674726431901E-2</v>
      </c>
      <c r="H112" s="136" t="s">
        <v>59</v>
      </c>
      <c r="I112" s="39"/>
      <c r="J112" s="39"/>
      <c r="K112" s="136" t="s">
        <v>59</v>
      </c>
      <c r="L112" s="41"/>
      <c r="M112" s="136" t="s">
        <v>59</v>
      </c>
    </row>
    <row r="113" spans="1:13" x14ac:dyDescent="0.3">
      <c r="A113" s="66" t="s">
        <v>119</v>
      </c>
      <c r="B113" s="121" t="s">
        <v>59</v>
      </c>
      <c r="C113" s="146" t="s">
        <v>59</v>
      </c>
      <c r="E113" s="84">
        <v>4.9400000000000006E-2</v>
      </c>
      <c r="F113" s="119">
        <f t="shared" si="22"/>
        <v>3.5140910854875564E-2</v>
      </c>
      <c r="H113" s="136" t="s">
        <v>59</v>
      </c>
      <c r="I113" s="39"/>
      <c r="J113" s="39"/>
      <c r="K113" s="136" t="s">
        <v>59</v>
      </c>
      <c r="L113" s="41"/>
      <c r="M113" s="136" t="s">
        <v>59</v>
      </c>
    </row>
    <row r="114" spans="1:13" x14ac:dyDescent="0.3">
      <c r="A114" s="66" t="s">
        <v>120</v>
      </c>
      <c r="B114" s="121" t="s">
        <v>59</v>
      </c>
      <c r="C114" s="146" t="s">
        <v>59</v>
      </c>
      <c r="E114" s="84">
        <v>8.3499999999999991E-2</v>
      </c>
      <c r="F114" s="119">
        <f t="shared" si="22"/>
        <v>4.4860086555407519E-2</v>
      </c>
      <c r="H114" s="136" t="s">
        <v>59</v>
      </c>
      <c r="I114" s="39"/>
      <c r="J114" s="39"/>
      <c r="K114" s="136" t="s">
        <v>59</v>
      </c>
      <c r="L114" s="41"/>
      <c r="M114" s="136" t="s">
        <v>59</v>
      </c>
    </row>
    <row r="115" spans="1:13" x14ac:dyDescent="0.3">
      <c r="A115" s="66" t="s">
        <v>121</v>
      </c>
      <c r="B115" s="121" t="s">
        <v>59</v>
      </c>
      <c r="C115" s="146" t="s">
        <v>59</v>
      </c>
      <c r="E115" s="84">
        <v>0.1668</v>
      </c>
      <c r="F115" s="119">
        <f t="shared" si="22"/>
        <v>6.0453755970274824E-2</v>
      </c>
      <c r="H115" s="136" t="s">
        <v>59</v>
      </c>
      <c r="I115" s="39"/>
      <c r="J115" s="39"/>
      <c r="K115" s="136" t="s">
        <v>59</v>
      </c>
      <c r="L115" s="41"/>
      <c r="M115" s="136" t="s">
        <v>59</v>
      </c>
    </row>
    <row r="116" spans="1:13" x14ac:dyDescent="0.3">
      <c r="A116" s="66" t="s">
        <v>122</v>
      </c>
      <c r="B116" s="121" t="s">
        <v>59</v>
      </c>
      <c r="C116" s="146" t="s">
        <v>59</v>
      </c>
      <c r="E116" s="84">
        <v>6.7099999999999993E-2</v>
      </c>
      <c r="F116" s="119">
        <f t="shared" si="22"/>
        <v>4.0572282562109568E-2</v>
      </c>
      <c r="H116" s="136" t="s">
        <v>59</v>
      </c>
      <c r="I116" s="39"/>
      <c r="J116" s="39"/>
      <c r="K116" s="136" t="s">
        <v>59</v>
      </c>
      <c r="L116" s="41"/>
      <c r="M116" s="136" t="s">
        <v>59</v>
      </c>
    </row>
    <row r="117" spans="1:13" x14ac:dyDescent="0.3">
      <c r="A117" s="66" t="s">
        <v>123</v>
      </c>
      <c r="B117" s="121" t="s">
        <v>59</v>
      </c>
      <c r="C117" s="146" t="s">
        <v>59</v>
      </c>
      <c r="E117" s="84">
        <v>0.11599999999999999</v>
      </c>
      <c r="F117" s="119">
        <f t="shared" si="22"/>
        <v>5.1928498101944671E-2</v>
      </c>
      <c r="H117" s="136" t="s">
        <v>59</v>
      </c>
      <c r="I117" s="39"/>
      <c r="J117" s="39"/>
      <c r="K117" s="136" t="s">
        <v>59</v>
      </c>
      <c r="L117" s="41"/>
      <c r="M117" s="136" t="s">
        <v>59</v>
      </c>
    </row>
    <row r="118" spans="1:13" x14ac:dyDescent="0.3">
      <c r="A118" s="66" t="s">
        <v>124</v>
      </c>
      <c r="B118" s="121" t="s">
        <v>59</v>
      </c>
      <c r="C118" s="146" t="s">
        <v>59</v>
      </c>
      <c r="E118" s="84">
        <v>0.11550000000000001</v>
      </c>
      <c r="F118" s="119">
        <f t="shared" si="22"/>
        <v>5.1831114282207644E-2</v>
      </c>
      <c r="H118" s="136" t="s">
        <v>59</v>
      </c>
      <c r="I118" s="39"/>
      <c r="J118" s="39"/>
      <c r="K118" s="136" t="s">
        <v>59</v>
      </c>
      <c r="L118" s="41"/>
      <c r="M118" s="136" t="s">
        <v>59</v>
      </c>
    </row>
    <row r="119" spans="1:13" x14ac:dyDescent="0.3">
      <c r="A119" s="66" t="s">
        <v>125</v>
      </c>
      <c r="B119" s="121" t="s">
        <v>59</v>
      </c>
      <c r="C119" s="146" t="s">
        <v>59</v>
      </c>
      <c r="E119" s="84">
        <v>5.8799999999999998E-2</v>
      </c>
      <c r="F119" s="119">
        <f t="shared" si="22"/>
        <v>3.8148745157517504E-2</v>
      </c>
      <c r="H119" s="136" t="s">
        <v>59</v>
      </c>
      <c r="I119" s="39"/>
      <c r="J119" s="39"/>
      <c r="K119" s="136" t="s">
        <v>59</v>
      </c>
      <c r="L119" s="41"/>
      <c r="M119" s="136" t="s">
        <v>59</v>
      </c>
    </row>
    <row r="120" spans="1:13" x14ac:dyDescent="0.3">
      <c r="A120" s="66" t="s">
        <v>129</v>
      </c>
      <c r="B120" s="121" t="s">
        <v>59</v>
      </c>
      <c r="C120" s="146" t="s">
        <v>59</v>
      </c>
      <c r="E120" s="84">
        <v>6.3500000000000001E-2</v>
      </c>
      <c r="F120" s="119">
        <f t="shared" si="22"/>
        <v>3.954498255663251E-2</v>
      </c>
      <c r="H120" s="136" t="s">
        <v>59</v>
      </c>
      <c r="I120" s="39"/>
      <c r="J120" s="39"/>
      <c r="K120" s="136" t="s">
        <v>59</v>
      </c>
      <c r="L120" s="41"/>
      <c r="M120" s="136" t="s">
        <v>59</v>
      </c>
    </row>
    <row r="121" spans="1:13" x14ac:dyDescent="0.3">
      <c r="A121" s="66" t="s">
        <v>130</v>
      </c>
      <c r="B121" s="121" t="s">
        <v>59</v>
      </c>
      <c r="C121" s="146" t="s">
        <v>59</v>
      </c>
      <c r="E121" s="84">
        <v>0.23780000000000001</v>
      </c>
      <c r="F121" s="119">
        <f t="shared" si="22"/>
        <v>6.9038449969376345E-2</v>
      </c>
      <c r="H121" s="136" t="s">
        <v>59</v>
      </c>
      <c r="I121" s="39"/>
      <c r="J121" s="39"/>
      <c r="K121" s="136" t="s">
        <v>59</v>
      </c>
      <c r="L121" s="41"/>
      <c r="M121" s="136" t="s">
        <v>59</v>
      </c>
    </row>
    <row r="122" spans="1:13" x14ac:dyDescent="0.3">
      <c r="A122" s="66" t="s">
        <v>131</v>
      </c>
      <c r="B122" s="121" t="s">
        <v>59</v>
      </c>
      <c r="C122" s="146" t="s">
        <v>59</v>
      </c>
      <c r="E122" s="84">
        <v>0.48280000000000001</v>
      </c>
      <c r="F122" s="119">
        <f t="shared" si="22"/>
        <v>8.1033299654650504E-2</v>
      </c>
      <c r="H122" s="136" t="s">
        <v>59</v>
      </c>
      <c r="I122" s="39"/>
      <c r="J122" s="39"/>
      <c r="K122" s="136" t="s">
        <v>59</v>
      </c>
      <c r="L122" s="41"/>
      <c r="M122" s="136" t="s">
        <v>59</v>
      </c>
    </row>
    <row r="123" spans="1:13" x14ac:dyDescent="0.3">
      <c r="A123" s="70" t="s">
        <v>132</v>
      </c>
      <c r="B123" s="103" t="s">
        <v>59</v>
      </c>
      <c r="C123" s="72" t="s">
        <v>59</v>
      </c>
      <c r="D123" s="73"/>
      <c r="E123" s="88">
        <v>0.27940000000000004</v>
      </c>
      <c r="F123" s="120">
        <f>SQRT((E123*(1-E123))/$E$108)*TINV(0.05,$E$108)</f>
        <v>7.2763061652175567E-2</v>
      </c>
      <c r="G123" s="73"/>
      <c r="H123" s="123" t="s">
        <v>59</v>
      </c>
      <c r="I123" s="50"/>
      <c r="J123" s="50"/>
      <c r="K123" s="123" t="s">
        <v>59</v>
      </c>
      <c r="L123" s="51"/>
      <c r="M123" s="123" t="s">
        <v>59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210</v>
      </c>
    </row>
    <row r="4" spans="1:13" ht="18.75" x14ac:dyDescent="0.25">
      <c r="A4" s="61" t="s">
        <v>133</v>
      </c>
    </row>
    <row r="6" spans="1:13" ht="15" x14ac:dyDescent="0.25">
      <c r="A6" s="62" t="s">
        <v>154</v>
      </c>
    </row>
    <row r="7" spans="1:13" ht="15" x14ac:dyDescent="0.25">
      <c r="A7" s="62" t="s">
        <v>134</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5">
        <v>510</v>
      </c>
      <c r="E11" s="65">
        <v>483</v>
      </c>
      <c r="I11" s="137"/>
      <c r="J11" s="137"/>
      <c r="L11" s="41"/>
      <c r="M11" s="41"/>
    </row>
    <row r="12" spans="1:13" x14ac:dyDescent="0.3">
      <c r="A12" s="63" t="s">
        <v>12</v>
      </c>
      <c r="B12" s="65">
        <v>420.7</v>
      </c>
      <c r="E12" s="65">
        <v>402.2</v>
      </c>
      <c r="I12" s="137"/>
      <c r="J12" s="137"/>
      <c r="L12" s="41"/>
      <c r="M12" s="41"/>
    </row>
    <row r="14" spans="1:13" x14ac:dyDescent="0.3">
      <c r="A14" s="66" t="s">
        <v>136</v>
      </c>
      <c r="B14" s="138">
        <v>0.33740000000000003</v>
      </c>
      <c r="C14" s="94">
        <f t="shared" ref="C14:C33" si="0">SQRT((B14*(1-B14))/$B$12)*TINV(0.05,$B$12)</f>
        <v>4.5312016696801301E-2</v>
      </c>
      <c r="E14" s="84">
        <v>0.41840000000000005</v>
      </c>
      <c r="F14" s="69">
        <f t="shared" ref="F14:F33" si="1">SQRT((E14*(1-E14))/$E$12)*TINV(0.05,$E$12)</f>
        <v>4.8355357238747086E-2</v>
      </c>
      <c r="H14" s="45">
        <f t="shared" ref="H14:H33" si="2">E14-B14</f>
        <v>8.1000000000000016E-2</v>
      </c>
      <c r="I14" s="39">
        <f t="shared" ref="I14:I33" si="3">(((H14)^2)^0.5)</f>
        <v>8.1000000000000016E-2</v>
      </c>
      <c r="J14" s="39">
        <f t="shared" ref="J14:J32" si="4">(((((1-B14)*B14)/B$12)+(((1-E14)*E14)/E$12))^0.5)*(TINV(0.05,B$12+E$12-1))</f>
        <v>6.6169820011704572E-2</v>
      </c>
      <c r="K14" s="36" t="str">
        <f t="shared" ref="K14:K33" si="5">IF(I14&gt;J14,"*"," ")</f>
        <v>*</v>
      </c>
      <c r="L14" s="41"/>
      <c r="M14" s="45">
        <f t="shared" ref="M14:M33" si="6">(E14-B14)/B14</f>
        <v>0.2400711321873148</v>
      </c>
    </row>
    <row r="15" spans="1:13" x14ac:dyDescent="0.3">
      <c r="A15" s="66" t="s">
        <v>135</v>
      </c>
      <c r="B15" s="138">
        <v>0.37979999999999997</v>
      </c>
      <c r="C15" s="94">
        <f t="shared" si="0"/>
        <v>4.6511302105387606E-2</v>
      </c>
      <c r="E15" s="84">
        <v>0.39049999999999996</v>
      </c>
      <c r="F15" s="69">
        <f t="shared" si="1"/>
        <v>4.7822682517176314E-2</v>
      </c>
      <c r="H15" s="45">
        <f t="shared" si="2"/>
        <v>1.0699999999999987E-2</v>
      </c>
      <c r="I15" s="39">
        <f t="shared" si="3"/>
        <v>1.0699999999999987E-2</v>
      </c>
      <c r="J15" s="39">
        <f t="shared" si="4"/>
        <v>6.6612184744476402E-2</v>
      </c>
      <c r="K15" s="6" t="str">
        <f t="shared" si="5"/>
        <v xml:space="preserve"> </v>
      </c>
      <c r="L15" s="41"/>
      <c r="M15" s="45">
        <f t="shared" si="6"/>
        <v>2.8172722485518664E-2</v>
      </c>
    </row>
    <row r="16" spans="1:13" x14ac:dyDescent="0.3">
      <c r="A16" s="66" t="s">
        <v>138</v>
      </c>
      <c r="B16" s="138">
        <v>3.4500000000000003E-2</v>
      </c>
      <c r="C16" s="94">
        <f t="shared" si="0"/>
        <v>1.7490443560594256E-2</v>
      </c>
      <c r="E16" s="84">
        <v>5.9200000000000003E-2</v>
      </c>
      <c r="F16" s="69">
        <f t="shared" si="1"/>
        <v>2.3133751545303761E-2</v>
      </c>
      <c r="H16" s="45">
        <f t="shared" si="2"/>
        <v>2.47E-2</v>
      </c>
      <c r="I16" s="39">
        <f t="shared" si="3"/>
        <v>2.47E-2</v>
      </c>
      <c r="J16" s="39">
        <f t="shared" si="4"/>
        <v>2.8958221142150995E-2</v>
      </c>
      <c r="K16" s="6" t="str">
        <f t="shared" si="5"/>
        <v xml:space="preserve"> </v>
      </c>
      <c r="L16" s="41"/>
      <c r="M16" s="45">
        <f t="shared" si="6"/>
        <v>0.71594202898550718</v>
      </c>
    </row>
    <row r="17" spans="1:13" x14ac:dyDescent="0.3">
      <c r="A17" s="66" t="s">
        <v>139</v>
      </c>
      <c r="B17" s="138">
        <v>4.36E-2</v>
      </c>
      <c r="C17" s="94">
        <f t="shared" si="0"/>
        <v>1.9569429506202937E-2</v>
      </c>
      <c r="E17" s="84">
        <v>5.7200000000000001E-2</v>
      </c>
      <c r="F17" s="69">
        <f t="shared" si="1"/>
        <v>2.2763778996194126E-2</v>
      </c>
      <c r="H17" s="45">
        <f t="shared" si="2"/>
        <v>1.3600000000000001E-2</v>
      </c>
      <c r="I17" s="39">
        <f t="shared" si="3"/>
        <v>1.3600000000000001E-2</v>
      </c>
      <c r="J17" s="39">
        <f t="shared" si="4"/>
        <v>2.9974653815989107E-2</v>
      </c>
      <c r="K17" s="6" t="str">
        <f t="shared" si="5"/>
        <v xml:space="preserve"> </v>
      </c>
      <c r="L17" s="41"/>
      <c r="M17" s="45">
        <f t="shared" si="6"/>
        <v>0.31192660550458717</v>
      </c>
    </row>
    <row r="18" spans="1:13" x14ac:dyDescent="0.3">
      <c r="A18" s="66" t="s">
        <v>142</v>
      </c>
      <c r="B18" s="138">
        <v>2.23E-2</v>
      </c>
      <c r="C18" s="94">
        <f t="shared" si="0"/>
        <v>1.4150454066170475E-2</v>
      </c>
      <c r="E18" s="84">
        <v>5.2400000000000002E-2</v>
      </c>
      <c r="F18" s="69">
        <f t="shared" si="1"/>
        <v>2.1843122871948693E-2</v>
      </c>
      <c r="H18" s="45">
        <f t="shared" si="2"/>
        <v>3.0100000000000002E-2</v>
      </c>
      <c r="I18" s="39">
        <f t="shared" si="3"/>
        <v>3.0100000000000002E-2</v>
      </c>
      <c r="J18" s="39">
        <f t="shared" si="4"/>
        <v>2.5987036733999744E-2</v>
      </c>
      <c r="K18" s="36" t="str">
        <f t="shared" si="5"/>
        <v>*</v>
      </c>
      <c r="L18" s="41"/>
      <c r="M18" s="45">
        <f t="shared" si="6"/>
        <v>1.3497757847533634</v>
      </c>
    </row>
    <row r="19" spans="1:13" x14ac:dyDescent="0.3">
      <c r="A19" s="66" t="s">
        <v>145</v>
      </c>
      <c r="B19" s="138">
        <v>2.35E-2</v>
      </c>
      <c r="C19" s="94">
        <f t="shared" si="0"/>
        <v>1.451727794255412E-2</v>
      </c>
      <c r="E19" s="84">
        <v>3.5000000000000003E-2</v>
      </c>
      <c r="F19" s="69">
        <f t="shared" si="1"/>
        <v>1.8014998823719118E-2</v>
      </c>
      <c r="H19" s="45">
        <f t="shared" si="2"/>
        <v>1.1500000000000003E-2</v>
      </c>
      <c r="I19" s="39">
        <f t="shared" si="3"/>
        <v>1.1500000000000003E-2</v>
      </c>
      <c r="J19" s="39">
        <f t="shared" si="4"/>
        <v>2.3101944430167623E-2</v>
      </c>
      <c r="K19" s="6" t="str">
        <f t="shared" si="5"/>
        <v xml:space="preserve"> </v>
      </c>
      <c r="L19" s="41"/>
      <c r="M19" s="45">
        <f t="shared" si="6"/>
        <v>0.48936170212765973</v>
      </c>
    </row>
    <row r="20" spans="1:13" x14ac:dyDescent="0.3">
      <c r="A20" s="66" t="s">
        <v>143</v>
      </c>
      <c r="B20" s="138">
        <v>3.3000000000000002E-2</v>
      </c>
      <c r="C20" s="94">
        <f t="shared" si="0"/>
        <v>1.7119274030045754E-2</v>
      </c>
      <c r="E20" s="84">
        <v>3.4000000000000002E-2</v>
      </c>
      <c r="F20" s="69">
        <f t="shared" si="1"/>
        <v>1.7764974195160262E-2</v>
      </c>
      <c r="H20" s="45">
        <f t="shared" si="2"/>
        <v>1.0000000000000009E-3</v>
      </c>
      <c r="I20" s="39">
        <f t="shared" si="3"/>
        <v>1.0000000000000009E-3</v>
      </c>
      <c r="J20" s="39">
        <f t="shared" si="4"/>
        <v>2.4634686100726898E-2</v>
      </c>
      <c r="K20" s="6" t="str">
        <f t="shared" si="5"/>
        <v xml:space="preserve"> </v>
      </c>
      <c r="L20" s="41"/>
      <c r="M20" s="45">
        <f t="shared" si="6"/>
        <v>3.0303030303030328E-2</v>
      </c>
    </row>
    <row r="21" spans="1:13" x14ac:dyDescent="0.3">
      <c r="A21" s="66" t="s">
        <v>137</v>
      </c>
      <c r="B21" s="138">
        <v>4.6600000000000003E-2</v>
      </c>
      <c r="C21" s="94">
        <f t="shared" si="0"/>
        <v>2.0199734858793561E-2</v>
      </c>
      <c r="E21" s="84">
        <v>3.2500000000000001E-2</v>
      </c>
      <c r="F21" s="69">
        <f t="shared" si="1"/>
        <v>1.7382159334499769E-2</v>
      </c>
      <c r="H21" s="45">
        <f t="shared" si="2"/>
        <v>-1.4100000000000001E-2</v>
      </c>
      <c r="I21" s="39">
        <f t="shared" si="3"/>
        <v>1.4100000000000001E-2</v>
      </c>
      <c r="J21" s="39">
        <f t="shared" si="4"/>
        <v>2.6609963997144503E-2</v>
      </c>
      <c r="K21" s="6" t="str">
        <f t="shared" si="5"/>
        <v xml:space="preserve"> </v>
      </c>
      <c r="L21" s="41"/>
      <c r="M21" s="45">
        <f t="shared" si="6"/>
        <v>-0.30257510729613735</v>
      </c>
    </row>
    <row r="22" spans="1:13" x14ac:dyDescent="0.3">
      <c r="A22" s="66" t="s">
        <v>141</v>
      </c>
      <c r="B22" s="138">
        <v>3.5699999999999996E-2</v>
      </c>
      <c r="C22" s="94">
        <f t="shared" si="0"/>
        <v>1.7780965046939518E-2</v>
      </c>
      <c r="E22" s="84">
        <v>2.3900000000000001E-2</v>
      </c>
      <c r="F22" s="69">
        <f t="shared" si="1"/>
        <v>1.49720981718507E-2</v>
      </c>
      <c r="H22" s="45">
        <f t="shared" si="2"/>
        <v>-1.1799999999999995E-2</v>
      </c>
      <c r="I22" s="39">
        <f t="shared" si="3"/>
        <v>1.1799999999999995E-2</v>
      </c>
      <c r="J22" s="39">
        <f t="shared" si="4"/>
        <v>2.3210912405260929E-2</v>
      </c>
      <c r="K22" s="6" t="str">
        <f t="shared" si="5"/>
        <v xml:space="preserve"> </v>
      </c>
      <c r="L22" s="41"/>
      <c r="M22" s="45">
        <f t="shared" si="6"/>
        <v>-0.33053221288515394</v>
      </c>
    </row>
    <row r="23" spans="1:13" x14ac:dyDescent="0.3">
      <c r="A23" s="66" t="s">
        <v>140</v>
      </c>
      <c r="B23" s="138">
        <v>1.5900000000000001E-2</v>
      </c>
      <c r="C23" s="94">
        <f t="shared" si="0"/>
        <v>1.1987629584659069E-2</v>
      </c>
      <c r="E23" s="84">
        <v>2.35E-2</v>
      </c>
      <c r="F23" s="69">
        <f t="shared" si="1"/>
        <v>1.4849321637438852E-2</v>
      </c>
      <c r="H23" s="45">
        <f t="shared" si="2"/>
        <v>7.5999999999999991E-3</v>
      </c>
      <c r="I23" s="39">
        <f t="shared" si="3"/>
        <v>7.5999999999999991E-3</v>
      </c>
      <c r="J23" s="39">
        <f t="shared" si="4"/>
        <v>1.905577918356938E-2</v>
      </c>
      <c r="K23" s="6" t="str">
        <f t="shared" si="5"/>
        <v xml:space="preserve"> </v>
      </c>
      <c r="L23" s="41"/>
      <c r="M23" s="45">
        <f t="shared" si="6"/>
        <v>0.47798742138364769</v>
      </c>
    </row>
    <row r="24" spans="1:13" x14ac:dyDescent="0.3">
      <c r="A24" s="66" t="s">
        <v>147</v>
      </c>
      <c r="B24" s="138">
        <v>1.3100000000000001E-2</v>
      </c>
      <c r="C24" s="94">
        <f t="shared" si="0"/>
        <v>1.0896508428515292E-2</v>
      </c>
      <c r="E24" s="84">
        <v>1.9799999999999998E-2</v>
      </c>
      <c r="F24" s="69">
        <f t="shared" si="1"/>
        <v>1.365609418694703E-2</v>
      </c>
      <c r="H24" s="45">
        <f t="shared" si="2"/>
        <v>6.6999999999999976E-3</v>
      </c>
      <c r="I24" s="39">
        <f t="shared" si="3"/>
        <v>6.6999999999999976E-3</v>
      </c>
      <c r="J24" s="39">
        <f t="shared" si="4"/>
        <v>1.7444622231780001E-2</v>
      </c>
      <c r="K24" s="6" t="str">
        <f t="shared" si="5"/>
        <v xml:space="preserve"> </v>
      </c>
      <c r="L24" s="41"/>
      <c r="M24" s="45">
        <f t="shared" si="6"/>
        <v>0.51145038167938917</v>
      </c>
    </row>
    <row r="25" spans="1:13" x14ac:dyDescent="0.3">
      <c r="A25" s="66" t="s">
        <v>151</v>
      </c>
      <c r="B25" s="138">
        <v>1.8500000000000003E-2</v>
      </c>
      <c r="C25" s="94">
        <f t="shared" si="0"/>
        <v>1.2913565002641533E-2</v>
      </c>
      <c r="E25" s="84">
        <v>1.1599999999999999E-2</v>
      </c>
      <c r="F25" s="69">
        <f t="shared" si="1"/>
        <v>1.0496195766951362E-2</v>
      </c>
      <c r="H25" s="45">
        <f t="shared" si="2"/>
        <v>-6.9000000000000034E-3</v>
      </c>
      <c r="I25" s="39">
        <f t="shared" si="3"/>
        <v>6.9000000000000034E-3</v>
      </c>
      <c r="J25" s="39">
        <f t="shared" si="4"/>
        <v>1.6616910757399038E-2</v>
      </c>
      <c r="K25" s="6" t="str">
        <f t="shared" si="5"/>
        <v xml:space="preserve"> </v>
      </c>
      <c r="L25" s="41"/>
      <c r="M25" s="45">
        <f t="shared" si="6"/>
        <v>-0.3729729729729731</v>
      </c>
    </row>
    <row r="26" spans="1:13" x14ac:dyDescent="0.3">
      <c r="A26" s="66" t="s">
        <v>148</v>
      </c>
      <c r="B26" s="138">
        <v>4.5199999999999997E-2</v>
      </c>
      <c r="C26" s="94">
        <f t="shared" si="0"/>
        <v>1.9908592594780641E-2</v>
      </c>
      <c r="E26" s="84">
        <v>9.300000000000001E-3</v>
      </c>
      <c r="F26" s="69">
        <f t="shared" si="1"/>
        <v>9.409122332245572E-3</v>
      </c>
      <c r="H26" s="45">
        <f t="shared" si="2"/>
        <v>-3.5899999999999994E-2</v>
      </c>
      <c r="I26" s="39">
        <f t="shared" si="3"/>
        <v>3.5899999999999994E-2</v>
      </c>
      <c r="J26" s="39">
        <f t="shared" si="4"/>
        <v>2.1988516122995128E-2</v>
      </c>
      <c r="K26" s="36" t="str">
        <f t="shared" si="5"/>
        <v>*</v>
      </c>
      <c r="L26" s="41"/>
      <c r="M26" s="45">
        <f t="shared" si="6"/>
        <v>-0.79424778761061943</v>
      </c>
    </row>
    <row r="27" spans="1:13" x14ac:dyDescent="0.3">
      <c r="A27" s="66" t="s">
        <v>144</v>
      </c>
      <c r="B27" s="138">
        <v>5.5000000000000005E-3</v>
      </c>
      <c r="C27" s="94">
        <f t="shared" si="0"/>
        <v>7.0875947093353934E-3</v>
      </c>
      <c r="E27" s="84">
        <v>8.5000000000000006E-3</v>
      </c>
      <c r="F27" s="69">
        <f t="shared" si="1"/>
        <v>8.9989612428984945E-3</v>
      </c>
      <c r="H27" s="45">
        <f t="shared" si="2"/>
        <v>3.0000000000000001E-3</v>
      </c>
      <c r="I27" s="39">
        <f t="shared" si="3"/>
        <v>3.0000000000000001E-3</v>
      </c>
      <c r="J27" s="39">
        <f t="shared" si="4"/>
        <v>1.1437865246609866E-2</v>
      </c>
      <c r="K27" s="6" t="str">
        <f t="shared" si="5"/>
        <v xml:space="preserve"> </v>
      </c>
      <c r="L27" s="41"/>
      <c r="M27" s="45">
        <f t="shared" si="6"/>
        <v>0.54545454545454541</v>
      </c>
    </row>
    <row r="28" spans="1:13" x14ac:dyDescent="0.3">
      <c r="A28" s="66" t="s">
        <v>146</v>
      </c>
      <c r="B28" s="138">
        <v>2.1600000000000001E-2</v>
      </c>
      <c r="C28" s="94">
        <f t="shared" si="0"/>
        <v>1.3931575548516059E-2</v>
      </c>
      <c r="E28" s="84">
        <v>4.5999999999999999E-3</v>
      </c>
      <c r="F28" s="69">
        <f t="shared" si="1"/>
        <v>6.6330656133480369E-3</v>
      </c>
      <c r="H28" s="45">
        <f t="shared" si="2"/>
        <v>-1.7000000000000001E-2</v>
      </c>
      <c r="I28" s="39">
        <f t="shared" si="3"/>
        <v>1.7000000000000001E-2</v>
      </c>
      <c r="J28" s="39">
        <f t="shared" si="4"/>
        <v>1.5407929619554273E-2</v>
      </c>
      <c r="K28" s="36" t="str">
        <f t="shared" si="5"/>
        <v>*</v>
      </c>
      <c r="L28" s="41"/>
      <c r="M28" s="45">
        <f t="shared" si="6"/>
        <v>-0.78703703703703709</v>
      </c>
    </row>
    <row r="29" spans="1:13" x14ac:dyDescent="0.3">
      <c r="A29" s="66" t="s">
        <v>152</v>
      </c>
      <c r="B29" s="138" t="s">
        <v>59</v>
      </c>
      <c r="C29" s="94" t="s">
        <v>59</v>
      </c>
      <c r="E29" s="84">
        <v>4.0000000000000001E-3</v>
      </c>
      <c r="F29" s="69">
        <f t="shared" si="1"/>
        <v>6.1872294819091903E-3</v>
      </c>
      <c r="H29" s="38" t="s">
        <v>59</v>
      </c>
      <c r="I29" s="39"/>
      <c r="J29" s="39"/>
      <c r="K29" s="40" t="s">
        <v>59</v>
      </c>
      <c r="L29" s="41"/>
      <c r="M29" s="38" t="s">
        <v>59</v>
      </c>
    </row>
    <row r="30" spans="1:13" x14ac:dyDescent="0.3">
      <c r="A30" s="66" t="s">
        <v>149</v>
      </c>
      <c r="B30" s="138">
        <v>1.72E-2</v>
      </c>
      <c r="C30" s="94">
        <f t="shared" si="0"/>
        <v>1.2459824756832978E-2</v>
      </c>
      <c r="E30" s="84">
        <v>1.6000000000000001E-3</v>
      </c>
      <c r="F30" s="69">
        <f t="shared" si="1"/>
        <v>3.9178593126289211E-3</v>
      </c>
      <c r="H30" s="45">
        <f t="shared" si="2"/>
        <v>-1.5599999999999999E-2</v>
      </c>
      <c r="I30" s="39">
        <f t="shared" si="3"/>
        <v>1.5599999999999999E-2</v>
      </c>
      <c r="J30" s="39">
        <f t="shared" si="4"/>
        <v>1.304271094502883E-2</v>
      </c>
      <c r="K30" s="36" t="str">
        <f t="shared" si="5"/>
        <v>*</v>
      </c>
      <c r="L30" s="41"/>
      <c r="M30" s="45">
        <f t="shared" si="6"/>
        <v>-0.90697674418604646</v>
      </c>
    </row>
    <row r="31" spans="1:13" x14ac:dyDescent="0.3">
      <c r="A31" s="66" t="s">
        <v>150</v>
      </c>
      <c r="B31" s="138">
        <v>1.06E-2</v>
      </c>
      <c r="C31" s="94">
        <f t="shared" si="0"/>
        <v>9.8141800773215125E-3</v>
      </c>
      <c r="E31" s="84">
        <v>2.8999999999999998E-3</v>
      </c>
      <c r="F31" s="69">
        <f t="shared" si="1"/>
        <v>5.2711444328176586E-3</v>
      </c>
      <c r="H31" s="45">
        <f t="shared" si="2"/>
        <v>-7.7000000000000002E-3</v>
      </c>
      <c r="I31" s="39">
        <f t="shared" si="3"/>
        <v>7.7000000000000002E-3</v>
      </c>
      <c r="J31" s="39">
        <f t="shared" si="4"/>
        <v>1.1124132153499675E-2</v>
      </c>
      <c r="K31" s="6" t="str">
        <f t="shared" si="5"/>
        <v xml:space="preserve"> </v>
      </c>
      <c r="L31" s="41"/>
      <c r="M31" s="45">
        <f t="shared" si="6"/>
        <v>-0.7264150943396227</v>
      </c>
    </row>
    <row r="32" spans="1:13" x14ac:dyDescent="0.3">
      <c r="A32" s="66" t="s">
        <v>153</v>
      </c>
      <c r="B32" s="138">
        <v>8.4199999999999997E-2</v>
      </c>
      <c r="C32" s="94">
        <f t="shared" si="0"/>
        <v>2.6611631570681898E-2</v>
      </c>
      <c r="E32" s="84">
        <v>6.7400000000000002E-2</v>
      </c>
      <c r="F32" s="69">
        <f t="shared" si="1"/>
        <v>2.457617059913076E-2</v>
      </c>
      <c r="H32" s="45">
        <f t="shared" si="2"/>
        <v>-1.6799999999999995E-2</v>
      </c>
      <c r="I32" s="39">
        <f t="shared" si="3"/>
        <v>1.6799999999999995E-2</v>
      </c>
      <c r="J32" s="39">
        <f t="shared" si="4"/>
        <v>3.6170633954605125E-2</v>
      </c>
      <c r="K32" s="6" t="str">
        <f t="shared" si="5"/>
        <v xml:space="preserve"> </v>
      </c>
      <c r="L32" s="41"/>
      <c r="M32" s="45">
        <f t="shared" si="6"/>
        <v>-0.19952494061757714</v>
      </c>
    </row>
    <row r="33" spans="1:13" x14ac:dyDescent="0.3">
      <c r="A33" s="70" t="s">
        <v>78</v>
      </c>
      <c r="B33" s="103">
        <v>6.3E-3</v>
      </c>
      <c r="C33" s="96">
        <f t="shared" si="0"/>
        <v>7.5825111296347015E-3</v>
      </c>
      <c r="D33" s="73"/>
      <c r="E33" s="88">
        <v>5.6999999999999993E-3</v>
      </c>
      <c r="F33" s="74">
        <f t="shared" si="1"/>
        <v>7.3795980392635753E-3</v>
      </c>
      <c r="G33" s="73"/>
      <c r="H33" s="49">
        <f t="shared" si="2"/>
        <v>-6.0000000000000071E-4</v>
      </c>
      <c r="I33" s="50">
        <f t="shared" si="3"/>
        <v>6.0000000000000071E-4</v>
      </c>
      <c r="J33" s="50">
        <f>(((((1-B33)*B33)/B$12)+(((1-E33)*E33)/E$12))^0.5)*(TINV(0.05,B$12+E$12-1))</f>
        <v>1.0565202749878242E-2</v>
      </c>
      <c r="K33" s="7" t="str">
        <f t="shared" si="5"/>
        <v xml:space="preserve"> </v>
      </c>
      <c r="L33" s="51"/>
      <c r="M33" s="49">
        <f t="shared" si="6"/>
        <v>-9.5238095238095344E-2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211</v>
      </c>
    </row>
    <row r="4" spans="1:13" ht="18.75" x14ac:dyDescent="0.25">
      <c r="A4" s="61" t="s">
        <v>113</v>
      </c>
    </row>
    <row r="6" spans="1:13" ht="15" x14ac:dyDescent="0.25">
      <c r="A6" s="62" t="s">
        <v>155</v>
      </c>
    </row>
    <row r="7" spans="1:13" ht="15" x14ac:dyDescent="0.25">
      <c r="A7" s="62" t="s">
        <v>110</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5">
        <v>650</v>
      </c>
      <c r="E11" s="65">
        <v>656</v>
      </c>
      <c r="I11" s="137"/>
      <c r="J11" s="137"/>
      <c r="L11" s="41"/>
      <c r="M11" s="41"/>
    </row>
    <row r="12" spans="1:13" x14ac:dyDescent="0.3">
      <c r="A12" s="63" t="s">
        <v>12</v>
      </c>
      <c r="B12" s="65">
        <v>501.1</v>
      </c>
      <c r="E12" s="65">
        <v>508.5</v>
      </c>
      <c r="I12" s="137"/>
      <c r="J12" s="137"/>
      <c r="L12" s="41"/>
      <c r="M12" s="41"/>
    </row>
    <row r="14" spans="1:13" x14ac:dyDescent="0.3">
      <c r="A14" s="66" t="s">
        <v>156</v>
      </c>
      <c r="B14" s="138">
        <v>0.16820000000000002</v>
      </c>
      <c r="C14" s="94">
        <f t="shared" ref="C14:C47" si="0">SQRT((B14*(1-B14))/$B$12)*TINV(0.05,$B$12)</f>
        <v>3.2829085061703109E-2</v>
      </c>
      <c r="E14" s="84">
        <v>0.13769999999999999</v>
      </c>
      <c r="F14" s="69">
        <f t="shared" ref="F14:F47" si="1">SQRT((E14*(1-E14))/$E$12)*TINV(0.05,$E$12)</f>
        <v>3.0021661247049435E-2</v>
      </c>
      <c r="H14" s="45">
        <f t="shared" ref="H14:H47" si="2">E14-B14</f>
        <v>-3.0500000000000027E-2</v>
      </c>
      <c r="I14" s="39">
        <f t="shared" ref="I14:I47" si="3">(((H14)^2)^0.5)</f>
        <v>3.0500000000000027E-2</v>
      </c>
      <c r="J14" s="39">
        <f t="shared" ref="J14:J46" si="4">(((((1-B14)*B14)/B$12)+(((1-E14)*E14)/E$12))^0.5)*(TINV(0.05,B$12+E$12-1))</f>
        <v>4.4433059634559943E-2</v>
      </c>
      <c r="K14" s="6" t="str">
        <f t="shared" ref="K14:K47" si="5">IF(I14&gt;J14,"*"," ")</f>
        <v xml:space="preserve"> </v>
      </c>
      <c r="L14" s="41"/>
      <c r="M14" s="45">
        <f t="shared" ref="M14:M47" si="6">(E14-B14)/B14</f>
        <v>-0.18133174791914403</v>
      </c>
    </row>
    <row r="15" spans="1:13" x14ac:dyDescent="0.3">
      <c r="A15" s="66" t="s">
        <v>157</v>
      </c>
      <c r="B15" s="138">
        <v>9.3100000000000002E-2</v>
      </c>
      <c r="C15" s="94">
        <f t="shared" si="0"/>
        <v>2.5502976277016021E-2</v>
      </c>
      <c r="E15" s="84">
        <v>0.12960000000000002</v>
      </c>
      <c r="F15" s="69">
        <f t="shared" si="1"/>
        <v>2.9261763707125549E-2</v>
      </c>
      <c r="H15" s="45">
        <f t="shared" si="2"/>
        <v>3.6500000000000019E-2</v>
      </c>
      <c r="I15" s="39">
        <f t="shared" si="3"/>
        <v>3.6500000000000019E-2</v>
      </c>
      <c r="J15" s="39">
        <f t="shared" si="4"/>
        <v>3.8769138444254461E-2</v>
      </c>
      <c r="K15" s="6" t="str">
        <f t="shared" si="5"/>
        <v xml:space="preserve"> </v>
      </c>
      <c r="L15" s="41"/>
      <c r="M15" s="45">
        <f t="shared" si="6"/>
        <v>0.39205155746509152</v>
      </c>
    </row>
    <row r="16" spans="1:13" x14ac:dyDescent="0.3">
      <c r="A16" s="66" t="s">
        <v>158</v>
      </c>
      <c r="B16" s="138">
        <v>6.9199999999999998E-2</v>
      </c>
      <c r="C16" s="94">
        <f t="shared" ref="C16" si="7">SQRT((B16*(1-B16))/$B$12)*TINV(0.05,$B$12)</f>
        <v>2.2274992168110772E-2</v>
      </c>
      <c r="E16" s="84">
        <v>6.6500000000000004E-2</v>
      </c>
      <c r="F16" s="69">
        <f t="shared" ref="F16" si="8">SQRT((E16*(1-E16))/$E$12)*TINV(0.05,$E$12)</f>
        <v>2.1707336612746118E-2</v>
      </c>
      <c r="H16" s="45">
        <f t="shared" ref="H16" si="9">E16-B16</f>
        <v>-2.6999999999999941E-3</v>
      </c>
      <c r="I16" s="39">
        <f t="shared" ref="I16" si="10">(((H16)^2)^0.5)</f>
        <v>2.6999999999999941E-3</v>
      </c>
      <c r="J16" s="39">
        <f t="shared" ref="J16" si="11">(((((1-B16)*B16)/B$12)+(((1-E16)*E16)/E$12))^0.5)*(TINV(0.05,B$12+E$12-1))</f>
        <v>3.1065460779607354E-2</v>
      </c>
      <c r="K16" s="6" t="str">
        <f t="shared" ref="K16" si="12">IF(I16&gt;J16,"*"," ")</f>
        <v xml:space="preserve"> </v>
      </c>
      <c r="L16" s="41"/>
      <c r="M16" s="45">
        <f t="shared" ref="M16" si="13">(E16-B16)/B16</f>
        <v>-3.9017341040462346E-2</v>
      </c>
    </row>
    <row r="17" spans="1:13" x14ac:dyDescent="0.3">
      <c r="A17" s="66" t="s">
        <v>159</v>
      </c>
      <c r="B17" s="138">
        <v>4.9299999999999997E-2</v>
      </c>
      <c r="C17" s="94">
        <f t="shared" si="0"/>
        <v>1.9001222000950779E-2</v>
      </c>
      <c r="E17" s="84">
        <v>6.6299999999999998E-2</v>
      </c>
      <c r="F17" s="69">
        <f t="shared" si="1"/>
        <v>2.1676991168043797E-2</v>
      </c>
      <c r="H17" s="45">
        <f t="shared" si="2"/>
        <v>1.7000000000000001E-2</v>
      </c>
      <c r="I17" s="39">
        <f t="shared" si="3"/>
        <v>1.7000000000000001E-2</v>
      </c>
      <c r="J17" s="39">
        <f t="shared" si="4"/>
        <v>2.8791477665841114E-2</v>
      </c>
      <c r="K17" s="6" t="str">
        <f t="shared" si="5"/>
        <v xml:space="preserve"> </v>
      </c>
      <c r="L17" s="41"/>
      <c r="M17" s="45">
        <f t="shared" si="6"/>
        <v>0.34482758620689657</v>
      </c>
    </row>
    <row r="18" spans="1:13" x14ac:dyDescent="0.3">
      <c r="A18" s="66" t="s">
        <v>160</v>
      </c>
      <c r="B18" s="138">
        <v>5.0900000000000001E-2</v>
      </c>
      <c r="C18" s="94">
        <f t="shared" si="0"/>
        <v>1.9290842859465803E-2</v>
      </c>
      <c r="E18" s="84">
        <v>5.8600000000000006E-2</v>
      </c>
      <c r="F18" s="69">
        <f t="shared" si="1"/>
        <v>2.0463243025591625E-2</v>
      </c>
      <c r="H18" s="45">
        <f t="shared" si="2"/>
        <v>7.7000000000000055E-3</v>
      </c>
      <c r="I18" s="39">
        <f t="shared" si="3"/>
        <v>7.7000000000000055E-3</v>
      </c>
      <c r="J18" s="39">
        <f t="shared" si="4"/>
        <v>2.8088889850981631E-2</v>
      </c>
      <c r="K18" s="6" t="str">
        <f t="shared" si="5"/>
        <v xml:space="preserve"> </v>
      </c>
      <c r="L18" s="41"/>
      <c r="M18" s="45">
        <f t="shared" si="6"/>
        <v>0.15127701375245589</v>
      </c>
    </row>
    <row r="19" spans="1:13" x14ac:dyDescent="0.3">
      <c r="A19" s="66" t="s">
        <v>161</v>
      </c>
      <c r="B19" s="138">
        <v>4.8799999999999996E-2</v>
      </c>
      <c r="C19" s="94">
        <f t="shared" si="0"/>
        <v>1.8909591948886875E-2</v>
      </c>
      <c r="E19" s="84">
        <v>5.7000000000000002E-2</v>
      </c>
      <c r="F19" s="69">
        <f t="shared" si="1"/>
        <v>2.0199091256059783E-2</v>
      </c>
      <c r="H19" s="45">
        <f t="shared" si="2"/>
        <v>8.2000000000000059E-3</v>
      </c>
      <c r="I19" s="39">
        <f t="shared" si="3"/>
        <v>8.2000000000000059E-3</v>
      </c>
      <c r="J19" s="39">
        <f t="shared" si="4"/>
        <v>2.7635874702246155E-2</v>
      </c>
      <c r="K19" s="6" t="str">
        <f t="shared" si="5"/>
        <v xml:space="preserve"> </v>
      </c>
      <c r="L19" s="41"/>
      <c r="M19" s="45">
        <f t="shared" si="6"/>
        <v>0.16803278688524603</v>
      </c>
    </row>
    <row r="20" spans="1:13" x14ac:dyDescent="0.3">
      <c r="A20" s="66" t="s">
        <v>162</v>
      </c>
      <c r="B20" s="138">
        <v>8.4399999999999989E-2</v>
      </c>
      <c r="C20" s="94">
        <f t="shared" si="0"/>
        <v>2.4398349085289414E-2</v>
      </c>
      <c r="E20" s="84">
        <v>4.9200000000000001E-2</v>
      </c>
      <c r="F20" s="69">
        <f t="shared" si="1"/>
        <v>1.8843678891398999E-2</v>
      </c>
      <c r="H20" s="45">
        <f t="shared" si="2"/>
        <v>-3.5199999999999988E-2</v>
      </c>
      <c r="I20" s="39">
        <f t="shared" si="3"/>
        <v>3.5199999999999988E-2</v>
      </c>
      <c r="J20" s="39">
        <f t="shared" si="4"/>
        <v>3.0790849960630643E-2</v>
      </c>
      <c r="K20" s="36" t="str">
        <f t="shared" si="5"/>
        <v>*</v>
      </c>
      <c r="L20" s="41"/>
      <c r="M20" s="45">
        <f t="shared" si="6"/>
        <v>-0.4170616113744075</v>
      </c>
    </row>
    <row r="21" spans="1:13" x14ac:dyDescent="0.3">
      <c r="A21" s="66" t="s">
        <v>163</v>
      </c>
      <c r="B21" s="138">
        <v>0.10099999999999999</v>
      </c>
      <c r="C21" s="94">
        <f t="shared" si="0"/>
        <v>2.6447026977696669E-2</v>
      </c>
      <c r="E21" s="84">
        <v>4.8399999999999999E-2</v>
      </c>
      <c r="F21" s="69">
        <f t="shared" si="1"/>
        <v>1.8697711504127031E-2</v>
      </c>
      <c r="H21" s="45">
        <f t="shared" si="2"/>
        <v>-5.2599999999999994E-2</v>
      </c>
      <c r="I21" s="39">
        <f t="shared" si="3"/>
        <v>5.2599999999999994E-2</v>
      </c>
      <c r="J21" s="39">
        <f t="shared" si="4"/>
        <v>3.2349993730714344E-2</v>
      </c>
      <c r="K21" s="36" t="str">
        <f t="shared" si="5"/>
        <v>*</v>
      </c>
      <c r="L21" s="41"/>
      <c r="M21" s="45">
        <f t="shared" si="6"/>
        <v>-0.52079207920792081</v>
      </c>
    </row>
    <row r="22" spans="1:13" x14ac:dyDescent="0.3">
      <c r="A22" s="66" t="s">
        <v>164</v>
      </c>
      <c r="B22" s="138">
        <v>3.8699999999999998E-2</v>
      </c>
      <c r="C22" s="94">
        <f t="shared" ref="C22:C34" si="14">SQRT((B22*(1-B22))/$B$12)*TINV(0.05,$B$12)</f>
        <v>1.6928609192275592E-2</v>
      </c>
      <c r="E22" s="84">
        <v>4.1299999999999996E-2</v>
      </c>
      <c r="F22" s="69">
        <f t="shared" ref="F22:F34" si="15">SQRT((E22*(1-E22))/$E$12)*TINV(0.05,$E$12)</f>
        <v>1.7336241433709959E-2</v>
      </c>
      <c r="H22" s="45">
        <f t="shared" ref="H22:H34" si="16">E22-B22</f>
        <v>2.5999999999999981E-3</v>
      </c>
      <c r="I22" s="39">
        <f t="shared" ref="I22:I34" si="17">(((H22)^2)^0.5)</f>
        <v>2.5999999999999981E-3</v>
      </c>
      <c r="J22" s="39">
        <f t="shared" ref="J22:J34" si="18">(((((1-B22)*B22)/B$12)+(((1-E22)*E22)/E$12))^0.5)*(TINV(0.05,B$12+E$12-1))</f>
        <v>2.4201558984260196E-2</v>
      </c>
      <c r="K22" s="6" t="str">
        <f t="shared" ref="K22:K34" si="19">IF(I22&gt;J22,"*"," ")</f>
        <v xml:space="preserve"> </v>
      </c>
      <c r="L22" s="41"/>
      <c r="M22" s="45">
        <f t="shared" ref="M22:M34" si="20">(E22-B22)/B22</f>
        <v>6.718346253229969E-2</v>
      </c>
    </row>
    <row r="23" spans="1:13" x14ac:dyDescent="0.3">
      <c r="A23" s="66" t="s">
        <v>165</v>
      </c>
      <c r="B23" s="138">
        <v>5.3699999999999998E-2</v>
      </c>
      <c r="C23" s="94">
        <f t="shared" si="14"/>
        <v>1.9785083540520252E-2</v>
      </c>
      <c r="E23" s="84">
        <v>3.7200000000000004E-2</v>
      </c>
      <c r="F23" s="69">
        <f t="shared" si="15"/>
        <v>1.648838303459298E-2</v>
      </c>
      <c r="H23" s="45">
        <f t="shared" si="16"/>
        <v>-1.6499999999999994E-2</v>
      </c>
      <c r="I23" s="39">
        <f t="shared" si="17"/>
        <v>1.6499999999999994E-2</v>
      </c>
      <c r="J23" s="39">
        <f t="shared" si="18"/>
        <v>2.5723948158270171E-2</v>
      </c>
      <c r="K23" s="6" t="str">
        <f t="shared" si="19"/>
        <v xml:space="preserve"> </v>
      </c>
      <c r="L23" s="41"/>
      <c r="M23" s="45">
        <f t="shared" si="20"/>
        <v>-0.30726256983240213</v>
      </c>
    </row>
    <row r="24" spans="1:13" x14ac:dyDescent="0.3">
      <c r="A24" s="66" t="s">
        <v>166</v>
      </c>
      <c r="B24" s="138">
        <v>2.6000000000000002E-2</v>
      </c>
      <c r="C24" s="94">
        <f t="shared" si="14"/>
        <v>1.3966978927155758E-2</v>
      </c>
      <c r="E24" s="84">
        <v>3.6699999999999997E-2</v>
      </c>
      <c r="F24" s="69">
        <f t="shared" si="15"/>
        <v>1.6381451083697179E-2</v>
      </c>
      <c r="H24" s="45">
        <f t="shared" si="16"/>
        <v>1.0699999999999994E-2</v>
      </c>
      <c r="I24" s="39">
        <f t="shared" si="17"/>
        <v>1.0699999999999994E-2</v>
      </c>
      <c r="J24" s="39">
        <f t="shared" si="18"/>
        <v>2.1501615037364259E-2</v>
      </c>
      <c r="K24" s="6" t="str">
        <f t="shared" si="19"/>
        <v xml:space="preserve"> </v>
      </c>
      <c r="L24" s="41"/>
      <c r="M24" s="45">
        <f t="shared" si="20"/>
        <v>0.4115384615384613</v>
      </c>
    </row>
    <row r="25" spans="1:13" x14ac:dyDescent="0.3">
      <c r="A25" s="66" t="s">
        <v>167</v>
      </c>
      <c r="B25" s="138">
        <v>2.8500000000000001E-2</v>
      </c>
      <c r="C25" s="94">
        <f t="shared" si="14"/>
        <v>1.4604280238605596E-2</v>
      </c>
      <c r="E25" s="84">
        <v>3.5900000000000001E-2</v>
      </c>
      <c r="F25" s="69">
        <f t="shared" si="15"/>
        <v>1.6208649190620938E-2</v>
      </c>
      <c r="H25" s="45">
        <f t="shared" si="16"/>
        <v>7.4000000000000003E-3</v>
      </c>
      <c r="I25" s="39">
        <f t="shared" si="17"/>
        <v>7.4000000000000003E-3</v>
      </c>
      <c r="J25" s="39">
        <f t="shared" si="18"/>
        <v>2.1791405708179515E-2</v>
      </c>
      <c r="K25" s="6" t="str">
        <f t="shared" si="19"/>
        <v xml:space="preserve"> </v>
      </c>
      <c r="L25" s="41"/>
      <c r="M25" s="45">
        <f t="shared" si="20"/>
        <v>0.25964912280701752</v>
      </c>
    </row>
    <row r="26" spans="1:13" x14ac:dyDescent="0.3">
      <c r="A26" s="66" t="s">
        <v>168</v>
      </c>
      <c r="B26" s="138">
        <v>3.32E-2</v>
      </c>
      <c r="C26" s="94">
        <f t="shared" si="14"/>
        <v>1.572438570733135E-2</v>
      </c>
      <c r="E26" s="84">
        <v>2.6699999999999998E-2</v>
      </c>
      <c r="F26" s="69">
        <f t="shared" si="15"/>
        <v>1.4044864363884038E-2</v>
      </c>
      <c r="H26" s="45">
        <f t="shared" si="16"/>
        <v>-6.5000000000000023E-3</v>
      </c>
      <c r="I26" s="39">
        <f t="shared" si="17"/>
        <v>6.5000000000000023E-3</v>
      </c>
      <c r="J26" s="39">
        <f t="shared" si="18"/>
        <v>2.1058176263167271E-2</v>
      </c>
      <c r="K26" s="6" t="str">
        <f t="shared" si="19"/>
        <v xml:space="preserve"> </v>
      </c>
      <c r="L26" s="41"/>
      <c r="M26" s="45">
        <f t="shared" si="20"/>
        <v>-0.19578313253012056</v>
      </c>
    </row>
    <row r="27" spans="1:13" x14ac:dyDescent="0.3">
      <c r="A27" s="66" t="s">
        <v>169</v>
      </c>
      <c r="B27" s="138">
        <v>2.0799999999999999E-2</v>
      </c>
      <c r="C27" s="94">
        <f t="shared" si="14"/>
        <v>1.2525748729211784E-2</v>
      </c>
      <c r="E27" s="84">
        <v>2.6699999999999998E-2</v>
      </c>
      <c r="F27" s="69">
        <f t="shared" si="15"/>
        <v>1.4044864363884038E-2</v>
      </c>
      <c r="H27" s="45">
        <f t="shared" si="16"/>
        <v>5.899999999999999E-3</v>
      </c>
      <c r="I27" s="39">
        <f t="shared" si="17"/>
        <v>5.899999999999999E-3</v>
      </c>
      <c r="J27" s="39">
        <f t="shared" si="18"/>
        <v>1.8796398158100878E-2</v>
      </c>
      <c r="K27" s="6" t="str">
        <f t="shared" si="19"/>
        <v xml:space="preserve"> </v>
      </c>
      <c r="L27" s="41"/>
      <c r="M27" s="45">
        <f t="shared" si="20"/>
        <v>0.28365384615384615</v>
      </c>
    </row>
    <row r="28" spans="1:13" x14ac:dyDescent="0.3">
      <c r="A28" s="66" t="s">
        <v>170</v>
      </c>
      <c r="B28" s="138">
        <v>1.9400000000000001E-2</v>
      </c>
      <c r="C28" s="94">
        <f t="shared" si="14"/>
        <v>1.2105511228963185E-2</v>
      </c>
      <c r="E28" s="84">
        <v>2.4199999999999999E-2</v>
      </c>
      <c r="F28" s="69">
        <f t="shared" si="15"/>
        <v>1.3388337351868224E-2</v>
      </c>
      <c r="H28" s="45">
        <f t="shared" si="16"/>
        <v>4.7999999999999987E-3</v>
      </c>
      <c r="I28" s="39">
        <f t="shared" si="17"/>
        <v>4.7999999999999987E-3</v>
      </c>
      <c r="J28" s="39">
        <f t="shared" si="18"/>
        <v>1.8028053991068708E-2</v>
      </c>
      <c r="K28" s="6" t="str">
        <f t="shared" si="19"/>
        <v xml:space="preserve"> </v>
      </c>
      <c r="L28" s="41"/>
      <c r="M28" s="45">
        <f t="shared" si="20"/>
        <v>0.24742268041237106</v>
      </c>
    </row>
    <row r="29" spans="1:13" x14ac:dyDescent="0.3">
      <c r="A29" s="66" t="s">
        <v>171</v>
      </c>
      <c r="B29" s="138">
        <v>1.8500000000000003E-2</v>
      </c>
      <c r="C29" s="94">
        <f t="shared" si="14"/>
        <v>1.1826802424074228E-2</v>
      </c>
      <c r="E29" s="84">
        <v>2.3900000000000001E-2</v>
      </c>
      <c r="F29" s="69">
        <f t="shared" si="15"/>
        <v>1.3307138098567046E-2</v>
      </c>
      <c r="H29" s="45">
        <f t="shared" si="16"/>
        <v>5.3999999999999986E-3</v>
      </c>
      <c r="I29" s="39">
        <f t="shared" si="17"/>
        <v>5.3999999999999986E-3</v>
      </c>
      <c r="J29" s="39">
        <f t="shared" si="18"/>
        <v>1.7781852458696967E-2</v>
      </c>
      <c r="K29" s="6" t="str">
        <f t="shared" si="19"/>
        <v xml:space="preserve"> </v>
      </c>
      <c r="L29" s="41"/>
      <c r="M29" s="45">
        <f t="shared" si="20"/>
        <v>0.2918918918918918</v>
      </c>
    </row>
    <row r="30" spans="1:13" x14ac:dyDescent="0.3">
      <c r="A30" s="66" t="s">
        <v>172</v>
      </c>
      <c r="B30" s="138">
        <v>5.0199999999999995E-2</v>
      </c>
      <c r="C30" s="94">
        <f t="shared" si="14"/>
        <v>1.9164798908551481E-2</v>
      </c>
      <c r="E30" s="84">
        <v>2.12E-2</v>
      </c>
      <c r="F30" s="69">
        <f t="shared" si="15"/>
        <v>1.2550281523287568E-2</v>
      </c>
      <c r="H30" s="45">
        <f t="shared" si="16"/>
        <v>-2.8999999999999995E-2</v>
      </c>
      <c r="I30" s="39">
        <f t="shared" si="17"/>
        <v>2.8999999999999995E-2</v>
      </c>
      <c r="J30" s="39">
        <f t="shared" si="18"/>
        <v>2.2880854155009133E-2</v>
      </c>
      <c r="K30" s="36" t="str">
        <f t="shared" si="19"/>
        <v>*</v>
      </c>
      <c r="L30" s="41"/>
      <c r="M30" s="45">
        <f t="shared" si="20"/>
        <v>-0.57768924302788838</v>
      </c>
    </row>
    <row r="31" spans="1:13" x14ac:dyDescent="0.3">
      <c r="A31" s="66" t="s">
        <v>173</v>
      </c>
      <c r="B31" s="138">
        <v>1.5600000000000001E-2</v>
      </c>
      <c r="C31" s="94">
        <f t="shared" si="14"/>
        <v>1.0876381366523438E-2</v>
      </c>
      <c r="E31" s="84">
        <v>2.0899999999999998E-2</v>
      </c>
      <c r="F31" s="69">
        <f t="shared" si="15"/>
        <v>1.2463075484364447E-2</v>
      </c>
      <c r="H31" s="45">
        <f t="shared" si="16"/>
        <v>5.2999999999999974E-3</v>
      </c>
      <c r="I31" s="39">
        <f t="shared" si="17"/>
        <v>5.2999999999999974E-3</v>
      </c>
      <c r="J31" s="39">
        <f t="shared" si="18"/>
        <v>1.6521771359225956E-2</v>
      </c>
      <c r="K31" s="6" t="str">
        <f t="shared" si="19"/>
        <v xml:space="preserve"> </v>
      </c>
      <c r="L31" s="41"/>
      <c r="M31" s="45">
        <f t="shared" si="20"/>
        <v>0.33974358974358954</v>
      </c>
    </row>
    <row r="32" spans="1:13" x14ac:dyDescent="0.3">
      <c r="A32" s="66" t="s">
        <v>174</v>
      </c>
      <c r="B32" s="138" t="s">
        <v>59</v>
      </c>
      <c r="C32" s="94" t="s">
        <v>59</v>
      </c>
      <c r="E32" s="84">
        <v>1.6500000000000001E-2</v>
      </c>
      <c r="F32" s="69">
        <f t="shared" si="15"/>
        <v>1.1098587524821605E-2</v>
      </c>
      <c r="H32" s="94" t="s">
        <v>59</v>
      </c>
      <c r="I32" s="39"/>
      <c r="J32" s="39"/>
      <c r="K32" s="6" t="s">
        <v>59</v>
      </c>
      <c r="L32" s="41"/>
      <c r="M32" s="94" t="s">
        <v>59</v>
      </c>
    </row>
    <row r="33" spans="1:13" x14ac:dyDescent="0.3">
      <c r="A33" s="66" t="s">
        <v>175</v>
      </c>
      <c r="B33" s="138">
        <v>1.03E-2</v>
      </c>
      <c r="C33" s="94">
        <f t="shared" si="14"/>
        <v>8.8614894130573055E-3</v>
      </c>
      <c r="E33" s="84">
        <v>1.4999999999999999E-2</v>
      </c>
      <c r="F33" s="69">
        <f t="shared" si="15"/>
        <v>1.0590154640134759E-2</v>
      </c>
      <c r="H33" s="45">
        <f t="shared" si="16"/>
        <v>4.6999999999999993E-3</v>
      </c>
      <c r="I33" s="39">
        <f t="shared" si="17"/>
        <v>4.6999999999999993E-3</v>
      </c>
      <c r="J33" s="39">
        <f t="shared" si="18"/>
        <v>1.3792069896078901E-2</v>
      </c>
      <c r="K33" s="6" t="str">
        <f t="shared" si="19"/>
        <v xml:space="preserve"> </v>
      </c>
      <c r="L33" s="41"/>
      <c r="M33" s="45">
        <f t="shared" si="20"/>
        <v>0.45631067961165039</v>
      </c>
    </row>
    <row r="34" spans="1:13" x14ac:dyDescent="0.3">
      <c r="A34" s="66" t="s">
        <v>176</v>
      </c>
      <c r="B34" s="138">
        <v>2.8999999999999998E-2</v>
      </c>
      <c r="C34" s="94">
        <f t="shared" si="14"/>
        <v>1.472803947019578E-2</v>
      </c>
      <c r="E34" s="84">
        <v>1.38E-2</v>
      </c>
      <c r="F34" s="69">
        <f t="shared" si="15"/>
        <v>1.0163905051974854E-2</v>
      </c>
      <c r="H34" s="45">
        <f t="shared" si="16"/>
        <v>-1.5199999999999998E-2</v>
      </c>
      <c r="I34" s="39">
        <f t="shared" si="17"/>
        <v>1.5199999999999998E-2</v>
      </c>
      <c r="J34" s="39">
        <f t="shared" si="18"/>
        <v>1.7873118199822104E-2</v>
      </c>
      <c r="K34" s="6" t="str">
        <f t="shared" si="19"/>
        <v xml:space="preserve"> </v>
      </c>
      <c r="L34" s="41"/>
      <c r="M34" s="45">
        <f t="shared" si="20"/>
        <v>-0.5241379310344827</v>
      </c>
    </row>
    <row r="35" spans="1:13" x14ac:dyDescent="0.3">
      <c r="A35" s="66" t="s">
        <v>177</v>
      </c>
      <c r="B35" s="138">
        <v>6.4899999999999999E-2</v>
      </c>
      <c r="C35" s="94">
        <f t="shared" si="0"/>
        <v>2.1621593714244724E-2</v>
      </c>
      <c r="E35" s="84">
        <v>1.3100000000000001E-2</v>
      </c>
      <c r="F35" s="69">
        <f t="shared" si="1"/>
        <v>9.9062841117590859E-3</v>
      </c>
      <c r="H35" s="45">
        <f t="shared" si="2"/>
        <v>-5.1799999999999999E-2</v>
      </c>
      <c r="I35" s="39">
        <f t="shared" si="3"/>
        <v>5.1799999999999999E-2</v>
      </c>
      <c r="J35" s="39">
        <f t="shared" si="4"/>
        <v>2.3754135482869507E-2</v>
      </c>
      <c r="K35" s="36" t="str">
        <f t="shared" si="5"/>
        <v>*</v>
      </c>
      <c r="L35" s="41"/>
      <c r="M35" s="45">
        <f t="shared" si="6"/>
        <v>-0.79815100154083207</v>
      </c>
    </row>
    <row r="36" spans="1:13" x14ac:dyDescent="0.3">
      <c r="A36" s="66" t="s">
        <v>178</v>
      </c>
      <c r="B36" s="138">
        <v>1.2E-2</v>
      </c>
      <c r="C36" s="94">
        <f t="shared" si="0"/>
        <v>9.5566442780197335E-3</v>
      </c>
      <c r="E36" s="84">
        <v>1.1200000000000002E-2</v>
      </c>
      <c r="F36" s="69">
        <f t="shared" si="1"/>
        <v>9.168574057322831E-3</v>
      </c>
      <c r="H36" s="45">
        <f t="shared" si="2"/>
        <v>-7.9999999999999863E-4</v>
      </c>
      <c r="I36" s="39">
        <f t="shared" si="3"/>
        <v>7.9999999999999863E-4</v>
      </c>
      <c r="J36" s="39">
        <f t="shared" si="4"/>
        <v>1.3227672474602393E-2</v>
      </c>
      <c r="K36" s="6" t="str">
        <f t="shared" si="5"/>
        <v xml:space="preserve"> </v>
      </c>
      <c r="L36" s="41"/>
      <c r="M36" s="45">
        <f t="shared" si="6"/>
        <v>-6.6666666666666555E-2</v>
      </c>
    </row>
    <row r="37" spans="1:13" x14ac:dyDescent="0.3">
      <c r="A37" s="66" t="s">
        <v>179</v>
      </c>
      <c r="B37" s="138">
        <v>6.6E-3</v>
      </c>
      <c r="C37" s="94">
        <f t="shared" si="0"/>
        <v>7.1067390836438071E-3</v>
      </c>
      <c r="E37" s="84">
        <v>9.1999999999999998E-3</v>
      </c>
      <c r="F37" s="69">
        <f t="shared" si="1"/>
        <v>8.3181255224933741E-3</v>
      </c>
      <c r="H37" s="45">
        <f t="shared" si="2"/>
        <v>2.5999999999999999E-3</v>
      </c>
      <c r="I37" s="39">
        <f t="shared" si="3"/>
        <v>2.5999999999999999E-3</v>
      </c>
      <c r="J37" s="39">
        <f t="shared" si="4"/>
        <v>1.0927511524645593E-2</v>
      </c>
      <c r="K37" s="6" t="str">
        <f t="shared" si="5"/>
        <v xml:space="preserve"> </v>
      </c>
      <c r="L37" s="41"/>
      <c r="M37" s="45">
        <f t="shared" si="6"/>
        <v>0.39393939393939392</v>
      </c>
    </row>
    <row r="38" spans="1:13" x14ac:dyDescent="0.3">
      <c r="A38" s="66" t="s">
        <v>180</v>
      </c>
      <c r="B38" s="138">
        <v>6.9999999999999993E-3</v>
      </c>
      <c r="C38" s="94">
        <f t="shared" si="0"/>
        <v>7.317453473267942E-3</v>
      </c>
      <c r="E38" s="84">
        <v>9.1999999999999998E-3</v>
      </c>
      <c r="F38" s="69">
        <f t="shared" si="1"/>
        <v>8.3181255224933741E-3</v>
      </c>
      <c r="H38" s="45">
        <f t="shared" si="2"/>
        <v>2.2000000000000006E-3</v>
      </c>
      <c r="I38" s="39">
        <f t="shared" si="3"/>
        <v>2.2000000000000006E-3</v>
      </c>
      <c r="J38" s="39">
        <f t="shared" si="4"/>
        <v>1.1065374037588113E-2</v>
      </c>
      <c r="K38" s="6" t="str">
        <f t="shared" si="5"/>
        <v xml:space="preserve"> </v>
      </c>
      <c r="L38" s="41"/>
      <c r="M38" s="45">
        <f t="shared" si="6"/>
        <v>0.31428571428571439</v>
      </c>
    </row>
    <row r="39" spans="1:13" x14ac:dyDescent="0.3">
      <c r="A39" s="66" t="s">
        <v>181</v>
      </c>
      <c r="B39" s="138">
        <v>2.3900000000000001E-2</v>
      </c>
      <c r="C39" s="94">
        <f t="shared" si="0"/>
        <v>1.3405481953296649E-2</v>
      </c>
      <c r="E39" s="84">
        <v>2.8000000000000004E-3</v>
      </c>
      <c r="F39" s="69">
        <f t="shared" si="1"/>
        <v>4.6037179417860001E-3</v>
      </c>
      <c r="H39" s="45">
        <f t="shared" si="2"/>
        <v>-2.1100000000000001E-2</v>
      </c>
      <c r="I39" s="39">
        <f t="shared" si="3"/>
        <v>2.1100000000000001E-2</v>
      </c>
      <c r="J39" s="39">
        <f t="shared" si="4"/>
        <v>1.4156767716139143E-2</v>
      </c>
      <c r="K39" s="36" t="str">
        <f t="shared" si="5"/>
        <v>*</v>
      </c>
      <c r="L39" s="41"/>
      <c r="M39" s="45">
        <f t="shared" si="6"/>
        <v>-0.88284518828451886</v>
      </c>
    </row>
    <row r="40" spans="1:13" x14ac:dyDescent="0.3">
      <c r="A40" s="66" t="s">
        <v>182</v>
      </c>
      <c r="B40" s="138">
        <v>4.6900000000000004E-2</v>
      </c>
      <c r="C40" s="94">
        <f t="shared" si="0"/>
        <v>1.855632548510323E-2</v>
      </c>
      <c r="E40" s="84">
        <v>1.6000000000000001E-3</v>
      </c>
      <c r="F40" s="69">
        <f t="shared" si="1"/>
        <v>3.4821769350892227E-3</v>
      </c>
      <c r="H40" s="45">
        <f t="shared" si="2"/>
        <v>-4.5300000000000007E-2</v>
      </c>
      <c r="I40" s="39">
        <f t="shared" si="3"/>
        <v>4.5300000000000007E-2</v>
      </c>
      <c r="J40" s="39">
        <f t="shared" si="4"/>
        <v>1.8857274903995948E-2</v>
      </c>
      <c r="K40" s="36" t="str">
        <f t="shared" si="5"/>
        <v>*</v>
      </c>
      <c r="L40" s="41"/>
      <c r="M40" s="45">
        <f t="shared" si="6"/>
        <v>-0.9658848614072495</v>
      </c>
    </row>
    <row r="41" spans="1:13" x14ac:dyDescent="0.3">
      <c r="A41" s="66" t="s">
        <v>183</v>
      </c>
      <c r="B41" s="138" t="s">
        <v>59</v>
      </c>
      <c r="C41" s="94" t="s">
        <v>59</v>
      </c>
      <c r="E41" s="84">
        <v>1.09E-2</v>
      </c>
      <c r="F41" s="69">
        <f t="shared" si="1"/>
        <v>9.046319182634429E-3</v>
      </c>
      <c r="H41" s="94" t="s">
        <v>59</v>
      </c>
      <c r="I41" s="39"/>
      <c r="J41" s="39"/>
      <c r="K41" s="6" t="s">
        <v>59</v>
      </c>
      <c r="L41" s="41"/>
      <c r="M41" s="94" t="s">
        <v>59</v>
      </c>
    </row>
    <row r="42" spans="1:13" x14ac:dyDescent="0.3">
      <c r="A42" s="66" t="s">
        <v>184</v>
      </c>
      <c r="B42" s="138" t="s">
        <v>59</v>
      </c>
      <c r="C42" s="94" t="s">
        <v>59</v>
      </c>
      <c r="E42" s="84">
        <v>1.1299999999999999E-2</v>
      </c>
      <c r="F42" s="69">
        <f t="shared" si="1"/>
        <v>9.2089485348082149E-3</v>
      </c>
      <c r="H42" s="94" t="s">
        <v>59</v>
      </c>
      <c r="I42" s="39"/>
      <c r="J42" s="39"/>
      <c r="K42" s="6" t="s">
        <v>59</v>
      </c>
      <c r="L42" s="41"/>
      <c r="M42" s="94" t="s">
        <v>59</v>
      </c>
    </row>
    <row r="43" spans="1:13" x14ac:dyDescent="0.3">
      <c r="A43" s="66" t="s">
        <v>185</v>
      </c>
      <c r="B43" s="138">
        <v>2.0999999999999999E-3</v>
      </c>
      <c r="C43" s="94">
        <f t="shared" si="0"/>
        <v>4.0178108215365056E-3</v>
      </c>
      <c r="E43" s="84">
        <v>2E-3</v>
      </c>
      <c r="F43" s="69">
        <f t="shared" si="1"/>
        <v>3.8924122038897719E-3</v>
      </c>
      <c r="H43" s="45">
        <f t="shared" si="2"/>
        <v>-9.9999999999999829E-5</v>
      </c>
      <c r="I43" s="39">
        <f t="shared" ref="I43" si="21">(((H43)^2)^0.5)</f>
        <v>9.9999999999999829E-5</v>
      </c>
      <c r="J43" s="39">
        <f t="shared" ref="J43" si="22">(((((1-B43)*B43)/B$12)+(((1-E43)*E43)/E$12))^0.5)*(TINV(0.05,B$12+E$12-1))</f>
        <v>5.5873600772128433E-3</v>
      </c>
      <c r="K43" s="6" t="str">
        <f t="shared" si="5"/>
        <v xml:space="preserve"> </v>
      </c>
      <c r="L43" s="41"/>
      <c r="M43" s="45">
        <f t="shared" si="6"/>
        <v>-4.761904761904754E-2</v>
      </c>
    </row>
    <row r="44" spans="1:13" x14ac:dyDescent="0.3">
      <c r="A44" s="66" t="s">
        <v>153</v>
      </c>
      <c r="B44" s="138">
        <v>4.9200000000000001E-2</v>
      </c>
      <c r="C44" s="94">
        <f t="shared" si="0"/>
        <v>1.8982939490164902E-2</v>
      </c>
      <c r="E44" s="84">
        <v>7.8299999999999995E-2</v>
      </c>
      <c r="F44" s="69">
        <f t="shared" si="1"/>
        <v>2.3405301062407392E-2</v>
      </c>
      <c r="H44" s="45">
        <f t="shared" si="2"/>
        <v>2.9099999999999994E-2</v>
      </c>
      <c r="I44" s="39">
        <f t="shared" si="3"/>
        <v>2.9099999999999994E-2</v>
      </c>
      <c r="J44" s="39">
        <f t="shared" si="4"/>
        <v>3.0099640025702451E-2</v>
      </c>
      <c r="K44" s="6" t="str">
        <f t="shared" si="5"/>
        <v xml:space="preserve"> </v>
      </c>
      <c r="L44" s="41"/>
      <c r="M44" s="45">
        <f t="shared" si="6"/>
        <v>0.5914634146341462</v>
      </c>
    </row>
    <row r="45" spans="1:13" x14ac:dyDescent="0.3">
      <c r="A45" s="66" t="s">
        <v>186</v>
      </c>
      <c r="B45" s="138">
        <v>7.0199999999999999E-2</v>
      </c>
      <c r="C45" s="94">
        <f t="shared" si="0"/>
        <v>2.242330645911193E-2</v>
      </c>
      <c r="E45" s="84">
        <v>0.13730000000000001</v>
      </c>
      <c r="F45" s="69">
        <f t="shared" si="1"/>
        <v>2.998497732070925E-2</v>
      </c>
      <c r="H45" s="45">
        <f t="shared" si="2"/>
        <v>6.7100000000000007E-2</v>
      </c>
      <c r="I45" s="39">
        <f t="shared" si="3"/>
        <v>6.7100000000000007E-2</v>
      </c>
      <c r="J45" s="39">
        <f t="shared" si="4"/>
        <v>3.7397253584305193E-2</v>
      </c>
      <c r="K45" s="36" t="str">
        <f t="shared" si="5"/>
        <v>*</v>
      </c>
      <c r="L45" s="41"/>
      <c r="M45" s="45">
        <f t="shared" si="6"/>
        <v>0.95584045584045596</v>
      </c>
    </row>
    <row r="46" spans="1:13" x14ac:dyDescent="0.3">
      <c r="A46" s="66" t="s">
        <v>187</v>
      </c>
      <c r="B46" s="138">
        <v>0.14449999999999999</v>
      </c>
      <c r="C46" s="94">
        <f t="shared" si="0"/>
        <v>3.0858886845511347E-2</v>
      </c>
      <c r="E46" s="84">
        <v>0.1065</v>
      </c>
      <c r="F46" s="69">
        <f t="shared" si="1"/>
        <v>2.687575289389289E-2</v>
      </c>
      <c r="H46" s="45">
        <f t="shared" si="2"/>
        <v>-3.7999999999999992E-2</v>
      </c>
      <c r="I46" s="39">
        <f t="shared" si="3"/>
        <v>3.7999999999999992E-2</v>
      </c>
      <c r="J46" s="39">
        <f t="shared" si="4"/>
        <v>4.0872401889785318E-2</v>
      </c>
      <c r="K46" s="6" t="str">
        <f t="shared" si="5"/>
        <v xml:space="preserve"> </v>
      </c>
      <c r="L46" s="41"/>
      <c r="M46" s="45">
        <f t="shared" si="6"/>
        <v>-0.26297577854671278</v>
      </c>
    </row>
    <row r="47" spans="1:13" x14ac:dyDescent="0.3">
      <c r="A47" s="70" t="s">
        <v>188</v>
      </c>
      <c r="B47" s="103">
        <v>3.5999999999999999E-3</v>
      </c>
      <c r="C47" s="96">
        <f t="shared" si="0"/>
        <v>5.2565940034727046E-3</v>
      </c>
      <c r="D47" s="73"/>
      <c r="E47" s="88">
        <v>2E-3</v>
      </c>
      <c r="F47" s="74">
        <f t="shared" si="1"/>
        <v>3.8924122038897719E-3</v>
      </c>
      <c r="G47" s="73"/>
      <c r="H47" s="49">
        <f t="shared" si="2"/>
        <v>-1.5999999999999999E-3</v>
      </c>
      <c r="I47" s="50">
        <f t="shared" si="3"/>
        <v>1.5999999999999999E-3</v>
      </c>
      <c r="J47" s="50">
        <f>(((((1-B47)*B47)/B$12)+(((1-E47)*E47)/E$12))^0.5)*(TINV(0.05,B$12+E$12-1))</f>
        <v>6.5329651128820969E-3</v>
      </c>
      <c r="K47" s="7" t="str">
        <f t="shared" si="5"/>
        <v xml:space="preserve"> </v>
      </c>
      <c r="L47" s="51"/>
      <c r="M47" s="49">
        <f t="shared" si="6"/>
        <v>-0.44444444444444442</v>
      </c>
    </row>
    <row r="49" spans="1:13" x14ac:dyDescent="0.3">
      <c r="A49" s="77" t="s">
        <v>48</v>
      </c>
      <c r="B49" s="78"/>
      <c r="C49" s="98"/>
      <c r="D49" s="80"/>
      <c r="E49" s="81"/>
      <c r="F49" s="105"/>
      <c r="G49" s="83"/>
      <c r="H49" s="83"/>
      <c r="I49" s="83"/>
      <c r="J49" s="83"/>
      <c r="K49" s="83"/>
      <c r="L49" s="83"/>
      <c r="M49" s="83"/>
    </row>
    <row r="50" spans="1:13" s="55" customFormat="1" x14ac:dyDescent="0.3">
      <c r="A50" s="106"/>
      <c r="B50" s="107"/>
      <c r="C50" s="108"/>
      <c r="D50" s="109"/>
      <c r="E50" s="110"/>
      <c r="F50" s="111"/>
      <c r="G50" s="112"/>
      <c r="H50" s="112"/>
      <c r="I50" s="112"/>
      <c r="J50" s="112"/>
      <c r="K50" s="112"/>
      <c r="L50" s="112"/>
      <c r="M50" s="112"/>
    </row>
    <row r="51" spans="1:13" x14ac:dyDescent="0.3">
      <c r="A51" s="62" t="s">
        <v>155</v>
      </c>
      <c r="B51" s="113"/>
    </row>
    <row r="52" spans="1:13" ht="24" customHeight="1" x14ac:dyDescent="0.3">
      <c r="A52" s="62" t="s">
        <v>111</v>
      </c>
    </row>
    <row r="54" spans="1:13" ht="48" x14ac:dyDescent="0.3">
      <c r="A54" s="20"/>
      <c r="B54" s="21"/>
      <c r="C54" s="22"/>
      <c r="D54" s="22"/>
      <c r="E54" s="23"/>
      <c r="F54" s="27"/>
      <c r="G54" s="24"/>
      <c r="H54" s="25" t="s">
        <v>6</v>
      </c>
      <c r="I54" s="26" t="s">
        <v>19</v>
      </c>
      <c r="J54" s="26" t="s">
        <v>20</v>
      </c>
      <c r="K54" s="25" t="s">
        <v>7</v>
      </c>
      <c r="L54" s="25"/>
      <c r="M54" s="5" t="s">
        <v>8</v>
      </c>
    </row>
    <row r="55" spans="1:13" ht="43.5" customHeight="1" x14ac:dyDescent="0.3">
      <c r="A55" s="30"/>
      <c r="B55" s="31" t="s">
        <v>62</v>
      </c>
      <c r="C55" s="32" t="s">
        <v>9</v>
      </c>
      <c r="D55" s="32"/>
      <c r="E55" s="31" t="s">
        <v>63</v>
      </c>
      <c r="F55" s="35" t="s">
        <v>9</v>
      </c>
      <c r="G55" s="33"/>
      <c r="H55" s="33" t="s">
        <v>10</v>
      </c>
      <c r="I55" s="34"/>
      <c r="J55" s="34"/>
      <c r="K55" s="33" t="s">
        <v>10</v>
      </c>
      <c r="L55" s="33"/>
      <c r="M55" s="33" t="s">
        <v>10</v>
      </c>
    </row>
    <row r="56" spans="1:13" x14ac:dyDescent="0.3">
      <c r="A56" s="63" t="s">
        <v>11</v>
      </c>
      <c r="B56" s="65">
        <v>468</v>
      </c>
      <c r="E56" s="65">
        <v>471</v>
      </c>
      <c r="I56" s="137"/>
      <c r="J56" s="137"/>
      <c r="L56" s="41"/>
      <c r="M56" s="41"/>
    </row>
    <row r="57" spans="1:13" x14ac:dyDescent="0.3">
      <c r="A57" s="63" t="s">
        <v>12</v>
      </c>
      <c r="B57" s="65">
        <v>359</v>
      </c>
      <c r="E57" s="65">
        <v>355.6</v>
      </c>
      <c r="I57" s="137"/>
      <c r="J57" s="137"/>
      <c r="L57" s="41"/>
      <c r="M57" s="41"/>
    </row>
    <row r="59" spans="1:13" x14ac:dyDescent="0.3">
      <c r="A59" s="66" t="s">
        <v>156</v>
      </c>
      <c r="B59" s="138">
        <v>0.20199999999999999</v>
      </c>
      <c r="C59" s="94">
        <f>SQRT((B59*(1-B59))/$B$57)*TINV(0.05,$B$57)</f>
        <v>4.1672024732440083E-2</v>
      </c>
      <c r="E59" s="84">
        <v>0.15279999999999999</v>
      </c>
      <c r="F59" s="69">
        <f>SQRT((E59*(1-E59))/$E$57)*TINV(0.05,$E$57)</f>
        <v>3.7523645374942516E-2</v>
      </c>
      <c r="H59" s="45">
        <f t="shared" ref="H59:H88" si="23">E59-B59</f>
        <v>-4.9199999999999994E-2</v>
      </c>
      <c r="I59" s="39">
        <f t="shared" ref="I59:I85" si="24">(((H59)^2)^0.5)</f>
        <v>4.9199999999999994E-2</v>
      </c>
      <c r="J59" s="39">
        <f>(((((1-B59)*B59)/B$57)+(((1-E59)*E59)/E$57))^0.5)*(TINV(0.05,B$57+E$57-1))</f>
        <v>5.5981594852916844E-2</v>
      </c>
      <c r="K59" s="6" t="str">
        <f t="shared" ref="K59:K88" si="25">IF(I59&gt;J59,"*"," ")</f>
        <v xml:space="preserve"> </v>
      </c>
      <c r="L59" s="41"/>
      <c r="M59" s="45">
        <f t="shared" ref="M59:M90" si="26">(E59-B59)/B59</f>
        <v>-0.24356435643564356</v>
      </c>
    </row>
    <row r="60" spans="1:13" x14ac:dyDescent="0.3">
      <c r="A60" s="66" t="s">
        <v>157</v>
      </c>
      <c r="B60" s="138">
        <v>0.10640000000000001</v>
      </c>
      <c r="C60" s="94">
        <f t="shared" ref="C60:C91" si="27">SQRT((B60*(1-B60))/$B$57)*TINV(0.05,$B$57)</f>
        <v>3.2004412977902068E-2</v>
      </c>
      <c r="E60" s="84">
        <v>0.14929999999999999</v>
      </c>
      <c r="F60" s="69">
        <f t="shared" ref="F60:F91" si="28">SQRT((E60*(1-E60))/$E$57)*TINV(0.05,$E$57)</f>
        <v>3.7167940097307194E-2</v>
      </c>
      <c r="H60" s="45">
        <f t="shared" si="23"/>
        <v>4.289999999999998E-2</v>
      </c>
      <c r="I60" s="39">
        <f t="shared" si="24"/>
        <v>4.289999999999998E-2</v>
      </c>
      <c r="J60" s="39">
        <f t="shared" ref="J60:J91" si="29">(((((1-B60)*B60)/B$57)+(((1-E60)*E60)/E$57))^0.5)*(TINV(0.05,B$57+E$57-1))</f>
        <v>4.8965018457567656E-2</v>
      </c>
      <c r="K60" s="6" t="str">
        <f t="shared" si="25"/>
        <v xml:space="preserve"> </v>
      </c>
      <c r="L60" s="41"/>
      <c r="M60" s="45">
        <f t="shared" si="26"/>
        <v>0.40319548872180427</v>
      </c>
    </row>
    <row r="61" spans="1:13" x14ac:dyDescent="0.3">
      <c r="A61" s="66" t="s">
        <v>158</v>
      </c>
      <c r="B61" s="138">
        <v>7.2599999999999998E-2</v>
      </c>
      <c r="C61" s="94">
        <f t="shared" si="27"/>
        <v>2.693204478070373E-2</v>
      </c>
      <c r="E61" s="84">
        <v>7.22E-2</v>
      </c>
      <c r="F61" s="69">
        <f t="shared" si="28"/>
        <v>2.6992689260156025E-2</v>
      </c>
      <c r="H61" s="45">
        <f t="shared" si="23"/>
        <v>-3.9999999999999758E-4</v>
      </c>
      <c r="I61" s="39">
        <f t="shared" si="24"/>
        <v>3.9999999999999758E-4</v>
      </c>
      <c r="J61" s="39">
        <f t="shared" si="29"/>
        <v>3.8065911823148925E-2</v>
      </c>
      <c r="K61" s="6" t="str">
        <f t="shared" si="25"/>
        <v xml:space="preserve"> </v>
      </c>
      <c r="L61" s="41"/>
      <c r="M61" s="45">
        <f t="shared" si="26"/>
        <v>-5.5096418732782041E-3</v>
      </c>
    </row>
    <row r="62" spans="1:13" x14ac:dyDescent="0.3">
      <c r="A62" s="66" t="s">
        <v>159</v>
      </c>
      <c r="B62" s="138">
        <v>5.5899999999999998E-2</v>
      </c>
      <c r="C62" s="94">
        <f t="shared" si="27"/>
        <v>2.3844179059858077E-2</v>
      </c>
      <c r="E62" s="84">
        <v>7.2800000000000004E-2</v>
      </c>
      <c r="F62" s="69">
        <f t="shared" si="28"/>
        <v>2.7095849622712859E-2</v>
      </c>
      <c r="H62" s="45">
        <f t="shared" si="23"/>
        <v>1.6900000000000005E-2</v>
      </c>
      <c r="I62" s="39">
        <f t="shared" si="24"/>
        <v>1.6900000000000005E-2</v>
      </c>
      <c r="J62" s="39">
        <f t="shared" si="29"/>
        <v>3.6032061696203856E-2</v>
      </c>
      <c r="K62" s="6" t="str">
        <f t="shared" si="25"/>
        <v xml:space="preserve"> </v>
      </c>
      <c r="L62" s="41"/>
      <c r="M62" s="45">
        <f t="shared" si="26"/>
        <v>0.30232558139534893</v>
      </c>
    </row>
    <row r="63" spans="1:13" x14ac:dyDescent="0.3">
      <c r="A63" s="66" t="s">
        <v>160</v>
      </c>
      <c r="B63" s="138">
        <v>3.4300000000000004E-2</v>
      </c>
      <c r="C63" s="94">
        <f t="shared" si="27"/>
        <v>1.8890160482164586E-2</v>
      </c>
      <c r="E63" s="84">
        <v>1.54E-2</v>
      </c>
      <c r="F63" s="69">
        <f t="shared" si="28"/>
        <v>1.2842236052119786E-2</v>
      </c>
      <c r="H63" s="45">
        <f t="shared" si="23"/>
        <v>-1.8900000000000004E-2</v>
      </c>
      <c r="I63" s="39">
        <f t="shared" si="24"/>
        <v>1.8900000000000004E-2</v>
      </c>
      <c r="J63" s="39">
        <f t="shared" si="29"/>
        <v>2.2803520341713179E-2</v>
      </c>
      <c r="K63" s="6" t="str">
        <f t="shared" si="25"/>
        <v xml:space="preserve"> </v>
      </c>
      <c r="L63" s="41"/>
      <c r="M63" s="45">
        <f t="shared" si="26"/>
        <v>-0.55102040816326536</v>
      </c>
    </row>
    <row r="64" spans="1:13" x14ac:dyDescent="0.3">
      <c r="A64" s="66" t="s">
        <v>161</v>
      </c>
      <c r="B64" s="138">
        <v>5.1900000000000002E-2</v>
      </c>
      <c r="C64" s="94">
        <f t="shared" si="27"/>
        <v>2.3023864675057182E-2</v>
      </c>
      <c r="E64" s="84">
        <v>7.2499999999999995E-2</v>
      </c>
      <c r="F64" s="69">
        <f t="shared" si="28"/>
        <v>2.7044336727808791E-2</v>
      </c>
      <c r="H64" s="45">
        <f t="shared" si="23"/>
        <v>2.0599999999999993E-2</v>
      </c>
      <c r="I64" s="39">
        <f t="shared" si="24"/>
        <v>2.0599999999999993E-2</v>
      </c>
      <c r="J64" s="39">
        <f t="shared" si="29"/>
        <v>3.5457190948722656E-2</v>
      </c>
      <c r="K64" s="6" t="str">
        <f t="shared" si="25"/>
        <v xml:space="preserve"> </v>
      </c>
      <c r="L64" s="41"/>
      <c r="M64" s="45">
        <f t="shared" si="26"/>
        <v>0.39691714836223491</v>
      </c>
    </row>
    <row r="65" spans="1:13" x14ac:dyDescent="0.3">
      <c r="A65" s="66" t="s">
        <v>162</v>
      </c>
      <c r="B65" s="138">
        <v>0.1081</v>
      </c>
      <c r="C65" s="94">
        <f t="shared" si="27"/>
        <v>3.2228374435571659E-2</v>
      </c>
      <c r="E65" s="84">
        <v>6.2300000000000001E-2</v>
      </c>
      <c r="F65" s="69">
        <f t="shared" si="28"/>
        <v>2.5207301363507125E-2</v>
      </c>
      <c r="H65" s="45">
        <f t="shared" si="23"/>
        <v>-4.58E-2</v>
      </c>
      <c r="I65" s="39">
        <f t="shared" si="24"/>
        <v>4.58E-2</v>
      </c>
      <c r="J65" s="39">
        <f t="shared" si="29"/>
        <v>4.084628533668487E-2</v>
      </c>
      <c r="K65" s="36" t="str">
        <f t="shared" si="25"/>
        <v>*</v>
      </c>
      <c r="L65" s="41"/>
      <c r="M65" s="45">
        <f t="shared" si="26"/>
        <v>-0.42368177613321001</v>
      </c>
    </row>
    <row r="66" spans="1:13" x14ac:dyDescent="0.3">
      <c r="A66" s="66" t="s">
        <v>163</v>
      </c>
      <c r="B66" s="138">
        <v>0.10949999999999999</v>
      </c>
      <c r="C66" s="94">
        <f t="shared" si="27"/>
        <v>3.2410930029944482E-2</v>
      </c>
      <c r="E66" s="84">
        <v>5.2000000000000005E-2</v>
      </c>
      <c r="F66" s="69">
        <f t="shared" si="28"/>
        <v>2.3155609275688622E-2</v>
      </c>
      <c r="H66" s="45">
        <f t="shared" si="23"/>
        <v>-5.7499999999999982E-2</v>
      </c>
      <c r="I66" s="39">
        <f t="shared" si="24"/>
        <v>5.7499999999999982E-2</v>
      </c>
      <c r="J66" s="39">
        <f t="shared" si="29"/>
        <v>3.9765486818489786E-2</v>
      </c>
      <c r="K66" s="36" t="str">
        <f t="shared" si="25"/>
        <v>*</v>
      </c>
      <c r="L66" s="41"/>
      <c r="M66" s="45">
        <f t="shared" si="26"/>
        <v>-0.52511415525114147</v>
      </c>
    </row>
    <row r="67" spans="1:13" x14ac:dyDescent="0.3">
      <c r="A67" s="66" t="s">
        <v>164</v>
      </c>
      <c r="B67" s="138">
        <v>4.2000000000000003E-2</v>
      </c>
      <c r="C67" s="94">
        <f t="shared" si="27"/>
        <v>2.0819719378690316E-2</v>
      </c>
      <c r="E67" s="84">
        <v>4.1200000000000001E-2</v>
      </c>
      <c r="F67" s="69">
        <f t="shared" si="28"/>
        <v>2.0728266942861805E-2</v>
      </c>
      <c r="H67" s="45">
        <f t="shared" si="23"/>
        <v>-8.000000000000021E-4</v>
      </c>
      <c r="I67" s="39">
        <f t="shared" si="24"/>
        <v>8.000000000000021E-4</v>
      </c>
      <c r="J67" s="39">
        <f t="shared" si="29"/>
        <v>2.9329120365658105E-2</v>
      </c>
      <c r="K67" s="6" t="str">
        <f t="shared" si="25"/>
        <v xml:space="preserve"> </v>
      </c>
      <c r="L67" s="41"/>
      <c r="M67" s="45">
        <f t="shared" si="26"/>
        <v>-1.9047619047619098E-2</v>
      </c>
    </row>
    <row r="68" spans="1:13" x14ac:dyDescent="0.3">
      <c r="A68" s="66" t="s">
        <v>165</v>
      </c>
      <c r="B68" s="138">
        <v>4.5899999999999996E-2</v>
      </c>
      <c r="C68" s="94">
        <f t="shared" si="27"/>
        <v>2.1720547217667453E-2</v>
      </c>
      <c r="E68" s="84">
        <v>4.6100000000000002E-2</v>
      </c>
      <c r="F68" s="69">
        <f t="shared" si="28"/>
        <v>2.1870175058626654E-2</v>
      </c>
      <c r="H68" s="45">
        <f t="shared" si="23"/>
        <v>2.0000000000000573E-4</v>
      </c>
      <c r="I68" s="39">
        <f t="shared" si="24"/>
        <v>2.0000000000000573E-4</v>
      </c>
      <c r="J68" s="39">
        <f t="shared" si="29"/>
        <v>3.077120731585109E-2</v>
      </c>
      <c r="K68" s="6" t="str">
        <f t="shared" si="25"/>
        <v xml:space="preserve"> </v>
      </c>
      <c r="L68" s="41"/>
      <c r="M68" s="45">
        <f t="shared" si="26"/>
        <v>4.3572984749456591E-3</v>
      </c>
    </row>
    <row r="69" spans="1:13" x14ac:dyDescent="0.3">
      <c r="A69" s="66" t="s">
        <v>166</v>
      </c>
      <c r="B69" s="138">
        <v>1.3100000000000001E-2</v>
      </c>
      <c r="C69" s="94">
        <f t="shared" si="27"/>
        <v>1.1801567483241553E-2</v>
      </c>
      <c r="E69" s="84">
        <v>8.8999999999999999E-3</v>
      </c>
      <c r="F69" s="69">
        <f t="shared" si="28"/>
        <v>9.7949926318933699E-3</v>
      </c>
      <c r="H69" s="45">
        <f t="shared" ref="H69:H82" si="30">E69-B69</f>
        <v>-4.2000000000000006E-3</v>
      </c>
      <c r="I69" s="39">
        <f t="shared" ref="I69:I82" si="31">(((H69)^2)^0.5)</f>
        <v>4.2000000000000006E-3</v>
      </c>
      <c r="J69" s="39">
        <f t="shared" ref="J69:J82" si="32">(((((1-B69)*B69)/B$57)+(((1-E69)*E69)/E$57))^0.5)*(TINV(0.05,B$57+E$57-1))</f>
        <v>1.5310894955263318E-2</v>
      </c>
      <c r="K69" s="6" t="str">
        <f t="shared" ref="K69:K82" si="33">IF(I69&gt;J69,"*"," ")</f>
        <v xml:space="preserve"> </v>
      </c>
      <c r="L69" s="41"/>
      <c r="M69" s="45">
        <f t="shared" ref="M69:M82" si="34">(E69-B69)/B69</f>
        <v>-0.3206106870229008</v>
      </c>
    </row>
    <row r="70" spans="1:13" x14ac:dyDescent="0.3">
      <c r="A70" s="66" t="s">
        <v>167</v>
      </c>
      <c r="B70" s="138">
        <v>3.1200000000000002E-2</v>
      </c>
      <c r="C70" s="94">
        <f t="shared" si="27"/>
        <v>1.8045205568948522E-2</v>
      </c>
      <c r="E70" s="84">
        <v>4.3400000000000001E-2</v>
      </c>
      <c r="F70" s="69">
        <f t="shared" si="28"/>
        <v>2.1250072949150083E-2</v>
      </c>
      <c r="H70" s="45">
        <f t="shared" si="30"/>
        <v>1.2199999999999999E-2</v>
      </c>
      <c r="I70" s="39">
        <f t="shared" si="31"/>
        <v>1.2199999999999999E-2</v>
      </c>
      <c r="J70" s="39">
        <f t="shared" si="32"/>
        <v>2.7830860698183562E-2</v>
      </c>
      <c r="K70" s="6" t="str">
        <f t="shared" si="33"/>
        <v xml:space="preserve"> </v>
      </c>
      <c r="L70" s="41"/>
      <c r="M70" s="45">
        <f t="shared" si="34"/>
        <v>0.39102564102564097</v>
      </c>
    </row>
    <row r="71" spans="1:13" x14ac:dyDescent="0.3">
      <c r="A71" s="66" t="s">
        <v>168</v>
      </c>
      <c r="B71" s="138">
        <v>2.4E-2</v>
      </c>
      <c r="C71" s="94">
        <f t="shared" si="27"/>
        <v>1.5885394384631595E-2</v>
      </c>
      <c r="E71" s="84">
        <v>2.7799999999999998E-2</v>
      </c>
      <c r="F71" s="69">
        <f t="shared" si="28"/>
        <v>1.7145516738001968E-2</v>
      </c>
      <c r="H71" s="45">
        <f t="shared" si="30"/>
        <v>3.7999999999999978E-3</v>
      </c>
      <c r="I71" s="39">
        <f t="shared" si="31"/>
        <v>3.7999999999999978E-3</v>
      </c>
      <c r="J71" s="39">
        <f t="shared" si="32"/>
        <v>2.3333704844080188E-2</v>
      </c>
      <c r="K71" s="6" t="str">
        <f t="shared" si="33"/>
        <v xml:space="preserve"> </v>
      </c>
      <c r="L71" s="41"/>
      <c r="M71" s="45">
        <f t="shared" si="34"/>
        <v>0.15833333333333324</v>
      </c>
    </row>
    <row r="72" spans="1:13" x14ac:dyDescent="0.3">
      <c r="A72" s="66" t="s">
        <v>169</v>
      </c>
      <c r="B72" s="138">
        <v>2.2700000000000001E-2</v>
      </c>
      <c r="C72" s="94">
        <f t="shared" si="27"/>
        <v>1.5459461062610145E-2</v>
      </c>
      <c r="E72" s="84">
        <v>2.8300000000000002E-2</v>
      </c>
      <c r="F72" s="69">
        <f t="shared" si="28"/>
        <v>1.7294566929068372E-2</v>
      </c>
      <c r="H72" s="45">
        <f t="shared" si="30"/>
        <v>5.6000000000000008E-3</v>
      </c>
      <c r="I72" s="39">
        <f t="shared" si="31"/>
        <v>5.6000000000000008E-3</v>
      </c>
      <c r="J72" s="39">
        <f t="shared" si="32"/>
        <v>2.3157534553363425E-2</v>
      </c>
      <c r="K72" s="6" t="str">
        <f t="shared" si="33"/>
        <v xml:space="preserve"> </v>
      </c>
      <c r="L72" s="41"/>
      <c r="M72" s="45">
        <f t="shared" si="34"/>
        <v>0.24669603524229078</v>
      </c>
    </row>
    <row r="73" spans="1:13" x14ac:dyDescent="0.3">
      <c r="A73" s="66" t="s">
        <v>170</v>
      </c>
      <c r="B73" s="138">
        <v>2.75E-2</v>
      </c>
      <c r="C73" s="94">
        <f t="shared" si="27"/>
        <v>1.6973782141039628E-2</v>
      </c>
      <c r="E73" s="84">
        <v>2.86E-2</v>
      </c>
      <c r="F73" s="69">
        <f t="shared" si="28"/>
        <v>1.7383308530454493E-2</v>
      </c>
      <c r="H73" s="45">
        <f t="shared" si="30"/>
        <v>1.1000000000000003E-3</v>
      </c>
      <c r="I73" s="39">
        <f t="shared" si="31"/>
        <v>1.1000000000000003E-3</v>
      </c>
      <c r="J73" s="39">
        <f t="shared" si="32"/>
        <v>2.4254649502382295E-2</v>
      </c>
      <c r="K73" s="6" t="str">
        <f t="shared" si="33"/>
        <v xml:space="preserve"> </v>
      </c>
      <c r="L73" s="41"/>
      <c r="M73" s="45">
        <f t="shared" si="34"/>
        <v>4.0000000000000008E-2</v>
      </c>
    </row>
    <row r="74" spans="1:13" x14ac:dyDescent="0.3">
      <c r="A74" s="66" t="s">
        <v>171</v>
      </c>
      <c r="B74" s="138">
        <v>1.4499999999999999E-2</v>
      </c>
      <c r="C74" s="94">
        <f t="shared" si="27"/>
        <v>1.2407371534030367E-2</v>
      </c>
      <c r="E74" s="84">
        <v>3.4500000000000003E-2</v>
      </c>
      <c r="F74" s="69">
        <f t="shared" si="28"/>
        <v>1.9034262697512419E-2</v>
      </c>
      <c r="H74" s="45">
        <f t="shared" si="30"/>
        <v>2.0000000000000004E-2</v>
      </c>
      <c r="I74" s="39">
        <f t="shared" si="31"/>
        <v>2.0000000000000004E-2</v>
      </c>
      <c r="J74" s="39">
        <f t="shared" si="32"/>
        <v>2.2682346847284821E-2</v>
      </c>
      <c r="K74" s="6" t="str">
        <f t="shared" si="33"/>
        <v xml:space="preserve"> </v>
      </c>
      <c r="L74" s="41"/>
      <c r="M74" s="45">
        <f t="shared" si="34"/>
        <v>1.3793103448275865</v>
      </c>
    </row>
    <row r="75" spans="1:13" x14ac:dyDescent="0.3">
      <c r="A75" s="66" t="s">
        <v>172</v>
      </c>
      <c r="B75" s="138">
        <v>4.8399999999999999E-2</v>
      </c>
      <c r="C75" s="94">
        <f t="shared" si="27"/>
        <v>2.2274982385797278E-2</v>
      </c>
      <c r="E75" s="84">
        <v>2.63E-2</v>
      </c>
      <c r="F75" s="69">
        <f t="shared" si="28"/>
        <v>1.668940414425513E-2</v>
      </c>
      <c r="H75" s="45">
        <f t="shared" si="30"/>
        <v>-2.2099999999999998E-2</v>
      </c>
      <c r="I75" s="39">
        <f t="shared" si="31"/>
        <v>2.2099999999999998E-2</v>
      </c>
      <c r="J75" s="39">
        <f t="shared" si="32"/>
        <v>2.7786584549695903E-2</v>
      </c>
      <c r="K75" s="6" t="str">
        <f t="shared" si="33"/>
        <v xml:space="preserve"> </v>
      </c>
      <c r="L75" s="41"/>
      <c r="M75" s="45">
        <f t="shared" si="34"/>
        <v>-0.45661157024793386</v>
      </c>
    </row>
    <row r="76" spans="1:13" x14ac:dyDescent="0.3">
      <c r="A76" s="66" t="s">
        <v>173</v>
      </c>
      <c r="B76" s="138">
        <v>5.0000000000000001E-3</v>
      </c>
      <c r="C76" s="94">
        <f t="shared" si="27"/>
        <v>7.320892240443749E-3</v>
      </c>
      <c r="E76" s="84">
        <v>0</v>
      </c>
      <c r="F76" s="69">
        <f t="shared" si="28"/>
        <v>0</v>
      </c>
      <c r="H76" s="45">
        <f t="shared" si="30"/>
        <v>-5.0000000000000001E-3</v>
      </c>
      <c r="I76" s="39">
        <f t="shared" si="31"/>
        <v>5.0000000000000001E-3</v>
      </c>
      <c r="J76" s="39">
        <f t="shared" si="32"/>
        <v>7.3086179056388199E-3</v>
      </c>
      <c r="K76" s="6" t="str">
        <f t="shared" si="33"/>
        <v xml:space="preserve"> </v>
      </c>
      <c r="L76" s="41"/>
      <c r="M76" s="45">
        <f t="shared" si="34"/>
        <v>-1</v>
      </c>
    </row>
    <row r="77" spans="1:13" x14ac:dyDescent="0.3">
      <c r="A77" s="66" t="s">
        <v>174</v>
      </c>
      <c r="B77" s="138" t="s">
        <v>59</v>
      </c>
      <c r="C77" s="94" t="s">
        <v>59</v>
      </c>
      <c r="E77" s="84">
        <v>4.3E-3</v>
      </c>
      <c r="F77" s="69">
        <f t="shared" si="28"/>
        <v>6.8241545445151802E-3</v>
      </c>
      <c r="H77" s="94" t="s">
        <v>59</v>
      </c>
      <c r="I77" s="39"/>
      <c r="J77" s="39"/>
      <c r="K77" s="6" t="s">
        <v>59</v>
      </c>
      <c r="L77" s="41"/>
      <c r="M77" s="94" t="s">
        <v>59</v>
      </c>
    </row>
    <row r="78" spans="1:13" x14ac:dyDescent="0.3">
      <c r="A78" s="66" t="s">
        <v>175</v>
      </c>
      <c r="B78" s="138">
        <v>2.5000000000000001E-3</v>
      </c>
      <c r="C78" s="94">
        <f t="shared" si="27"/>
        <v>5.1831518000160443E-3</v>
      </c>
      <c r="E78" s="84">
        <v>1.5100000000000001E-2</v>
      </c>
      <c r="F78" s="69">
        <f t="shared" si="28"/>
        <v>1.2718471309101727E-2</v>
      </c>
      <c r="H78" s="45">
        <f t="shared" si="30"/>
        <v>1.26E-2</v>
      </c>
      <c r="I78" s="39">
        <f t="shared" si="31"/>
        <v>1.26E-2</v>
      </c>
      <c r="J78" s="39">
        <f t="shared" si="32"/>
        <v>1.3710591316366705E-2</v>
      </c>
      <c r="K78" s="6" t="str">
        <f t="shared" si="33"/>
        <v xml:space="preserve"> </v>
      </c>
      <c r="L78" s="41"/>
      <c r="M78" s="45">
        <f t="shared" si="34"/>
        <v>5.04</v>
      </c>
    </row>
    <row r="79" spans="1:13" x14ac:dyDescent="0.3">
      <c r="A79" s="66" t="s">
        <v>176</v>
      </c>
      <c r="B79" s="138">
        <v>2.92E-2</v>
      </c>
      <c r="C79" s="94">
        <f t="shared" si="27"/>
        <v>1.7475265446624172E-2</v>
      </c>
      <c r="E79" s="84">
        <v>1.44E-2</v>
      </c>
      <c r="F79" s="69">
        <f t="shared" si="28"/>
        <v>1.2424587121467864E-2</v>
      </c>
      <c r="H79" s="45">
        <f t="shared" si="30"/>
        <v>-1.4800000000000001E-2</v>
      </c>
      <c r="I79" s="39">
        <f t="shared" si="31"/>
        <v>1.4800000000000001E-2</v>
      </c>
      <c r="J79" s="39">
        <f t="shared" si="32"/>
        <v>2.1405680681878321E-2</v>
      </c>
      <c r="K79" s="6" t="str">
        <f t="shared" si="33"/>
        <v xml:space="preserve"> </v>
      </c>
      <c r="L79" s="41"/>
      <c r="M79" s="45">
        <f t="shared" si="34"/>
        <v>-0.50684931506849318</v>
      </c>
    </row>
    <row r="80" spans="1:13" x14ac:dyDescent="0.3">
      <c r="A80" s="66" t="s">
        <v>177</v>
      </c>
      <c r="B80" s="138">
        <v>3.0600000000000002E-2</v>
      </c>
      <c r="C80" s="94">
        <f t="shared" si="27"/>
        <v>1.7876384724858623E-2</v>
      </c>
      <c r="E80" s="84">
        <v>6.7000000000000002E-3</v>
      </c>
      <c r="F80" s="69">
        <f t="shared" si="28"/>
        <v>8.5080099931671167E-3</v>
      </c>
      <c r="H80" s="45">
        <f t="shared" si="30"/>
        <v>-2.3900000000000001E-2</v>
      </c>
      <c r="I80" s="39">
        <f t="shared" si="31"/>
        <v>2.3900000000000001E-2</v>
      </c>
      <c r="J80" s="39">
        <f t="shared" si="32"/>
        <v>1.9764429228497332E-2</v>
      </c>
      <c r="K80" s="36" t="str">
        <f t="shared" si="33"/>
        <v>*</v>
      </c>
      <c r="L80" s="41"/>
      <c r="M80" s="45">
        <f t="shared" si="34"/>
        <v>-0.78104575163398693</v>
      </c>
    </row>
    <row r="81" spans="1:13" x14ac:dyDescent="0.3">
      <c r="A81" s="66" t="s">
        <v>178</v>
      </c>
      <c r="B81" s="138">
        <v>1.7000000000000001E-2</v>
      </c>
      <c r="C81" s="94">
        <f t="shared" si="27"/>
        <v>1.3417410016544356E-2</v>
      </c>
      <c r="E81" s="84">
        <v>1.6200000000000003E-2</v>
      </c>
      <c r="F81" s="69">
        <f t="shared" si="28"/>
        <v>1.3166225487369928E-2</v>
      </c>
      <c r="H81" s="45">
        <f t="shared" si="30"/>
        <v>-7.9999999999999863E-4</v>
      </c>
      <c r="I81" s="39">
        <f t="shared" si="31"/>
        <v>7.9999999999999863E-4</v>
      </c>
      <c r="J81" s="39">
        <f t="shared" si="32"/>
        <v>1.8766439607322914E-2</v>
      </c>
      <c r="K81" s="6" t="str">
        <f t="shared" si="33"/>
        <v xml:space="preserve"> </v>
      </c>
      <c r="L81" s="41"/>
      <c r="M81" s="45">
        <f t="shared" si="34"/>
        <v>-4.7058823529411681E-2</v>
      </c>
    </row>
    <row r="82" spans="1:13" x14ac:dyDescent="0.3">
      <c r="A82" s="66" t="s">
        <v>179</v>
      </c>
      <c r="B82" s="138">
        <v>4.5999999999999999E-3</v>
      </c>
      <c r="C82" s="94">
        <f t="shared" si="27"/>
        <v>7.0233644631443439E-3</v>
      </c>
      <c r="E82" s="84">
        <v>6.4000000000000003E-3</v>
      </c>
      <c r="F82" s="69">
        <f t="shared" si="28"/>
        <v>8.3166064486661206E-3</v>
      </c>
      <c r="H82" s="45">
        <f t="shared" si="30"/>
        <v>1.8000000000000004E-3</v>
      </c>
      <c r="I82" s="39">
        <f t="shared" si="31"/>
        <v>1.8000000000000004E-3</v>
      </c>
      <c r="J82" s="39">
        <f t="shared" si="32"/>
        <v>1.0866983623767685E-2</v>
      </c>
      <c r="K82" s="6" t="str">
        <f t="shared" si="33"/>
        <v xml:space="preserve"> </v>
      </c>
      <c r="L82" s="41"/>
      <c r="M82" s="45">
        <f t="shared" si="34"/>
        <v>0.39130434782608703</v>
      </c>
    </row>
    <row r="83" spans="1:13" x14ac:dyDescent="0.3">
      <c r="A83" s="66" t="s">
        <v>180</v>
      </c>
      <c r="B83" s="138">
        <v>0</v>
      </c>
      <c r="C83" s="94">
        <f t="shared" si="27"/>
        <v>0</v>
      </c>
      <c r="E83" s="84">
        <v>1.3300000000000001E-2</v>
      </c>
      <c r="F83" s="69">
        <f t="shared" si="28"/>
        <v>1.1947272153367565E-2</v>
      </c>
      <c r="H83" s="45">
        <f t="shared" si="23"/>
        <v>1.3300000000000001E-2</v>
      </c>
      <c r="I83" s="39">
        <f t="shared" si="24"/>
        <v>1.3300000000000001E-2</v>
      </c>
      <c r="J83" s="39">
        <f t="shared" si="29"/>
        <v>1.1926786573810137E-2</v>
      </c>
      <c r="K83" s="36" t="str">
        <f t="shared" si="25"/>
        <v>*</v>
      </c>
      <c r="L83" s="41"/>
      <c r="M83" s="94" t="s">
        <v>59</v>
      </c>
    </row>
    <row r="84" spans="1:13" x14ac:dyDescent="0.3">
      <c r="A84" s="66" t="s">
        <v>181</v>
      </c>
      <c r="B84" s="138">
        <v>2.0099999999999996E-2</v>
      </c>
      <c r="C84" s="94">
        <f t="shared" si="27"/>
        <v>1.4566539113331081E-2</v>
      </c>
      <c r="E84" s="84">
        <v>4.0000000000000001E-3</v>
      </c>
      <c r="F84" s="69">
        <f t="shared" si="28"/>
        <v>6.5827905517309871E-3</v>
      </c>
      <c r="H84" s="45">
        <f t="shared" si="23"/>
        <v>-1.6099999999999996E-2</v>
      </c>
      <c r="I84" s="39">
        <f t="shared" si="24"/>
        <v>1.6099999999999996E-2</v>
      </c>
      <c r="J84" s="39">
        <f t="shared" si="29"/>
        <v>1.5958001454394188E-2</v>
      </c>
      <c r="K84" s="36" t="str">
        <f t="shared" si="25"/>
        <v>*</v>
      </c>
      <c r="L84" s="41"/>
      <c r="M84" s="45">
        <f t="shared" si="26"/>
        <v>-0.8009950248756218</v>
      </c>
    </row>
    <row r="85" spans="1:13" x14ac:dyDescent="0.3">
      <c r="A85" s="66" t="s">
        <v>182</v>
      </c>
      <c r="B85" s="138">
        <v>5.7300000000000004E-2</v>
      </c>
      <c r="C85" s="94">
        <f t="shared" si="27"/>
        <v>2.4123012190490661E-2</v>
      </c>
      <c r="E85" s="84">
        <v>2.3E-3</v>
      </c>
      <c r="F85" s="69">
        <f t="shared" si="28"/>
        <v>4.995906207242347E-3</v>
      </c>
      <c r="H85" s="45">
        <f t="shared" si="23"/>
        <v>-5.5000000000000007E-2</v>
      </c>
      <c r="I85" s="39">
        <f t="shared" si="24"/>
        <v>5.5000000000000007E-2</v>
      </c>
      <c r="J85" s="39">
        <f t="shared" si="29"/>
        <v>2.4593568241169202E-2</v>
      </c>
      <c r="K85" s="36" t="str">
        <f t="shared" si="25"/>
        <v>*</v>
      </c>
      <c r="L85" s="41"/>
      <c r="M85" s="45">
        <f t="shared" si="26"/>
        <v>-0.95986038394415363</v>
      </c>
    </row>
    <row r="86" spans="1:13" x14ac:dyDescent="0.3">
      <c r="A86" s="66" t="s">
        <v>183</v>
      </c>
      <c r="B86" s="138" t="s">
        <v>59</v>
      </c>
      <c r="C86" s="94" t="s">
        <v>59</v>
      </c>
      <c r="E86" s="84">
        <v>1.5700000000000002E-2</v>
      </c>
      <c r="F86" s="69">
        <f t="shared" si="28"/>
        <v>1.296474386072022E-2</v>
      </c>
      <c r="H86" s="94" t="s">
        <v>59</v>
      </c>
      <c r="I86" s="39"/>
      <c r="J86" s="39"/>
      <c r="K86" s="6" t="s">
        <v>59</v>
      </c>
      <c r="L86" s="41"/>
      <c r="M86" s="94" t="s">
        <v>59</v>
      </c>
    </row>
    <row r="87" spans="1:13" x14ac:dyDescent="0.3">
      <c r="A87" s="66" t="s">
        <v>184</v>
      </c>
      <c r="B87" s="138" t="s">
        <v>59</v>
      </c>
      <c r="C87" s="94" t="s">
        <v>59</v>
      </c>
      <c r="E87" s="84">
        <v>1.29E-2</v>
      </c>
      <c r="F87" s="69">
        <f t="shared" si="28"/>
        <v>1.1768627135619183E-2</v>
      </c>
      <c r="H87" s="94" t="s">
        <v>59</v>
      </c>
      <c r="I87" s="39"/>
      <c r="J87" s="39"/>
      <c r="K87" s="6" t="s">
        <v>59</v>
      </c>
      <c r="L87" s="41"/>
      <c r="M87" s="94" t="s">
        <v>59</v>
      </c>
    </row>
    <row r="88" spans="1:13" x14ac:dyDescent="0.3">
      <c r="A88" s="66" t="s">
        <v>185</v>
      </c>
      <c r="B88" s="138">
        <v>2.9999999999999997E-4</v>
      </c>
      <c r="C88" s="94">
        <f t="shared" si="27"/>
        <v>1.7974753577566927E-3</v>
      </c>
      <c r="E88" s="84">
        <v>0</v>
      </c>
      <c r="F88" s="69">
        <f t="shared" si="28"/>
        <v>0</v>
      </c>
      <c r="H88" s="45">
        <f t="shared" si="23"/>
        <v>-2.9999999999999997E-4</v>
      </c>
      <c r="I88" s="39">
        <f t="shared" ref="I88" si="35">(((H88)^2)^0.5)</f>
        <v>2.9999999999999997E-4</v>
      </c>
      <c r="J88" s="39">
        <f t="shared" ref="J88" si="36">(((((1-B88)*B88)/B$57)+(((1-E88)*E88)/E$57))^0.5)*(TINV(0.05,B$57+E$57-1))</f>
        <v>1.7944616794207612E-3</v>
      </c>
      <c r="K88" s="6" t="str">
        <f t="shared" si="25"/>
        <v xml:space="preserve"> </v>
      </c>
      <c r="L88" s="41"/>
      <c r="M88" s="45">
        <f t="shared" si="26"/>
        <v>-1</v>
      </c>
    </row>
    <row r="89" spans="1:13" x14ac:dyDescent="0.3">
      <c r="A89" s="66" t="s">
        <v>153</v>
      </c>
      <c r="B89" s="138">
        <v>3.7900000000000003E-2</v>
      </c>
      <c r="C89" s="94">
        <f t="shared" si="27"/>
        <v>1.9819704909069702E-2</v>
      </c>
      <c r="E89" s="84">
        <v>7.6200000000000004E-2</v>
      </c>
      <c r="F89" s="69">
        <f t="shared" si="28"/>
        <v>2.7670489172158648E-2</v>
      </c>
      <c r="H89" s="45">
        <f t="shared" ref="H89:H92" si="37">E89-B89</f>
        <v>3.8300000000000001E-2</v>
      </c>
      <c r="I89" s="39">
        <f t="shared" ref="I89:I92" si="38">(((H89)^2)^0.5)</f>
        <v>3.8300000000000001E-2</v>
      </c>
      <c r="J89" s="39">
        <f t="shared" si="29"/>
        <v>3.3978480259528751E-2</v>
      </c>
      <c r="K89" s="36" t="str">
        <f t="shared" ref="K89:K92" si="39">IF(I89&gt;J89,"*"," ")</f>
        <v>*</v>
      </c>
      <c r="L89" s="41"/>
      <c r="M89" s="45">
        <f t="shared" si="26"/>
        <v>1.0105540897097625</v>
      </c>
    </row>
    <row r="90" spans="1:13" x14ac:dyDescent="0.3">
      <c r="A90" s="66" t="s">
        <v>186</v>
      </c>
      <c r="B90" s="138">
        <v>8.0500000000000002E-2</v>
      </c>
      <c r="C90" s="94">
        <f t="shared" si="27"/>
        <v>2.8238477569807689E-2</v>
      </c>
      <c r="E90" s="84">
        <v>0.1484</v>
      </c>
      <c r="F90" s="69">
        <f t="shared" si="28"/>
        <v>3.7075340570354325E-2</v>
      </c>
      <c r="H90" s="45">
        <f t="shared" si="37"/>
        <v>6.7900000000000002E-2</v>
      </c>
      <c r="I90" s="39">
        <f t="shared" si="38"/>
        <v>6.7900000000000002E-2</v>
      </c>
      <c r="J90" s="39">
        <f t="shared" si="29"/>
        <v>4.6525379899121817E-2</v>
      </c>
      <c r="K90" s="36" t="str">
        <f t="shared" si="39"/>
        <v>*</v>
      </c>
      <c r="L90" s="41"/>
      <c r="M90" s="45">
        <f t="shared" si="26"/>
        <v>0.84347826086956523</v>
      </c>
    </row>
    <row r="91" spans="1:13" x14ac:dyDescent="0.3">
      <c r="A91" s="66" t="s">
        <v>187</v>
      </c>
      <c r="B91" s="138">
        <v>0.13519999999999999</v>
      </c>
      <c r="C91" s="94">
        <f t="shared" si="27"/>
        <v>3.5490625865575831E-2</v>
      </c>
      <c r="E91" s="84">
        <v>0.1027</v>
      </c>
      <c r="F91" s="69">
        <f t="shared" si="28"/>
        <v>3.1659527422806671E-2</v>
      </c>
      <c r="H91" s="45">
        <f t="shared" si="37"/>
        <v>-3.2499999999999987E-2</v>
      </c>
      <c r="I91" s="39">
        <f t="shared" si="38"/>
        <v>3.2499999999999987E-2</v>
      </c>
      <c r="J91" s="39">
        <f t="shared" si="29"/>
        <v>4.747900271626148E-2</v>
      </c>
      <c r="K91" s="6" t="str">
        <f t="shared" si="39"/>
        <v xml:space="preserve"> </v>
      </c>
      <c r="L91" s="41"/>
      <c r="M91" s="45">
        <f t="shared" ref="M91:M92" si="40">(E91-B91)/B91</f>
        <v>-0.24038461538461531</v>
      </c>
    </row>
    <row r="92" spans="1:13" x14ac:dyDescent="0.3">
      <c r="A92" s="70" t="s">
        <v>188</v>
      </c>
      <c r="B92" s="103">
        <v>1.2999999999999999E-3</v>
      </c>
      <c r="C92" s="96">
        <f>SQRT((B92*(1-B92))/$B$57)*TINV(0.05,$B$57)</f>
        <v>3.7398714357889506E-3</v>
      </c>
      <c r="D92" s="73"/>
      <c r="E92" s="88">
        <v>5.9999999999999995E-4</v>
      </c>
      <c r="F92" s="74">
        <f>SQRT((E92*(1-E92))/$E$57)*TINV(0.05,$E$57)</f>
        <v>2.553851673225924E-3</v>
      </c>
      <c r="G92" s="73"/>
      <c r="H92" s="49">
        <f t="shared" si="37"/>
        <v>-6.9999999999999999E-4</v>
      </c>
      <c r="I92" s="50">
        <f t="shared" si="38"/>
        <v>6.9999999999999999E-4</v>
      </c>
      <c r="J92" s="50">
        <f>(((((1-B92)*B92)/B$57)+(((1-E92)*E92)/E$57))^0.5)*(TINV(0.05,B$57+E$57-1))</f>
        <v>4.5210162677036137E-3</v>
      </c>
      <c r="K92" s="7" t="str">
        <f t="shared" si="39"/>
        <v xml:space="preserve"> </v>
      </c>
      <c r="L92" s="51"/>
      <c r="M92" s="49">
        <f t="shared" si="40"/>
        <v>-0.53846153846153844</v>
      </c>
    </row>
    <row r="94" spans="1:13" x14ac:dyDescent="0.3">
      <c r="A94" s="62" t="s">
        <v>155</v>
      </c>
    </row>
    <row r="95" spans="1:13" x14ac:dyDescent="0.3">
      <c r="A95" s="62" t="s">
        <v>58</v>
      </c>
    </row>
    <row r="97" spans="1:13" ht="48" x14ac:dyDescent="0.3">
      <c r="A97" s="20"/>
      <c r="B97" s="21"/>
      <c r="C97" s="22"/>
      <c r="D97" s="22"/>
      <c r="E97" s="23"/>
      <c r="F97" s="27"/>
      <c r="G97" s="24"/>
      <c r="H97" s="25" t="s">
        <v>6</v>
      </c>
      <c r="I97" s="26" t="s">
        <v>19</v>
      </c>
      <c r="J97" s="26" t="s">
        <v>20</v>
      </c>
      <c r="K97" s="25" t="s">
        <v>7</v>
      </c>
      <c r="L97" s="25"/>
      <c r="M97" s="5" t="s">
        <v>8</v>
      </c>
    </row>
    <row r="98" spans="1:13" ht="43.5" customHeight="1" x14ac:dyDescent="0.3">
      <c r="A98" s="30"/>
      <c r="B98" s="31" t="s">
        <v>62</v>
      </c>
      <c r="C98" s="32" t="s">
        <v>9</v>
      </c>
      <c r="D98" s="32"/>
      <c r="E98" s="31" t="s">
        <v>63</v>
      </c>
      <c r="F98" s="35" t="s">
        <v>9</v>
      </c>
      <c r="G98" s="33"/>
      <c r="H98" s="33" t="s">
        <v>10</v>
      </c>
      <c r="I98" s="34"/>
      <c r="J98" s="34"/>
      <c r="K98" s="33" t="s">
        <v>10</v>
      </c>
      <c r="L98" s="33"/>
      <c r="M98" s="33" t="s">
        <v>10</v>
      </c>
    </row>
    <row r="99" spans="1:13" x14ac:dyDescent="0.3">
      <c r="A99" s="63" t="s">
        <v>11</v>
      </c>
      <c r="B99" s="65">
        <v>127</v>
      </c>
      <c r="E99" s="65">
        <v>130</v>
      </c>
      <c r="I99" s="137"/>
      <c r="J99" s="137"/>
      <c r="L99" s="41"/>
      <c r="M99" s="41"/>
    </row>
    <row r="100" spans="1:13" x14ac:dyDescent="0.3">
      <c r="A100" s="63" t="s">
        <v>12</v>
      </c>
      <c r="B100" s="65">
        <v>100</v>
      </c>
      <c r="E100" s="65">
        <v>108.4</v>
      </c>
      <c r="I100" s="137"/>
      <c r="J100" s="137"/>
      <c r="L100" s="41"/>
      <c r="M100" s="41"/>
    </row>
    <row r="102" spans="1:13" x14ac:dyDescent="0.3">
      <c r="A102" s="66" t="s">
        <v>156</v>
      </c>
      <c r="B102" s="138">
        <v>9.69E-2</v>
      </c>
      <c r="C102" s="94">
        <f>SQRT((B102*(1-B102))/$B$100)*TINV(0.05,$B$100)</f>
        <v>5.8690153162859082E-2</v>
      </c>
      <c r="E102" s="84">
        <v>0.10890000000000001</v>
      </c>
      <c r="F102" s="69">
        <f t="shared" ref="F102:F110" si="41">SQRT((E102*(1-E102))/$E$100)*TINV(0.05,$E$100)</f>
        <v>5.9306757813839997E-2</v>
      </c>
      <c r="H102" s="45">
        <f t="shared" ref="H102:H128" si="42">E102-B102</f>
        <v>1.2000000000000011E-2</v>
      </c>
      <c r="I102" s="39">
        <f t="shared" ref="I102:I128" si="43">(((H102)^2)^0.5)</f>
        <v>1.2000000000000011E-2</v>
      </c>
      <c r="J102" s="39">
        <f>(((((1-B102)*B102)/B$100)+(((1-E102)*E102)/E$100))^0.5)*(TINV(0.05,B$100+E$100-1))</f>
        <v>8.2950657725988364E-2</v>
      </c>
      <c r="K102" s="6" t="str">
        <f t="shared" ref="K102:K128" si="44">IF(I102&gt;J102,"*"," ")</f>
        <v xml:space="preserve"> </v>
      </c>
      <c r="L102" s="41"/>
      <c r="M102" s="46">
        <f t="shared" ref="M102:M134" si="45">(E102-B102)/B102</f>
        <v>0.12383900928792581</v>
      </c>
    </row>
    <row r="103" spans="1:13" x14ac:dyDescent="0.3">
      <c r="A103" s="66" t="s">
        <v>157</v>
      </c>
      <c r="B103" s="138">
        <v>7.2900000000000006E-2</v>
      </c>
      <c r="C103" s="94">
        <f t="shared" ref="C103:C134" si="46">SQRT((B103*(1-B103))/$B$100)*TINV(0.05,$B$100)</f>
        <v>5.1577761298286617E-2</v>
      </c>
      <c r="E103" s="84">
        <v>0.1003</v>
      </c>
      <c r="F103" s="69">
        <f t="shared" si="41"/>
        <v>5.7190823185140849E-2</v>
      </c>
      <c r="H103" s="45">
        <f t="shared" si="42"/>
        <v>2.7399999999999994E-2</v>
      </c>
      <c r="I103" s="39">
        <f t="shared" si="43"/>
        <v>2.7399999999999994E-2</v>
      </c>
      <c r="J103" s="39">
        <f t="shared" ref="J103:J134" si="47">(((((1-B103)*B103)/B$100)+(((1-E103)*E103)/E$100))^0.5)*(TINV(0.05,B$100+E$100-1))</f>
        <v>7.6567148642047056E-2</v>
      </c>
      <c r="K103" s="6" t="str">
        <f t="shared" si="44"/>
        <v xml:space="preserve"> </v>
      </c>
      <c r="L103" s="41"/>
      <c r="M103" s="46">
        <f t="shared" si="45"/>
        <v>0.37585733882030165</v>
      </c>
    </row>
    <row r="104" spans="1:13" x14ac:dyDescent="0.3">
      <c r="A104" s="66" t="s">
        <v>158</v>
      </c>
      <c r="B104" s="138">
        <v>2.7300000000000001E-2</v>
      </c>
      <c r="C104" s="94">
        <f t="shared" si="46"/>
        <v>3.2330037970912863E-2</v>
      </c>
      <c r="E104" s="84">
        <v>7.2099999999999997E-2</v>
      </c>
      <c r="F104" s="69">
        <f t="shared" si="41"/>
        <v>4.9243083603925472E-2</v>
      </c>
      <c r="H104" s="45">
        <f t="shared" si="42"/>
        <v>4.4799999999999993E-2</v>
      </c>
      <c r="I104" s="39">
        <f t="shared" si="43"/>
        <v>4.4799999999999993E-2</v>
      </c>
      <c r="J104" s="39">
        <f t="shared" si="47"/>
        <v>5.8574185234149159E-2</v>
      </c>
      <c r="K104" s="6" t="str">
        <f t="shared" si="44"/>
        <v xml:space="preserve"> </v>
      </c>
      <c r="L104" s="41"/>
      <c r="M104" s="46">
        <f t="shared" si="45"/>
        <v>1.6410256410256407</v>
      </c>
    </row>
    <row r="105" spans="1:13" x14ac:dyDescent="0.3">
      <c r="A105" s="66" t="s">
        <v>159</v>
      </c>
      <c r="B105" s="138">
        <v>3.8900000000000004E-2</v>
      </c>
      <c r="C105" s="94">
        <f t="shared" si="46"/>
        <v>3.8361406548671338E-2</v>
      </c>
      <c r="E105" s="84">
        <v>5.1200000000000002E-2</v>
      </c>
      <c r="F105" s="69">
        <f t="shared" si="41"/>
        <v>4.1961339116424377E-2</v>
      </c>
      <c r="H105" s="45">
        <f t="shared" si="42"/>
        <v>1.2299999999999998E-2</v>
      </c>
      <c r="I105" s="39">
        <f t="shared" si="43"/>
        <v>1.2299999999999998E-2</v>
      </c>
      <c r="J105" s="39">
        <f t="shared" si="47"/>
        <v>5.6524028794924158E-2</v>
      </c>
      <c r="K105" s="6" t="str">
        <f t="shared" si="44"/>
        <v xml:space="preserve"> </v>
      </c>
      <c r="L105" s="41"/>
      <c r="M105" s="46">
        <f t="shared" si="45"/>
        <v>0.31619537275064258</v>
      </c>
    </row>
    <row r="106" spans="1:13" x14ac:dyDescent="0.3">
      <c r="A106" s="66" t="s">
        <v>160</v>
      </c>
      <c r="B106" s="138">
        <v>9.7100000000000006E-2</v>
      </c>
      <c r="C106" s="94">
        <f t="shared" si="46"/>
        <v>5.8744183888907626E-2</v>
      </c>
      <c r="E106" s="84">
        <v>0.17920000000000003</v>
      </c>
      <c r="F106" s="69">
        <f t="shared" si="41"/>
        <v>7.3015438454888212E-2</v>
      </c>
      <c r="H106" s="45">
        <f t="shared" si="42"/>
        <v>8.210000000000002E-2</v>
      </c>
      <c r="I106" s="39">
        <f t="shared" si="43"/>
        <v>8.210000000000002E-2</v>
      </c>
      <c r="J106" s="39">
        <f t="shared" si="47"/>
        <v>9.3174779357765358E-2</v>
      </c>
      <c r="K106" s="6" t="str">
        <f t="shared" si="44"/>
        <v xml:space="preserve"> </v>
      </c>
      <c r="L106" s="41"/>
      <c r="M106" s="46">
        <f t="shared" si="45"/>
        <v>0.84552008238928955</v>
      </c>
    </row>
    <row r="107" spans="1:13" x14ac:dyDescent="0.3">
      <c r="A107" s="66" t="s">
        <v>161</v>
      </c>
      <c r="B107" s="138">
        <v>3.5499999999999997E-2</v>
      </c>
      <c r="C107" s="94">
        <f t="shared" si="46"/>
        <v>3.6711381316370952E-2</v>
      </c>
      <c r="E107" s="84">
        <v>3.04E-2</v>
      </c>
      <c r="F107" s="69">
        <f t="shared" si="41"/>
        <v>3.2685875047738004E-2</v>
      </c>
      <c r="H107" s="45">
        <f t="shared" si="42"/>
        <v>-5.0999999999999969E-3</v>
      </c>
      <c r="I107" s="39">
        <f t="shared" si="43"/>
        <v>5.0999999999999969E-3</v>
      </c>
      <c r="J107" s="39">
        <f t="shared" si="47"/>
        <v>4.8864129835942627E-2</v>
      </c>
      <c r="K107" s="6" t="str">
        <f t="shared" si="44"/>
        <v xml:space="preserve"> </v>
      </c>
      <c r="L107" s="41"/>
      <c r="M107" s="46">
        <f t="shared" si="45"/>
        <v>-0.14366197183098584</v>
      </c>
    </row>
    <row r="108" spans="1:13" x14ac:dyDescent="0.3">
      <c r="A108" s="66" t="s">
        <v>162</v>
      </c>
      <c r="B108" s="138">
        <v>3.1800000000000002E-2</v>
      </c>
      <c r="C108" s="94">
        <f t="shared" si="46"/>
        <v>3.4812205005035783E-2</v>
      </c>
      <c r="E108" s="84">
        <v>2.1899999999999999E-2</v>
      </c>
      <c r="F108" s="69">
        <f t="shared" si="41"/>
        <v>2.7863823328559641E-2</v>
      </c>
      <c r="H108" s="45">
        <f t="shared" si="42"/>
        <v>-9.9000000000000025E-3</v>
      </c>
      <c r="I108" s="39">
        <f t="shared" si="43"/>
        <v>9.9000000000000025E-3</v>
      </c>
      <c r="J108" s="39">
        <f t="shared" si="47"/>
        <v>4.4325342258553106E-2</v>
      </c>
      <c r="K108" s="6" t="str">
        <f t="shared" si="44"/>
        <v xml:space="preserve"> </v>
      </c>
      <c r="L108" s="41"/>
      <c r="M108" s="46">
        <f t="shared" si="45"/>
        <v>-0.31132075471698117</v>
      </c>
    </row>
    <row r="109" spans="1:13" x14ac:dyDescent="0.3">
      <c r="A109" s="66" t="s">
        <v>163</v>
      </c>
      <c r="B109" s="138">
        <v>9.7699999999999995E-2</v>
      </c>
      <c r="C109" s="94">
        <f t="shared" si="46"/>
        <v>5.8905818343940083E-2</v>
      </c>
      <c r="E109" s="84">
        <v>4.8099999999999997E-2</v>
      </c>
      <c r="F109" s="69">
        <f t="shared" si="41"/>
        <v>4.0737579642460123E-2</v>
      </c>
      <c r="H109" s="45">
        <f t="shared" si="42"/>
        <v>-4.9599999999999998E-2</v>
      </c>
      <c r="I109" s="39">
        <f t="shared" si="43"/>
        <v>4.9599999999999998E-2</v>
      </c>
      <c r="J109" s="39">
        <f t="shared" si="47"/>
        <v>7.1190481786764265E-2</v>
      </c>
      <c r="K109" s="6" t="str">
        <f t="shared" si="44"/>
        <v xml:space="preserve"> </v>
      </c>
      <c r="L109" s="41"/>
      <c r="M109" s="46">
        <f t="shared" si="45"/>
        <v>-0.50767656090071644</v>
      </c>
    </row>
    <row r="110" spans="1:13" x14ac:dyDescent="0.3">
      <c r="A110" s="66" t="s">
        <v>164</v>
      </c>
      <c r="B110" s="138">
        <v>3.5000000000000003E-2</v>
      </c>
      <c r="C110" s="94">
        <f t="shared" si="46"/>
        <v>3.6461380851897283E-2</v>
      </c>
      <c r="E110" s="84">
        <v>4.4699999999999997E-2</v>
      </c>
      <c r="F110" s="69">
        <f t="shared" si="41"/>
        <v>3.9341477971765952E-2</v>
      </c>
      <c r="H110" s="45">
        <f t="shared" si="42"/>
        <v>9.6999999999999933E-3</v>
      </c>
      <c r="I110" s="39">
        <f t="shared" si="43"/>
        <v>9.6999999999999933E-3</v>
      </c>
      <c r="J110" s="39">
        <f t="shared" si="47"/>
        <v>5.3327960867176352E-2</v>
      </c>
      <c r="K110" s="6" t="str">
        <f t="shared" si="44"/>
        <v xml:space="preserve"> </v>
      </c>
      <c r="L110" s="41"/>
      <c r="M110" s="46">
        <f t="shared" si="45"/>
        <v>0.27714285714285691</v>
      </c>
    </row>
    <row r="111" spans="1:13" x14ac:dyDescent="0.3">
      <c r="A111" s="66" t="s">
        <v>165</v>
      </c>
      <c r="B111" s="138">
        <v>9.1600000000000001E-2</v>
      </c>
      <c r="C111" s="94">
        <f t="shared" si="46"/>
        <v>5.7229734723393953E-2</v>
      </c>
      <c r="E111" s="84">
        <v>2.2099999999999998E-2</v>
      </c>
      <c r="F111" s="69">
        <f t="shared" ref="F111:F124" si="48">SQRT((E111*(1-E111))/$E$100)*TINV(0.05,$E$100)</f>
        <v>2.7987904338033033E-2</v>
      </c>
      <c r="H111" s="45">
        <f t="shared" ref="H111:H124" si="49">E111-B111</f>
        <v>-6.9500000000000006E-2</v>
      </c>
      <c r="I111" s="39">
        <f t="shared" ref="I111:I124" si="50">(((H111)^2)^0.5)</f>
        <v>6.9500000000000006E-2</v>
      </c>
      <c r="J111" s="39">
        <f t="shared" ref="J111:J124" si="51">(((((1-B111)*B111)/B$100)+(((1-E111)*E111)/E$100))^0.5)*(TINV(0.05,B$100+E$100-1))</f>
        <v>6.3317179008321969E-2</v>
      </c>
      <c r="K111" s="36" t="str">
        <f t="shared" ref="K111:K124" si="52">IF(I111&gt;J111,"*"," ")</f>
        <v>*</v>
      </c>
      <c r="L111" s="41"/>
      <c r="M111" s="46">
        <f t="shared" ref="M111:M123" si="53">(E111-B111)/B111</f>
        <v>-0.75873362445414849</v>
      </c>
    </row>
    <row r="112" spans="1:13" x14ac:dyDescent="0.3">
      <c r="A112" s="66" t="s">
        <v>166</v>
      </c>
      <c r="B112" s="138">
        <v>4.4199999999999996E-2</v>
      </c>
      <c r="C112" s="94">
        <f t="shared" si="46"/>
        <v>4.0778390553237849E-2</v>
      </c>
      <c r="E112" s="84">
        <v>0.10460000000000001</v>
      </c>
      <c r="F112" s="69">
        <f t="shared" si="48"/>
        <v>5.8264149085904708E-2</v>
      </c>
      <c r="H112" s="45">
        <f t="shared" si="49"/>
        <v>6.0400000000000016E-2</v>
      </c>
      <c r="I112" s="39">
        <f t="shared" si="50"/>
        <v>6.0400000000000016E-2</v>
      </c>
      <c r="J112" s="39">
        <f t="shared" si="51"/>
        <v>7.0712362451921765E-2</v>
      </c>
      <c r="K112" s="6" t="str">
        <f t="shared" si="52"/>
        <v xml:space="preserve"> </v>
      </c>
      <c r="L112" s="41"/>
      <c r="M112" s="46">
        <f t="shared" si="53"/>
        <v>1.3665158371040729</v>
      </c>
    </row>
    <row r="113" spans="1:13" x14ac:dyDescent="0.3">
      <c r="A113" s="66" t="s">
        <v>167</v>
      </c>
      <c r="B113" s="138">
        <v>1.32E-2</v>
      </c>
      <c r="C113" s="94">
        <f t="shared" si="46"/>
        <v>2.2643156552343145E-2</v>
      </c>
      <c r="E113" s="84">
        <v>2.41E-2</v>
      </c>
      <c r="F113" s="69">
        <f t="shared" si="48"/>
        <v>2.9196998074313966E-2</v>
      </c>
      <c r="H113" s="45">
        <f t="shared" si="49"/>
        <v>1.09E-2</v>
      </c>
      <c r="I113" s="39">
        <f t="shared" si="50"/>
        <v>1.09E-2</v>
      </c>
      <c r="J113" s="39">
        <f t="shared" si="51"/>
        <v>3.6736664222322087E-2</v>
      </c>
      <c r="K113" s="6" t="str">
        <f t="shared" si="52"/>
        <v xml:space="preserve"> </v>
      </c>
      <c r="L113" s="41"/>
      <c r="M113" s="46">
        <f t="shared" si="53"/>
        <v>0.8257575757575758</v>
      </c>
    </row>
    <row r="114" spans="1:13" x14ac:dyDescent="0.3">
      <c r="A114" s="66" t="s">
        <v>168</v>
      </c>
      <c r="B114" s="138">
        <v>5.7099999999999998E-2</v>
      </c>
      <c r="C114" s="94">
        <f t="shared" si="46"/>
        <v>4.6034804720390565E-2</v>
      </c>
      <c r="E114" s="84">
        <v>3.2400000000000005E-2</v>
      </c>
      <c r="F114" s="69">
        <f t="shared" si="48"/>
        <v>3.3709123164220589E-2</v>
      </c>
      <c r="H114" s="45">
        <f t="shared" si="49"/>
        <v>-2.4699999999999993E-2</v>
      </c>
      <c r="I114" s="39">
        <f t="shared" si="50"/>
        <v>2.4699999999999993E-2</v>
      </c>
      <c r="J114" s="39">
        <f t="shared" si="51"/>
        <v>5.6716073123088365E-2</v>
      </c>
      <c r="K114" s="6" t="str">
        <f t="shared" si="52"/>
        <v xml:space="preserve"> </v>
      </c>
      <c r="L114" s="41"/>
      <c r="M114" s="46">
        <f t="shared" si="53"/>
        <v>-0.43257443082311725</v>
      </c>
    </row>
    <row r="115" spans="1:13" x14ac:dyDescent="0.3">
      <c r="A115" s="66" t="s">
        <v>169</v>
      </c>
      <c r="B115" s="138">
        <v>2.3199999999999998E-2</v>
      </c>
      <c r="C115" s="94">
        <f t="shared" si="46"/>
        <v>2.9866356939121458E-2</v>
      </c>
      <c r="E115" s="84">
        <v>2.3199999999999998E-2</v>
      </c>
      <c r="F115" s="69">
        <f t="shared" si="48"/>
        <v>2.8659845102505674E-2</v>
      </c>
      <c r="H115" s="45">
        <f t="shared" si="49"/>
        <v>0</v>
      </c>
      <c r="I115" s="39">
        <f t="shared" si="50"/>
        <v>0</v>
      </c>
      <c r="J115" s="39">
        <f t="shared" si="51"/>
        <v>4.1150555193942909E-2</v>
      </c>
      <c r="K115" s="6" t="str">
        <f t="shared" si="52"/>
        <v xml:space="preserve"> </v>
      </c>
      <c r="L115" s="41"/>
      <c r="M115" s="46">
        <f t="shared" si="53"/>
        <v>0</v>
      </c>
    </row>
    <row r="116" spans="1:13" x14ac:dyDescent="0.3">
      <c r="A116" s="66" t="s">
        <v>170</v>
      </c>
      <c r="B116" s="138">
        <v>0</v>
      </c>
      <c r="C116" s="94">
        <f t="shared" si="46"/>
        <v>0</v>
      </c>
      <c r="E116" s="84">
        <v>1.9699999999999999E-2</v>
      </c>
      <c r="F116" s="69">
        <f t="shared" si="48"/>
        <v>2.6456941395821321E-2</v>
      </c>
      <c r="H116" s="45">
        <f t="shared" si="49"/>
        <v>1.9699999999999999E-2</v>
      </c>
      <c r="I116" s="39">
        <f t="shared" si="50"/>
        <v>1.9699999999999999E-2</v>
      </c>
      <c r="J116" s="39">
        <f t="shared" si="51"/>
        <v>2.6314349475111701E-2</v>
      </c>
      <c r="K116" s="6" t="str">
        <f t="shared" si="52"/>
        <v xml:space="preserve"> </v>
      </c>
      <c r="L116" s="41"/>
      <c r="M116" s="94" t="s">
        <v>59</v>
      </c>
    </row>
    <row r="117" spans="1:13" x14ac:dyDescent="0.3">
      <c r="A117" s="66" t="s">
        <v>171</v>
      </c>
      <c r="B117" s="138">
        <v>3.2000000000000001E-2</v>
      </c>
      <c r="C117" s="94">
        <f t="shared" si="46"/>
        <v>3.4917898726014578E-2</v>
      </c>
      <c r="E117" s="84">
        <v>0</v>
      </c>
      <c r="F117" s="69">
        <f t="shared" si="48"/>
        <v>0</v>
      </c>
      <c r="H117" s="45">
        <f t="shared" si="49"/>
        <v>-3.2000000000000001E-2</v>
      </c>
      <c r="I117" s="39">
        <f t="shared" si="50"/>
        <v>3.2000000000000001E-2</v>
      </c>
      <c r="J117" s="39">
        <f t="shared" si="51"/>
        <v>3.4698230896865197E-2</v>
      </c>
      <c r="K117" s="6" t="str">
        <f t="shared" si="52"/>
        <v xml:space="preserve"> </v>
      </c>
      <c r="L117" s="41"/>
      <c r="M117" s="46">
        <f t="shared" si="53"/>
        <v>-1</v>
      </c>
    </row>
    <row r="118" spans="1:13" x14ac:dyDescent="0.3">
      <c r="A118" s="66" t="s">
        <v>172</v>
      </c>
      <c r="B118" s="138">
        <v>0.05</v>
      </c>
      <c r="C118" s="94">
        <f t="shared" si="46"/>
        <v>4.3239656780535561E-2</v>
      </c>
      <c r="E118" s="84">
        <v>1.3600000000000001E-2</v>
      </c>
      <c r="F118" s="69">
        <f t="shared" si="48"/>
        <v>2.2050731794233603E-2</v>
      </c>
      <c r="H118" s="45">
        <f t="shared" si="49"/>
        <v>-3.6400000000000002E-2</v>
      </c>
      <c r="I118" s="39">
        <f t="shared" si="50"/>
        <v>3.6400000000000002E-2</v>
      </c>
      <c r="J118" s="39">
        <f t="shared" si="51"/>
        <v>4.8241325783385504E-2</v>
      </c>
      <c r="K118" s="6" t="str">
        <f t="shared" si="52"/>
        <v xml:space="preserve"> </v>
      </c>
      <c r="L118" s="41"/>
      <c r="M118" s="46">
        <f t="shared" si="53"/>
        <v>-0.72799999999999998</v>
      </c>
    </row>
    <row r="119" spans="1:13" x14ac:dyDescent="0.3">
      <c r="A119" s="66" t="s">
        <v>173</v>
      </c>
      <c r="B119" s="138">
        <v>5.4100000000000002E-2</v>
      </c>
      <c r="C119" s="94">
        <f t="shared" si="46"/>
        <v>4.4880395821087105E-2</v>
      </c>
      <c r="E119" s="84">
        <v>8.4199999999999997E-2</v>
      </c>
      <c r="F119" s="69">
        <f t="shared" si="48"/>
        <v>5.2866844150735927E-2</v>
      </c>
      <c r="H119" s="45">
        <f t="shared" si="49"/>
        <v>3.0099999999999995E-2</v>
      </c>
      <c r="I119" s="39">
        <f t="shared" si="50"/>
        <v>3.0099999999999995E-2</v>
      </c>
      <c r="J119" s="39">
        <f t="shared" si="51"/>
        <v>6.8948126099322105E-2</v>
      </c>
      <c r="K119" s="6" t="str">
        <f t="shared" si="52"/>
        <v xml:space="preserve"> </v>
      </c>
      <c r="L119" s="41"/>
      <c r="M119" s="46">
        <f t="shared" si="53"/>
        <v>0.55637707948243986</v>
      </c>
    </row>
    <row r="120" spans="1:13" x14ac:dyDescent="0.3">
      <c r="A120" s="66" t="s">
        <v>174</v>
      </c>
      <c r="B120" s="138" t="s">
        <v>59</v>
      </c>
      <c r="C120" s="94" t="s">
        <v>59</v>
      </c>
      <c r="E120" s="84">
        <v>2.7999999999999997E-2</v>
      </c>
      <c r="F120" s="69">
        <f t="shared" si="48"/>
        <v>3.1407919494391902E-2</v>
      </c>
      <c r="H120" s="94" t="s">
        <v>59</v>
      </c>
      <c r="I120" s="39"/>
      <c r="J120" s="39"/>
      <c r="K120" s="6" t="s">
        <v>59</v>
      </c>
      <c r="L120" s="41"/>
      <c r="M120" s="94" t="s">
        <v>59</v>
      </c>
    </row>
    <row r="121" spans="1:13" x14ac:dyDescent="0.3">
      <c r="A121" s="66" t="s">
        <v>175</v>
      </c>
      <c r="B121" s="138">
        <v>3.3500000000000002E-2</v>
      </c>
      <c r="C121" s="94">
        <f t="shared" si="46"/>
        <v>3.569922318133615E-2</v>
      </c>
      <c r="E121" s="84">
        <v>2.0299999999999999E-2</v>
      </c>
      <c r="F121" s="69">
        <f t="shared" si="48"/>
        <v>2.6848596862040334E-2</v>
      </c>
      <c r="H121" s="45">
        <f t="shared" si="49"/>
        <v>-1.3200000000000003E-2</v>
      </c>
      <c r="I121" s="39">
        <f t="shared" si="50"/>
        <v>1.3200000000000003E-2</v>
      </c>
      <c r="J121" s="39">
        <f t="shared" si="51"/>
        <v>4.4402117586121906E-2</v>
      </c>
      <c r="K121" s="6" t="str">
        <f t="shared" si="52"/>
        <v xml:space="preserve"> </v>
      </c>
      <c r="L121" s="41"/>
      <c r="M121" s="46">
        <f t="shared" si="53"/>
        <v>-0.39402985074626873</v>
      </c>
    </row>
    <row r="122" spans="1:13" x14ac:dyDescent="0.3">
      <c r="A122" s="66" t="s">
        <v>176</v>
      </c>
      <c r="B122" s="138">
        <v>4.1200000000000001E-2</v>
      </c>
      <c r="C122" s="94">
        <f t="shared" si="46"/>
        <v>3.9431931792063543E-2</v>
      </c>
      <c r="E122" s="84">
        <v>1.6200000000000003E-2</v>
      </c>
      <c r="F122" s="69">
        <f t="shared" si="48"/>
        <v>2.4034657478382852E-2</v>
      </c>
      <c r="H122" s="45">
        <f t="shared" si="49"/>
        <v>-2.4999999999999998E-2</v>
      </c>
      <c r="I122" s="39">
        <f t="shared" si="50"/>
        <v>2.4999999999999998E-2</v>
      </c>
      <c r="J122" s="39">
        <f t="shared" si="51"/>
        <v>4.5900219711103397E-2</v>
      </c>
      <c r="K122" s="6" t="str">
        <f t="shared" si="52"/>
        <v xml:space="preserve"> </v>
      </c>
      <c r="L122" s="41"/>
      <c r="M122" s="46">
        <f t="shared" si="53"/>
        <v>-0.60679611650485432</v>
      </c>
    </row>
    <row r="123" spans="1:13" x14ac:dyDescent="0.3">
      <c r="A123" s="66" t="s">
        <v>177</v>
      </c>
      <c r="B123" s="138">
        <v>0.17649999999999999</v>
      </c>
      <c r="C123" s="94">
        <f t="shared" si="46"/>
        <v>7.563792215144638E-2</v>
      </c>
      <c r="E123" s="84">
        <v>3.2199999999999999E-2</v>
      </c>
      <c r="F123" s="69">
        <f t="shared" si="48"/>
        <v>3.3608394445325214E-2</v>
      </c>
      <c r="H123" s="45">
        <f t="shared" si="49"/>
        <v>-0.14429999999999998</v>
      </c>
      <c r="I123" s="39">
        <f t="shared" si="50"/>
        <v>0.14429999999999998</v>
      </c>
      <c r="J123" s="39">
        <f t="shared" si="51"/>
        <v>8.2260079884875534E-2</v>
      </c>
      <c r="K123" s="36" t="str">
        <f t="shared" si="52"/>
        <v>*</v>
      </c>
      <c r="L123" s="41"/>
      <c r="M123" s="46">
        <f t="shared" si="53"/>
        <v>-0.81756373937677052</v>
      </c>
    </row>
    <row r="124" spans="1:13" x14ac:dyDescent="0.3">
      <c r="A124" s="66" t="s">
        <v>178</v>
      </c>
      <c r="B124" s="138">
        <v>0</v>
      </c>
      <c r="C124" s="94">
        <f t="shared" si="46"/>
        <v>0</v>
      </c>
      <c r="E124" s="84">
        <v>0</v>
      </c>
      <c r="F124" s="69">
        <f t="shared" si="48"/>
        <v>0</v>
      </c>
      <c r="H124" s="45">
        <f t="shared" si="49"/>
        <v>0</v>
      </c>
      <c r="I124" s="39">
        <f t="shared" si="50"/>
        <v>0</v>
      </c>
      <c r="J124" s="39">
        <f t="shared" si="51"/>
        <v>0</v>
      </c>
      <c r="K124" s="6" t="str">
        <f t="shared" si="52"/>
        <v xml:space="preserve"> </v>
      </c>
      <c r="L124" s="41"/>
      <c r="M124" s="94" t="s">
        <v>59</v>
      </c>
    </row>
    <row r="125" spans="1:13" x14ac:dyDescent="0.3">
      <c r="A125" s="66" t="s">
        <v>179</v>
      </c>
      <c r="B125" s="138">
        <v>1.6299999999999999E-2</v>
      </c>
      <c r="C125" s="94">
        <f t="shared" si="46"/>
        <v>2.5122367891355898E-2</v>
      </c>
      <c r="E125" s="84">
        <v>2.18E-2</v>
      </c>
      <c r="F125" s="69">
        <f t="shared" ref="F125:F134" si="54">SQRT((E125*(1-E125))/$E$100)*TINV(0.05,$E$100)</f>
        <v>2.7801555599380873E-2</v>
      </c>
      <c r="H125" s="45">
        <f t="shared" si="42"/>
        <v>5.5000000000000014E-3</v>
      </c>
      <c r="I125" s="39">
        <f t="shared" si="43"/>
        <v>5.5000000000000014E-3</v>
      </c>
      <c r="J125" s="39">
        <f t="shared" si="47"/>
        <v>3.725365607391716E-2</v>
      </c>
      <c r="K125" s="6" t="str">
        <f t="shared" si="44"/>
        <v xml:space="preserve"> </v>
      </c>
      <c r="L125" s="41"/>
      <c r="M125" s="46">
        <f t="shared" si="45"/>
        <v>0.33742331288343569</v>
      </c>
    </row>
    <row r="126" spans="1:13" x14ac:dyDescent="0.3">
      <c r="A126" s="66" t="s">
        <v>180</v>
      </c>
      <c r="B126" s="138">
        <v>3.4000000000000002E-2</v>
      </c>
      <c r="C126" s="94">
        <f t="shared" si="46"/>
        <v>3.595534455994729E-2</v>
      </c>
      <c r="E126" s="84">
        <v>0</v>
      </c>
      <c r="F126" s="69">
        <f t="shared" si="54"/>
        <v>0</v>
      </c>
      <c r="H126" s="45">
        <f t="shared" si="42"/>
        <v>-3.4000000000000002E-2</v>
      </c>
      <c r="I126" s="39">
        <f t="shared" si="43"/>
        <v>3.4000000000000002E-2</v>
      </c>
      <c r="J126" s="39">
        <f t="shared" si="47"/>
        <v>3.5729150179014589E-2</v>
      </c>
      <c r="K126" s="6" t="str">
        <f t="shared" si="44"/>
        <v xml:space="preserve"> </v>
      </c>
      <c r="L126" s="41"/>
      <c r="M126" s="46">
        <f t="shared" si="45"/>
        <v>-1</v>
      </c>
    </row>
    <row r="127" spans="1:13" x14ac:dyDescent="0.3">
      <c r="A127" s="66" t="s">
        <v>181</v>
      </c>
      <c r="B127" s="138">
        <v>3.44E-2</v>
      </c>
      <c r="C127" s="94">
        <f t="shared" si="46"/>
        <v>3.6158739547289619E-2</v>
      </c>
      <c r="E127" s="84">
        <v>0</v>
      </c>
      <c r="F127" s="69">
        <f t="shared" si="54"/>
        <v>0</v>
      </c>
      <c r="H127" s="45">
        <f t="shared" si="42"/>
        <v>-3.44E-2</v>
      </c>
      <c r="I127" s="39">
        <f t="shared" si="43"/>
        <v>3.44E-2</v>
      </c>
      <c r="J127" s="39">
        <f t="shared" si="47"/>
        <v>3.5931265612404374E-2</v>
      </c>
      <c r="K127" s="6" t="str">
        <f t="shared" si="44"/>
        <v xml:space="preserve"> </v>
      </c>
      <c r="L127" s="41"/>
      <c r="M127" s="46">
        <f t="shared" si="45"/>
        <v>-1</v>
      </c>
    </row>
    <row r="128" spans="1:13" x14ac:dyDescent="0.3">
      <c r="A128" s="66" t="s">
        <v>182</v>
      </c>
      <c r="B128" s="138">
        <v>3.0699999999999998E-2</v>
      </c>
      <c r="C128" s="94">
        <f t="shared" si="46"/>
        <v>3.4224233267763492E-2</v>
      </c>
      <c r="E128" s="84">
        <v>0</v>
      </c>
      <c r="F128" s="69">
        <f t="shared" si="54"/>
        <v>0</v>
      </c>
      <c r="H128" s="45">
        <f t="shared" si="42"/>
        <v>-3.0699999999999998E-2</v>
      </c>
      <c r="I128" s="39">
        <f t="shared" si="43"/>
        <v>3.0699999999999998E-2</v>
      </c>
      <c r="J128" s="39">
        <f t="shared" si="47"/>
        <v>3.4008929274667525E-2</v>
      </c>
      <c r="K128" s="6" t="str">
        <f t="shared" si="44"/>
        <v xml:space="preserve"> </v>
      </c>
      <c r="L128" s="41"/>
      <c r="M128" s="46">
        <f t="shared" si="45"/>
        <v>-1</v>
      </c>
    </row>
    <row r="129" spans="1:13" x14ac:dyDescent="0.3">
      <c r="A129" s="66" t="s">
        <v>183</v>
      </c>
      <c r="B129" s="138" t="s">
        <v>59</v>
      </c>
      <c r="C129" s="94" t="s">
        <v>59</v>
      </c>
      <c r="E129" s="84">
        <v>0</v>
      </c>
      <c r="F129" s="69">
        <f t="shared" si="54"/>
        <v>0</v>
      </c>
      <c r="H129" s="94" t="s">
        <v>59</v>
      </c>
      <c r="I129" s="39"/>
      <c r="J129" s="39"/>
      <c r="K129" s="6" t="s">
        <v>59</v>
      </c>
      <c r="L129" s="41"/>
      <c r="M129" s="94" t="s">
        <v>59</v>
      </c>
    </row>
    <row r="130" spans="1:13" x14ac:dyDescent="0.3">
      <c r="A130" s="66" t="s">
        <v>184</v>
      </c>
      <c r="B130" s="138" t="s">
        <v>59</v>
      </c>
      <c r="C130" s="94" t="s">
        <v>59</v>
      </c>
      <c r="E130" s="84">
        <v>0</v>
      </c>
      <c r="F130" s="69">
        <f t="shared" si="54"/>
        <v>0</v>
      </c>
      <c r="H130" s="94" t="s">
        <v>59</v>
      </c>
      <c r="I130" s="39"/>
      <c r="J130" s="39"/>
      <c r="K130" s="6" t="s">
        <v>59</v>
      </c>
      <c r="L130" s="41"/>
      <c r="M130" s="94" t="s">
        <v>59</v>
      </c>
    </row>
    <row r="131" spans="1:13" x14ac:dyDescent="0.3">
      <c r="A131" s="66" t="s">
        <v>185</v>
      </c>
      <c r="B131" s="138">
        <v>0</v>
      </c>
      <c r="C131" s="94">
        <f t="shared" si="46"/>
        <v>0</v>
      </c>
      <c r="E131" s="84">
        <v>9.1000000000000004E-3</v>
      </c>
      <c r="F131" s="69">
        <f t="shared" si="54"/>
        <v>1.8078509895567987E-2</v>
      </c>
      <c r="H131" s="45">
        <f t="shared" ref="H131" si="55">E131-B131</f>
        <v>9.1000000000000004E-3</v>
      </c>
      <c r="I131" s="39">
        <f t="shared" ref="I131" si="56">(((H131)^2)^0.5)</f>
        <v>9.1000000000000004E-3</v>
      </c>
      <c r="J131" s="39">
        <f t="shared" ref="J131" si="57">(((((1-B131)*B131)/B$100)+(((1-E131)*E131)/E$100))^0.5)*(TINV(0.05,B$100+E$100-1))</f>
        <v>1.7981074239230781E-2</v>
      </c>
      <c r="K131" s="6" t="str">
        <f t="shared" ref="K131" si="58">IF(I131&gt;J131,"*"," ")</f>
        <v xml:space="preserve"> </v>
      </c>
      <c r="L131" s="41"/>
      <c r="M131" s="94" t="s">
        <v>59</v>
      </c>
    </row>
    <row r="132" spans="1:13" x14ac:dyDescent="0.3">
      <c r="A132" s="66" t="s">
        <v>153</v>
      </c>
      <c r="B132" s="138">
        <v>7.5499999999999998E-2</v>
      </c>
      <c r="C132" s="94">
        <f t="shared" si="46"/>
        <v>5.2415817880567053E-2</v>
      </c>
      <c r="E132" s="84">
        <v>9.7200000000000009E-2</v>
      </c>
      <c r="F132" s="69">
        <f t="shared" si="54"/>
        <v>5.6396990389846663E-2</v>
      </c>
      <c r="H132" s="45">
        <f t="shared" ref="H132:H135" si="59">E132-B132</f>
        <v>2.1700000000000011E-2</v>
      </c>
      <c r="I132" s="39">
        <f t="shared" ref="I132:I135" si="60">(((H132)^2)^0.5)</f>
        <v>2.1700000000000011E-2</v>
      </c>
      <c r="J132" s="39">
        <f t="shared" si="47"/>
        <v>7.6546634533805863E-2</v>
      </c>
      <c r="K132" s="6" t="str">
        <f t="shared" ref="K132:K135" si="61">IF(I132&gt;J132,"*"," ")</f>
        <v xml:space="preserve"> </v>
      </c>
      <c r="L132" s="41"/>
      <c r="M132" s="46">
        <f t="shared" si="45"/>
        <v>0.28741721854304653</v>
      </c>
    </row>
    <row r="133" spans="1:13" x14ac:dyDescent="0.3">
      <c r="A133" s="66" t="s">
        <v>186</v>
      </c>
      <c r="B133" s="138">
        <v>1.49E-2</v>
      </c>
      <c r="C133" s="94">
        <f t="shared" si="46"/>
        <v>2.403636149496579E-2</v>
      </c>
      <c r="E133" s="84">
        <v>6.0599999999999994E-2</v>
      </c>
      <c r="F133" s="69">
        <f t="shared" si="54"/>
        <v>4.5424338437162794E-2</v>
      </c>
      <c r="H133" s="45">
        <f t="shared" si="59"/>
        <v>4.5699999999999991E-2</v>
      </c>
      <c r="I133" s="39">
        <f t="shared" si="60"/>
        <v>4.5699999999999991E-2</v>
      </c>
      <c r="J133" s="39">
        <f t="shared" si="47"/>
        <v>5.110469050512121E-2</v>
      </c>
      <c r="K133" s="6" t="str">
        <f t="shared" si="61"/>
        <v xml:space="preserve"> </v>
      </c>
      <c r="L133" s="41"/>
      <c r="M133" s="46">
        <f t="shared" si="45"/>
        <v>3.0671140939597308</v>
      </c>
    </row>
    <row r="134" spans="1:13" x14ac:dyDescent="0.3">
      <c r="A134" s="66" t="s">
        <v>187</v>
      </c>
      <c r="B134" s="138">
        <v>0.16760000000000003</v>
      </c>
      <c r="C134" s="94">
        <f t="shared" si="46"/>
        <v>7.4103458265778424E-2</v>
      </c>
      <c r="E134" s="84">
        <v>0.10439999999999999</v>
      </c>
      <c r="F134" s="69">
        <f t="shared" si="54"/>
        <v>5.8214921036690147E-2</v>
      </c>
      <c r="H134" s="45">
        <f t="shared" si="59"/>
        <v>-6.3200000000000034E-2</v>
      </c>
      <c r="I134" s="39">
        <f t="shared" si="60"/>
        <v>6.3200000000000034E-2</v>
      </c>
      <c r="J134" s="39">
        <f t="shared" si="47"/>
        <v>9.3674934545996347E-2</v>
      </c>
      <c r="K134" s="6" t="str">
        <f t="shared" si="61"/>
        <v xml:space="preserve"> </v>
      </c>
      <c r="L134" s="41"/>
      <c r="M134" s="46">
        <f t="shared" si="45"/>
        <v>-0.37708830548926031</v>
      </c>
    </row>
    <row r="135" spans="1:13" x14ac:dyDescent="0.3">
      <c r="A135" s="70" t="s">
        <v>188</v>
      </c>
      <c r="B135" s="103">
        <v>0</v>
      </c>
      <c r="C135" s="96">
        <f>SQRT((B135*(1-B135))/$B$100)*TINV(0.05,$B$100)</f>
        <v>0</v>
      </c>
      <c r="D135" s="73"/>
      <c r="E135" s="88">
        <v>0</v>
      </c>
      <c r="F135" s="74">
        <f>SQRT((E135*(1-E135))/$E$100)*TINV(0.05,$E$100)</f>
        <v>0</v>
      </c>
      <c r="G135" s="73"/>
      <c r="H135" s="49">
        <f t="shared" si="59"/>
        <v>0</v>
      </c>
      <c r="I135" s="50">
        <f t="shared" si="60"/>
        <v>0</v>
      </c>
      <c r="J135" s="50">
        <f>(((((1-B135)*B135)/B$100)+(((1-E135)*E135)/E$100))^0.5)*(TINV(0.05,B$100+E$100-1))</f>
        <v>0</v>
      </c>
      <c r="K135" s="7" t="str">
        <f t="shared" si="61"/>
        <v xml:space="preserve"> </v>
      </c>
      <c r="L135" s="51"/>
      <c r="M135" s="96" t="s">
        <v>59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topLeftCell="A148"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33203125" style="41" hidden="1" customWidth="1"/>
    <col min="10" max="10" width="6.1093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212</v>
      </c>
    </row>
    <row r="4" spans="1:13" ht="18.75" x14ac:dyDescent="0.25">
      <c r="A4" s="61" t="s">
        <v>112</v>
      </c>
    </row>
    <row r="6" spans="1:13" ht="15" x14ac:dyDescent="0.25">
      <c r="A6" s="62" t="s">
        <v>189</v>
      </c>
    </row>
    <row r="7" spans="1:13" ht="15" x14ac:dyDescent="0.25">
      <c r="A7" s="62" t="s">
        <v>64</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1160</v>
      </c>
      <c r="E11" s="65">
        <v>1139</v>
      </c>
    </row>
    <row r="12" spans="1:13" ht="15" x14ac:dyDescent="0.25">
      <c r="A12" s="63" t="s">
        <v>12</v>
      </c>
      <c r="B12" s="64">
        <v>921.8</v>
      </c>
      <c r="E12" s="65">
        <v>908.7</v>
      </c>
    </row>
    <row r="14" spans="1:13" ht="15" x14ac:dyDescent="0.25">
      <c r="A14" s="66" t="s">
        <v>76</v>
      </c>
      <c r="B14" s="67">
        <v>0.52300000000000002</v>
      </c>
      <c r="C14" s="94">
        <f t="shared" ref="C14:C16" si="0">SQRT((B14*(1-B14))/$B$12)*TINV(0.05,$B$12)</f>
        <v>3.2285749951021257E-2</v>
      </c>
      <c r="E14" s="84">
        <v>0.51529999999999998</v>
      </c>
      <c r="F14" s="69">
        <f t="shared" ref="F14:F16" si="1">SQRT((E14*(1-E14))/$E$12)*TINV(0.05,$E$12)</f>
        <v>3.2537463638604582E-2</v>
      </c>
      <c r="H14" s="45">
        <f t="shared" ref="H14:H16" si="2">E14-B14</f>
        <v>-7.7000000000000401E-3</v>
      </c>
      <c r="I14" s="39">
        <f t="shared" ref="I14:I16" si="3">(((H14)^2)^0.5)</f>
        <v>7.7000000000000401E-3</v>
      </c>
      <c r="J14" s="39">
        <f t="shared" ref="J14:J16" si="4">(((((1-B14)*B14)/B$12)+(((1-E14)*E14)/E$12))^0.5)*(TINV(0.05,B$12+E$12-1))</f>
        <v>4.5806920601417674E-2</v>
      </c>
      <c r="K14" s="6" t="str">
        <f t="shared" ref="K14:K16" si="5">IF(I14&gt;J14,"*"," ")</f>
        <v xml:space="preserve"> </v>
      </c>
      <c r="L14" s="41"/>
      <c r="M14" s="45">
        <f t="shared" ref="M14:M16" si="6">(E14-B14)/B14</f>
        <v>-1.4722753346080381E-2</v>
      </c>
    </row>
    <row r="15" spans="1:13" ht="15" x14ac:dyDescent="0.25">
      <c r="A15" s="66" t="s">
        <v>77</v>
      </c>
      <c r="B15" s="67">
        <v>0.46929999999999999</v>
      </c>
      <c r="C15" s="94">
        <f t="shared" si="0"/>
        <v>3.225898256911186E-2</v>
      </c>
      <c r="E15" s="84">
        <v>0.47839999999999999</v>
      </c>
      <c r="F15" s="69">
        <f t="shared" si="1"/>
        <v>3.2522317966725132E-2</v>
      </c>
      <c r="H15" s="45">
        <f t="shared" si="2"/>
        <v>9.099999999999997E-3</v>
      </c>
      <c r="I15" s="39">
        <f t="shared" si="3"/>
        <v>9.099999999999997E-3</v>
      </c>
      <c r="J15" s="39">
        <f t="shared" si="4"/>
        <v>4.5777335938767948E-2</v>
      </c>
      <c r="K15" s="6" t="str">
        <f t="shared" si="5"/>
        <v xml:space="preserve"> </v>
      </c>
      <c r="L15" s="41"/>
      <c r="M15" s="45">
        <f t="shared" si="6"/>
        <v>1.9390581717451519E-2</v>
      </c>
    </row>
    <row r="16" spans="1:13" ht="15" x14ac:dyDescent="0.25">
      <c r="A16" s="70" t="s">
        <v>190</v>
      </c>
      <c r="B16" s="71">
        <v>7.6E-3</v>
      </c>
      <c r="C16" s="96">
        <f t="shared" si="0"/>
        <v>5.613723511878034E-3</v>
      </c>
      <c r="D16" s="73"/>
      <c r="E16" s="88">
        <v>6.3E-3</v>
      </c>
      <c r="F16" s="74">
        <f t="shared" si="1"/>
        <v>5.1512785475395792E-3</v>
      </c>
      <c r="G16" s="73"/>
      <c r="H16" s="49">
        <f t="shared" si="2"/>
        <v>-1.2999999999999999E-3</v>
      </c>
      <c r="I16" s="50">
        <f t="shared" si="3"/>
        <v>1.2999999999999999E-3</v>
      </c>
      <c r="J16" s="50">
        <f t="shared" si="4"/>
        <v>7.6139868241046982E-3</v>
      </c>
      <c r="K16" s="7" t="str">
        <f t="shared" si="5"/>
        <v xml:space="preserve"> </v>
      </c>
      <c r="L16" s="51"/>
      <c r="M16" s="49">
        <f t="shared" si="6"/>
        <v>-0.17105263157894737</v>
      </c>
    </row>
    <row r="18" spans="1:13" ht="15" customHeight="1" x14ac:dyDescent="0.25">
      <c r="B18" s="76"/>
    </row>
    <row r="19" spans="1:13" ht="15" x14ac:dyDescent="0.25">
      <c r="A19" s="77" t="s">
        <v>48</v>
      </c>
      <c r="B19" s="78"/>
      <c r="C19" s="98"/>
      <c r="D19" s="80"/>
      <c r="E19" s="81"/>
      <c r="F19" s="105"/>
      <c r="G19" s="83"/>
      <c r="H19" s="83"/>
      <c r="I19" s="83"/>
      <c r="J19" s="83"/>
      <c r="K19" s="83"/>
      <c r="L19" s="83"/>
      <c r="M19" s="83"/>
    </row>
    <row r="20" spans="1:13" s="55" customFormat="1" ht="15" x14ac:dyDescent="0.25">
      <c r="A20" s="106"/>
      <c r="B20" s="107"/>
      <c r="C20" s="108"/>
      <c r="D20" s="109"/>
      <c r="E20" s="110"/>
      <c r="F20" s="111"/>
      <c r="G20" s="112"/>
      <c r="H20" s="112"/>
      <c r="I20" s="112"/>
      <c r="J20" s="112"/>
      <c r="K20" s="112"/>
      <c r="L20" s="112"/>
      <c r="M20" s="112"/>
    </row>
    <row r="21" spans="1:13" ht="15" x14ac:dyDescent="0.25">
      <c r="A21" s="62" t="s">
        <v>189</v>
      </c>
      <c r="B21" s="113"/>
    </row>
    <row r="22" spans="1:13" ht="15" x14ac:dyDescent="0.25">
      <c r="A22" s="62" t="s">
        <v>50</v>
      </c>
    </row>
    <row r="23" spans="1:13" ht="15" x14ac:dyDescent="0.25">
      <c r="A23" s="62"/>
    </row>
    <row r="24" spans="1:13" ht="48" x14ac:dyDescent="0.25">
      <c r="A24" s="20"/>
      <c r="B24" s="21"/>
      <c r="C24" s="22"/>
      <c r="D24" s="22"/>
      <c r="E24" s="23"/>
      <c r="F24" s="27"/>
      <c r="G24" s="24"/>
      <c r="H24" s="25" t="s">
        <v>6</v>
      </c>
      <c r="I24" s="26" t="s">
        <v>19</v>
      </c>
      <c r="J24" s="26" t="s">
        <v>20</v>
      </c>
      <c r="K24" s="25" t="s">
        <v>7</v>
      </c>
      <c r="L24" s="25"/>
      <c r="M24" s="5" t="s">
        <v>8</v>
      </c>
    </row>
    <row r="25" spans="1:13" ht="44.25" customHeight="1" x14ac:dyDescent="0.25">
      <c r="A25" s="30"/>
      <c r="B25" s="31" t="s">
        <v>62</v>
      </c>
      <c r="C25" s="32" t="s">
        <v>9</v>
      </c>
      <c r="D25" s="32"/>
      <c r="E25" s="31" t="s">
        <v>63</v>
      </c>
      <c r="F25" s="35" t="s">
        <v>9</v>
      </c>
      <c r="G25" s="33"/>
      <c r="H25" s="33" t="s">
        <v>10</v>
      </c>
      <c r="I25" s="34"/>
      <c r="J25" s="34"/>
      <c r="K25" s="33" t="s">
        <v>10</v>
      </c>
      <c r="L25" s="33"/>
      <c r="M25" s="33" t="s">
        <v>10</v>
      </c>
    </row>
    <row r="26" spans="1:13" ht="15" x14ac:dyDescent="0.25">
      <c r="A26" s="63" t="s">
        <v>11</v>
      </c>
      <c r="B26" s="64">
        <v>510</v>
      </c>
      <c r="C26" s="59"/>
      <c r="E26" s="65">
        <v>526</v>
      </c>
    </row>
    <row r="27" spans="1:13" ht="15" x14ac:dyDescent="0.25">
      <c r="A27" s="63" t="s">
        <v>12</v>
      </c>
      <c r="B27" s="64">
        <v>389.8</v>
      </c>
      <c r="C27" s="59"/>
      <c r="E27" s="65">
        <v>404.3</v>
      </c>
    </row>
    <row r="29" spans="1:13" ht="15" x14ac:dyDescent="0.25">
      <c r="A29" s="66" t="s">
        <v>76</v>
      </c>
      <c r="B29" s="67">
        <v>0.56619999999999993</v>
      </c>
      <c r="C29" s="94">
        <f>SQRT((B29*(1-B29))/$B$27)*TINV(0.05,$B$27)</f>
        <v>4.9352619566440485E-2</v>
      </c>
      <c r="E29" s="84">
        <v>0.5796</v>
      </c>
      <c r="F29" s="69">
        <f>SQRT((E29*(1-E29))/$E$27)*TINV(0.05,$E$27)</f>
        <v>4.8260828334570273E-2</v>
      </c>
      <c r="H29" s="45">
        <f>E29-B29</f>
        <v>1.3400000000000079E-2</v>
      </c>
      <c r="I29" s="39">
        <f>(((H29)^2)^0.5)</f>
        <v>1.3400000000000079E-2</v>
      </c>
      <c r="J29" s="39">
        <f>(((((1-B29)*B29)/B$27)+(((1-E29)*E29)/E$27))^0.5)*(TINV(0.05,B$27+E$27-1))</f>
        <v>6.8921773719797255E-2</v>
      </c>
      <c r="K29" s="6" t="str">
        <f>IF(I29&gt;J29,"*"," ")</f>
        <v xml:space="preserve"> </v>
      </c>
      <c r="L29" s="41"/>
      <c r="M29" s="45">
        <f>(E29-B29)/B29</f>
        <v>2.3666548922642319E-2</v>
      </c>
    </row>
    <row r="30" spans="1:13" ht="15" x14ac:dyDescent="0.25">
      <c r="A30" s="66" t="s">
        <v>77</v>
      </c>
      <c r="B30" s="67">
        <v>0.4178</v>
      </c>
      <c r="C30" s="94">
        <f t="shared" ref="C30" si="7">SQRT((B30*(1-B30))/$B$27)*TINV(0.05,$B$27)</f>
        <v>4.9113492851376582E-2</v>
      </c>
      <c r="E30" s="84">
        <v>0.41189999999999999</v>
      </c>
      <c r="F30" s="69">
        <f t="shared" ref="F30" si="8">SQRT((E30*(1-E30))/$E$27)*TINV(0.05,$E$27)</f>
        <v>4.8119456712434221E-2</v>
      </c>
      <c r="H30" s="45">
        <f t="shared" ref="H30:H31" si="9">E30-B30</f>
        <v>-5.9000000000000163E-3</v>
      </c>
      <c r="I30" s="39">
        <f t="shared" ref="I30:I31" si="10">(((H30)^2)^0.5)</f>
        <v>5.9000000000000163E-3</v>
      </c>
      <c r="J30" s="39">
        <f t="shared" ref="J30" si="11">(((((1-B30)*B30)/B$27)+(((1-E30)*E30)/E$27))^0.5)*(TINV(0.05,B$27+E$27-1))</f>
        <v>6.8652416940468919E-2</v>
      </c>
      <c r="K30" s="6" t="str">
        <f t="shared" ref="K30:K31" si="12">IF(I30&gt;J30,"*"," ")</f>
        <v xml:space="preserve"> </v>
      </c>
      <c r="L30" s="41"/>
      <c r="M30" s="45">
        <f t="shared" ref="M30:M31" si="13">(E30-B30)/B30</f>
        <v>-1.4121589277166146E-2</v>
      </c>
    </row>
    <row r="31" spans="1:13" ht="15" x14ac:dyDescent="0.25">
      <c r="A31" s="70" t="s">
        <v>190</v>
      </c>
      <c r="B31" s="71">
        <v>1.6E-2</v>
      </c>
      <c r="C31" s="96">
        <f>SQRT((B31*(1-B31))/$B$27)*TINV(0.05,$B$27)</f>
        <v>1.2495051300594123E-2</v>
      </c>
      <c r="D31" s="73"/>
      <c r="E31" s="88">
        <v>8.5000000000000006E-3</v>
      </c>
      <c r="F31" s="74">
        <f>SQRT((E31*(1-E31))/$E$27)*TINV(0.05,$E$27)</f>
        <v>8.9754256106691424E-3</v>
      </c>
      <c r="G31" s="73"/>
      <c r="H31" s="49">
        <f t="shared" si="9"/>
        <v>-7.4999999999999997E-3</v>
      </c>
      <c r="I31" s="50">
        <f t="shared" si="10"/>
        <v>7.4999999999999997E-3</v>
      </c>
      <c r="J31" s="50">
        <f>(((((1-B31)*B31)/B$27)+(((1-E31)*E31)/E$27))^0.5)*(TINV(0.05,B$27+E$27-1))</f>
        <v>1.5360739747225662E-2</v>
      </c>
      <c r="K31" s="7" t="str">
        <f t="shared" si="12"/>
        <v xml:space="preserve"> </v>
      </c>
      <c r="L31" s="51"/>
      <c r="M31" s="49">
        <f t="shared" si="13"/>
        <v>-0.46875</v>
      </c>
    </row>
    <row r="32" spans="1:13" ht="15" x14ac:dyDescent="0.25">
      <c r="A32" s="115"/>
      <c r="B32" s="116"/>
      <c r="C32" s="117"/>
      <c r="D32" s="118"/>
      <c r="E32" s="114"/>
      <c r="F32" s="69"/>
      <c r="G32" s="118"/>
      <c r="H32" s="46"/>
      <c r="I32" s="43"/>
      <c r="J32" s="43"/>
      <c r="K32" s="6"/>
      <c r="L32" s="44"/>
      <c r="M32" s="46"/>
    </row>
    <row r="33" spans="1:13" ht="15" x14ac:dyDescent="0.25">
      <c r="A33" s="62" t="s">
        <v>189</v>
      </c>
      <c r="B33" s="116"/>
      <c r="C33" s="117"/>
      <c r="D33" s="118"/>
      <c r="E33" s="114"/>
      <c r="F33" s="69"/>
      <c r="G33" s="118"/>
      <c r="H33" s="46"/>
      <c r="I33" s="43"/>
      <c r="J33" s="43"/>
      <c r="K33" s="6"/>
      <c r="L33" s="44"/>
      <c r="M33" s="46"/>
    </row>
    <row r="34" spans="1:13" ht="15" x14ac:dyDescent="0.25">
      <c r="A34" s="62" t="s">
        <v>58</v>
      </c>
    </row>
    <row r="35" spans="1:13" ht="15" x14ac:dyDescent="0.25">
      <c r="A35" s="62"/>
    </row>
    <row r="36" spans="1:13" ht="48" x14ac:dyDescent="0.25">
      <c r="A36" s="20"/>
      <c r="B36" s="21"/>
      <c r="C36" s="22"/>
      <c r="D36" s="22"/>
      <c r="E36" s="23"/>
      <c r="F36" s="27"/>
      <c r="G36" s="24"/>
      <c r="H36" s="25" t="s">
        <v>6</v>
      </c>
      <c r="I36" s="26" t="s">
        <v>19</v>
      </c>
      <c r="J36" s="26" t="s">
        <v>20</v>
      </c>
      <c r="K36" s="25" t="s">
        <v>7</v>
      </c>
      <c r="L36" s="25"/>
      <c r="M36" s="5" t="s">
        <v>8</v>
      </c>
    </row>
    <row r="37" spans="1:13" ht="47.25" customHeight="1" x14ac:dyDescent="0.25">
      <c r="A37" s="30"/>
      <c r="B37" s="31" t="s">
        <v>62</v>
      </c>
      <c r="C37" s="32" t="s">
        <v>9</v>
      </c>
      <c r="D37" s="32"/>
      <c r="E37" s="31" t="s">
        <v>63</v>
      </c>
      <c r="F37" s="35" t="s">
        <v>9</v>
      </c>
      <c r="G37" s="33"/>
      <c r="H37" s="33" t="s">
        <v>10</v>
      </c>
      <c r="I37" s="34"/>
      <c r="J37" s="34"/>
      <c r="K37" s="33" t="s">
        <v>10</v>
      </c>
      <c r="L37" s="33"/>
      <c r="M37" s="33" t="s">
        <v>10</v>
      </c>
    </row>
    <row r="38" spans="1:13" ht="15" x14ac:dyDescent="0.25">
      <c r="A38" s="63" t="s">
        <v>11</v>
      </c>
      <c r="B38" s="64">
        <v>127</v>
      </c>
      <c r="C38" s="59"/>
      <c r="E38" s="65">
        <v>130</v>
      </c>
    </row>
    <row r="39" spans="1:13" ht="15" x14ac:dyDescent="0.25">
      <c r="A39" s="63" t="s">
        <v>12</v>
      </c>
      <c r="B39" s="64">
        <v>100</v>
      </c>
      <c r="C39" s="59"/>
      <c r="E39" s="65">
        <v>108.4</v>
      </c>
    </row>
    <row r="41" spans="1:13" ht="15" x14ac:dyDescent="0.25">
      <c r="A41" s="66" t="s">
        <v>76</v>
      </c>
      <c r="B41" s="67">
        <v>0.46259999999999996</v>
      </c>
      <c r="C41" s="94">
        <f>SQRT((B41*(1-B41))/$B$39)*TINV(0.05,$B$39)</f>
        <v>9.8920676666439722E-2</v>
      </c>
      <c r="E41" s="84">
        <v>0.50740000000000007</v>
      </c>
      <c r="F41" s="69">
        <f>SQRT((E41*(1-E41))/$E$39)*TINV(0.05,$E$39)</f>
        <v>9.5180823094121902E-2</v>
      </c>
      <c r="H41" s="45">
        <f>E41-B41</f>
        <v>4.4800000000000118E-2</v>
      </c>
      <c r="I41" s="39">
        <f>(((H41)^2)^0.5)</f>
        <v>4.4800000000000118E-2</v>
      </c>
      <c r="J41" s="39">
        <f>(((((1-B41)*B41)/B$39)+(((1-E41)*E41)/E$39))^0.5)*(TINV(0.05,B$39+E$39-1))</f>
        <v>0.13647186091250901</v>
      </c>
      <c r="K41" s="6" t="str">
        <f>IF(I41&gt;J41,"*"," ")</f>
        <v xml:space="preserve"> </v>
      </c>
      <c r="L41" s="41"/>
      <c r="M41" s="45">
        <f>(E41-B41)/B41</f>
        <v>9.6843925637700223E-2</v>
      </c>
    </row>
    <row r="42" spans="1:13" ht="15" x14ac:dyDescent="0.25">
      <c r="A42" s="66" t="s">
        <v>77</v>
      </c>
      <c r="B42" s="67">
        <v>0.53739999999999999</v>
      </c>
      <c r="C42" s="94">
        <f t="shared" ref="C42" si="14">SQRT((B42*(1-B42))/$B$39)*TINV(0.05,$B$39)</f>
        <v>9.8920676666439722E-2</v>
      </c>
      <c r="E42" s="84">
        <v>0.49259999999999998</v>
      </c>
      <c r="F42" s="69">
        <f t="shared" ref="F42" si="15">SQRT((E42*(1-E42))/$E$39)*TINV(0.05,$E$39)</f>
        <v>9.5180823094121916E-2</v>
      </c>
      <c r="H42" s="45">
        <f t="shared" ref="H42:H43" si="16">E42-B42</f>
        <v>-4.4800000000000006E-2</v>
      </c>
      <c r="I42" s="39">
        <f t="shared" ref="I42:I43" si="17">(((H42)^2)^0.5)</f>
        <v>4.4800000000000006E-2</v>
      </c>
      <c r="J42" s="39">
        <f t="shared" ref="J42" si="18">(((((1-B42)*B42)/B$39)+(((1-E42)*E42)/E$39))^0.5)*(TINV(0.05,B$39+E$39-1))</f>
        <v>0.13647186091250901</v>
      </c>
      <c r="K42" s="6" t="str">
        <f t="shared" ref="K42:K43" si="19">IF(I42&gt;J42,"*"," ")</f>
        <v xml:space="preserve"> </v>
      </c>
      <c r="L42" s="41"/>
      <c r="M42" s="45">
        <f t="shared" ref="M42" si="20">(E42-B42)/B42</f>
        <v>-8.3364346855228894E-2</v>
      </c>
    </row>
    <row r="43" spans="1:13" ht="15" x14ac:dyDescent="0.25">
      <c r="A43" s="70" t="s">
        <v>190</v>
      </c>
      <c r="B43" s="71">
        <v>0</v>
      </c>
      <c r="C43" s="96">
        <f>SQRT((B43*(1-B43))/$B$39)*TINV(0.05,$B$39)</f>
        <v>0</v>
      </c>
      <c r="D43" s="73"/>
      <c r="E43" s="88">
        <v>0</v>
      </c>
      <c r="F43" s="74">
        <f>SQRT((E43*(1-E43))/$E$39)*TINV(0.05,$E$39)</f>
        <v>0</v>
      </c>
      <c r="G43" s="73"/>
      <c r="H43" s="49">
        <f t="shared" si="16"/>
        <v>0</v>
      </c>
      <c r="I43" s="50">
        <f t="shared" si="17"/>
        <v>0</v>
      </c>
      <c r="J43" s="50">
        <f>(((((1-B43)*B43)/B$39)+(((1-E43)*E43)/E$39))^0.5)*(TINV(0.05,B$39+E$39-1))</f>
        <v>0</v>
      </c>
      <c r="K43" s="7" t="str">
        <f t="shared" si="19"/>
        <v xml:space="preserve"> </v>
      </c>
      <c r="L43" s="51"/>
      <c r="M43" s="123" t="s">
        <v>59</v>
      </c>
    </row>
    <row r="44" spans="1:13" ht="15" x14ac:dyDescent="0.25">
      <c r="A44" s="115"/>
      <c r="B44" s="116"/>
      <c r="C44" s="117"/>
      <c r="D44" s="118"/>
      <c r="E44" s="114"/>
      <c r="F44" s="69"/>
      <c r="G44" s="118"/>
      <c r="H44" s="46"/>
      <c r="I44" s="43"/>
      <c r="J44" s="43"/>
      <c r="K44" s="6"/>
      <c r="L44" s="44"/>
      <c r="M44" s="46"/>
    </row>
    <row r="45" spans="1:13" ht="15" x14ac:dyDescent="0.25">
      <c r="A45" s="62" t="s">
        <v>189</v>
      </c>
    </row>
    <row r="46" spans="1:13" ht="15" x14ac:dyDescent="0.25">
      <c r="A46" s="62" t="s">
        <v>81</v>
      </c>
    </row>
    <row r="47" spans="1:13" ht="15" x14ac:dyDescent="0.25">
      <c r="A47" s="62"/>
    </row>
    <row r="48" spans="1:13" ht="48" x14ac:dyDescent="0.25">
      <c r="A48" s="20"/>
      <c r="B48" s="21"/>
      <c r="C48" s="22"/>
      <c r="D48" s="22"/>
      <c r="E48" s="23"/>
      <c r="F48" s="27"/>
      <c r="G48" s="24"/>
      <c r="H48" s="25" t="s">
        <v>6</v>
      </c>
      <c r="I48" s="26" t="s">
        <v>19</v>
      </c>
      <c r="J48" s="26" t="s">
        <v>20</v>
      </c>
      <c r="K48" s="25" t="s">
        <v>7</v>
      </c>
      <c r="L48" s="25"/>
      <c r="M48" s="5" t="s">
        <v>8</v>
      </c>
    </row>
    <row r="49" spans="1:13" ht="47.25" customHeight="1" x14ac:dyDescent="0.25">
      <c r="A49" s="30"/>
      <c r="B49" s="31" t="s">
        <v>62</v>
      </c>
      <c r="C49" s="32" t="s">
        <v>9</v>
      </c>
      <c r="D49" s="32"/>
      <c r="E49" s="31" t="s">
        <v>63</v>
      </c>
      <c r="F49" s="35" t="s">
        <v>9</v>
      </c>
      <c r="G49" s="33"/>
      <c r="H49" s="33" t="s">
        <v>10</v>
      </c>
      <c r="I49" s="34"/>
      <c r="J49" s="34"/>
      <c r="K49" s="33" t="s">
        <v>10</v>
      </c>
      <c r="L49" s="33"/>
      <c r="M49" s="33" t="s">
        <v>10</v>
      </c>
    </row>
    <row r="50" spans="1:13" ht="15" x14ac:dyDescent="0.25">
      <c r="A50" s="63" t="s">
        <v>11</v>
      </c>
      <c r="B50" s="64">
        <v>466</v>
      </c>
      <c r="C50" s="59"/>
      <c r="E50" s="65">
        <v>426</v>
      </c>
    </row>
    <row r="51" spans="1:13" ht="15" x14ac:dyDescent="0.25">
      <c r="A51" s="63" t="s">
        <v>12</v>
      </c>
      <c r="B51" s="64">
        <v>388.3</v>
      </c>
      <c r="C51" s="59"/>
      <c r="E51" s="65">
        <v>352.1</v>
      </c>
    </row>
    <row r="53" spans="1:13" ht="15" x14ac:dyDescent="0.25">
      <c r="A53" s="66" t="s">
        <v>76</v>
      </c>
      <c r="B53" s="67">
        <v>0.47979999999999995</v>
      </c>
      <c r="C53" s="94">
        <f>SQRT((B53*(1-B53))/$B$51)*TINV(0.05,$B$51)</f>
        <v>4.9846711714245769E-2</v>
      </c>
      <c r="E53" s="84">
        <v>0.45429999999999998</v>
      </c>
      <c r="F53" s="69">
        <f>SQRT((E53*(1-E53))/$E$51)*TINV(0.05,$E$51)</f>
        <v>5.2186628786387967E-2</v>
      </c>
      <c r="H53" s="45">
        <f>E53-B53</f>
        <v>-2.5499999999999967E-2</v>
      </c>
      <c r="I53" s="39">
        <f>(((H53)^2)^0.5)</f>
        <v>2.5499999999999967E-2</v>
      </c>
      <c r="J53" s="39">
        <f>(((((1-B53)*B53)/B$51)+(((1-E53)*E53)/E$51))^0.5)*(TINV(0.05,B$51+E$51-1))</f>
        <v>7.2048285665635717E-2</v>
      </c>
      <c r="K53" s="6" t="str">
        <f>IF(I53&gt;J53,"*"," ")</f>
        <v xml:space="preserve"> </v>
      </c>
      <c r="L53" s="41"/>
      <c r="M53" s="45">
        <f>(E53-B53)/B53</f>
        <v>-5.3147144643601436E-2</v>
      </c>
    </row>
    <row r="54" spans="1:13" ht="15" x14ac:dyDescent="0.25">
      <c r="A54" s="66" t="s">
        <v>77</v>
      </c>
      <c r="B54" s="67">
        <v>0.51780000000000004</v>
      </c>
      <c r="C54" s="94">
        <f t="shared" ref="C54" si="21">SQRT((B54*(1-B54))/$B$51)*TINV(0.05,$B$51)</f>
        <v>4.9855817786631604E-2</v>
      </c>
      <c r="E54" s="84">
        <v>0.54179999999999995</v>
      </c>
      <c r="F54" s="69">
        <f t="shared" ref="F54" si="22">SQRT((E54*(1-E54))/$E$51)*TINV(0.05,$E$51)</f>
        <v>5.2222533861704237E-2</v>
      </c>
      <c r="H54" s="45">
        <f t="shared" ref="H54:H55" si="23">E54-B54</f>
        <v>2.399999999999991E-2</v>
      </c>
      <c r="I54" s="39">
        <f t="shared" ref="I54:I55" si="24">(((H54)^2)^0.5)</f>
        <v>2.399999999999991E-2</v>
      </c>
      <c r="J54" s="39">
        <f t="shared" ref="J54" si="25">(((((1-B54)*B54)/B$51)+(((1-E54)*E54)/E$51))^0.5)*(TINV(0.05,B$51+E$51-1))</f>
        <v>7.2080482673214305E-2</v>
      </c>
      <c r="K54" s="6" t="str">
        <f t="shared" ref="K54:K55" si="26">IF(I54&gt;J54,"*"," ")</f>
        <v xml:space="preserve"> </v>
      </c>
      <c r="L54" s="41"/>
      <c r="M54" s="45">
        <f t="shared" ref="M54:M55" si="27">(E54-B54)/B54</f>
        <v>4.6349942062572244E-2</v>
      </c>
    </row>
    <row r="55" spans="1:13" ht="15" x14ac:dyDescent="0.25">
      <c r="A55" s="70" t="s">
        <v>190</v>
      </c>
      <c r="B55" s="71">
        <v>2.3999999999999998E-3</v>
      </c>
      <c r="C55" s="96">
        <f>SQRT((B55*(1-B55))/$B$51)*TINV(0.05,$B$51)</f>
        <v>4.8820818855220662E-3</v>
      </c>
      <c r="D55" s="73"/>
      <c r="E55" s="88">
        <v>3.9000000000000003E-3</v>
      </c>
      <c r="F55" s="74">
        <f>SQRT((E55*(1-E55))/$E$51)*TINV(0.05,$E$51)</f>
        <v>6.5327294274548989E-3</v>
      </c>
      <c r="G55" s="73"/>
      <c r="H55" s="49">
        <f t="shared" si="23"/>
        <v>1.5000000000000005E-3</v>
      </c>
      <c r="I55" s="50">
        <f t="shared" si="24"/>
        <v>1.5000000000000005E-3</v>
      </c>
      <c r="J55" s="50">
        <f>(((((1-B55)*B55)/B$51)+(((1-E55)*E55)/E$51))^0.5)*(TINV(0.05,B$51+E$51-1))</f>
        <v>8.1416703460229656E-3</v>
      </c>
      <c r="K55" s="7" t="str">
        <f t="shared" si="26"/>
        <v xml:space="preserve"> </v>
      </c>
      <c r="L55" s="51"/>
      <c r="M55" s="49">
        <f t="shared" si="27"/>
        <v>0.62500000000000022</v>
      </c>
    </row>
    <row r="56" spans="1:13" ht="15" x14ac:dyDescent="0.25">
      <c r="A56" s="62"/>
    </row>
    <row r="57" spans="1:13" ht="15" x14ac:dyDescent="0.25">
      <c r="A57" s="77" t="s">
        <v>52</v>
      </c>
      <c r="B57" s="78"/>
      <c r="C57" s="98"/>
      <c r="D57" s="80"/>
      <c r="E57" s="81"/>
      <c r="F57" s="105"/>
      <c r="G57" s="83"/>
      <c r="H57" s="83"/>
      <c r="I57" s="83"/>
      <c r="J57" s="83"/>
      <c r="K57" s="83"/>
      <c r="L57" s="83"/>
      <c r="M57" s="83"/>
    </row>
    <row r="59" spans="1:13" ht="15" x14ac:dyDescent="0.25">
      <c r="A59" s="62" t="s">
        <v>189</v>
      </c>
    </row>
    <row r="60" spans="1:13" x14ac:dyDescent="0.3">
      <c r="A60" s="62" t="s">
        <v>83</v>
      </c>
    </row>
    <row r="62" spans="1:13" ht="48" x14ac:dyDescent="0.25">
      <c r="A62" s="20"/>
      <c r="B62" s="21"/>
      <c r="C62" s="22"/>
      <c r="D62" s="22"/>
      <c r="E62" s="23"/>
      <c r="F62" s="27"/>
      <c r="G62" s="24"/>
      <c r="H62" s="25" t="s">
        <v>6</v>
      </c>
      <c r="I62" s="26" t="s">
        <v>19</v>
      </c>
      <c r="J62" s="26" t="s">
        <v>20</v>
      </c>
      <c r="K62" s="25" t="s">
        <v>7</v>
      </c>
      <c r="L62" s="25"/>
      <c r="M62" s="5" t="s">
        <v>8</v>
      </c>
    </row>
    <row r="63" spans="1:13" ht="49.5" customHeight="1" x14ac:dyDescent="0.25">
      <c r="A63" s="30"/>
      <c r="B63" s="31" t="s">
        <v>62</v>
      </c>
      <c r="C63" s="32" t="s">
        <v>9</v>
      </c>
      <c r="D63" s="32"/>
      <c r="E63" s="31" t="s">
        <v>63</v>
      </c>
      <c r="F63" s="35" t="s">
        <v>9</v>
      </c>
      <c r="G63" s="33"/>
      <c r="H63" s="33" t="s">
        <v>10</v>
      </c>
      <c r="I63" s="34"/>
      <c r="J63" s="34"/>
      <c r="K63" s="33" t="s">
        <v>10</v>
      </c>
      <c r="L63" s="33"/>
      <c r="M63" s="33" t="s">
        <v>10</v>
      </c>
    </row>
    <row r="64" spans="1:13" ht="15" x14ac:dyDescent="0.25">
      <c r="A64" s="63" t="s">
        <v>11</v>
      </c>
      <c r="B64" s="86">
        <v>507</v>
      </c>
      <c r="C64" s="59"/>
      <c r="E64" s="65">
        <v>526</v>
      </c>
    </row>
    <row r="65" spans="1:13" ht="15" x14ac:dyDescent="0.25">
      <c r="A65" s="63" t="s">
        <v>12</v>
      </c>
      <c r="B65" s="86">
        <v>472.8</v>
      </c>
      <c r="C65" s="59"/>
      <c r="E65" s="65">
        <v>489.2</v>
      </c>
    </row>
    <row r="67" spans="1:13" ht="15" x14ac:dyDescent="0.25">
      <c r="A67" s="66" t="s">
        <v>76</v>
      </c>
      <c r="B67" s="67">
        <v>0.47850000000000004</v>
      </c>
      <c r="C67" s="94">
        <f>SQRT((B67*(1-B67))/$B$65)*TINV(0.05,$B$65)</f>
        <v>4.5143220656158722E-2</v>
      </c>
      <c r="E67" s="84">
        <v>0.48649999999999999</v>
      </c>
      <c r="F67" s="69">
        <f>SQRT((E67*(1-E67))/$E$65)*TINV(0.05,$E$65)</f>
        <v>4.4401000602769948E-2</v>
      </c>
      <c r="H67" s="45">
        <f>E67-B67</f>
        <v>7.9999999999999516E-3</v>
      </c>
      <c r="I67" s="39">
        <f>(((H67)^2)^0.5)</f>
        <v>7.9999999999999516E-3</v>
      </c>
      <c r="J67" s="39">
        <f>(((((1-B67)*B67)/B$65)+(((1-E67)*E67)/E$65))^0.5)*(TINV(0.05,B$65+E$65-1))</f>
        <v>6.323955921546999E-2</v>
      </c>
      <c r="K67" s="6" t="str">
        <f>IF(I67&gt;J67,"*"," ")</f>
        <v xml:space="preserve"> </v>
      </c>
      <c r="L67" s="41"/>
      <c r="M67" s="45">
        <f>(E67-B67)/B67</f>
        <v>1.6718913270637306E-2</v>
      </c>
    </row>
    <row r="68" spans="1:13" ht="15" x14ac:dyDescent="0.25">
      <c r="A68" s="66" t="s">
        <v>77</v>
      </c>
      <c r="B68" s="67">
        <v>0.51340000000000008</v>
      </c>
      <c r="C68" s="94">
        <f t="shared" ref="C68" si="28">SQRT((B68*(1-B68))/$B$65)*TINV(0.05,$B$65)</f>
        <v>4.5168783772062834E-2</v>
      </c>
      <c r="E68" s="84">
        <v>0.50590000000000002</v>
      </c>
      <c r="F68" s="69">
        <f t="shared" ref="F68" si="29">SQRT((E68*(1-E68))/$E$65)*TINV(0.05,$E$65)</f>
        <v>4.4414101188889471E-2</v>
      </c>
      <c r="H68" s="45">
        <f t="shared" ref="H68:H69" si="30">E68-B68</f>
        <v>-7.5000000000000622E-3</v>
      </c>
      <c r="I68" s="39">
        <f t="shared" ref="I68:I69" si="31">(((H68)^2)^0.5)</f>
        <v>7.5000000000000622E-3</v>
      </c>
      <c r="J68" s="39">
        <f t="shared" ref="J68" si="32">(((((1-B68)*B68)/B$65)+(((1-E68)*E68)/E$65))^0.5)*(TINV(0.05,B$65+E$65-1))</f>
        <v>6.3266935891467382E-2</v>
      </c>
      <c r="K68" s="6" t="str">
        <f t="shared" ref="K68:K69" si="33">IF(I68&gt;J68,"*"," ")</f>
        <v xml:space="preserve"> </v>
      </c>
      <c r="L68" s="41"/>
      <c r="M68" s="45">
        <f t="shared" ref="M68:M69" si="34">(E68-B68)/B68</f>
        <v>-1.460849240358407E-2</v>
      </c>
    </row>
    <row r="69" spans="1:13" ht="15" x14ac:dyDescent="0.25">
      <c r="A69" s="70" t="s">
        <v>190</v>
      </c>
      <c r="B69" s="71">
        <v>8.1000000000000013E-3</v>
      </c>
      <c r="C69" s="96">
        <f>SQRT((B69*(1-B69))/$B$65)*TINV(0.05,$B$65)</f>
        <v>8.1002955855620749E-3</v>
      </c>
      <c r="D69" s="73"/>
      <c r="E69" s="88">
        <v>7.7000000000000002E-3</v>
      </c>
      <c r="F69" s="74">
        <f>SQRT((E69*(1-E69))/$E$65)*TINV(0.05,$E$65)</f>
        <v>7.7651163832714292E-3</v>
      </c>
      <c r="G69" s="73"/>
      <c r="H69" s="49">
        <f t="shared" si="30"/>
        <v>-4.0000000000000105E-4</v>
      </c>
      <c r="I69" s="50">
        <f t="shared" si="31"/>
        <v>4.0000000000000105E-4</v>
      </c>
      <c r="J69" s="50">
        <f>(((((1-B69)*B69)/B$65)+(((1-E69)*E69)/E$65))^0.5)*(TINV(0.05,B$65+E$65-1))</f>
        <v>1.1206864064763766E-2</v>
      </c>
      <c r="K69" s="7" t="str">
        <f t="shared" si="33"/>
        <v xml:space="preserve"> </v>
      </c>
      <c r="L69" s="51"/>
      <c r="M69" s="49">
        <f t="shared" si="34"/>
        <v>-4.9382716049382838E-2</v>
      </c>
    </row>
    <row r="71" spans="1:13" ht="15" x14ac:dyDescent="0.25">
      <c r="A71" s="62" t="s">
        <v>189</v>
      </c>
    </row>
    <row r="72" spans="1:13" x14ac:dyDescent="0.3">
      <c r="A72" s="62" t="s">
        <v>84</v>
      </c>
    </row>
    <row r="74" spans="1:13" ht="48" x14ac:dyDescent="0.25">
      <c r="A74" s="20"/>
      <c r="B74" s="21"/>
      <c r="C74" s="22"/>
      <c r="D74" s="22"/>
      <c r="E74" s="23"/>
      <c r="F74" s="27"/>
      <c r="G74" s="24"/>
      <c r="H74" s="25" t="s">
        <v>6</v>
      </c>
      <c r="I74" s="26" t="s">
        <v>19</v>
      </c>
      <c r="J74" s="26" t="s">
        <v>20</v>
      </c>
      <c r="K74" s="25" t="s">
        <v>7</v>
      </c>
      <c r="L74" s="25"/>
      <c r="M74" s="5" t="s">
        <v>8</v>
      </c>
    </row>
    <row r="75" spans="1:13" ht="40.5" customHeight="1" x14ac:dyDescent="0.25">
      <c r="A75" s="30"/>
      <c r="B75" s="31" t="s">
        <v>62</v>
      </c>
      <c r="C75" s="32" t="s">
        <v>9</v>
      </c>
      <c r="D75" s="32"/>
      <c r="E75" s="31" t="s">
        <v>63</v>
      </c>
      <c r="F75" s="35" t="s">
        <v>9</v>
      </c>
      <c r="G75" s="33"/>
      <c r="H75" s="33" t="s">
        <v>10</v>
      </c>
      <c r="I75" s="34"/>
      <c r="J75" s="34"/>
      <c r="K75" s="33" t="s">
        <v>10</v>
      </c>
      <c r="L75" s="33"/>
      <c r="M75" s="33" t="s">
        <v>10</v>
      </c>
    </row>
    <row r="76" spans="1:13" ht="15" x14ac:dyDescent="0.25">
      <c r="A76" s="63" t="s">
        <v>11</v>
      </c>
      <c r="B76" s="86">
        <v>457</v>
      </c>
      <c r="C76" s="59"/>
      <c r="E76" s="65">
        <v>422</v>
      </c>
    </row>
    <row r="77" spans="1:13" ht="15" x14ac:dyDescent="0.25">
      <c r="A77" s="63" t="s">
        <v>12</v>
      </c>
      <c r="B77" s="86">
        <v>405.3</v>
      </c>
      <c r="C77" s="59"/>
      <c r="E77" s="65">
        <v>374.8</v>
      </c>
    </row>
    <row r="79" spans="1:13" ht="15" x14ac:dyDescent="0.25">
      <c r="A79" s="66" t="s">
        <v>76</v>
      </c>
      <c r="B79" s="67">
        <v>0.57389999999999997</v>
      </c>
      <c r="C79" s="94">
        <f>SQRT((B79*(1-B79))/$B$77*TINV(0.05,$B$77))</f>
        <v>3.4439712456500189E-2</v>
      </c>
      <c r="E79" s="84">
        <v>0.54849999999999999</v>
      </c>
      <c r="F79" s="69">
        <f>SQRT((E79*(1-E79))/$E$77)*TINV(0.05,$E$77)</f>
        <v>5.0544416267210485E-2</v>
      </c>
      <c r="H79" s="45">
        <f>E79-B79</f>
        <v>-2.5399999999999978E-2</v>
      </c>
      <c r="I79" s="39">
        <f>(((H79)^2)^0.5)</f>
        <v>2.5399999999999978E-2</v>
      </c>
      <c r="J79" s="39">
        <f>(((((1-B79)*B79)/B$77)+(((1-E79)*E79)/E$77))^0.5)*(TINV(0.05,B$77+E$77-1))</f>
        <v>6.9793329123019734E-2</v>
      </c>
      <c r="K79" s="6" t="str">
        <f>IF(I79&gt;J79,"*"," ")</f>
        <v xml:space="preserve"> </v>
      </c>
      <c r="L79" s="41"/>
      <c r="M79" s="45">
        <f>(E79-B79)/B79</f>
        <v>-4.4258581634431048E-2</v>
      </c>
    </row>
    <row r="80" spans="1:13" ht="15" x14ac:dyDescent="0.25">
      <c r="A80" s="66" t="s">
        <v>77</v>
      </c>
      <c r="B80" s="67">
        <v>0.41899999999999998</v>
      </c>
      <c r="C80" s="94">
        <f t="shared" ref="C80" si="35">SQRT((B80*(1-B80))/$B$77*TINV(0.05,$B$77))</f>
        <v>3.4362180515998798E-2</v>
      </c>
      <c r="E80" s="84">
        <v>0.44689999999999996</v>
      </c>
      <c r="F80" s="69">
        <f t="shared" ref="F80" si="36">SQRT((E80*(1-E80))/$E$77)*TINV(0.05,$E$77)</f>
        <v>5.049670011803882E-2</v>
      </c>
      <c r="H80" s="45">
        <f t="shared" ref="H80:H81" si="37">E80-B80</f>
        <v>2.789999999999998E-2</v>
      </c>
      <c r="I80" s="39">
        <f t="shared" ref="I80:I81" si="38">(((H80)^2)^0.5)</f>
        <v>2.789999999999998E-2</v>
      </c>
      <c r="J80" s="39">
        <f t="shared" ref="J80" si="39">(((((1-B80)*B80)/B$77)+(((1-E80)*E80)/E$77))^0.5)*(TINV(0.05,B$77+E$77-1))</f>
        <v>6.9683910523001061E-2</v>
      </c>
      <c r="K80" s="6"/>
      <c r="L80" s="41"/>
      <c r="M80" s="45">
        <f t="shared" ref="M80:M81" si="40">(E80-B80)/B80</f>
        <v>6.6587112171837659E-2</v>
      </c>
    </row>
    <row r="81" spans="1:13" ht="15" x14ac:dyDescent="0.25">
      <c r="A81" s="70" t="s">
        <v>190</v>
      </c>
      <c r="B81" s="71">
        <v>7.0999999999999995E-3</v>
      </c>
      <c r="C81" s="96">
        <f>SQRT((B81*(1-B81))/$B$77*TINV(0.05,$B$77))</f>
        <v>5.8474641383713397E-3</v>
      </c>
      <c r="D81" s="73"/>
      <c r="E81" s="88">
        <v>4.5999999999999999E-3</v>
      </c>
      <c r="F81" s="74">
        <f>SQRT((E81*(1-E81))/$E$77)*TINV(0.05,$E$77)</f>
        <v>6.8728003168158861E-3</v>
      </c>
      <c r="G81" s="73"/>
      <c r="H81" s="49">
        <f t="shared" si="37"/>
        <v>-2.4999999999999996E-3</v>
      </c>
      <c r="I81" s="50">
        <f t="shared" si="38"/>
        <v>2.4999999999999996E-3</v>
      </c>
      <c r="J81" s="50">
        <f>(((((1-B81)*B81)/B$77)+(((1-E81)*E81)/E$77))^0.5)*(TINV(0.05,B$77+E$77-1))</f>
        <v>1.0681802346949888E-2</v>
      </c>
      <c r="K81" s="7" t="str">
        <f t="shared" ref="K81" si="41">IF(I81&gt;J81,"*"," ")</f>
        <v xml:space="preserve"> </v>
      </c>
      <c r="L81" s="51"/>
      <c r="M81" s="49">
        <f t="shared" si="40"/>
        <v>-0.352112676056338</v>
      </c>
    </row>
    <row r="83" spans="1:13" ht="15" x14ac:dyDescent="0.25">
      <c r="A83" s="62" t="s">
        <v>189</v>
      </c>
    </row>
    <row r="84" spans="1:13" x14ac:dyDescent="0.3">
      <c r="A84" s="62" t="s">
        <v>85</v>
      </c>
    </row>
    <row r="86" spans="1:13" ht="48" x14ac:dyDescent="0.25">
      <c r="A86" s="20"/>
      <c r="B86" s="21"/>
      <c r="C86" s="22"/>
      <c r="D86" s="22"/>
      <c r="E86" s="23"/>
      <c r="F86" s="27"/>
      <c r="G86" s="24"/>
      <c r="H86" s="25" t="s">
        <v>6</v>
      </c>
      <c r="I86" s="26" t="s">
        <v>19</v>
      </c>
      <c r="J86" s="26" t="s">
        <v>20</v>
      </c>
      <c r="K86" s="25" t="s">
        <v>7</v>
      </c>
      <c r="L86" s="25"/>
      <c r="M86" s="5" t="s">
        <v>8</v>
      </c>
    </row>
    <row r="87" spans="1:13" ht="43.5" customHeight="1" x14ac:dyDescent="0.25">
      <c r="A87" s="30"/>
      <c r="B87" s="31" t="s">
        <v>62</v>
      </c>
      <c r="C87" s="32" t="s">
        <v>9</v>
      </c>
      <c r="D87" s="32"/>
      <c r="E87" s="31" t="s">
        <v>63</v>
      </c>
      <c r="F87" s="35" t="s">
        <v>9</v>
      </c>
      <c r="G87" s="33"/>
      <c r="H87" s="33" t="s">
        <v>10</v>
      </c>
      <c r="I87" s="34"/>
      <c r="J87" s="34"/>
      <c r="K87" s="33" t="s">
        <v>10</v>
      </c>
      <c r="L87" s="33"/>
      <c r="M87" s="33" t="s">
        <v>10</v>
      </c>
    </row>
    <row r="88" spans="1:13" ht="15" x14ac:dyDescent="0.25">
      <c r="A88" s="63" t="s">
        <v>11</v>
      </c>
      <c r="B88" s="86">
        <v>196</v>
      </c>
      <c r="C88" s="59"/>
      <c r="E88" s="65">
        <v>191</v>
      </c>
    </row>
    <row r="89" spans="1:13" ht="15" x14ac:dyDescent="0.25">
      <c r="A89" s="63" t="s">
        <v>12</v>
      </c>
      <c r="B89" s="86">
        <v>190.5</v>
      </c>
      <c r="C89" s="59"/>
      <c r="E89" s="65">
        <v>185.4</v>
      </c>
    </row>
    <row r="91" spans="1:13" ht="15" x14ac:dyDescent="0.25">
      <c r="A91" s="66" t="s">
        <v>76</v>
      </c>
      <c r="B91" s="67">
        <v>0.67019999999999991</v>
      </c>
      <c r="C91" s="94">
        <f>SQRT((B91*(1-B91))/$B$89*TINV(0.05,$B$89))</f>
        <v>4.7840053405404474E-2</v>
      </c>
      <c r="E91" s="84">
        <v>0.65349999999999997</v>
      </c>
      <c r="F91" s="119">
        <f>SQRT((E91*(1-E91))/$E$89)*TINV(0.05,$E$89)</f>
        <v>6.8947418087265663E-2</v>
      </c>
      <c r="H91" s="45">
        <f>E91-B91</f>
        <v>-1.6699999999999937E-2</v>
      </c>
      <c r="I91" s="39">
        <f>(((H91)^2)^0.5)</f>
        <v>1.6699999999999937E-2</v>
      </c>
      <c r="J91" s="39">
        <f>(((((1-B91)*B91)/B$89)+(((1-E91)*E91)/E$89))^0.5)*(TINV(0.05,B$89+E$89-1))</f>
        <v>9.5960389740375671E-2</v>
      </c>
      <c r="K91" s="6" t="str">
        <f>IF(I91&gt;J91,"*"," ")</f>
        <v xml:space="preserve"> </v>
      </c>
      <c r="L91" s="41"/>
      <c r="M91" s="45">
        <f>(E91-B91)/B91</f>
        <v>-2.4917934944792507E-2</v>
      </c>
    </row>
    <row r="92" spans="1:13" ht="15" x14ac:dyDescent="0.25">
      <c r="A92" s="66" t="s">
        <v>77</v>
      </c>
      <c r="B92" s="67">
        <v>0.32439999999999997</v>
      </c>
      <c r="C92" s="94">
        <f t="shared" ref="C92" si="42">SQRT((B92*(1-B92))/$B$89*TINV(0.05,$B$89))</f>
        <v>4.7637543857416788E-2</v>
      </c>
      <c r="E92" s="84">
        <v>0.34649999999999997</v>
      </c>
      <c r="F92" s="119">
        <f t="shared" ref="F92" si="43">SQRT((E92*(1-E92))/$E$89)*TINV(0.05,$E$89)</f>
        <v>6.8947418087265649E-2</v>
      </c>
      <c r="H92" s="45">
        <f t="shared" ref="H92:H93" si="44">E92-B92</f>
        <v>2.2100000000000009E-2</v>
      </c>
      <c r="I92" s="39">
        <f t="shared" ref="I92:I93" si="45">(((H92)^2)^0.5)</f>
        <v>2.2100000000000009E-2</v>
      </c>
      <c r="J92" s="39">
        <f t="shared" ref="J92" si="46">(((((1-B92)*B92)/B$89)+(((1-E92)*E92)/E$89))^0.5)*(TINV(0.05,B$89+E$89-1))</f>
        <v>9.5762710578212784E-2</v>
      </c>
      <c r="K92" s="6" t="str">
        <f t="shared" ref="K92:K93" si="47">IF(I92&gt;J92,"*"," ")</f>
        <v xml:space="preserve"> </v>
      </c>
      <c r="L92" s="41"/>
      <c r="M92" s="45">
        <f t="shared" ref="M92:M93" si="48">(E92-B92)/B92</f>
        <v>6.8125770653514217E-2</v>
      </c>
    </row>
    <row r="93" spans="1:13" ht="15" x14ac:dyDescent="0.25">
      <c r="A93" s="70" t="s">
        <v>190</v>
      </c>
      <c r="B93" s="71">
        <v>5.4000000000000003E-3</v>
      </c>
      <c r="C93" s="96">
        <f>SQRT((B93*(1-B93))/$B$89*TINV(0.05,$B$89))</f>
        <v>7.4573620060543848E-3</v>
      </c>
      <c r="D93" s="73"/>
      <c r="E93" s="88">
        <v>0</v>
      </c>
      <c r="F93" s="120">
        <f>SQRT((E93*(1-E93))/$E$89)*TINV(0.05,$E$89)</f>
        <v>0</v>
      </c>
      <c r="G93" s="73"/>
      <c r="H93" s="49">
        <f t="shared" si="44"/>
        <v>-5.4000000000000003E-3</v>
      </c>
      <c r="I93" s="50">
        <f t="shared" si="45"/>
        <v>5.4000000000000003E-3</v>
      </c>
      <c r="J93" s="50">
        <f>(((((1-B93)*B93)/B$89)+(((1-E93)*E93)/E$89))^0.5)*(TINV(0.05,B$89+E$89-1))</f>
        <v>1.0440694793099174E-2</v>
      </c>
      <c r="K93" s="7" t="str">
        <f t="shared" si="47"/>
        <v xml:space="preserve"> </v>
      </c>
      <c r="L93" s="51"/>
      <c r="M93" s="49">
        <f t="shared" si="48"/>
        <v>-1</v>
      </c>
    </row>
    <row r="95" spans="1:13" ht="15" x14ac:dyDescent="0.25">
      <c r="A95" s="77" t="s">
        <v>24</v>
      </c>
      <c r="B95" s="78"/>
      <c r="C95" s="98"/>
      <c r="D95" s="80"/>
      <c r="E95" s="81"/>
      <c r="F95" s="105"/>
      <c r="G95" s="83"/>
      <c r="H95" s="83"/>
      <c r="I95" s="83"/>
      <c r="J95" s="83"/>
      <c r="K95" s="83"/>
      <c r="L95" s="83"/>
      <c r="M95" s="83"/>
    </row>
    <row r="96" spans="1:13" ht="15" x14ac:dyDescent="0.25">
      <c r="A96" s="11"/>
    </row>
    <row r="97" spans="1:13" ht="15" x14ac:dyDescent="0.25">
      <c r="A97" s="62" t="s">
        <v>189</v>
      </c>
    </row>
    <row r="98" spans="1:13" ht="15" x14ac:dyDescent="0.25">
      <c r="A98" s="62" t="s">
        <v>22</v>
      </c>
    </row>
    <row r="100" spans="1:13" ht="48" x14ac:dyDescent="0.25">
      <c r="A100" s="20"/>
      <c r="B100" s="21"/>
      <c r="C100" s="22"/>
      <c r="D100" s="22"/>
      <c r="E100" s="23"/>
      <c r="F100" s="27"/>
      <c r="G100" s="24"/>
      <c r="H100" s="25" t="s">
        <v>6</v>
      </c>
      <c r="I100" s="26" t="s">
        <v>19</v>
      </c>
      <c r="J100" s="26" t="s">
        <v>20</v>
      </c>
      <c r="K100" s="25" t="s">
        <v>7</v>
      </c>
      <c r="L100" s="25"/>
      <c r="M100" s="5" t="s">
        <v>8</v>
      </c>
    </row>
    <row r="101" spans="1:13" ht="41.25" customHeight="1" x14ac:dyDescent="0.25">
      <c r="A101" s="30"/>
      <c r="B101" s="31" t="s">
        <v>62</v>
      </c>
      <c r="C101" s="32" t="s">
        <v>9</v>
      </c>
      <c r="D101" s="32"/>
      <c r="E101" s="31" t="s">
        <v>63</v>
      </c>
      <c r="F101" s="35" t="s">
        <v>9</v>
      </c>
      <c r="G101" s="33"/>
      <c r="H101" s="33" t="s">
        <v>10</v>
      </c>
      <c r="I101" s="34"/>
      <c r="J101" s="34"/>
      <c r="K101" s="33" t="s">
        <v>10</v>
      </c>
      <c r="L101" s="33"/>
      <c r="M101" s="33" t="s">
        <v>10</v>
      </c>
    </row>
    <row r="102" spans="1:13" ht="15" x14ac:dyDescent="0.25">
      <c r="A102" s="63" t="s">
        <v>11</v>
      </c>
      <c r="B102" s="100">
        <v>213</v>
      </c>
      <c r="E102" s="65">
        <v>201</v>
      </c>
    </row>
    <row r="103" spans="1:13" ht="15" x14ac:dyDescent="0.25">
      <c r="A103" s="63" t="s">
        <v>12</v>
      </c>
      <c r="B103" s="100">
        <v>171.7</v>
      </c>
      <c r="E103" s="65">
        <v>160.4</v>
      </c>
    </row>
    <row r="104" spans="1:13" ht="15" x14ac:dyDescent="0.25">
      <c r="B104" s="89"/>
    </row>
    <row r="105" spans="1:13" ht="15" x14ac:dyDescent="0.25">
      <c r="A105" s="66" t="s">
        <v>76</v>
      </c>
      <c r="B105" s="67">
        <v>0.56969999999999998</v>
      </c>
      <c r="C105" s="94">
        <f>SQRT((B105*(1-B105))/$B$103)*TINV(0.05,$B$103)</f>
        <v>7.458581724412483E-2</v>
      </c>
      <c r="E105" s="84">
        <v>0.55349999999999999</v>
      </c>
      <c r="F105" s="69">
        <f>SQRT((E105*(1-E105))/$E$103)*TINV(0.05,$E$103)</f>
        <v>7.7519830619544261E-2</v>
      </c>
      <c r="H105" s="45">
        <f>E105-B105</f>
        <v>-1.6199999999999992E-2</v>
      </c>
      <c r="I105" s="39">
        <f>(((H105)^2)^0.5)</f>
        <v>1.6199999999999992E-2</v>
      </c>
      <c r="J105" s="39">
        <f>(((((1-B105)*B105)/B$103)+(((1-E105)*E105)/E$103))^0.5)*(TINV(0.05,B$103+E$103-1))</f>
        <v>0.10717833061313566</v>
      </c>
      <c r="K105" s="6" t="str">
        <f>IF(I105&gt;J105,"*"," ")</f>
        <v xml:space="preserve"> </v>
      </c>
      <c r="L105" s="41"/>
      <c r="M105" s="45">
        <f>(E105-B105)/B105</f>
        <v>-2.843601895734596E-2</v>
      </c>
    </row>
    <row r="106" spans="1:13" ht="15" x14ac:dyDescent="0.25">
      <c r="A106" s="66" t="s">
        <v>77</v>
      </c>
      <c r="B106" s="67">
        <v>0.41810000000000003</v>
      </c>
      <c r="C106" s="94">
        <f>SQRT((B106*(1-B106))/$B$103)*TINV(0.05,$B$103)</f>
        <v>7.4303921054704222E-2</v>
      </c>
      <c r="E106" s="84">
        <v>0.442</v>
      </c>
      <c r="F106" s="69">
        <f>SQRT((E106*(1-E106))/$E$103)*TINV(0.05,$E$103)</f>
        <v>7.7441098542071721E-2</v>
      </c>
      <c r="H106" s="45">
        <f t="shared" ref="H106:H107" si="49">E106-B106</f>
        <v>2.3899999999999977E-2</v>
      </c>
      <c r="I106" s="39">
        <f t="shared" ref="I106:I107" si="50">(((H106)^2)^0.5)</f>
        <v>2.3899999999999977E-2</v>
      </c>
      <c r="J106" s="39">
        <f>(((((1-B106)*B106)/B$103)+(((1-E106)*E106)/E$103))^0.5)*(TINV(0.05,B$103+E$103-1))</f>
        <v>0.10692710562821828</v>
      </c>
      <c r="K106" s="6" t="str">
        <f t="shared" ref="K106:K107" si="51">IF(I106&gt;J106,"*"," ")</f>
        <v xml:space="preserve"> </v>
      </c>
      <c r="L106" s="41"/>
      <c r="M106" s="45">
        <f t="shared" ref="M106:M107" si="52">(E106-B106)/B106</f>
        <v>5.7163358048313739E-2</v>
      </c>
    </row>
    <row r="107" spans="1:13" ht="15" x14ac:dyDescent="0.25">
      <c r="A107" s="70" t="s">
        <v>190</v>
      </c>
      <c r="B107" s="71">
        <v>1.23E-2</v>
      </c>
      <c r="C107" s="96">
        <f>SQRT((B107*(1-B107))/$B$103)*TINV(0.05,$B$103)</f>
        <v>1.6603993417413893E-2</v>
      </c>
      <c r="D107" s="73"/>
      <c r="E107" s="88">
        <v>4.4000000000000003E-3</v>
      </c>
      <c r="F107" s="74">
        <f>SQRT((E107*(1-E107))/$E$103)*TINV(0.05,$E$103)</f>
        <v>1.0320768889410668E-2</v>
      </c>
      <c r="G107" s="73"/>
      <c r="H107" s="49">
        <f t="shared" si="49"/>
        <v>-7.9000000000000008E-3</v>
      </c>
      <c r="I107" s="50">
        <f t="shared" si="50"/>
        <v>7.9000000000000008E-3</v>
      </c>
      <c r="J107" s="50">
        <f>(((((1-B107)*B107)/B$103)+(((1-E107)*E107)/E$103))^0.5)*(TINV(0.05,B$103+E$103-1))</f>
        <v>1.9480431956854317E-2</v>
      </c>
      <c r="K107" s="7" t="str">
        <f t="shared" si="51"/>
        <v xml:space="preserve"> </v>
      </c>
      <c r="L107" s="51"/>
      <c r="M107" s="49">
        <f t="shared" si="52"/>
        <v>-0.64227642276422769</v>
      </c>
    </row>
    <row r="109" spans="1:13" ht="15" x14ac:dyDescent="0.25">
      <c r="A109" s="62" t="s">
        <v>189</v>
      </c>
    </row>
    <row r="110" spans="1:13" ht="15" x14ac:dyDescent="0.25">
      <c r="A110" s="62" t="s">
        <v>23</v>
      </c>
    </row>
    <row r="112" spans="1:13" ht="48" x14ac:dyDescent="0.25">
      <c r="A112" s="20"/>
      <c r="B112" s="21"/>
      <c r="C112" s="22"/>
      <c r="D112" s="22"/>
      <c r="E112" s="23"/>
      <c r="F112" s="27"/>
      <c r="G112" s="24"/>
      <c r="H112" s="25" t="s">
        <v>6</v>
      </c>
      <c r="I112" s="26" t="s">
        <v>19</v>
      </c>
      <c r="J112" s="26" t="s">
        <v>20</v>
      </c>
      <c r="K112" s="25" t="s">
        <v>7</v>
      </c>
      <c r="L112" s="25"/>
      <c r="M112" s="5" t="s">
        <v>8</v>
      </c>
    </row>
    <row r="113" spans="1:13" ht="40.5" customHeight="1" x14ac:dyDescent="0.25">
      <c r="A113" s="30"/>
      <c r="B113" s="31" t="s">
        <v>62</v>
      </c>
      <c r="C113" s="32" t="s">
        <v>9</v>
      </c>
      <c r="D113" s="32"/>
      <c r="E113" s="31" t="s">
        <v>63</v>
      </c>
      <c r="F113" s="35" t="s">
        <v>9</v>
      </c>
      <c r="G113" s="33"/>
      <c r="H113" s="33" t="s">
        <v>10</v>
      </c>
      <c r="I113" s="34"/>
      <c r="J113" s="34"/>
      <c r="K113" s="33" t="s">
        <v>10</v>
      </c>
      <c r="L113" s="33"/>
      <c r="M113" s="33" t="s">
        <v>10</v>
      </c>
    </row>
    <row r="114" spans="1:13" ht="15" x14ac:dyDescent="0.25">
      <c r="A114" s="63" t="s">
        <v>11</v>
      </c>
      <c r="B114" s="100">
        <v>309</v>
      </c>
      <c r="E114" s="65">
        <v>285</v>
      </c>
    </row>
    <row r="115" spans="1:13" ht="15" x14ac:dyDescent="0.25">
      <c r="A115" s="63" t="s">
        <v>12</v>
      </c>
      <c r="B115" s="100">
        <v>254.5</v>
      </c>
      <c r="E115" s="65">
        <v>226.5</v>
      </c>
    </row>
    <row r="116" spans="1:13" ht="15" x14ac:dyDescent="0.25">
      <c r="B116" s="89"/>
    </row>
    <row r="117" spans="1:13" ht="15" x14ac:dyDescent="0.25">
      <c r="A117" s="66" t="s">
        <v>76</v>
      </c>
      <c r="B117" s="67">
        <v>0.49090000000000006</v>
      </c>
      <c r="C117" s="94">
        <f>SQRT((B117*(1-B117))/$B$115)*TINV(0.05,$B$115)</f>
        <v>6.1712982559038773E-2</v>
      </c>
      <c r="E117" s="84">
        <v>0.43920000000000003</v>
      </c>
      <c r="F117" s="69">
        <f>SQRT((E117*(1-E117))/$E$115)*TINV(0.05,$E$115)</f>
        <v>6.4980206038846966E-2</v>
      </c>
      <c r="H117" s="45">
        <f>E117-B117</f>
        <v>-5.1700000000000024E-2</v>
      </c>
      <c r="I117" s="39">
        <f>(((H117)^2)^0.5)</f>
        <v>5.1700000000000024E-2</v>
      </c>
      <c r="J117" s="39">
        <f>(((((1-B117)*B117)/B$115)+(((1-E117)*E117)/E$115))^0.5)*(TINV(0.05,B$115+E$115-1))</f>
        <v>8.9385974416806402E-2</v>
      </c>
      <c r="K117" s="6" t="str">
        <f>IF(I117&gt;J117,"*"," ")</f>
        <v xml:space="preserve"> </v>
      </c>
      <c r="L117" s="41"/>
      <c r="M117" s="45">
        <f>(E117-B117)/B117</f>
        <v>-0.10531676512528014</v>
      </c>
    </row>
    <row r="118" spans="1:13" ht="15" x14ac:dyDescent="0.25">
      <c r="A118" s="66" t="s">
        <v>77</v>
      </c>
      <c r="B118" s="67">
        <v>0.49299999999999999</v>
      </c>
      <c r="C118" s="94">
        <f>SQRT((B118*(1-B118))/$B$115)*TINV(0.05,$B$115)</f>
        <v>6.1717156832478338E-2</v>
      </c>
      <c r="E118" s="84">
        <v>0.55359999999999998</v>
      </c>
      <c r="F118" s="69">
        <f>SQRT((E118*(1-E118))/$E$115)*TINV(0.05,$E$115)</f>
        <v>6.5088767739703013E-2</v>
      </c>
      <c r="H118" s="45">
        <f t="shared" ref="H118:H119" si="53">E118-B118</f>
        <v>6.0599999999999987E-2</v>
      </c>
      <c r="I118" s="39">
        <f t="shared" ref="I118:I119" si="54">(((H118)^2)^0.5)</f>
        <v>6.0599999999999987E-2</v>
      </c>
      <c r="J118" s="39">
        <f>(((((1-B118)*B118)/B$115)+(((1-E118)*E118)/E$115))^0.5)*(TINV(0.05,B$115+E$115-1))</f>
        <v>8.9467344522297876E-2</v>
      </c>
      <c r="K118" s="6" t="str">
        <f t="shared" ref="K118:K119" si="55">IF(I118&gt;J118,"*"," ")</f>
        <v xml:space="preserve"> </v>
      </c>
      <c r="L118" s="41"/>
      <c r="M118" s="45">
        <f t="shared" ref="M118:M119" si="56">(E118-B118)/B118</f>
        <v>0.12292089249492898</v>
      </c>
    </row>
    <row r="119" spans="1:13" ht="15" x14ac:dyDescent="0.25">
      <c r="A119" s="70" t="s">
        <v>190</v>
      </c>
      <c r="B119" s="71">
        <v>1.61E-2</v>
      </c>
      <c r="C119" s="96">
        <f>SQRT((B119*(1-B119))/$B$115)*TINV(0.05,$B$115)</f>
        <v>1.553699013182374E-2</v>
      </c>
      <c r="D119" s="73"/>
      <c r="E119" s="88">
        <v>7.1999999999999998E-3</v>
      </c>
      <c r="F119" s="74">
        <f>SQRT((E119*(1-E119))/$E$115)*TINV(0.05,$E$115)</f>
        <v>1.1069883448101411E-2</v>
      </c>
      <c r="G119" s="73"/>
      <c r="H119" s="49">
        <f t="shared" si="53"/>
        <v>-8.8999999999999999E-3</v>
      </c>
      <c r="I119" s="50">
        <f t="shared" si="54"/>
        <v>8.8999999999999999E-3</v>
      </c>
      <c r="J119" s="50">
        <f>(((((1-B119)*B119)/B$115)+(((1-E119)*E119)/E$115))^0.5)*(TINV(0.05,B$115+E$115-1))</f>
        <v>1.9030516572792859E-2</v>
      </c>
      <c r="K119" s="7" t="str">
        <f t="shared" si="55"/>
        <v xml:space="preserve"> </v>
      </c>
      <c r="L119" s="51"/>
      <c r="M119" s="49">
        <f t="shared" si="56"/>
        <v>-0.55279503105590067</v>
      </c>
    </row>
    <row r="121" spans="1:13" ht="15" x14ac:dyDescent="0.25">
      <c r="A121" s="62" t="s">
        <v>189</v>
      </c>
    </row>
    <row r="122" spans="1:13" ht="15" x14ac:dyDescent="0.25">
      <c r="A122" s="62" t="s">
        <v>25</v>
      </c>
    </row>
    <row r="124" spans="1:13" ht="48" x14ac:dyDescent="0.25">
      <c r="A124" s="20"/>
      <c r="B124" s="21"/>
      <c r="C124" s="22"/>
      <c r="D124" s="22"/>
      <c r="E124" s="23"/>
      <c r="F124" s="27"/>
      <c r="G124" s="24"/>
      <c r="H124" s="25" t="s">
        <v>6</v>
      </c>
      <c r="I124" s="26" t="s">
        <v>19</v>
      </c>
      <c r="J124" s="26" t="s">
        <v>20</v>
      </c>
      <c r="K124" s="25" t="s">
        <v>7</v>
      </c>
      <c r="L124" s="25"/>
      <c r="M124" s="5" t="s">
        <v>8</v>
      </c>
    </row>
    <row r="125" spans="1:13" ht="43.5" customHeight="1" x14ac:dyDescent="0.25">
      <c r="A125" s="30"/>
      <c r="B125" s="31" t="s">
        <v>62</v>
      </c>
      <c r="C125" s="32" t="s">
        <v>9</v>
      </c>
      <c r="D125" s="32"/>
      <c r="E125" s="31" t="s">
        <v>63</v>
      </c>
      <c r="F125" s="35" t="s">
        <v>9</v>
      </c>
      <c r="G125" s="33"/>
      <c r="H125" s="33" t="s">
        <v>10</v>
      </c>
      <c r="I125" s="34"/>
      <c r="J125" s="34"/>
      <c r="K125" s="33" t="s">
        <v>10</v>
      </c>
      <c r="L125" s="33"/>
      <c r="M125" s="33" t="s">
        <v>10</v>
      </c>
    </row>
    <row r="126" spans="1:13" ht="15" x14ac:dyDescent="0.25">
      <c r="A126" s="63" t="s">
        <v>11</v>
      </c>
      <c r="B126" s="100">
        <v>448</v>
      </c>
      <c r="E126" s="65">
        <v>500</v>
      </c>
    </row>
    <row r="127" spans="1:13" ht="15" x14ac:dyDescent="0.25">
      <c r="A127" s="63" t="s">
        <v>12</v>
      </c>
      <c r="B127" s="100">
        <v>355.4</v>
      </c>
      <c r="E127" s="65">
        <v>400.7</v>
      </c>
    </row>
    <row r="128" spans="1:13" ht="15" x14ac:dyDescent="0.25">
      <c r="B128" s="89"/>
    </row>
    <row r="129" spans="1:13" ht="15" x14ac:dyDescent="0.25">
      <c r="A129" s="66" t="s">
        <v>76</v>
      </c>
      <c r="B129" s="67">
        <v>0.52859999999999996</v>
      </c>
      <c r="C129" s="94">
        <f>SQRT((B129*(1-B129))/$B$127)*TINV(0.05,$B$127)</f>
        <v>5.2075195033639762E-2</v>
      </c>
      <c r="E129" s="84">
        <v>0.52210000000000001</v>
      </c>
      <c r="F129" s="69">
        <f>SQRT((E129*(1-E129))/$E$127)*TINV(0.05,$E$127)</f>
        <v>4.9056870549003394E-2</v>
      </c>
      <c r="H129" s="45">
        <f>E129-B129</f>
        <v>-6.4999999999999503E-3</v>
      </c>
      <c r="I129" s="39">
        <f>(((H129)^2)^0.5)</f>
        <v>6.4999999999999503E-3</v>
      </c>
      <c r="J129" s="39">
        <f>(((((1-B129)*B129)/B$127)+(((1-E129)*E129)/E$127))^0.5)*(TINV(0.05,B$127+E$127-1))</f>
        <v>7.142650712288777E-2</v>
      </c>
      <c r="K129" s="6" t="str">
        <f>IF(I129&gt;J129,"*"," ")</f>
        <v xml:space="preserve"> </v>
      </c>
      <c r="L129" s="41"/>
      <c r="M129" s="45">
        <f>(E129-B129)/B129</f>
        <v>-1.2296632614453179E-2</v>
      </c>
    </row>
    <row r="130" spans="1:13" ht="15" x14ac:dyDescent="0.25">
      <c r="A130" s="66" t="s">
        <v>77</v>
      </c>
      <c r="B130" s="67">
        <v>0.46860000000000002</v>
      </c>
      <c r="C130" s="94">
        <f>SQRT((B130*(1-B130))/$B$127)*TINV(0.05,$B$127)</f>
        <v>5.2057637372064522E-2</v>
      </c>
      <c r="E130" s="84">
        <v>0.47130000000000005</v>
      </c>
      <c r="F130" s="69">
        <f>SQRT((E130*(1-E130))/$E$127)*TINV(0.05,$E$127)</f>
        <v>4.9023899502083225E-2</v>
      </c>
      <c r="H130" s="45">
        <f t="shared" ref="H130:H131" si="57">E130-B130</f>
        <v>2.7000000000000357E-3</v>
      </c>
      <c r="I130" s="39">
        <f t="shared" ref="I130:I131" si="58">(((H130)^2)^0.5)</f>
        <v>2.7000000000000357E-3</v>
      </c>
      <c r="J130" s="39">
        <f>(((((1-B130)*B130)/B$127)+(((1-E130)*E130)/E$127))^0.5)*(TINV(0.05,B$127+E$127-1))</f>
        <v>7.1391173010279821E-2</v>
      </c>
      <c r="K130" s="6" t="str">
        <f t="shared" ref="K130:K131" si="59">IF(I130&gt;J130,"*"," ")</f>
        <v xml:space="preserve"> </v>
      </c>
      <c r="L130" s="41"/>
      <c r="M130" s="45">
        <f t="shared" ref="M130:M131" si="60">(E130-B130)/B130</f>
        <v>5.7618437900128798E-3</v>
      </c>
    </row>
    <row r="131" spans="1:13" ht="15" x14ac:dyDescent="0.25">
      <c r="A131" s="70" t="s">
        <v>190</v>
      </c>
      <c r="B131" s="71">
        <v>2.8000000000000004E-3</v>
      </c>
      <c r="C131" s="96">
        <f>SQRT((B131*(1-B131))/$B$127)*TINV(0.05,$B$127)</f>
        <v>5.5124249185598915E-3</v>
      </c>
      <c r="D131" s="73"/>
      <c r="E131" s="88">
        <v>6.6E-3</v>
      </c>
      <c r="F131" s="74">
        <f>SQRT((E131*(1-E131))/$E$127)*TINV(0.05,$E$127)</f>
        <v>7.9522225164161478E-3</v>
      </c>
      <c r="G131" s="73"/>
      <c r="H131" s="49">
        <f t="shared" si="57"/>
        <v>3.7999999999999996E-3</v>
      </c>
      <c r="I131" s="50">
        <f t="shared" si="58"/>
        <v>3.7999999999999996E-3</v>
      </c>
      <c r="J131" s="50">
        <f>(((((1-B131)*B131)/B$127)+(((1-E131)*E131)/E$127))^0.5)*(TINV(0.05,B$127+E$127-1))</f>
        <v>9.660990298025366E-3</v>
      </c>
      <c r="K131" s="7" t="str">
        <f t="shared" si="59"/>
        <v xml:space="preserve"> </v>
      </c>
      <c r="L131" s="51"/>
      <c r="M131" s="49">
        <f t="shared" si="60"/>
        <v>1.3571428571428568</v>
      </c>
    </row>
    <row r="133" spans="1:13" ht="15" x14ac:dyDescent="0.25">
      <c r="A133" s="62" t="s">
        <v>189</v>
      </c>
    </row>
    <row r="134" spans="1:13" ht="15" x14ac:dyDescent="0.25">
      <c r="A134" s="62" t="s">
        <v>26</v>
      </c>
    </row>
    <row r="136" spans="1:13" ht="48" x14ac:dyDescent="0.25">
      <c r="A136" s="20"/>
      <c r="B136" s="21"/>
      <c r="C136" s="22"/>
      <c r="D136" s="22"/>
      <c r="E136" s="23"/>
      <c r="F136" s="27"/>
      <c r="G136" s="24"/>
      <c r="H136" s="25" t="s">
        <v>6</v>
      </c>
      <c r="I136" s="26" t="s">
        <v>19</v>
      </c>
      <c r="J136" s="26" t="s">
        <v>20</v>
      </c>
      <c r="K136" s="25" t="s">
        <v>7</v>
      </c>
      <c r="L136" s="25"/>
      <c r="M136" s="5" t="s">
        <v>8</v>
      </c>
    </row>
    <row r="137" spans="1:13" ht="45.75" customHeight="1" x14ac:dyDescent="0.25">
      <c r="A137" s="30"/>
      <c r="B137" s="31" t="s">
        <v>62</v>
      </c>
      <c r="C137" s="32" t="s">
        <v>9</v>
      </c>
      <c r="D137" s="32"/>
      <c r="E137" s="31" t="s">
        <v>63</v>
      </c>
      <c r="F137" s="35" t="s">
        <v>9</v>
      </c>
      <c r="G137" s="33"/>
      <c r="H137" s="33" t="s">
        <v>10</v>
      </c>
      <c r="I137" s="34"/>
      <c r="J137" s="34"/>
      <c r="K137" s="33" t="s">
        <v>10</v>
      </c>
      <c r="L137" s="33"/>
      <c r="M137" s="33" t="s">
        <v>10</v>
      </c>
    </row>
    <row r="138" spans="1:13" ht="15" x14ac:dyDescent="0.25">
      <c r="A138" s="63" t="s">
        <v>11</v>
      </c>
      <c r="B138" s="100">
        <v>78</v>
      </c>
      <c r="E138" s="65">
        <v>71</v>
      </c>
    </row>
    <row r="139" spans="1:13" ht="15" x14ac:dyDescent="0.25">
      <c r="A139" s="63" t="s">
        <v>12</v>
      </c>
      <c r="B139" s="100">
        <v>64.5</v>
      </c>
      <c r="E139" s="65">
        <v>59.1</v>
      </c>
    </row>
    <row r="140" spans="1:13" ht="15" x14ac:dyDescent="0.25">
      <c r="B140" s="89"/>
    </row>
    <row r="141" spans="1:13" ht="15" x14ac:dyDescent="0.25">
      <c r="A141" s="66" t="s">
        <v>76</v>
      </c>
      <c r="B141" s="67">
        <v>0.50479999999999992</v>
      </c>
      <c r="C141" s="94">
        <f>SQRT((B141*(1-B141))/$B$139)*TINV(0.05,$B$139)</f>
        <v>0.12436748447482142</v>
      </c>
      <c r="E141" s="84">
        <v>0.67069999999999996</v>
      </c>
      <c r="F141" s="69">
        <f>SQRT((E141*(1-E141))/$E$139)*TINV(0.05,$E$139)</f>
        <v>0.1223241942063809</v>
      </c>
      <c r="H141" s="45">
        <f>E141-B141</f>
        <v>0.16590000000000005</v>
      </c>
      <c r="I141" s="39">
        <f>(((H141)^2)^0.5)</f>
        <v>0.16590000000000005</v>
      </c>
      <c r="J141" s="39">
        <f>(((((1-B141)*B141)/B$139)+(((1-E141)*E141)/E$139))^0.5)*(TINV(0.05,B$139+E$139-1))</f>
        <v>0.17272157177071923</v>
      </c>
      <c r="K141" s="6" t="str">
        <f>IF(I141&gt;J141,"*"," ")</f>
        <v xml:space="preserve"> </v>
      </c>
      <c r="L141" s="41"/>
      <c r="M141" s="45">
        <f>(E141-B141)/B141</f>
        <v>0.32864500792393042</v>
      </c>
    </row>
    <row r="142" spans="1:13" ht="15" x14ac:dyDescent="0.25">
      <c r="A142" s="66" t="s">
        <v>77</v>
      </c>
      <c r="B142" s="67">
        <v>0.49520000000000003</v>
      </c>
      <c r="C142" s="94">
        <f>SQRT((B142*(1-B142))/$B$139)*TINV(0.05,$B$139)</f>
        <v>0.1243674844748214</v>
      </c>
      <c r="E142" s="84">
        <v>0.31690000000000002</v>
      </c>
      <c r="F142" s="69">
        <f>SQRT((E142*(1-E142))/$E$139)*TINV(0.05,$E$139)</f>
        <v>0.12110319674919538</v>
      </c>
      <c r="H142" s="45">
        <f t="shared" ref="H142:H143" si="61">E142-B142</f>
        <v>-0.17830000000000001</v>
      </c>
      <c r="I142" s="39">
        <f t="shared" ref="I142:I143" si="62">(((H142)^2)^0.5)</f>
        <v>0.17830000000000001</v>
      </c>
      <c r="J142" s="39">
        <f>(((((1-B142)*B142)/B$139)+(((1-E142)*E142)/E$139))^0.5)*(TINV(0.05,B$139+E$139-1))</f>
        <v>0.17187739597154411</v>
      </c>
      <c r="K142" s="36" t="str">
        <f t="shared" ref="K142:K143" si="63">IF(I142&gt;J142,"*"," ")</f>
        <v>*</v>
      </c>
      <c r="L142" s="41"/>
      <c r="M142" s="45">
        <f t="shared" ref="M142" si="64">(E142-B142)/B142</f>
        <v>-0.36005654281098548</v>
      </c>
    </row>
    <row r="143" spans="1:13" ht="15" x14ac:dyDescent="0.25">
      <c r="A143" s="70" t="s">
        <v>190</v>
      </c>
      <c r="B143" s="71">
        <v>0</v>
      </c>
      <c r="C143" s="96">
        <f>SQRT((B143*(1-B143))/$B$139)*TINV(0.05,$B$139)</f>
        <v>0</v>
      </c>
      <c r="D143" s="73"/>
      <c r="E143" s="88">
        <v>1.24E-2</v>
      </c>
      <c r="F143" s="74">
        <f>SQRT((E143*(1-E143))/$E$139)*TINV(0.05,$E$139)</f>
        <v>2.8804061417288616E-2</v>
      </c>
      <c r="G143" s="73"/>
      <c r="H143" s="49">
        <f t="shared" si="61"/>
        <v>1.24E-2</v>
      </c>
      <c r="I143" s="50">
        <f t="shared" si="62"/>
        <v>1.24E-2</v>
      </c>
      <c r="J143" s="50">
        <f>(((((1-B143)*B143)/B$139)+(((1-E143)*E143)/E$139))^0.5)*(TINV(0.05,B$139+E$139-1))</f>
        <v>2.8496076055939273E-2</v>
      </c>
      <c r="K143" s="7" t="str">
        <f t="shared" si="63"/>
        <v xml:space="preserve"> </v>
      </c>
      <c r="L143" s="51"/>
      <c r="M143" s="123" t="s">
        <v>59</v>
      </c>
    </row>
    <row r="145" spans="1:13" ht="15" x14ac:dyDescent="0.25">
      <c r="A145" s="62" t="s">
        <v>189</v>
      </c>
    </row>
    <row r="146" spans="1:13" ht="15" x14ac:dyDescent="0.25">
      <c r="A146" s="62" t="s">
        <v>27</v>
      </c>
    </row>
    <row r="148" spans="1:13" ht="48" x14ac:dyDescent="0.25">
      <c r="A148" s="20"/>
      <c r="B148" s="21"/>
      <c r="C148" s="22"/>
      <c r="D148" s="22"/>
      <c r="E148" s="23"/>
      <c r="F148" s="27"/>
      <c r="G148" s="24"/>
      <c r="H148" s="25" t="s">
        <v>6</v>
      </c>
      <c r="I148" s="26" t="s">
        <v>19</v>
      </c>
      <c r="J148" s="26" t="s">
        <v>20</v>
      </c>
      <c r="K148" s="25" t="s">
        <v>7</v>
      </c>
      <c r="L148" s="25"/>
      <c r="M148" s="5" t="s">
        <v>8</v>
      </c>
    </row>
    <row r="149" spans="1:13" ht="40.5" customHeight="1" x14ac:dyDescent="0.25">
      <c r="A149" s="30"/>
      <c r="B149" s="31" t="s">
        <v>62</v>
      </c>
      <c r="C149" s="32" t="s">
        <v>9</v>
      </c>
      <c r="D149" s="32"/>
      <c r="E149" s="31" t="s">
        <v>63</v>
      </c>
      <c r="F149" s="35" t="s">
        <v>9</v>
      </c>
      <c r="G149" s="33"/>
      <c r="H149" s="33" t="s">
        <v>10</v>
      </c>
      <c r="I149" s="34"/>
      <c r="J149" s="34"/>
      <c r="K149" s="33" t="s">
        <v>10</v>
      </c>
      <c r="L149" s="33"/>
      <c r="M149" s="33" t="s">
        <v>10</v>
      </c>
    </row>
    <row r="150" spans="1:13" ht="15" x14ac:dyDescent="0.25">
      <c r="A150" s="63" t="s">
        <v>11</v>
      </c>
      <c r="B150" s="100">
        <v>56</v>
      </c>
      <c r="E150" s="65">
        <v>38</v>
      </c>
    </row>
    <row r="151" spans="1:13" ht="15" x14ac:dyDescent="0.25">
      <c r="A151" s="63" t="s">
        <v>12</v>
      </c>
      <c r="B151" s="100">
        <v>50.3</v>
      </c>
      <c r="E151" s="65">
        <v>33</v>
      </c>
    </row>
    <row r="152" spans="1:13" ht="15" x14ac:dyDescent="0.25">
      <c r="B152" s="89"/>
    </row>
    <row r="153" spans="1:13" ht="15" x14ac:dyDescent="0.25">
      <c r="A153" s="66" t="s">
        <v>76</v>
      </c>
      <c r="B153" s="67">
        <v>0.57590000000000008</v>
      </c>
      <c r="C153" s="94">
        <f>SQRT((B153*(1-B153))/$B$151)*TINV(0.05,$B$151)</f>
        <v>0.1399614072764816</v>
      </c>
      <c r="E153" s="84">
        <v>0.45039999999999997</v>
      </c>
      <c r="F153" s="69">
        <f>SQRT((E153*(1-E153))/$E$151)*TINV(0.05,$E$151)</f>
        <v>0.17620837359023123</v>
      </c>
      <c r="H153" s="45">
        <f>E153-B153</f>
        <v>-0.12550000000000011</v>
      </c>
      <c r="I153" s="39">
        <f>(((H153)^2)^0.5)</f>
        <v>0.12550000000000011</v>
      </c>
      <c r="J153" s="39">
        <f>(((((1-B153)*B153)/B$151)+(((1-E153)*E153)/E$151))^0.5)*(TINV(0.05,B$151+E$151-1))</f>
        <v>0.22113543875070191</v>
      </c>
      <c r="K153" s="6" t="str">
        <f>IF(I153&gt;J153,"*"," ")</f>
        <v xml:space="preserve"> </v>
      </c>
      <c r="L153" s="41"/>
      <c r="M153" s="45">
        <f>(E153-B153)/B153</f>
        <v>-0.217919777739191</v>
      </c>
    </row>
    <row r="154" spans="1:13" ht="15" x14ac:dyDescent="0.25">
      <c r="A154" s="66" t="s">
        <v>77</v>
      </c>
      <c r="B154" s="67">
        <v>0.42409999999999998</v>
      </c>
      <c r="C154" s="94">
        <f>SQRT((B154*(1-B154))/$B$151)*TINV(0.05,$B$151)</f>
        <v>0.1399614072764816</v>
      </c>
      <c r="E154" s="84">
        <v>0.54959999999999998</v>
      </c>
      <c r="F154" s="69">
        <f>SQRT((E154*(1-E154))/$E$151)*TINV(0.05,$E$151)</f>
        <v>0.17620837359023123</v>
      </c>
      <c r="H154" s="45">
        <f t="shared" ref="H154:H155" si="65">E154-B154</f>
        <v>0.1255</v>
      </c>
      <c r="I154" s="39">
        <f t="shared" ref="I154:I155" si="66">(((H154)^2)^0.5)</f>
        <v>0.1255</v>
      </c>
      <c r="J154" s="39">
        <f>(((((1-B154)*B154)/B$151)+(((1-E154)*E154)/E$151))^0.5)*(TINV(0.05,B$151+E$151-1))</f>
        <v>0.22113543875070191</v>
      </c>
      <c r="K154" s="6" t="str">
        <f t="shared" ref="K154:K155" si="67">IF(I154&gt;J154,"*"," ")</f>
        <v xml:space="preserve"> </v>
      </c>
      <c r="L154" s="41"/>
      <c r="M154" s="45">
        <f t="shared" ref="M154" si="68">(E154-B154)/B154</f>
        <v>0.29592077340249945</v>
      </c>
    </row>
    <row r="155" spans="1:13" ht="15" x14ac:dyDescent="0.25">
      <c r="A155" s="70" t="s">
        <v>190</v>
      </c>
      <c r="B155" s="71">
        <v>0</v>
      </c>
      <c r="C155" s="96">
        <f>SQRT((B155*(1-B155))/$B$151)*TINV(0.05,$B$151)</f>
        <v>0</v>
      </c>
      <c r="D155" s="73"/>
      <c r="E155" s="88">
        <v>0</v>
      </c>
      <c r="F155" s="74">
        <f>SQRT((E155*(1-E155))/$E$151)*TINV(0.05,$E$151)</f>
        <v>0</v>
      </c>
      <c r="G155" s="73"/>
      <c r="H155" s="49">
        <f t="shared" si="65"/>
        <v>0</v>
      </c>
      <c r="I155" s="50">
        <f t="shared" si="66"/>
        <v>0</v>
      </c>
      <c r="J155" s="50">
        <f>(((((1-B155)*B155)/B$151)+(((1-E155)*E155)/E$151))^0.5)*(TINV(0.05,B$151+E$151-1))</f>
        <v>0</v>
      </c>
      <c r="K155" s="7" t="str">
        <f t="shared" si="67"/>
        <v xml:space="preserve"> </v>
      </c>
      <c r="L155" s="51"/>
      <c r="M155" s="49">
        <v>0</v>
      </c>
    </row>
    <row r="157" spans="1:13" ht="15" x14ac:dyDescent="0.25">
      <c r="A157" s="62" t="s">
        <v>189</v>
      </c>
    </row>
    <row r="158" spans="1:13" ht="15" x14ac:dyDescent="0.25">
      <c r="A158" s="62" t="s">
        <v>28</v>
      </c>
    </row>
    <row r="160" spans="1:13" ht="48" x14ac:dyDescent="0.25">
      <c r="A160" s="20"/>
      <c r="B160" s="21"/>
      <c r="C160" s="22"/>
      <c r="D160" s="22"/>
      <c r="E160" s="23"/>
      <c r="F160" s="27"/>
      <c r="G160" s="24"/>
      <c r="H160" s="25" t="s">
        <v>6</v>
      </c>
      <c r="I160" s="26" t="s">
        <v>19</v>
      </c>
      <c r="J160" s="26" t="s">
        <v>20</v>
      </c>
      <c r="K160" s="25" t="s">
        <v>7</v>
      </c>
      <c r="L160" s="25"/>
      <c r="M160" s="5" t="s">
        <v>8</v>
      </c>
    </row>
    <row r="161" spans="1:13" ht="39.75" customHeight="1" x14ac:dyDescent="0.3">
      <c r="A161" s="30"/>
      <c r="B161" s="31" t="s">
        <v>62</v>
      </c>
      <c r="C161" s="32" t="s">
        <v>9</v>
      </c>
      <c r="D161" s="32"/>
      <c r="E161" s="31" t="s">
        <v>63</v>
      </c>
      <c r="F161" s="35" t="s">
        <v>9</v>
      </c>
      <c r="G161" s="33"/>
      <c r="H161" s="33" t="s">
        <v>10</v>
      </c>
      <c r="I161" s="34"/>
      <c r="J161" s="34"/>
      <c r="K161" s="33" t="s">
        <v>10</v>
      </c>
      <c r="L161" s="33"/>
      <c r="M161" s="33" t="s">
        <v>10</v>
      </c>
    </row>
    <row r="162" spans="1:13" x14ac:dyDescent="0.3">
      <c r="A162" s="63" t="s">
        <v>11</v>
      </c>
      <c r="B162" s="100">
        <v>56</v>
      </c>
      <c r="E162" s="65">
        <v>44</v>
      </c>
    </row>
    <row r="163" spans="1:13" x14ac:dyDescent="0.3">
      <c r="A163" s="63" t="s">
        <v>12</v>
      </c>
      <c r="B163" s="100">
        <v>47.7</v>
      </c>
      <c r="E163" s="65">
        <v>33.5</v>
      </c>
    </row>
    <row r="164" spans="1:13" x14ac:dyDescent="0.3">
      <c r="B164" s="89"/>
    </row>
    <row r="165" spans="1:13" x14ac:dyDescent="0.3">
      <c r="A165" s="66" t="s">
        <v>76</v>
      </c>
      <c r="B165" s="67">
        <v>0.37540000000000001</v>
      </c>
      <c r="C165" s="94">
        <f>SQRT((B165*(1-B165))/$B$163)*TINV(0.05,$B$163)</f>
        <v>0.14104603975335903</v>
      </c>
      <c r="E165" s="84">
        <v>0.53220000000000001</v>
      </c>
      <c r="F165" s="69">
        <f>SQRT((E165*(1-E165))/$E$163)*TINV(0.05,$E$163)</f>
        <v>0.17539051365039052</v>
      </c>
      <c r="H165" s="45">
        <f>E165-B165</f>
        <v>0.15679999999999999</v>
      </c>
      <c r="I165" s="39">
        <f>(((H165)^2)^0.5)</f>
        <v>0.15679999999999999</v>
      </c>
      <c r="J165" s="39">
        <f>(((((1-B165)*B165)/B$163)+(((1-E165)*E165)/E$163))^0.5)*(TINV(0.05,B$163+E$163-1))</f>
        <v>0.22113313245085764</v>
      </c>
      <c r="K165" s="6" t="str">
        <f>IF(I165&gt;J165,"*"," ")</f>
        <v xml:space="preserve"> </v>
      </c>
      <c r="L165" s="41"/>
      <c r="M165" s="45">
        <f>(E165-B165)/B165</f>
        <v>0.41768779968034092</v>
      </c>
    </row>
    <row r="166" spans="1:13" x14ac:dyDescent="0.3">
      <c r="A166" s="66" t="s">
        <v>77</v>
      </c>
      <c r="B166" s="67">
        <v>0.62460000000000004</v>
      </c>
      <c r="C166" s="94">
        <f>SQRT((B166*(1-B166))/$B$163)*TINV(0.05,$B$163)</f>
        <v>0.141046039753359</v>
      </c>
      <c r="E166" s="84">
        <v>0.46779999999999999</v>
      </c>
      <c r="F166" s="69">
        <f>SQRT((E166*(1-E166))/$E$163)*TINV(0.05,$E$163)</f>
        <v>0.17539051365039052</v>
      </c>
      <c r="H166" s="45">
        <f t="shared" ref="H166:H167" si="69">E166-B166</f>
        <v>-0.15680000000000005</v>
      </c>
      <c r="I166" s="39">
        <f t="shared" ref="I166:I167" si="70">(((H166)^2)^0.5)</f>
        <v>0.15680000000000005</v>
      </c>
      <c r="J166" s="39">
        <f>(((((1-B166)*B166)/B$163)+(((1-E166)*E166)/E$163))^0.5)*(TINV(0.05,B$163+E$163-1))</f>
        <v>0.22113313245085764</v>
      </c>
      <c r="K166" s="6" t="str">
        <f t="shared" ref="K166:K167" si="71">IF(I166&gt;J166,"*"," ")</f>
        <v xml:space="preserve"> </v>
      </c>
      <c r="L166" s="41"/>
      <c r="M166" s="45">
        <f t="shared" ref="M166" si="72">(E166-B166)/B166</f>
        <v>-0.25104066602625685</v>
      </c>
    </row>
    <row r="167" spans="1:13" x14ac:dyDescent="0.3">
      <c r="A167" s="70" t="s">
        <v>190</v>
      </c>
      <c r="B167" s="71">
        <v>0</v>
      </c>
      <c r="C167" s="96">
        <f>SQRT((B167*(1-B167))/$B$163)*TINV(0.05,$B$163)</f>
        <v>0</v>
      </c>
      <c r="D167" s="73"/>
      <c r="E167" s="88">
        <v>0</v>
      </c>
      <c r="F167" s="74">
        <f>SQRT((E167*(1-E167))/$E$163)*TINV(0.05,$E$163)</f>
        <v>0</v>
      </c>
      <c r="G167" s="73"/>
      <c r="H167" s="49">
        <f t="shared" si="69"/>
        <v>0</v>
      </c>
      <c r="I167" s="50">
        <f t="shared" si="70"/>
        <v>0</v>
      </c>
      <c r="J167" s="50">
        <f>(((((1-B167)*B167)/B$163)+(((1-E167)*E167)/E$163))^0.5)*(TINV(0.05,B$163+E$163-1))</f>
        <v>0</v>
      </c>
      <c r="K167" s="7" t="str">
        <f t="shared" si="71"/>
        <v xml:space="preserve"> </v>
      </c>
      <c r="L167" s="51"/>
      <c r="M167" s="123" t="s">
        <v>59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22"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6.33203125" style="41" hidden="1" customWidth="1"/>
    <col min="10" max="10" width="5.664062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213</v>
      </c>
    </row>
    <row r="4" spans="1:13" ht="18.75" x14ac:dyDescent="0.25">
      <c r="A4" s="61" t="s">
        <v>113</v>
      </c>
    </row>
    <row r="6" spans="1:13" ht="15" x14ac:dyDescent="0.25">
      <c r="A6" s="62" t="s">
        <v>214</v>
      </c>
    </row>
    <row r="7" spans="1:13" ht="15" x14ac:dyDescent="0.25">
      <c r="A7" s="62" t="s">
        <v>110</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650</v>
      </c>
      <c r="E11" s="65">
        <v>656</v>
      </c>
      <c r="I11" s="137"/>
      <c r="J11" s="137"/>
      <c r="L11" s="41"/>
      <c r="M11" s="41"/>
    </row>
    <row r="12" spans="1:13" ht="15" x14ac:dyDescent="0.25">
      <c r="A12" s="63" t="s">
        <v>12</v>
      </c>
      <c r="B12" s="64">
        <v>501.1</v>
      </c>
      <c r="E12" s="65">
        <v>508.5</v>
      </c>
      <c r="I12" s="137"/>
      <c r="J12" s="137"/>
      <c r="L12" s="41"/>
      <c r="M12" s="41"/>
    </row>
    <row r="14" spans="1:13" ht="15" x14ac:dyDescent="0.25">
      <c r="A14" s="66" t="s">
        <v>76</v>
      </c>
      <c r="B14" s="67">
        <v>0.32450000000000001</v>
      </c>
      <c r="C14" s="94">
        <f t="shared" ref="C14:C16" si="0">SQRT((B14*(1-B14))/$B$12)*TINV(0.05,$B$12)</f>
        <v>4.1091912315894312E-2</v>
      </c>
      <c r="E14" s="84">
        <v>0.33910000000000001</v>
      </c>
      <c r="F14" s="69">
        <f t="shared" ref="F14:F16" si="1">SQRT((E14*(1-E14))/$E$12)*TINV(0.05,$E$12)</f>
        <v>4.1244906923698373E-2</v>
      </c>
      <c r="H14" s="45">
        <f t="shared" ref="H14:H16" si="2">E14-B14</f>
        <v>1.4600000000000002E-2</v>
      </c>
      <c r="I14" s="39">
        <f t="shared" ref="I14:I16" si="3">(((H14)^2)^0.5)</f>
        <v>1.4600000000000002E-2</v>
      </c>
      <c r="J14" s="39">
        <f t="shared" ref="J14:J16" si="4">(((((1-B14)*B14)/B$12)+(((1-E14)*E14)/E$12))^0.5)*(TINV(0.05,B$12+E$12-1))</f>
        <v>5.8151170355111657E-2</v>
      </c>
      <c r="K14" s="6" t="str">
        <f t="shared" ref="K14:K16" si="5">IF(I14&gt;J14,"*"," ")</f>
        <v xml:space="preserve"> </v>
      </c>
      <c r="L14" s="41"/>
      <c r="M14" s="45">
        <f t="shared" ref="M14:M16" si="6">(E14-B14)/B14</f>
        <v>4.499229583975347E-2</v>
      </c>
    </row>
    <row r="15" spans="1:13" ht="15" x14ac:dyDescent="0.25">
      <c r="A15" s="66" t="s">
        <v>77</v>
      </c>
      <c r="B15" s="67">
        <v>0.6583</v>
      </c>
      <c r="C15" s="94">
        <f t="shared" si="0"/>
        <v>4.1626581081888284E-2</v>
      </c>
      <c r="E15" s="84">
        <v>0.64629999999999999</v>
      </c>
      <c r="F15" s="69">
        <f t="shared" si="1"/>
        <v>4.1655577994239586E-2</v>
      </c>
      <c r="H15" s="45">
        <f t="shared" si="2"/>
        <v>-1.2000000000000011E-2</v>
      </c>
      <c r="I15" s="39">
        <f t="shared" si="3"/>
        <v>1.2000000000000011E-2</v>
      </c>
      <c r="J15" s="39">
        <f t="shared" si="4"/>
        <v>5.8818724764119687E-2</v>
      </c>
      <c r="K15" s="6" t="str">
        <f t="shared" si="5"/>
        <v xml:space="preserve"> </v>
      </c>
      <c r="L15" s="41"/>
      <c r="M15" s="45">
        <f t="shared" si="6"/>
        <v>-1.8228771077016575E-2</v>
      </c>
    </row>
    <row r="16" spans="1:13" ht="15" x14ac:dyDescent="0.25">
      <c r="A16" s="70" t="s">
        <v>190</v>
      </c>
      <c r="B16" s="71">
        <v>1.7100000000000001E-2</v>
      </c>
      <c r="C16" s="96">
        <f t="shared" si="0"/>
        <v>1.1378605700548161E-2</v>
      </c>
      <c r="D16" s="73"/>
      <c r="E16" s="88">
        <v>1.46E-2</v>
      </c>
      <c r="F16" s="74">
        <f t="shared" si="1"/>
        <v>1.0450119672399429E-2</v>
      </c>
      <c r="G16" s="73"/>
      <c r="H16" s="49">
        <f t="shared" si="2"/>
        <v>-2.5000000000000005E-3</v>
      </c>
      <c r="I16" s="50">
        <f t="shared" si="3"/>
        <v>2.5000000000000005E-3</v>
      </c>
      <c r="J16" s="50">
        <f t="shared" si="4"/>
        <v>1.5430637672738794E-2</v>
      </c>
      <c r="K16" s="7" t="str">
        <f t="shared" si="5"/>
        <v xml:space="preserve"> </v>
      </c>
      <c r="L16" s="51"/>
      <c r="M16" s="49">
        <f t="shared" si="6"/>
        <v>-0.14619883040935674</v>
      </c>
    </row>
    <row r="18" spans="1:13" ht="15" x14ac:dyDescent="0.25">
      <c r="A18" s="77" t="s">
        <v>48</v>
      </c>
      <c r="B18" s="78"/>
      <c r="C18" s="98"/>
      <c r="D18" s="80"/>
      <c r="E18" s="81"/>
      <c r="F18" s="105"/>
      <c r="G18" s="83"/>
      <c r="H18" s="83"/>
      <c r="I18" s="83"/>
      <c r="J18" s="83"/>
      <c r="K18" s="83"/>
      <c r="L18" s="83"/>
      <c r="M18" s="83"/>
    </row>
    <row r="19" spans="1:13" s="55" customFormat="1" ht="15" x14ac:dyDescent="0.25">
      <c r="A19" s="106"/>
      <c r="B19" s="107"/>
      <c r="C19" s="108"/>
      <c r="D19" s="109"/>
      <c r="E19" s="110"/>
      <c r="F19" s="111"/>
      <c r="G19" s="112"/>
      <c r="H19" s="112"/>
      <c r="I19" s="112"/>
      <c r="J19" s="112"/>
      <c r="K19" s="112"/>
      <c r="L19" s="112"/>
      <c r="M19" s="112"/>
    </row>
    <row r="20" spans="1:13" ht="15" x14ac:dyDescent="0.25">
      <c r="A20" s="62" t="s">
        <v>214</v>
      </c>
      <c r="B20" s="113"/>
    </row>
    <row r="21" spans="1:13" ht="31.5" customHeight="1" x14ac:dyDescent="0.25">
      <c r="A21" s="62" t="s">
        <v>111</v>
      </c>
    </row>
    <row r="22" spans="1:13" ht="15" x14ac:dyDescent="0.25">
      <c r="A22" s="62"/>
    </row>
    <row r="23" spans="1:13" ht="48" x14ac:dyDescent="0.25">
      <c r="A23" s="20"/>
      <c r="B23" s="21"/>
      <c r="C23" s="22"/>
      <c r="D23" s="22"/>
      <c r="E23" s="23"/>
      <c r="F23" s="27"/>
      <c r="G23" s="24"/>
      <c r="H23" s="25" t="s">
        <v>6</v>
      </c>
      <c r="I23" s="26" t="s">
        <v>19</v>
      </c>
      <c r="J23" s="26" t="s">
        <v>20</v>
      </c>
      <c r="K23" s="25" t="s">
        <v>7</v>
      </c>
      <c r="L23" s="25"/>
      <c r="M23" s="5" t="s">
        <v>8</v>
      </c>
    </row>
    <row r="24" spans="1:13" ht="41.25" customHeight="1" x14ac:dyDescent="0.25">
      <c r="A24" s="30"/>
      <c r="B24" s="31" t="s">
        <v>62</v>
      </c>
      <c r="C24" s="32" t="s">
        <v>9</v>
      </c>
      <c r="D24" s="32"/>
      <c r="E24" s="31" t="s">
        <v>63</v>
      </c>
      <c r="F24" s="35" t="s">
        <v>9</v>
      </c>
      <c r="G24" s="33"/>
      <c r="H24" s="33" t="s">
        <v>10</v>
      </c>
      <c r="I24" s="34"/>
      <c r="J24" s="34"/>
      <c r="K24" s="33" t="s">
        <v>10</v>
      </c>
      <c r="L24" s="33"/>
      <c r="M24" s="33" t="s">
        <v>10</v>
      </c>
    </row>
    <row r="25" spans="1:13" ht="15" x14ac:dyDescent="0.25">
      <c r="A25" s="63" t="s">
        <v>11</v>
      </c>
      <c r="B25" s="64">
        <v>468</v>
      </c>
      <c r="C25" s="59"/>
      <c r="E25" s="65">
        <v>471</v>
      </c>
    </row>
    <row r="26" spans="1:13" ht="15" x14ac:dyDescent="0.25">
      <c r="A26" s="63" t="s">
        <v>12</v>
      </c>
      <c r="B26" s="64">
        <v>359</v>
      </c>
      <c r="C26" s="59"/>
      <c r="E26" s="65">
        <v>355.6</v>
      </c>
    </row>
    <row r="28" spans="1:13" ht="15" x14ac:dyDescent="0.25">
      <c r="A28" s="66" t="s">
        <v>76</v>
      </c>
      <c r="B28" s="67">
        <v>0.4042</v>
      </c>
      <c r="C28" s="94">
        <f>SQRT((B28*(1-B28))/$B$26)*TINV(0.05,$B$26)</f>
        <v>5.0934949019292138E-2</v>
      </c>
      <c r="E28" s="84">
        <v>0.42950000000000005</v>
      </c>
      <c r="F28" s="69">
        <f>SQRT((E28*(1-E28))/$E$26)*TINV(0.05,$E$26)</f>
        <v>5.1624966246112618E-2</v>
      </c>
      <c r="H28" s="45">
        <f>E28-B28</f>
        <v>2.5300000000000045E-2</v>
      </c>
      <c r="I28" s="39">
        <f>(((H28)^2)^0.5)</f>
        <v>2.5300000000000045E-2</v>
      </c>
      <c r="J28" s="39">
        <f>(((((1-B28)*B28)/B$26)+(((1-E28)*E28)/E$26))^0.5)*(TINV(0.05,B$26+E$26-1))</f>
        <v>7.2399462240246529E-2</v>
      </c>
      <c r="K28" s="6" t="str">
        <f>IF(I28&gt;J28,"*"," ")</f>
        <v xml:space="preserve"> </v>
      </c>
      <c r="L28" s="41"/>
      <c r="M28" s="45">
        <f>(E28-B28)/B28</f>
        <v>6.2592775853537966E-2</v>
      </c>
    </row>
    <row r="29" spans="1:13" ht="15" x14ac:dyDescent="0.25">
      <c r="A29" s="66" t="s">
        <v>77</v>
      </c>
      <c r="B29" s="67">
        <v>0.57369999999999999</v>
      </c>
      <c r="C29" s="94">
        <f t="shared" ref="C29" si="7">SQRT((B29*(1-B29))/$B$26)*TINV(0.05,$B$26)</f>
        <v>5.1329562548975596E-2</v>
      </c>
      <c r="E29" s="84">
        <v>0.55230000000000001</v>
      </c>
      <c r="F29" s="69">
        <f t="shared" ref="F29" si="8">SQRT((E29*(1-E29))/$E$26)*TINV(0.05,$E$26)</f>
        <v>5.1859872064439289E-2</v>
      </c>
      <c r="H29" s="45">
        <f t="shared" ref="H29:H30" si="9">E29-B29</f>
        <v>-2.1399999999999975E-2</v>
      </c>
      <c r="I29" s="39">
        <f t="shared" ref="I29:I30" si="10">(((H29)^2)^0.5)</f>
        <v>2.1399999999999975E-2</v>
      </c>
      <c r="J29" s="39">
        <f t="shared" ref="J29" si="11">(((((1-B29)*B29)/B$26)+(((1-E29)*E29)/E$26))^0.5)*(TINV(0.05,B$26+E$26-1))</f>
        <v>7.2843172529471326E-2</v>
      </c>
      <c r="K29" s="6" t="str">
        <f t="shared" ref="K29:K30" si="12">IF(I29&gt;J29,"*"," ")</f>
        <v xml:space="preserve"> </v>
      </c>
      <c r="L29" s="41"/>
      <c r="M29" s="45">
        <f t="shared" ref="M29:M30" si="13">(E29-B29)/B29</f>
        <v>-3.7301725640578653E-2</v>
      </c>
    </row>
    <row r="30" spans="1:13" ht="15" x14ac:dyDescent="0.25">
      <c r="A30" s="70" t="s">
        <v>190</v>
      </c>
      <c r="B30" s="71">
        <v>2.2099999999999998E-2</v>
      </c>
      <c r="C30" s="96">
        <f>SQRT((B30*(1-B30))/$B$26)*TINV(0.05,$B$26)</f>
        <v>1.5258464502896682E-2</v>
      </c>
      <c r="D30" s="73"/>
      <c r="E30" s="88">
        <v>1.8200000000000001E-2</v>
      </c>
      <c r="F30" s="74">
        <f>SQRT((E30*(1-E30))/$E$26)*TINV(0.05,$E$26)</f>
        <v>1.3941117260639711E-2</v>
      </c>
      <c r="G30" s="73"/>
      <c r="H30" s="49">
        <f t="shared" si="9"/>
        <v>-3.8999999999999972E-3</v>
      </c>
      <c r="I30" s="50">
        <f t="shared" si="10"/>
        <v>3.8999999999999972E-3</v>
      </c>
      <c r="J30" s="50">
        <f>(((((1-B30)*B30)/B$26)+(((1-E30)*E30)/E$26))^0.5)*(TINV(0.05,B$26+E$26-1))</f>
        <v>2.0633213658338628E-2</v>
      </c>
      <c r="K30" s="7" t="str">
        <f t="shared" si="12"/>
        <v xml:space="preserve"> </v>
      </c>
      <c r="L30" s="51"/>
      <c r="M30" s="49">
        <f t="shared" si="13"/>
        <v>-0.17647058823529402</v>
      </c>
    </row>
    <row r="31" spans="1:13" ht="15" x14ac:dyDescent="0.25">
      <c r="A31" s="115"/>
      <c r="B31" s="116"/>
      <c r="C31" s="117"/>
      <c r="D31" s="118"/>
      <c r="E31" s="114"/>
      <c r="F31" s="69"/>
      <c r="G31" s="118"/>
      <c r="H31" s="46"/>
      <c r="I31" s="43"/>
      <c r="J31" s="43"/>
      <c r="K31" s="6"/>
      <c r="L31" s="44"/>
      <c r="M31" s="46"/>
    </row>
    <row r="32" spans="1:13" ht="15" x14ac:dyDescent="0.25">
      <c r="A32" s="62" t="s">
        <v>214</v>
      </c>
      <c r="B32" s="116"/>
      <c r="C32" s="117"/>
      <c r="D32" s="118"/>
      <c r="E32" s="114"/>
      <c r="F32" s="69"/>
      <c r="G32" s="118"/>
      <c r="H32" s="46"/>
      <c r="I32" s="43"/>
      <c r="J32" s="43"/>
      <c r="K32" s="6"/>
      <c r="L32" s="44"/>
      <c r="M32" s="46"/>
    </row>
    <row r="33" spans="1:13" ht="15" x14ac:dyDescent="0.25">
      <c r="A33" s="62" t="s">
        <v>58</v>
      </c>
    </row>
    <row r="34" spans="1:13" ht="15" x14ac:dyDescent="0.25">
      <c r="A34" s="62"/>
    </row>
    <row r="35" spans="1:13" ht="48" x14ac:dyDescent="0.3">
      <c r="A35" s="20"/>
      <c r="B35" s="21"/>
      <c r="C35" s="22"/>
      <c r="D35" s="22"/>
      <c r="E35" s="23"/>
      <c r="F35" s="27"/>
      <c r="G35" s="24"/>
      <c r="H35" s="25" t="s">
        <v>6</v>
      </c>
      <c r="I35" s="26" t="s">
        <v>19</v>
      </c>
      <c r="J35" s="26" t="s">
        <v>20</v>
      </c>
      <c r="K35" s="25" t="s">
        <v>7</v>
      </c>
      <c r="L35" s="25"/>
      <c r="M35" s="5" t="s">
        <v>8</v>
      </c>
    </row>
    <row r="36" spans="1:13" ht="42.75" customHeight="1" x14ac:dyDescent="0.3">
      <c r="A36" s="30"/>
      <c r="B36" s="31" t="s">
        <v>62</v>
      </c>
      <c r="C36" s="32" t="s">
        <v>9</v>
      </c>
      <c r="D36" s="32"/>
      <c r="E36" s="31" t="s">
        <v>63</v>
      </c>
      <c r="F36" s="35" t="s">
        <v>9</v>
      </c>
      <c r="G36" s="33"/>
      <c r="H36" s="33" t="s">
        <v>10</v>
      </c>
      <c r="I36" s="34"/>
      <c r="J36" s="34"/>
      <c r="K36" s="33" t="s">
        <v>10</v>
      </c>
      <c r="L36" s="33"/>
      <c r="M36" s="33" t="s">
        <v>10</v>
      </c>
    </row>
    <row r="37" spans="1:13" x14ac:dyDescent="0.3">
      <c r="A37" s="63" t="s">
        <v>11</v>
      </c>
      <c r="B37" s="64">
        <v>127</v>
      </c>
      <c r="C37" s="59"/>
      <c r="E37" s="65">
        <v>130</v>
      </c>
    </row>
    <row r="38" spans="1:13" x14ac:dyDescent="0.3">
      <c r="A38" s="63" t="s">
        <v>12</v>
      </c>
      <c r="B38" s="64">
        <v>100</v>
      </c>
      <c r="C38" s="59"/>
      <c r="E38" s="65">
        <v>108.4</v>
      </c>
    </row>
    <row r="40" spans="1:13" x14ac:dyDescent="0.3">
      <c r="A40" s="66" t="s">
        <v>76</v>
      </c>
      <c r="B40" s="67">
        <v>4.2500000000000003E-2</v>
      </c>
      <c r="C40" s="94">
        <f>SQRT((B40*(1-B40))/$B$38)*TINV(0.05,$B$38)</f>
        <v>4.0022046255690245E-2</v>
      </c>
      <c r="E40" s="84">
        <v>0.10390000000000001</v>
      </c>
      <c r="F40" s="69">
        <f>SQRT((E40*(1-E40))/$E$38)*TINV(0.05,$E$38)</f>
        <v>5.8091559213826208E-2</v>
      </c>
      <c r="H40" s="45">
        <f>E40-B40</f>
        <v>6.1400000000000003E-2</v>
      </c>
      <c r="I40" s="39">
        <f>(((H40)^2)^0.5)</f>
        <v>6.1400000000000003E-2</v>
      </c>
      <c r="J40" s="39">
        <f>(((((1-B40)*B40)/B$38)+(((1-E40)*E40)/E$38))^0.5)*(TINV(0.05,B$38+E$38-1))</f>
        <v>7.0142895728764781E-2</v>
      </c>
      <c r="K40" s="6" t="str">
        <f>IF(I40&gt;J40,"*"," ")</f>
        <v xml:space="preserve"> </v>
      </c>
      <c r="L40" s="41"/>
      <c r="M40" s="45">
        <f>(E40-B40)/B40</f>
        <v>1.4447058823529411</v>
      </c>
    </row>
    <row r="41" spans="1:13" x14ac:dyDescent="0.3">
      <c r="A41" s="66" t="s">
        <v>77</v>
      </c>
      <c r="B41" s="67">
        <v>0.95750000000000002</v>
      </c>
      <c r="C41" s="94">
        <f t="shared" ref="C41" si="14">SQRT((B41*(1-B41))/$B$38)*TINV(0.05,$B$38)</f>
        <v>4.0022046255690238E-2</v>
      </c>
      <c r="E41" s="84">
        <v>0.89610000000000001</v>
      </c>
      <c r="F41" s="69">
        <f t="shared" ref="F41" si="15">SQRT((E41*(1-E41))/$E$38)*TINV(0.05,$E$38)</f>
        <v>5.8091559213826208E-2</v>
      </c>
      <c r="H41" s="45">
        <f t="shared" ref="H41:H42" si="16">E41-B41</f>
        <v>-6.140000000000001E-2</v>
      </c>
      <c r="I41" s="39">
        <f t="shared" ref="I41:I42" si="17">(((H41)^2)^0.5)</f>
        <v>6.140000000000001E-2</v>
      </c>
      <c r="J41" s="39">
        <f t="shared" ref="J41" si="18">(((((1-B41)*B41)/B$38)+(((1-E41)*E41)/E$38))^0.5)*(TINV(0.05,B$38+E$38-1))</f>
        <v>7.0142895728764781E-2</v>
      </c>
      <c r="K41" s="6" t="str">
        <f t="shared" ref="K41:K42" si="19">IF(I41&gt;J41,"*"," ")</f>
        <v xml:space="preserve"> </v>
      </c>
      <c r="L41" s="41"/>
      <c r="M41" s="45">
        <f t="shared" ref="M41" si="20">(E41-B41)/B41</f>
        <v>-6.4125326370757185E-2</v>
      </c>
    </row>
    <row r="42" spans="1:13" x14ac:dyDescent="0.3">
      <c r="A42" s="70" t="s">
        <v>190</v>
      </c>
      <c r="B42" s="71">
        <v>0</v>
      </c>
      <c r="C42" s="96">
        <f>SQRT((B42*(1-B42))/$B$38)*TINV(0.05,$B$38)</f>
        <v>0</v>
      </c>
      <c r="D42" s="73"/>
      <c r="E42" s="88">
        <v>0</v>
      </c>
      <c r="F42" s="74">
        <f>SQRT((E42*(1-E42))/$E$38)*TINV(0.05,$E$38)</f>
        <v>0</v>
      </c>
      <c r="G42" s="73"/>
      <c r="H42" s="49">
        <f t="shared" si="16"/>
        <v>0</v>
      </c>
      <c r="I42" s="50">
        <f t="shared" si="17"/>
        <v>0</v>
      </c>
      <c r="J42" s="50">
        <f>(((((1-B42)*B42)/B$38)+(((1-E42)*E42)/E$38))^0.5)*(TINV(0.05,B$38+E$38-1))</f>
        <v>0</v>
      </c>
      <c r="K42" s="7" t="str">
        <f t="shared" si="19"/>
        <v xml:space="preserve"> </v>
      </c>
      <c r="L42" s="51"/>
      <c r="M42" s="123" t="s">
        <v>59</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7"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505</v>
      </c>
    </row>
    <row r="4" spans="1:13" ht="18.75" x14ac:dyDescent="0.25">
      <c r="A4" s="61" t="s">
        <v>113</v>
      </c>
    </row>
    <row r="6" spans="1:13" ht="15" x14ac:dyDescent="0.25">
      <c r="A6" s="62" t="s">
        <v>215</v>
      </c>
    </row>
    <row r="7" spans="1:13" ht="15" x14ac:dyDescent="0.25">
      <c r="A7" s="62" t="s">
        <v>110</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5" t="s">
        <v>59</v>
      </c>
      <c r="E11" s="65">
        <v>656</v>
      </c>
      <c r="I11" s="137"/>
      <c r="J11" s="137"/>
      <c r="L11" s="41"/>
      <c r="M11" s="41"/>
    </row>
    <row r="12" spans="1:13" x14ac:dyDescent="0.3">
      <c r="A12" s="63" t="s">
        <v>12</v>
      </c>
      <c r="B12" s="65" t="s">
        <v>59</v>
      </c>
      <c r="E12" s="65">
        <v>508.5</v>
      </c>
      <c r="I12" s="137"/>
      <c r="J12" s="137"/>
      <c r="L12" s="41"/>
      <c r="M12" s="41"/>
    </row>
    <row r="14" spans="1:13" x14ac:dyDescent="0.3">
      <c r="A14" s="66" t="s">
        <v>216</v>
      </c>
      <c r="B14" s="138" t="s">
        <v>59</v>
      </c>
      <c r="C14" s="144" t="s">
        <v>59</v>
      </c>
      <c r="E14" s="84">
        <v>0.32280000000000003</v>
      </c>
      <c r="F14" s="69">
        <f t="shared" ref="F14:F43" si="0">SQRT((E14*(1-E14))/$E$12)*TINV(0.05,$E$12)</f>
        <v>4.0734631773648097E-2</v>
      </c>
      <c r="H14" s="48" t="s">
        <v>59</v>
      </c>
      <c r="I14" s="39" t="e">
        <f t="shared" ref="I14:I43" si="1">(((H14)^2)^0.5)</f>
        <v>#VALUE!</v>
      </c>
      <c r="J14" s="39" t="e">
        <f t="shared" ref="J14:J43" si="2">(((((1-B14)*B14)/B$12)+(((1-E14)*E14)/E$12))^0.5)*(TINV(0.05,B$12+E$12-1))</f>
        <v>#VALUE!</v>
      </c>
      <c r="K14" s="48" t="s">
        <v>59</v>
      </c>
      <c r="L14" s="41"/>
      <c r="M14" s="48" t="s">
        <v>59</v>
      </c>
    </row>
    <row r="15" spans="1:13" x14ac:dyDescent="0.3">
      <c r="A15" s="66" t="s">
        <v>217</v>
      </c>
      <c r="B15" s="138" t="s">
        <v>59</v>
      </c>
      <c r="C15" s="144" t="s">
        <v>59</v>
      </c>
      <c r="E15" s="84">
        <v>0.1263</v>
      </c>
      <c r="F15" s="69">
        <f t="shared" si="0"/>
        <v>2.8941524251027001E-2</v>
      </c>
      <c r="H15" s="48" t="s">
        <v>59</v>
      </c>
      <c r="I15" s="39" t="e">
        <f t="shared" si="1"/>
        <v>#VALUE!</v>
      </c>
      <c r="J15" s="39" t="e">
        <f t="shared" si="2"/>
        <v>#VALUE!</v>
      </c>
      <c r="K15" s="48" t="s">
        <v>59</v>
      </c>
      <c r="L15" s="41"/>
      <c r="M15" s="48" t="s">
        <v>59</v>
      </c>
    </row>
    <row r="16" spans="1:13" x14ac:dyDescent="0.3">
      <c r="A16" s="66" t="s">
        <v>218</v>
      </c>
      <c r="B16" s="138" t="s">
        <v>59</v>
      </c>
      <c r="C16" s="144" t="s">
        <v>59</v>
      </c>
      <c r="E16" s="84">
        <v>0.12380000000000001</v>
      </c>
      <c r="F16" s="69">
        <f t="shared" si="0"/>
        <v>2.8694621718955343E-2</v>
      </c>
      <c r="H16" s="48" t="s">
        <v>59</v>
      </c>
      <c r="I16" s="39" t="e">
        <f t="shared" si="1"/>
        <v>#VALUE!</v>
      </c>
      <c r="J16" s="39" t="e">
        <f t="shared" si="2"/>
        <v>#VALUE!</v>
      </c>
      <c r="K16" s="48" t="s">
        <v>59</v>
      </c>
      <c r="L16" s="41"/>
      <c r="M16" s="48" t="s">
        <v>59</v>
      </c>
    </row>
    <row r="17" spans="1:13" x14ac:dyDescent="0.3">
      <c r="A17" s="66" t="s">
        <v>219</v>
      </c>
      <c r="B17" s="138" t="s">
        <v>59</v>
      </c>
      <c r="C17" s="144" t="s">
        <v>59</v>
      </c>
      <c r="E17" s="84">
        <v>0.10189999999999999</v>
      </c>
      <c r="F17" s="69">
        <f t="shared" si="0"/>
        <v>2.63565157455437E-2</v>
      </c>
      <c r="H17" s="48" t="s">
        <v>59</v>
      </c>
      <c r="I17" s="39" t="e">
        <f t="shared" si="1"/>
        <v>#VALUE!</v>
      </c>
      <c r="J17" s="39" t="e">
        <f t="shared" si="2"/>
        <v>#VALUE!</v>
      </c>
      <c r="K17" s="48" t="s">
        <v>59</v>
      </c>
      <c r="L17" s="41"/>
      <c r="M17" s="48" t="s">
        <v>59</v>
      </c>
    </row>
    <row r="18" spans="1:13" x14ac:dyDescent="0.3">
      <c r="A18" s="66" t="s">
        <v>220</v>
      </c>
      <c r="B18" s="138" t="s">
        <v>59</v>
      </c>
      <c r="C18" s="144" t="s">
        <v>59</v>
      </c>
      <c r="E18" s="84">
        <v>7.4099999999999999E-2</v>
      </c>
      <c r="F18" s="69">
        <f t="shared" si="0"/>
        <v>2.2820738952808204E-2</v>
      </c>
      <c r="H18" s="48" t="s">
        <v>59</v>
      </c>
      <c r="I18" s="39" t="e">
        <f t="shared" si="1"/>
        <v>#VALUE!</v>
      </c>
      <c r="J18" s="39" t="e">
        <f t="shared" si="2"/>
        <v>#VALUE!</v>
      </c>
      <c r="K18" s="48" t="s">
        <v>59</v>
      </c>
      <c r="L18" s="41"/>
      <c r="M18" s="48" t="s">
        <v>59</v>
      </c>
    </row>
    <row r="19" spans="1:13" x14ac:dyDescent="0.3">
      <c r="A19" s="66" t="s">
        <v>221</v>
      </c>
      <c r="B19" s="138" t="s">
        <v>59</v>
      </c>
      <c r="C19" s="144" t="s">
        <v>59</v>
      </c>
      <c r="E19" s="84">
        <v>5.7999999999999996E-2</v>
      </c>
      <c r="F19" s="69">
        <f t="shared" si="0"/>
        <v>2.0364699461625311E-2</v>
      </c>
      <c r="H19" s="48" t="s">
        <v>59</v>
      </c>
      <c r="I19" s="39" t="e">
        <f t="shared" si="1"/>
        <v>#VALUE!</v>
      </c>
      <c r="J19" s="39" t="e">
        <f t="shared" si="2"/>
        <v>#VALUE!</v>
      </c>
      <c r="K19" s="48" t="s">
        <v>59</v>
      </c>
      <c r="L19" s="41"/>
      <c r="M19" s="48" t="s">
        <v>59</v>
      </c>
    </row>
    <row r="20" spans="1:13" x14ac:dyDescent="0.3">
      <c r="A20" s="66" t="s">
        <v>222</v>
      </c>
      <c r="B20" s="138" t="s">
        <v>59</v>
      </c>
      <c r="C20" s="144" t="s">
        <v>59</v>
      </c>
      <c r="E20" s="84">
        <v>4.5100000000000001E-2</v>
      </c>
      <c r="F20" s="69">
        <f t="shared" si="0"/>
        <v>1.8080305927140848E-2</v>
      </c>
      <c r="H20" s="48" t="s">
        <v>59</v>
      </c>
      <c r="I20" s="39" t="e">
        <f t="shared" si="1"/>
        <v>#VALUE!</v>
      </c>
      <c r="J20" s="39" t="e">
        <f t="shared" si="2"/>
        <v>#VALUE!</v>
      </c>
      <c r="K20" s="48" t="s">
        <v>59</v>
      </c>
      <c r="L20" s="41"/>
      <c r="M20" s="48" t="s">
        <v>59</v>
      </c>
    </row>
    <row r="21" spans="1:13" x14ac:dyDescent="0.3">
      <c r="A21" s="66" t="s">
        <v>223</v>
      </c>
      <c r="B21" s="138" t="s">
        <v>59</v>
      </c>
      <c r="C21" s="144" t="s">
        <v>59</v>
      </c>
      <c r="E21" s="84">
        <v>3.3000000000000002E-2</v>
      </c>
      <c r="F21" s="69">
        <f t="shared" si="0"/>
        <v>1.5563553540223299E-2</v>
      </c>
      <c r="H21" s="48" t="s">
        <v>59</v>
      </c>
      <c r="I21" s="39" t="e">
        <f t="shared" si="1"/>
        <v>#VALUE!</v>
      </c>
      <c r="J21" s="39" t="e">
        <f t="shared" si="2"/>
        <v>#VALUE!</v>
      </c>
      <c r="K21" s="48" t="s">
        <v>59</v>
      </c>
      <c r="L21" s="41"/>
      <c r="M21" s="48" t="s">
        <v>59</v>
      </c>
    </row>
    <row r="22" spans="1:13" x14ac:dyDescent="0.3">
      <c r="A22" s="66" t="s">
        <v>224</v>
      </c>
      <c r="B22" s="138" t="s">
        <v>59</v>
      </c>
      <c r="C22" s="144" t="s">
        <v>59</v>
      </c>
      <c r="E22" s="84">
        <v>3.27E-2</v>
      </c>
      <c r="F22" s="69">
        <f t="shared" si="0"/>
        <v>1.549505161615551E-2</v>
      </c>
      <c r="H22" s="48" t="s">
        <v>59</v>
      </c>
      <c r="I22" s="39" t="e">
        <f t="shared" si="1"/>
        <v>#VALUE!</v>
      </c>
      <c r="J22" s="39" t="e">
        <f t="shared" si="2"/>
        <v>#VALUE!</v>
      </c>
      <c r="K22" s="48" t="s">
        <v>59</v>
      </c>
      <c r="L22" s="41"/>
      <c r="M22" s="48" t="s">
        <v>59</v>
      </c>
    </row>
    <row r="23" spans="1:13" x14ac:dyDescent="0.3">
      <c r="A23" s="66" t="s">
        <v>225</v>
      </c>
      <c r="B23" s="138" t="s">
        <v>59</v>
      </c>
      <c r="C23" s="144" t="s">
        <v>59</v>
      </c>
      <c r="E23" s="84">
        <v>1.7899999999999999E-2</v>
      </c>
      <c r="F23" s="69">
        <f t="shared" si="0"/>
        <v>1.155162090645631E-2</v>
      </c>
      <c r="H23" s="48" t="s">
        <v>59</v>
      </c>
      <c r="I23" s="39" t="e">
        <f t="shared" si="1"/>
        <v>#VALUE!</v>
      </c>
      <c r="J23" s="39" t="e">
        <f t="shared" si="2"/>
        <v>#VALUE!</v>
      </c>
      <c r="K23" s="48" t="s">
        <v>59</v>
      </c>
      <c r="L23" s="41"/>
      <c r="M23" s="48" t="s">
        <v>59</v>
      </c>
    </row>
    <row r="24" spans="1:13" x14ac:dyDescent="0.3">
      <c r="A24" s="66" t="s">
        <v>226</v>
      </c>
      <c r="B24" s="138" t="s">
        <v>59</v>
      </c>
      <c r="C24" s="144" t="s">
        <v>59</v>
      </c>
      <c r="E24" s="84">
        <v>1.78E-2</v>
      </c>
      <c r="F24" s="69">
        <f t="shared" si="0"/>
        <v>1.1519895065042942E-2</v>
      </c>
      <c r="H24" s="48" t="s">
        <v>59</v>
      </c>
      <c r="I24" s="39" t="e">
        <f t="shared" si="1"/>
        <v>#VALUE!</v>
      </c>
      <c r="J24" s="39" t="e">
        <f t="shared" si="2"/>
        <v>#VALUE!</v>
      </c>
      <c r="K24" s="48" t="s">
        <v>59</v>
      </c>
      <c r="L24" s="41"/>
      <c r="M24" s="48" t="s">
        <v>59</v>
      </c>
    </row>
    <row r="25" spans="1:13" x14ac:dyDescent="0.3">
      <c r="A25" s="66" t="s">
        <v>227</v>
      </c>
      <c r="B25" s="138" t="s">
        <v>59</v>
      </c>
      <c r="C25" s="144" t="s">
        <v>59</v>
      </c>
      <c r="E25" s="84">
        <v>1.34E-2</v>
      </c>
      <c r="F25" s="69">
        <f t="shared" si="0"/>
        <v>1.0017549839064875E-2</v>
      </c>
      <c r="H25" s="48" t="s">
        <v>59</v>
      </c>
      <c r="I25" s="39" t="e">
        <f t="shared" si="1"/>
        <v>#VALUE!</v>
      </c>
      <c r="J25" s="39" t="e">
        <f t="shared" si="2"/>
        <v>#VALUE!</v>
      </c>
      <c r="K25" s="48" t="s">
        <v>59</v>
      </c>
      <c r="L25" s="41"/>
      <c r="M25" s="48" t="s">
        <v>59</v>
      </c>
    </row>
    <row r="26" spans="1:13" x14ac:dyDescent="0.3">
      <c r="A26" s="66" t="s">
        <v>228</v>
      </c>
      <c r="B26" s="138" t="s">
        <v>59</v>
      </c>
      <c r="C26" s="144" t="s">
        <v>59</v>
      </c>
      <c r="E26" s="84">
        <v>1.3300000000000001E-2</v>
      </c>
      <c r="F26" s="69">
        <f t="shared" si="0"/>
        <v>9.9806066932534212E-3</v>
      </c>
      <c r="H26" s="48" t="s">
        <v>59</v>
      </c>
      <c r="I26" s="39" t="e">
        <f t="shared" si="1"/>
        <v>#VALUE!</v>
      </c>
      <c r="J26" s="39" t="e">
        <f t="shared" si="2"/>
        <v>#VALUE!</v>
      </c>
      <c r="K26" s="48" t="s">
        <v>59</v>
      </c>
      <c r="L26" s="41"/>
      <c r="M26" s="48" t="s">
        <v>59</v>
      </c>
    </row>
    <row r="27" spans="1:13" x14ac:dyDescent="0.3">
      <c r="A27" s="66" t="s">
        <v>229</v>
      </c>
      <c r="B27" s="138" t="s">
        <v>59</v>
      </c>
      <c r="C27" s="144" t="s">
        <v>59</v>
      </c>
      <c r="E27" s="84">
        <v>1.2800000000000001E-2</v>
      </c>
      <c r="F27" s="69">
        <f t="shared" si="0"/>
        <v>9.7936846343172155E-3</v>
      </c>
      <c r="H27" s="48" t="s">
        <v>59</v>
      </c>
      <c r="I27" s="39" t="e">
        <f t="shared" si="1"/>
        <v>#VALUE!</v>
      </c>
      <c r="J27" s="39" t="e">
        <f t="shared" si="2"/>
        <v>#VALUE!</v>
      </c>
      <c r="K27" s="48" t="s">
        <v>59</v>
      </c>
      <c r="L27" s="41"/>
      <c r="M27" s="48" t="s">
        <v>59</v>
      </c>
    </row>
    <row r="28" spans="1:13" x14ac:dyDescent="0.3">
      <c r="A28" s="66" t="s">
        <v>230</v>
      </c>
      <c r="B28" s="138" t="s">
        <v>59</v>
      </c>
      <c r="C28" s="144" t="s">
        <v>59</v>
      </c>
      <c r="E28" s="84">
        <v>1.2500000000000001E-2</v>
      </c>
      <c r="F28" s="69">
        <f t="shared" si="0"/>
        <v>9.6797048621773876E-3</v>
      </c>
      <c r="H28" s="48" t="s">
        <v>59</v>
      </c>
      <c r="I28" s="39" t="e">
        <f t="shared" si="1"/>
        <v>#VALUE!</v>
      </c>
      <c r="J28" s="39" t="e">
        <f t="shared" si="2"/>
        <v>#VALUE!</v>
      </c>
      <c r="K28" s="48" t="s">
        <v>59</v>
      </c>
      <c r="L28" s="41"/>
      <c r="M28" s="48" t="s">
        <v>59</v>
      </c>
    </row>
    <row r="29" spans="1:13" x14ac:dyDescent="0.3">
      <c r="A29" s="66" t="s">
        <v>231</v>
      </c>
      <c r="B29" s="138" t="s">
        <v>59</v>
      </c>
      <c r="C29" s="144" t="s">
        <v>59</v>
      </c>
      <c r="E29" s="84">
        <v>1.15E-2</v>
      </c>
      <c r="F29" s="69">
        <f t="shared" si="0"/>
        <v>9.289146539050594E-3</v>
      </c>
      <c r="H29" s="48" t="s">
        <v>59</v>
      </c>
      <c r="I29" s="39" t="e">
        <f t="shared" si="1"/>
        <v>#VALUE!</v>
      </c>
      <c r="J29" s="39" t="e">
        <f t="shared" si="2"/>
        <v>#VALUE!</v>
      </c>
      <c r="K29" s="48" t="s">
        <v>59</v>
      </c>
      <c r="L29" s="41"/>
      <c r="M29" s="48" t="s">
        <v>59</v>
      </c>
    </row>
    <row r="30" spans="1:13" x14ac:dyDescent="0.3">
      <c r="A30" s="66" t="s">
        <v>232</v>
      </c>
      <c r="B30" s="138" t="s">
        <v>59</v>
      </c>
      <c r="C30" s="144" t="s">
        <v>59</v>
      </c>
      <c r="E30" s="84">
        <v>8.8999999999999999E-3</v>
      </c>
      <c r="F30" s="69">
        <f t="shared" si="0"/>
        <v>8.18261840588334E-3</v>
      </c>
      <c r="H30" s="48" t="s">
        <v>59</v>
      </c>
      <c r="I30" s="39" t="e">
        <f t="shared" si="1"/>
        <v>#VALUE!</v>
      </c>
      <c r="J30" s="39" t="e">
        <f t="shared" si="2"/>
        <v>#VALUE!</v>
      </c>
      <c r="K30" s="48" t="s">
        <v>59</v>
      </c>
      <c r="L30" s="41"/>
      <c r="M30" s="48" t="s">
        <v>59</v>
      </c>
    </row>
    <row r="31" spans="1:13" x14ac:dyDescent="0.3">
      <c r="A31" s="66" t="s">
        <v>233</v>
      </c>
      <c r="B31" s="138" t="s">
        <v>59</v>
      </c>
      <c r="C31" s="144" t="s">
        <v>59</v>
      </c>
      <c r="E31" s="84">
        <v>8.5000000000000006E-3</v>
      </c>
      <c r="F31" s="69">
        <f t="shared" si="0"/>
        <v>7.9982390329264366E-3</v>
      </c>
      <c r="H31" s="48" t="s">
        <v>59</v>
      </c>
      <c r="I31" s="39" t="e">
        <f t="shared" si="1"/>
        <v>#VALUE!</v>
      </c>
      <c r="J31" s="39" t="e">
        <f t="shared" si="2"/>
        <v>#VALUE!</v>
      </c>
      <c r="K31" s="48" t="s">
        <v>59</v>
      </c>
      <c r="L31" s="41"/>
      <c r="M31" s="48" t="s">
        <v>59</v>
      </c>
    </row>
    <row r="32" spans="1:13" x14ac:dyDescent="0.3">
      <c r="A32" s="66" t="s">
        <v>234</v>
      </c>
      <c r="B32" s="138" t="s">
        <v>59</v>
      </c>
      <c r="C32" s="144" t="s">
        <v>59</v>
      </c>
      <c r="E32" s="84">
        <v>8.3000000000000001E-3</v>
      </c>
      <c r="F32" s="69">
        <f t="shared" si="0"/>
        <v>7.9043790761499713E-3</v>
      </c>
      <c r="H32" s="48" t="s">
        <v>59</v>
      </c>
      <c r="I32" s="39" t="e">
        <f t="shared" ref="I32:I40" si="3">(((H32)^2)^0.5)</f>
        <v>#VALUE!</v>
      </c>
      <c r="J32" s="39" t="e">
        <f t="shared" ref="J32:J40" si="4">(((((1-B32)*B32)/B$12)+(((1-E32)*E32)/E$12))^0.5)*(TINV(0.05,B$12+E$12-1))</f>
        <v>#VALUE!</v>
      </c>
      <c r="K32" s="48" t="s">
        <v>59</v>
      </c>
      <c r="L32" s="41"/>
      <c r="M32" s="48" t="s">
        <v>59</v>
      </c>
    </row>
    <row r="33" spans="1:13" x14ac:dyDescent="0.3">
      <c r="A33" s="66" t="s">
        <v>235</v>
      </c>
      <c r="B33" s="138" t="s">
        <v>59</v>
      </c>
      <c r="C33" s="144" t="s">
        <v>59</v>
      </c>
      <c r="E33" s="84">
        <v>8.199999999999999E-3</v>
      </c>
      <c r="F33" s="69">
        <f t="shared" si="0"/>
        <v>7.8570141489482954E-3</v>
      </c>
      <c r="H33" s="48" t="s">
        <v>59</v>
      </c>
      <c r="I33" s="39" t="e">
        <f t="shared" si="3"/>
        <v>#VALUE!</v>
      </c>
      <c r="J33" s="39" t="e">
        <f t="shared" si="4"/>
        <v>#VALUE!</v>
      </c>
      <c r="K33" s="48" t="s">
        <v>59</v>
      </c>
      <c r="L33" s="41"/>
      <c r="M33" s="48" t="s">
        <v>59</v>
      </c>
    </row>
    <row r="34" spans="1:13" x14ac:dyDescent="0.3">
      <c r="A34" s="66" t="s">
        <v>236</v>
      </c>
      <c r="B34" s="138" t="s">
        <v>59</v>
      </c>
      <c r="C34" s="144" t="s">
        <v>59</v>
      </c>
      <c r="E34" s="84">
        <v>6.3E-3</v>
      </c>
      <c r="F34" s="69">
        <f t="shared" si="0"/>
        <v>6.893447568412649E-3</v>
      </c>
      <c r="H34" s="48" t="s">
        <v>59</v>
      </c>
      <c r="I34" s="39" t="e">
        <f t="shared" si="3"/>
        <v>#VALUE!</v>
      </c>
      <c r="J34" s="39" t="e">
        <f t="shared" si="4"/>
        <v>#VALUE!</v>
      </c>
      <c r="K34" s="48" t="s">
        <v>59</v>
      </c>
      <c r="L34" s="41"/>
      <c r="M34" s="48" t="s">
        <v>59</v>
      </c>
    </row>
    <row r="35" spans="1:13" x14ac:dyDescent="0.3">
      <c r="A35" s="66" t="s">
        <v>237</v>
      </c>
      <c r="B35" s="138" t="s">
        <v>59</v>
      </c>
      <c r="C35" s="144" t="s">
        <v>59</v>
      </c>
      <c r="E35" s="84">
        <v>6.1999999999999998E-3</v>
      </c>
      <c r="F35" s="69">
        <f t="shared" si="0"/>
        <v>6.8388629090444112E-3</v>
      </c>
      <c r="H35" s="48" t="s">
        <v>59</v>
      </c>
      <c r="I35" s="39" t="e">
        <f t="shared" si="3"/>
        <v>#VALUE!</v>
      </c>
      <c r="J35" s="39" t="e">
        <f t="shared" si="4"/>
        <v>#VALUE!</v>
      </c>
      <c r="K35" s="48" t="s">
        <v>59</v>
      </c>
      <c r="L35" s="41"/>
      <c r="M35" s="48" t="s">
        <v>59</v>
      </c>
    </row>
    <row r="36" spans="1:13" x14ac:dyDescent="0.3">
      <c r="A36" s="66" t="s">
        <v>238</v>
      </c>
      <c r="B36" s="138" t="s">
        <v>59</v>
      </c>
      <c r="C36" s="144" t="s">
        <v>59</v>
      </c>
      <c r="E36" s="84">
        <v>6.1999999999999998E-3</v>
      </c>
      <c r="F36" s="69">
        <f t="shared" si="0"/>
        <v>6.8388629090444112E-3</v>
      </c>
      <c r="H36" s="48" t="s">
        <v>59</v>
      </c>
      <c r="I36" s="39" t="e">
        <f t="shared" si="3"/>
        <v>#VALUE!</v>
      </c>
      <c r="J36" s="39" t="e">
        <f t="shared" si="4"/>
        <v>#VALUE!</v>
      </c>
      <c r="K36" s="48" t="s">
        <v>59</v>
      </c>
      <c r="L36" s="41"/>
      <c r="M36" s="48" t="s">
        <v>59</v>
      </c>
    </row>
    <row r="37" spans="1:13" x14ac:dyDescent="0.3">
      <c r="A37" s="66" t="s">
        <v>239</v>
      </c>
      <c r="B37" s="138" t="s">
        <v>59</v>
      </c>
      <c r="C37" s="144" t="s">
        <v>59</v>
      </c>
      <c r="E37" s="84">
        <v>5.7999999999999996E-3</v>
      </c>
      <c r="F37" s="69">
        <f t="shared" si="0"/>
        <v>6.6159076328328745E-3</v>
      </c>
      <c r="H37" s="48" t="s">
        <v>59</v>
      </c>
      <c r="I37" s="39" t="e">
        <f t="shared" si="3"/>
        <v>#VALUE!</v>
      </c>
      <c r="J37" s="39" t="e">
        <f t="shared" si="4"/>
        <v>#VALUE!</v>
      </c>
      <c r="K37" s="48" t="s">
        <v>59</v>
      </c>
      <c r="L37" s="41"/>
      <c r="M37" s="48" t="s">
        <v>59</v>
      </c>
    </row>
    <row r="38" spans="1:13" x14ac:dyDescent="0.3">
      <c r="A38" s="66" t="s">
        <v>240</v>
      </c>
      <c r="B38" s="138" t="s">
        <v>59</v>
      </c>
      <c r="C38" s="144" t="s">
        <v>59</v>
      </c>
      <c r="E38" s="84">
        <v>4.0000000000000001E-3</v>
      </c>
      <c r="F38" s="69">
        <f t="shared" si="0"/>
        <v>5.4991836293251939E-3</v>
      </c>
      <c r="H38" s="48" t="s">
        <v>59</v>
      </c>
      <c r="I38" s="39" t="e">
        <f t="shared" si="3"/>
        <v>#VALUE!</v>
      </c>
      <c r="J38" s="39" t="e">
        <f t="shared" si="4"/>
        <v>#VALUE!</v>
      </c>
      <c r="K38" s="48" t="s">
        <v>59</v>
      </c>
      <c r="L38" s="41"/>
      <c r="M38" s="48" t="s">
        <v>59</v>
      </c>
    </row>
    <row r="39" spans="1:13" x14ac:dyDescent="0.3">
      <c r="A39" s="66" t="s">
        <v>241</v>
      </c>
      <c r="B39" s="138" t="s">
        <v>59</v>
      </c>
      <c r="C39" s="144" t="s">
        <v>59</v>
      </c>
      <c r="E39" s="84">
        <v>2.8000000000000004E-3</v>
      </c>
      <c r="F39" s="69">
        <f t="shared" si="0"/>
        <v>4.6037179417860001E-3</v>
      </c>
      <c r="H39" s="48" t="s">
        <v>59</v>
      </c>
      <c r="I39" s="39" t="e">
        <f t="shared" si="3"/>
        <v>#VALUE!</v>
      </c>
      <c r="J39" s="39" t="e">
        <f t="shared" si="4"/>
        <v>#VALUE!</v>
      </c>
      <c r="K39" s="48" t="s">
        <v>59</v>
      </c>
      <c r="L39" s="41"/>
      <c r="M39" s="48" t="s">
        <v>59</v>
      </c>
    </row>
    <row r="40" spans="1:13" x14ac:dyDescent="0.3">
      <c r="A40" s="66" t="s">
        <v>153</v>
      </c>
      <c r="B40" s="138" t="s">
        <v>59</v>
      </c>
      <c r="C40" s="144" t="s">
        <v>59</v>
      </c>
      <c r="E40" s="84">
        <v>7.2599999999999998E-2</v>
      </c>
      <c r="F40" s="69">
        <f t="shared" si="0"/>
        <v>2.2606868764435368E-2</v>
      </c>
      <c r="H40" s="48" t="s">
        <v>59</v>
      </c>
      <c r="I40" s="39" t="e">
        <f t="shared" si="3"/>
        <v>#VALUE!</v>
      </c>
      <c r="J40" s="39" t="e">
        <f t="shared" si="4"/>
        <v>#VALUE!</v>
      </c>
      <c r="K40" s="48" t="s">
        <v>59</v>
      </c>
      <c r="L40" s="41"/>
      <c r="M40" s="48" t="s">
        <v>59</v>
      </c>
    </row>
    <row r="41" spans="1:13" x14ac:dyDescent="0.3">
      <c r="A41" s="66" t="s">
        <v>187</v>
      </c>
      <c r="B41" s="138" t="s">
        <v>59</v>
      </c>
      <c r="C41" s="144" t="s">
        <v>59</v>
      </c>
      <c r="E41" s="84">
        <v>9.9100000000000008E-2</v>
      </c>
      <c r="F41" s="69">
        <f t="shared" si="0"/>
        <v>2.6032368169467537E-2</v>
      </c>
      <c r="H41" s="48" t="s">
        <v>59</v>
      </c>
      <c r="I41" s="39" t="e">
        <f t="shared" si="1"/>
        <v>#VALUE!</v>
      </c>
      <c r="J41" s="39" t="e">
        <f t="shared" si="2"/>
        <v>#VALUE!</v>
      </c>
      <c r="K41" s="48" t="s">
        <v>59</v>
      </c>
      <c r="L41" s="41"/>
      <c r="M41" s="48" t="s">
        <v>59</v>
      </c>
    </row>
    <row r="42" spans="1:13" x14ac:dyDescent="0.3">
      <c r="A42" s="66" t="s">
        <v>242</v>
      </c>
      <c r="B42" s="138" t="s">
        <v>59</v>
      </c>
      <c r="C42" s="144" t="s">
        <v>59</v>
      </c>
      <c r="E42" s="84">
        <v>3.1800000000000002E-2</v>
      </c>
      <c r="F42" s="69">
        <f t="shared" si="0"/>
        <v>1.5287436151430866E-2</v>
      </c>
      <c r="H42" s="48" t="s">
        <v>59</v>
      </c>
      <c r="I42" s="39" t="e">
        <f t="shared" si="1"/>
        <v>#VALUE!</v>
      </c>
      <c r="J42" s="39" t="e">
        <f t="shared" si="2"/>
        <v>#VALUE!</v>
      </c>
      <c r="K42" s="48" t="s">
        <v>59</v>
      </c>
      <c r="L42" s="41"/>
      <c r="M42" s="48" t="s">
        <v>59</v>
      </c>
    </row>
    <row r="43" spans="1:13" x14ac:dyDescent="0.3">
      <c r="A43" s="70" t="s">
        <v>186</v>
      </c>
      <c r="B43" s="103" t="s">
        <v>59</v>
      </c>
      <c r="C43" s="131" t="s">
        <v>59</v>
      </c>
      <c r="D43" s="73"/>
      <c r="E43" s="88">
        <v>5.1999999999999998E-3</v>
      </c>
      <c r="F43" s="74">
        <f t="shared" si="0"/>
        <v>6.2662557649536656E-3</v>
      </c>
      <c r="G43" s="73"/>
      <c r="H43" s="132" t="s">
        <v>59</v>
      </c>
      <c r="I43" s="50" t="e">
        <f t="shared" si="1"/>
        <v>#VALUE!</v>
      </c>
      <c r="J43" s="50" t="e">
        <f t="shared" si="2"/>
        <v>#VALUE!</v>
      </c>
      <c r="K43" s="132" t="s">
        <v>59</v>
      </c>
      <c r="L43" s="51"/>
      <c r="M43" s="132" t="s">
        <v>59</v>
      </c>
    </row>
    <row r="45" spans="1:13" x14ac:dyDescent="0.3">
      <c r="A45" s="77" t="s">
        <v>48</v>
      </c>
      <c r="B45" s="78"/>
      <c r="C45" s="98"/>
      <c r="D45" s="80"/>
      <c r="E45" s="81"/>
      <c r="F45" s="105"/>
      <c r="G45" s="83"/>
      <c r="H45" s="83"/>
      <c r="I45" s="83"/>
      <c r="J45" s="83"/>
      <c r="K45" s="139"/>
      <c r="L45" s="83"/>
      <c r="M45" s="83"/>
    </row>
    <row r="46" spans="1:13" s="55" customFormat="1" x14ac:dyDescent="0.3">
      <c r="A46" s="106"/>
      <c r="B46" s="107"/>
      <c r="C46" s="108"/>
      <c r="D46" s="109"/>
      <c r="E46" s="110"/>
      <c r="F46" s="111"/>
      <c r="G46" s="112"/>
      <c r="H46" s="112"/>
      <c r="I46" s="112"/>
      <c r="J46" s="112"/>
      <c r="K46" s="145"/>
      <c r="L46" s="112"/>
      <c r="M46" s="112"/>
    </row>
    <row r="47" spans="1:13" x14ac:dyDescent="0.3">
      <c r="A47" s="62" t="s">
        <v>215</v>
      </c>
      <c r="B47" s="113"/>
    </row>
    <row r="48" spans="1:13" ht="27" customHeight="1" x14ac:dyDescent="0.3">
      <c r="A48" s="62" t="s">
        <v>111</v>
      </c>
    </row>
    <row r="50" spans="1:13" ht="48" x14ac:dyDescent="0.3">
      <c r="A50" s="20"/>
      <c r="B50" s="21"/>
      <c r="C50" s="22"/>
      <c r="D50" s="22"/>
      <c r="E50" s="23"/>
      <c r="F50" s="27"/>
      <c r="G50" s="24"/>
      <c r="H50" s="25" t="s">
        <v>6</v>
      </c>
      <c r="I50" s="26" t="s">
        <v>19</v>
      </c>
      <c r="J50" s="26" t="s">
        <v>20</v>
      </c>
      <c r="K50" s="25" t="s">
        <v>7</v>
      </c>
      <c r="L50" s="25"/>
      <c r="M50" s="5" t="s">
        <v>8</v>
      </c>
    </row>
    <row r="51" spans="1:13" ht="52.5" customHeight="1" x14ac:dyDescent="0.3">
      <c r="A51" s="30"/>
      <c r="B51" s="31" t="s">
        <v>62</v>
      </c>
      <c r="C51" s="32" t="s">
        <v>9</v>
      </c>
      <c r="D51" s="32"/>
      <c r="E51" s="31" t="s">
        <v>63</v>
      </c>
      <c r="F51" s="35" t="s">
        <v>9</v>
      </c>
      <c r="G51" s="33"/>
      <c r="H51" s="33" t="s">
        <v>10</v>
      </c>
      <c r="I51" s="34"/>
      <c r="J51" s="34"/>
      <c r="K51" s="33" t="s">
        <v>10</v>
      </c>
      <c r="L51" s="33"/>
      <c r="M51" s="33" t="s">
        <v>10</v>
      </c>
    </row>
    <row r="52" spans="1:13" x14ac:dyDescent="0.3">
      <c r="A52" s="63" t="s">
        <v>11</v>
      </c>
      <c r="B52" s="65" t="s">
        <v>59</v>
      </c>
      <c r="E52" s="65">
        <v>471</v>
      </c>
      <c r="I52" s="137"/>
      <c r="J52" s="137"/>
      <c r="L52" s="41"/>
      <c r="M52" s="41"/>
    </row>
    <row r="53" spans="1:13" x14ac:dyDescent="0.3">
      <c r="A53" s="63" t="s">
        <v>12</v>
      </c>
      <c r="B53" s="65" t="s">
        <v>59</v>
      </c>
      <c r="E53" s="65">
        <v>355.6</v>
      </c>
      <c r="I53" s="137"/>
      <c r="J53" s="137"/>
      <c r="L53" s="41"/>
      <c r="M53" s="41"/>
    </row>
    <row r="55" spans="1:13" x14ac:dyDescent="0.3">
      <c r="A55" s="66" t="s">
        <v>216</v>
      </c>
      <c r="B55" s="138" t="s">
        <v>59</v>
      </c>
      <c r="C55" s="144" t="s">
        <v>59</v>
      </c>
      <c r="E55" s="84">
        <v>0.2999</v>
      </c>
      <c r="F55" s="69">
        <f>SQRT((E55*(1-E55))/$E$53)*TINV(0.05,$E$53)</f>
        <v>4.7787976775205673E-2</v>
      </c>
      <c r="H55" s="48" t="s">
        <v>59</v>
      </c>
      <c r="I55" s="39" t="e">
        <f t="shared" ref="I55:I84" si="5">(((H55)^2)^0.5)</f>
        <v>#VALUE!</v>
      </c>
      <c r="J55" s="39" t="e">
        <f t="shared" ref="J55:J84" si="6">(((((1-B55)*B55)/B$12)+(((1-E55)*E55)/E$12))^0.5)*(TINV(0.05,B$12+E$12-1))</f>
        <v>#VALUE!</v>
      </c>
      <c r="K55" s="48" t="s">
        <v>59</v>
      </c>
      <c r="L55" s="41"/>
      <c r="M55" s="48" t="s">
        <v>59</v>
      </c>
    </row>
    <row r="56" spans="1:13" x14ac:dyDescent="0.3">
      <c r="A56" s="66" t="s">
        <v>217</v>
      </c>
      <c r="B56" s="138" t="s">
        <v>59</v>
      </c>
      <c r="C56" s="144" t="s">
        <v>59</v>
      </c>
      <c r="E56" s="84">
        <v>0.14660000000000001</v>
      </c>
      <c r="F56" s="69">
        <f t="shared" ref="F56:F83" si="7">SQRT((E56*(1-E56))/$E$53)*TINV(0.05,$E$53)</f>
        <v>3.6888727707387041E-2</v>
      </c>
      <c r="H56" s="48" t="s">
        <v>59</v>
      </c>
      <c r="I56" s="39" t="e">
        <f t="shared" si="5"/>
        <v>#VALUE!</v>
      </c>
      <c r="J56" s="39" t="e">
        <f t="shared" si="6"/>
        <v>#VALUE!</v>
      </c>
      <c r="K56" s="48" t="s">
        <v>59</v>
      </c>
      <c r="L56" s="41"/>
      <c r="M56" s="48" t="s">
        <v>59</v>
      </c>
    </row>
    <row r="57" spans="1:13" x14ac:dyDescent="0.3">
      <c r="A57" s="66" t="s">
        <v>218</v>
      </c>
      <c r="B57" s="138" t="s">
        <v>59</v>
      </c>
      <c r="C57" s="144" t="s">
        <v>59</v>
      </c>
      <c r="E57" s="84">
        <v>0.12509999999999999</v>
      </c>
      <c r="F57" s="69">
        <f t="shared" si="7"/>
        <v>3.4503109412754918E-2</v>
      </c>
      <c r="H57" s="48" t="s">
        <v>59</v>
      </c>
      <c r="I57" s="39" t="e">
        <f t="shared" si="5"/>
        <v>#VALUE!</v>
      </c>
      <c r="J57" s="39" t="e">
        <f t="shared" si="6"/>
        <v>#VALUE!</v>
      </c>
      <c r="K57" s="48" t="s">
        <v>59</v>
      </c>
      <c r="L57" s="41"/>
      <c r="M57" s="48" t="s">
        <v>59</v>
      </c>
    </row>
    <row r="58" spans="1:13" x14ac:dyDescent="0.3">
      <c r="A58" s="66" t="s">
        <v>219</v>
      </c>
      <c r="B58" s="138" t="s">
        <v>59</v>
      </c>
      <c r="C58" s="144" t="s">
        <v>59</v>
      </c>
      <c r="E58" s="84">
        <v>0.12939999999999999</v>
      </c>
      <c r="F58" s="69">
        <f t="shared" si="7"/>
        <v>3.5004738837517577E-2</v>
      </c>
      <c r="H58" s="48" t="s">
        <v>59</v>
      </c>
      <c r="I58" s="39" t="e">
        <f t="shared" si="5"/>
        <v>#VALUE!</v>
      </c>
      <c r="J58" s="39" t="e">
        <f t="shared" si="6"/>
        <v>#VALUE!</v>
      </c>
      <c r="K58" s="48" t="s">
        <v>59</v>
      </c>
      <c r="L58" s="41"/>
      <c r="M58" s="48" t="s">
        <v>59</v>
      </c>
    </row>
    <row r="59" spans="1:13" x14ac:dyDescent="0.3">
      <c r="A59" s="66" t="s">
        <v>220</v>
      </c>
      <c r="B59" s="138" t="s">
        <v>59</v>
      </c>
      <c r="C59" s="144" t="s">
        <v>59</v>
      </c>
      <c r="E59" s="84">
        <v>7.3200000000000001E-2</v>
      </c>
      <c r="F59" s="69">
        <f t="shared" si="7"/>
        <v>2.7164325470149454E-2</v>
      </c>
      <c r="H59" s="48" t="s">
        <v>59</v>
      </c>
      <c r="I59" s="39" t="e">
        <f t="shared" si="5"/>
        <v>#VALUE!</v>
      </c>
      <c r="J59" s="39" t="e">
        <f t="shared" si="6"/>
        <v>#VALUE!</v>
      </c>
      <c r="K59" s="48" t="s">
        <v>59</v>
      </c>
      <c r="L59" s="41"/>
      <c r="M59" s="48" t="s">
        <v>59</v>
      </c>
    </row>
    <row r="60" spans="1:13" x14ac:dyDescent="0.3">
      <c r="A60" s="66" t="s">
        <v>221</v>
      </c>
      <c r="B60" s="138" t="s">
        <v>59</v>
      </c>
      <c r="C60" s="144" t="s">
        <v>59</v>
      </c>
      <c r="E60" s="84">
        <v>7.1900000000000006E-2</v>
      </c>
      <c r="F60" s="69">
        <f t="shared" si="7"/>
        <v>2.6940906445800477E-2</v>
      </c>
      <c r="H60" s="48" t="s">
        <v>59</v>
      </c>
      <c r="I60" s="39" t="e">
        <f t="shared" si="5"/>
        <v>#VALUE!</v>
      </c>
      <c r="J60" s="39" t="e">
        <f t="shared" si="6"/>
        <v>#VALUE!</v>
      </c>
      <c r="K60" s="48" t="s">
        <v>59</v>
      </c>
      <c r="L60" s="41"/>
      <c r="M60" s="48" t="s">
        <v>59</v>
      </c>
    </row>
    <row r="61" spans="1:13" x14ac:dyDescent="0.3">
      <c r="A61" s="66" t="s">
        <v>222</v>
      </c>
      <c r="B61" s="138" t="s">
        <v>59</v>
      </c>
      <c r="C61" s="144" t="s">
        <v>59</v>
      </c>
      <c r="E61" s="84">
        <v>5.1900000000000002E-2</v>
      </c>
      <c r="F61" s="69">
        <f t="shared" si="7"/>
        <v>2.3134553632488324E-2</v>
      </c>
      <c r="H61" s="48" t="s">
        <v>59</v>
      </c>
      <c r="I61" s="39" t="e">
        <f t="shared" si="5"/>
        <v>#VALUE!</v>
      </c>
      <c r="J61" s="39" t="e">
        <f t="shared" si="6"/>
        <v>#VALUE!</v>
      </c>
      <c r="K61" s="48" t="s">
        <v>59</v>
      </c>
      <c r="L61" s="41"/>
      <c r="M61" s="48" t="s">
        <v>59</v>
      </c>
    </row>
    <row r="62" spans="1:13" x14ac:dyDescent="0.3">
      <c r="A62" s="66" t="s">
        <v>223</v>
      </c>
      <c r="B62" s="138" t="s">
        <v>59</v>
      </c>
      <c r="C62" s="144" t="s">
        <v>59</v>
      </c>
      <c r="E62" s="84">
        <v>3.9300000000000002E-2</v>
      </c>
      <c r="F62" s="69">
        <f t="shared" si="7"/>
        <v>2.0264716984119618E-2</v>
      </c>
      <c r="H62" s="48" t="s">
        <v>59</v>
      </c>
      <c r="I62" s="39" t="e">
        <f t="shared" si="5"/>
        <v>#VALUE!</v>
      </c>
      <c r="J62" s="39" t="e">
        <f t="shared" si="6"/>
        <v>#VALUE!</v>
      </c>
      <c r="K62" s="48" t="s">
        <v>59</v>
      </c>
      <c r="L62" s="41"/>
      <c r="M62" s="48" t="s">
        <v>59</v>
      </c>
    </row>
    <row r="63" spans="1:13" x14ac:dyDescent="0.3">
      <c r="A63" s="66" t="s">
        <v>224</v>
      </c>
      <c r="B63" s="138" t="s">
        <v>59</v>
      </c>
      <c r="C63" s="144" t="s">
        <v>59</v>
      </c>
      <c r="E63" s="84">
        <v>3.1800000000000002E-2</v>
      </c>
      <c r="F63" s="69">
        <f t="shared" si="7"/>
        <v>1.8299805396783712E-2</v>
      </c>
      <c r="H63" s="48" t="s">
        <v>59</v>
      </c>
      <c r="I63" s="39" t="e">
        <f t="shared" si="5"/>
        <v>#VALUE!</v>
      </c>
      <c r="J63" s="39" t="e">
        <f t="shared" si="6"/>
        <v>#VALUE!</v>
      </c>
      <c r="K63" s="48" t="s">
        <v>59</v>
      </c>
      <c r="L63" s="41"/>
      <c r="M63" s="48" t="s">
        <v>59</v>
      </c>
    </row>
    <row r="64" spans="1:13" x14ac:dyDescent="0.3">
      <c r="A64" s="66" t="s">
        <v>225</v>
      </c>
      <c r="B64" s="138" t="s">
        <v>59</v>
      </c>
      <c r="C64" s="144" t="s">
        <v>59</v>
      </c>
      <c r="E64" s="84">
        <v>2.5899999999999999E-2</v>
      </c>
      <c r="F64" s="69">
        <f t="shared" si="7"/>
        <v>1.6565403769818292E-2</v>
      </c>
      <c r="H64" s="48" t="s">
        <v>59</v>
      </c>
      <c r="I64" s="39" t="e">
        <f t="shared" si="5"/>
        <v>#VALUE!</v>
      </c>
      <c r="J64" s="39" t="e">
        <f t="shared" si="6"/>
        <v>#VALUE!</v>
      </c>
      <c r="K64" s="48" t="s">
        <v>59</v>
      </c>
      <c r="L64" s="41"/>
      <c r="M64" s="48" t="s">
        <v>59</v>
      </c>
    </row>
    <row r="65" spans="1:13" x14ac:dyDescent="0.3">
      <c r="A65" s="66" t="s">
        <v>226</v>
      </c>
      <c r="B65" s="138" t="s">
        <v>59</v>
      </c>
      <c r="C65" s="144" t="s">
        <v>59</v>
      </c>
      <c r="E65" s="84">
        <v>1.83E-2</v>
      </c>
      <c r="F65" s="69">
        <f t="shared" si="7"/>
        <v>1.3978652624396017E-2</v>
      </c>
      <c r="H65" s="48" t="s">
        <v>59</v>
      </c>
      <c r="I65" s="39" t="e">
        <f t="shared" si="5"/>
        <v>#VALUE!</v>
      </c>
      <c r="J65" s="39" t="e">
        <f t="shared" si="6"/>
        <v>#VALUE!</v>
      </c>
      <c r="K65" s="48" t="s">
        <v>59</v>
      </c>
      <c r="L65" s="41"/>
      <c r="M65" s="48" t="s">
        <v>59</v>
      </c>
    </row>
    <row r="66" spans="1:13" x14ac:dyDescent="0.3">
      <c r="A66" s="66" t="s">
        <v>227</v>
      </c>
      <c r="B66" s="138" t="s">
        <v>59</v>
      </c>
      <c r="C66" s="144" t="s">
        <v>59</v>
      </c>
      <c r="E66" s="84">
        <v>1.9299999999999998E-2</v>
      </c>
      <c r="F66" s="69">
        <f t="shared" si="7"/>
        <v>1.4348189847879124E-2</v>
      </c>
      <c r="H66" s="48" t="s">
        <v>59</v>
      </c>
      <c r="I66" s="39" t="e">
        <f t="shared" si="5"/>
        <v>#VALUE!</v>
      </c>
      <c r="J66" s="39" t="e">
        <f t="shared" si="6"/>
        <v>#VALUE!</v>
      </c>
      <c r="K66" s="48" t="s">
        <v>59</v>
      </c>
      <c r="L66" s="41"/>
      <c r="M66" s="48" t="s">
        <v>59</v>
      </c>
    </row>
    <row r="67" spans="1:13" x14ac:dyDescent="0.3">
      <c r="A67" s="66" t="s">
        <v>228</v>
      </c>
      <c r="B67" s="138" t="s">
        <v>59</v>
      </c>
      <c r="C67" s="144" t="s">
        <v>59</v>
      </c>
      <c r="E67" s="84">
        <v>1.47E-2</v>
      </c>
      <c r="F67" s="69">
        <f t="shared" si="7"/>
        <v>1.2551432100309342E-2</v>
      </c>
      <c r="H67" s="48" t="s">
        <v>59</v>
      </c>
      <c r="I67" s="39" t="e">
        <f t="shared" si="5"/>
        <v>#VALUE!</v>
      </c>
      <c r="J67" s="39" t="e">
        <f t="shared" si="6"/>
        <v>#VALUE!</v>
      </c>
      <c r="K67" s="48" t="s">
        <v>59</v>
      </c>
      <c r="L67" s="41"/>
      <c r="M67" s="48" t="s">
        <v>59</v>
      </c>
    </row>
    <row r="68" spans="1:13" x14ac:dyDescent="0.3">
      <c r="A68" s="66" t="s">
        <v>229</v>
      </c>
      <c r="B68" s="138" t="s">
        <v>59</v>
      </c>
      <c r="C68" s="144" t="s">
        <v>59</v>
      </c>
      <c r="E68" s="84">
        <v>1.52E-2</v>
      </c>
      <c r="F68" s="69">
        <f t="shared" si="7"/>
        <v>1.2759868132895601E-2</v>
      </c>
      <c r="H68" s="48" t="s">
        <v>59</v>
      </c>
      <c r="I68" s="39" t="e">
        <f t="shared" si="5"/>
        <v>#VALUE!</v>
      </c>
      <c r="J68" s="39" t="e">
        <f t="shared" si="6"/>
        <v>#VALUE!</v>
      </c>
      <c r="K68" s="48" t="s">
        <v>59</v>
      </c>
      <c r="L68" s="41"/>
      <c r="M68" s="48" t="s">
        <v>59</v>
      </c>
    </row>
    <row r="69" spans="1:13" x14ac:dyDescent="0.3">
      <c r="A69" s="66" t="s">
        <v>230</v>
      </c>
      <c r="B69" s="138" t="s">
        <v>59</v>
      </c>
      <c r="C69" s="144" t="s">
        <v>59</v>
      </c>
      <c r="E69" s="84">
        <v>1.3899999999999999E-2</v>
      </c>
      <c r="F69" s="69">
        <f t="shared" si="7"/>
        <v>1.2210072755996112E-2</v>
      </c>
      <c r="H69" s="48" t="s">
        <v>59</v>
      </c>
      <c r="I69" s="39" t="e">
        <f t="shared" si="5"/>
        <v>#VALUE!</v>
      </c>
      <c r="J69" s="39" t="e">
        <f t="shared" si="6"/>
        <v>#VALUE!</v>
      </c>
      <c r="K69" s="48" t="s">
        <v>59</v>
      </c>
      <c r="L69" s="41"/>
      <c r="M69" s="48" t="s">
        <v>59</v>
      </c>
    </row>
    <row r="70" spans="1:13" x14ac:dyDescent="0.3">
      <c r="A70" s="66" t="s">
        <v>231</v>
      </c>
      <c r="B70" s="138" t="s">
        <v>59</v>
      </c>
      <c r="C70" s="144" t="s">
        <v>59</v>
      </c>
      <c r="E70" s="84">
        <v>7.9000000000000008E-3</v>
      </c>
      <c r="F70" s="69">
        <f t="shared" si="7"/>
        <v>9.2329746403387418E-3</v>
      </c>
      <c r="H70" s="48" t="s">
        <v>59</v>
      </c>
      <c r="I70" s="39" t="e">
        <f t="shared" si="5"/>
        <v>#VALUE!</v>
      </c>
      <c r="J70" s="39" t="e">
        <f t="shared" si="6"/>
        <v>#VALUE!</v>
      </c>
      <c r="K70" s="48" t="s">
        <v>59</v>
      </c>
      <c r="L70" s="41"/>
      <c r="M70" s="48" t="s">
        <v>59</v>
      </c>
    </row>
    <row r="71" spans="1:13" x14ac:dyDescent="0.3">
      <c r="A71" s="66" t="s">
        <v>232</v>
      </c>
      <c r="B71" s="138" t="s">
        <v>59</v>
      </c>
      <c r="C71" s="144" t="s">
        <v>59</v>
      </c>
      <c r="E71" s="84">
        <v>1.2800000000000001E-2</v>
      </c>
      <c r="F71" s="69">
        <f t="shared" si="7"/>
        <v>1.1723517347851761E-2</v>
      </c>
      <c r="H71" s="48" t="s">
        <v>59</v>
      </c>
      <c r="I71" s="39" t="e">
        <f t="shared" si="5"/>
        <v>#VALUE!</v>
      </c>
      <c r="J71" s="39" t="e">
        <f t="shared" si="6"/>
        <v>#VALUE!</v>
      </c>
      <c r="K71" s="48" t="s">
        <v>59</v>
      </c>
      <c r="L71" s="41"/>
      <c r="M71" s="48" t="s">
        <v>59</v>
      </c>
    </row>
    <row r="72" spans="1:13" x14ac:dyDescent="0.3">
      <c r="A72" s="66" t="s">
        <v>233</v>
      </c>
      <c r="B72" s="138" t="s">
        <v>59</v>
      </c>
      <c r="C72" s="144" t="s">
        <v>59</v>
      </c>
      <c r="E72" s="84">
        <v>1.2199999999999999E-2</v>
      </c>
      <c r="F72" s="69">
        <f t="shared" si="7"/>
        <v>1.1448927322787298E-2</v>
      </c>
      <c r="H72" s="48" t="s">
        <v>59</v>
      </c>
      <c r="I72" s="39" t="e">
        <f t="shared" si="5"/>
        <v>#VALUE!</v>
      </c>
      <c r="J72" s="39" t="e">
        <f t="shared" si="6"/>
        <v>#VALUE!</v>
      </c>
      <c r="K72" s="48" t="s">
        <v>59</v>
      </c>
      <c r="L72" s="41"/>
      <c r="M72" s="48" t="s">
        <v>59</v>
      </c>
    </row>
    <row r="73" spans="1:13" x14ac:dyDescent="0.3">
      <c r="A73" s="66" t="s">
        <v>234</v>
      </c>
      <c r="B73" s="138" t="s">
        <v>59</v>
      </c>
      <c r="C73" s="144" t="s">
        <v>59</v>
      </c>
      <c r="E73" s="84">
        <v>1.1599999999999999E-2</v>
      </c>
      <c r="F73" s="69">
        <f t="shared" si="7"/>
        <v>1.1167237052679323E-2</v>
      </c>
      <c r="H73" s="48" t="s">
        <v>59</v>
      </c>
      <c r="I73" s="39" t="e">
        <f t="shared" si="5"/>
        <v>#VALUE!</v>
      </c>
      <c r="J73" s="39" t="e">
        <f t="shared" si="6"/>
        <v>#VALUE!</v>
      </c>
      <c r="K73" s="48" t="s">
        <v>59</v>
      </c>
      <c r="L73" s="41"/>
      <c r="M73" s="48" t="s">
        <v>59</v>
      </c>
    </row>
    <row r="74" spans="1:13" x14ac:dyDescent="0.3">
      <c r="A74" s="66" t="s">
        <v>235</v>
      </c>
      <c r="B74" s="138" t="s">
        <v>59</v>
      </c>
      <c r="C74" s="144" t="s">
        <v>59</v>
      </c>
      <c r="E74" s="84">
        <v>3.5999999999999999E-3</v>
      </c>
      <c r="F74" s="69">
        <f t="shared" si="7"/>
        <v>6.2462373378534596E-3</v>
      </c>
      <c r="H74" s="48" t="s">
        <v>59</v>
      </c>
      <c r="I74" s="39" t="e">
        <f t="shared" si="5"/>
        <v>#VALUE!</v>
      </c>
      <c r="J74" s="39" t="e">
        <f t="shared" si="6"/>
        <v>#VALUE!</v>
      </c>
      <c r="K74" s="48" t="s">
        <v>59</v>
      </c>
      <c r="L74" s="41"/>
      <c r="M74" s="48" t="s">
        <v>59</v>
      </c>
    </row>
    <row r="75" spans="1:13" x14ac:dyDescent="0.3">
      <c r="A75" s="66" t="s">
        <v>236</v>
      </c>
      <c r="B75" s="138" t="s">
        <v>59</v>
      </c>
      <c r="C75" s="144" t="s">
        <v>59</v>
      </c>
      <c r="E75" s="84">
        <v>9.1000000000000004E-3</v>
      </c>
      <c r="F75" s="69">
        <f t="shared" si="7"/>
        <v>9.9034378989915194E-3</v>
      </c>
      <c r="H75" s="48" t="s">
        <v>59</v>
      </c>
      <c r="I75" s="39" t="e">
        <f t="shared" si="5"/>
        <v>#VALUE!</v>
      </c>
      <c r="J75" s="39" t="e">
        <f t="shared" si="6"/>
        <v>#VALUE!</v>
      </c>
      <c r="K75" s="48" t="s">
        <v>59</v>
      </c>
      <c r="L75" s="41"/>
      <c r="M75" s="48" t="s">
        <v>59</v>
      </c>
    </row>
    <row r="76" spans="1:13" x14ac:dyDescent="0.3">
      <c r="A76" s="66" t="s">
        <v>237</v>
      </c>
      <c r="B76" s="138" t="s">
        <v>59</v>
      </c>
      <c r="C76" s="144" t="s">
        <v>59</v>
      </c>
      <c r="E76" s="84">
        <v>5.8999999999999999E-3</v>
      </c>
      <c r="F76" s="69">
        <f t="shared" si="7"/>
        <v>7.9871421716150547E-3</v>
      </c>
      <c r="H76" s="48" t="s">
        <v>59</v>
      </c>
      <c r="I76" s="39" t="e">
        <f t="shared" si="5"/>
        <v>#VALUE!</v>
      </c>
      <c r="J76" s="39" t="e">
        <f t="shared" si="6"/>
        <v>#VALUE!</v>
      </c>
      <c r="K76" s="48" t="s">
        <v>59</v>
      </c>
      <c r="L76" s="41"/>
      <c r="M76" s="48" t="s">
        <v>59</v>
      </c>
    </row>
    <row r="77" spans="1:13" x14ac:dyDescent="0.3">
      <c r="A77" s="66" t="s">
        <v>238</v>
      </c>
      <c r="B77" s="138" t="s">
        <v>59</v>
      </c>
      <c r="C77" s="144" t="s">
        <v>59</v>
      </c>
      <c r="E77" s="84">
        <v>5.5000000000000005E-3</v>
      </c>
      <c r="F77" s="69">
        <f t="shared" si="7"/>
        <v>7.713191442150334E-3</v>
      </c>
      <c r="H77" s="48" t="s">
        <v>59</v>
      </c>
      <c r="I77" s="39" t="e">
        <f t="shared" si="5"/>
        <v>#VALUE!</v>
      </c>
      <c r="J77" s="39" t="e">
        <f t="shared" si="6"/>
        <v>#VALUE!</v>
      </c>
      <c r="K77" s="48" t="s">
        <v>59</v>
      </c>
      <c r="L77" s="41"/>
      <c r="M77" s="48" t="s">
        <v>59</v>
      </c>
    </row>
    <row r="78" spans="1:13" x14ac:dyDescent="0.3">
      <c r="A78" s="66" t="s">
        <v>239</v>
      </c>
      <c r="B78" s="138" t="s">
        <v>59</v>
      </c>
      <c r="C78" s="144" t="s">
        <v>59</v>
      </c>
      <c r="E78" s="84">
        <v>4.1999999999999997E-3</v>
      </c>
      <c r="F78" s="69">
        <f t="shared" si="7"/>
        <v>6.7446757903355248E-3</v>
      </c>
      <c r="H78" s="48" t="s">
        <v>59</v>
      </c>
      <c r="I78" s="39" t="e">
        <f t="shared" si="5"/>
        <v>#VALUE!</v>
      </c>
      <c r="J78" s="39" t="e">
        <f t="shared" si="6"/>
        <v>#VALUE!</v>
      </c>
      <c r="K78" s="48" t="s">
        <v>59</v>
      </c>
      <c r="L78" s="41"/>
      <c r="M78" s="48" t="s">
        <v>59</v>
      </c>
    </row>
    <row r="79" spans="1:13" x14ac:dyDescent="0.3">
      <c r="A79" s="66" t="s">
        <v>240</v>
      </c>
      <c r="B79" s="138" t="s">
        <v>59</v>
      </c>
      <c r="C79" s="144" t="s">
        <v>59</v>
      </c>
      <c r="E79" s="84">
        <v>2.3999999999999998E-3</v>
      </c>
      <c r="F79" s="69">
        <f t="shared" si="7"/>
        <v>5.1031015806526948E-3</v>
      </c>
      <c r="H79" s="48" t="s">
        <v>59</v>
      </c>
      <c r="I79" s="39" t="e">
        <f t="shared" si="5"/>
        <v>#VALUE!</v>
      </c>
      <c r="J79" s="39" t="e">
        <f t="shared" si="6"/>
        <v>#VALUE!</v>
      </c>
      <c r="K79" s="48" t="s">
        <v>59</v>
      </c>
      <c r="L79" s="41"/>
      <c r="M79" s="48" t="s">
        <v>59</v>
      </c>
    </row>
    <row r="80" spans="1:13" x14ac:dyDescent="0.3">
      <c r="A80" s="66" t="s">
        <v>241</v>
      </c>
      <c r="B80" s="138" t="s">
        <v>59</v>
      </c>
      <c r="C80" s="144" t="s">
        <v>59</v>
      </c>
      <c r="E80" s="84">
        <v>4.0999999999999995E-3</v>
      </c>
      <c r="F80" s="69">
        <f t="shared" si="7"/>
        <v>6.66423290786334E-3</v>
      </c>
      <c r="H80" s="48" t="s">
        <v>59</v>
      </c>
      <c r="I80" s="39" t="e">
        <f t="shared" si="5"/>
        <v>#VALUE!</v>
      </c>
      <c r="J80" s="39" t="e">
        <f t="shared" si="6"/>
        <v>#VALUE!</v>
      </c>
      <c r="K80" s="48" t="s">
        <v>59</v>
      </c>
      <c r="L80" s="41"/>
      <c r="M80" s="48" t="s">
        <v>59</v>
      </c>
    </row>
    <row r="81" spans="1:13" x14ac:dyDescent="0.3">
      <c r="A81" s="66" t="s">
        <v>153</v>
      </c>
      <c r="B81" s="138" t="s">
        <v>59</v>
      </c>
      <c r="C81" s="144" t="s">
        <v>59</v>
      </c>
      <c r="E81" s="84">
        <v>7.9399999999999998E-2</v>
      </c>
      <c r="F81" s="69">
        <f t="shared" si="7"/>
        <v>2.819655879375009E-2</v>
      </c>
      <c r="H81" s="48" t="s">
        <v>59</v>
      </c>
      <c r="I81" s="39" t="e">
        <f t="shared" si="5"/>
        <v>#VALUE!</v>
      </c>
      <c r="J81" s="39" t="e">
        <f t="shared" si="6"/>
        <v>#VALUE!</v>
      </c>
      <c r="K81" s="48" t="s">
        <v>59</v>
      </c>
      <c r="L81" s="41"/>
      <c r="M81" s="48" t="s">
        <v>59</v>
      </c>
    </row>
    <row r="82" spans="1:13" x14ac:dyDescent="0.3">
      <c r="A82" s="66" t="s">
        <v>187</v>
      </c>
      <c r="B82" s="138" t="s">
        <v>59</v>
      </c>
      <c r="C82" s="144" t="s">
        <v>59</v>
      </c>
      <c r="E82" s="84">
        <v>8.2299999999999998E-2</v>
      </c>
      <c r="F82" s="69">
        <f t="shared" si="7"/>
        <v>2.8661614848580649E-2</v>
      </c>
      <c r="H82" s="48" t="s">
        <v>59</v>
      </c>
      <c r="I82" s="39" t="e">
        <f t="shared" si="5"/>
        <v>#VALUE!</v>
      </c>
      <c r="J82" s="39" t="e">
        <f t="shared" si="6"/>
        <v>#VALUE!</v>
      </c>
      <c r="K82" s="48" t="s">
        <v>59</v>
      </c>
      <c r="L82" s="41"/>
      <c r="M82" s="48" t="s">
        <v>59</v>
      </c>
    </row>
    <row r="83" spans="1:13" x14ac:dyDescent="0.3">
      <c r="A83" s="66" t="s">
        <v>242</v>
      </c>
      <c r="B83" s="138" t="s">
        <v>59</v>
      </c>
      <c r="C83" s="144" t="s">
        <v>59</v>
      </c>
      <c r="E83" s="84">
        <v>2.41E-2</v>
      </c>
      <c r="F83" s="69">
        <f t="shared" si="7"/>
        <v>1.5994164283242709E-2</v>
      </c>
      <c r="H83" s="48" t="s">
        <v>59</v>
      </c>
      <c r="I83" s="39" t="e">
        <f t="shared" si="5"/>
        <v>#VALUE!</v>
      </c>
      <c r="J83" s="39" t="e">
        <f t="shared" si="6"/>
        <v>#VALUE!</v>
      </c>
      <c r="K83" s="48" t="s">
        <v>59</v>
      </c>
      <c r="L83" s="41"/>
      <c r="M83" s="48" t="s">
        <v>59</v>
      </c>
    </row>
    <row r="84" spans="1:13" x14ac:dyDescent="0.3">
      <c r="A84" s="70" t="s">
        <v>186</v>
      </c>
      <c r="B84" s="103" t="s">
        <v>59</v>
      </c>
      <c r="C84" s="131" t="s">
        <v>59</v>
      </c>
      <c r="D84" s="73"/>
      <c r="E84" s="88">
        <v>3.0999999999999999E-3</v>
      </c>
      <c r="F84" s="74">
        <f>SQRT((E84*(1-E84))/$E$53)*TINV(0.05,$E$53)</f>
        <v>5.7977170607343047E-3</v>
      </c>
      <c r="G84" s="73"/>
      <c r="H84" s="132" t="s">
        <v>59</v>
      </c>
      <c r="I84" s="50" t="e">
        <f t="shared" si="5"/>
        <v>#VALUE!</v>
      </c>
      <c r="J84" s="50" t="e">
        <f t="shared" si="6"/>
        <v>#VALUE!</v>
      </c>
      <c r="K84" s="132" t="s">
        <v>59</v>
      </c>
      <c r="L84" s="51"/>
      <c r="M84" s="132" t="s">
        <v>59</v>
      </c>
    </row>
    <row r="86" spans="1:13" x14ac:dyDescent="0.3">
      <c r="A86" s="62" t="s">
        <v>215</v>
      </c>
    </row>
    <row r="87" spans="1:13" x14ac:dyDescent="0.3">
      <c r="A87" s="62" t="s">
        <v>58</v>
      </c>
    </row>
    <row r="89" spans="1:13" ht="48" x14ac:dyDescent="0.3">
      <c r="A89" s="20"/>
      <c r="B89" s="21"/>
      <c r="C89" s="22"/>
      <c r="D89" s="22"/>
      <c r="E89" s="23"/>
      <c r="F89" s="27"/>
      <c r="G89" s="24"/>
      <c r="H89" s="25" t="s">
        <v>6</v>
      </c>
      <c r="I89" s="26" t="s">
        <v>19</v>
      </c>
      <c r="J89" s="26" t="s">
        <v>20</v>
      </c>
      <c r="K89" s="25" t="s">
        <v>7</v>
      </c>
      <c r="L89" s="25"/>
      <c r="M89" s="5" t="s">
        <v>8</v>
      </c>
    </row>
    <row r="90" spans="1:13" ht="38.25" customHeight="1" x14ac:dyDescent="0.3">
      <c r="A90" s="30"/>
      <c r="B90" s="31" t="s">
        <v>62</v>
      </c>
      <c r="C90" s="32" t="s">
        <v>9</v>
      </c>
      <c r="D90" s="32"/>
      <c r="E90" s="31" t="s">
        <v>63</v>
      </c>
      <c r="F90" s="35" t="s">
        <v>9</v>
      </c>
      <c r="G90" s="33"/>
      <c r="H90" s="33" t="s">
        <v>10</v>
      </c>
      <c r="I90" s="34"/>
      <c r="J90" s="34"/>
      <c r="K90" s="33" t="s">
        <v>10</v>
      </c>
      <c r="L90" s="33"/>
      <c r="M90" s="33" t="s">
        <v>10</v>
      </c>
    </row>
    <row r="91" spans="1:13" x14ac:dyDescent="0.3">
      <c r="A91" s="63" t="s">
        <v>11</v>
      </c>
      <c r="B91" s="65" t="s">
        <v>59</v>
      </c>
      <c r="E91" s="65">
        <v>130</v>
      </c>
      <c r="I91" s="137"/>
      <c r="J91" s="137"/>
      <c r="L91" s="41"/>
      <c r="M91" s="41"/>
    </row>
    <row r="92" spans="1:13" x14ac:dyDescent="0.3">
      <c r="A92" s="63" t="s">
        <v>12</v>
      </c>
      <c r="B92" s="65" t="s">
        <v>59</v>
      </c>
      <c r="E92" s="65">
        <v>108.4</v>
      </c>
      <c r="I92" s="137"/>
      <c r="J92" s="137"/>
      <c r="L92" s="41"/>
      <c r="M92" s="41"/>
    </row>
    <row r="94" spans="1:13" x14ac:dyDescent="0.3">
      <c r="A94" s="66" t="s">
        <v>216</v>
      </c>
      <c r="B94" s="138" t="s">
        <v>59</v>
      </c>
      <c r="C94" s="144" t="s">
        <v>59</v>
      </c>
      <c r="E94" s="84">
        <v>0.41439999999999999</v>
      </c>
      <c r="F94" s="69">
        <f t="shared" ref="F94:F122" si="8">SQRT((E94*(1-E94))/$E$92)*TINV(0.05,$E$92)</f>
        <v>9.3785873637328321E-2</v>
      </c>
      <c r="H94" s="48" t="s">
        <v>59</v>
      </c>
      <c r="I94" s="39" t="e">
        <f t="shared" ref="I94:I123" si="9">(((H94)^2)^0.5)</f>
        <v>#VALUE!</v>
      </c>
      <c r="J94" s="39" t="e">
        <f t="shared" ref="J94:J123" si="10">(((((1-B94)*B94)/B$12)+(((1-E94)*E94)/E$12))^0.5)*(TINV(0.05,B$12+E$12-1))</f>
        <v>#VALUE!</v>
      </c>
      <c r="K94" s="48" t="s">
        <v>59</v>
      </c>
      <c r="L94" s="41"/>
      <c r="M94" s="48" t="s">
        <v>59</v>
      </c>
    </row>
    <row r="95" spans="1:13" x14ac:dyDescent="0.3">
      <c r="A95" s="66" t="s">
        <v>217</v>
      </c>
      <c r="B95" s="138" t="s">
        <v>59</v>
      </c>
      <c r="C95" s="144" t="s">
        <v>59</v>
      </c>
      <c r="E95" s="84">
        <v>6.4500000000000002E-2</v>
      </c>
      <c r="F95" s="69">
        <f t="shared" si="8"/>
        <v>4.6765843735409283E-2</v>
      </c>
      <c r="H95" s="48" t="s">
        <v>59</v>
      </c>
      <c r="I95" s="39" t="e">
        <f t="shared" si="9"/>
        <v>#VALUE!</v>
      </c>
      <c r="J95" s="39" t="e">
        <f t="shared" si="10"/>
        <v>#VALUE!</v>
      </c>
      <c r="K95" s="48" t="s">
        <v>59</v>
      </c>
      <c r="L95" s="41"/>
      <c r="M95" s="48" t="s">
        <v>59</v>
      </c>
    </row>
    <row r="96" spans="1:13" x14ac:dyDescent="0.3">
      <c r="A96" s="66" t="s">
        <v>218</v>
      </c>
      <c r="B96" s="138" t="s">
        <v>59</v>
      </c>
      <c r="C96" s="144" t="s">
        <v>59</v>
      </c>
      <c r="E96" s="84">
        <v>9.4899999999999998E-2</v>
      </c>
      <c r="F96" s="69">
        <f t="shared" si="8"/>
        <v>5.5796686573317496E-2</v>
      </c>
      <c r="H96" s="48" t="s">
        <v>59</v>
      </c>
      <c r="I96" s="39" t="e">
        <f t="shared" si="9"/>
        <v>#VALUE!</v>
      </c>
      <c r="J96" s="39" t="e">
        <f t="shared" si="10"/>
        <v>#VALUE!</v>
      </c>
      <c r="K96" s="48" t="s">
        <v>59</v>
      </c>
      <c r="L96" s="41"/>
      <c r="M96" s="48" t="s">
        <v>59</v>
      </c>
    </row>
    <row r="97" spans="1:13" x14ac:dyDescent="0.3">
      <c r="A97" s="66" t="s">
        <v>219</v>
      </c>
      <c r="B97" s="138" t="s">
        <v>59</v>
      </c>
      <c r="C97" s="144" t="s">
        <v>59</v>
      </c>
      <c r="E97" s="84">
        <v>4.6399999999999997E-2</v>
      </c>
      <c r="F97" s="69">
        <f t="shared" si="8"/>
        <v>4.0046921124432415E-2</v>
      </c>
      <c r="H97" s="48" t="s">
        <v>59</v>
      </c>
      <c r="I97" s="39" t="e">
        <f t="shared" si="9"/>
        <v>#VALUE!</v>
      </c>
      <c r="J97" s="39" t="e">
        <f t="shared" si="10"/>
        <v>#VALUE!</v>
      </c>
      <c r="K97" s="48" t="s">
        <v>59</v>
      </c>
      <c r="L97" s="41"/>
      <c r="M97" s="48" t="s">
        <v>59</v>
      </c>
    </row>
    <row r="98" spans="1:13" x14ac:dyDescent="0.3">
      <c r="A98" s="66" t="s">
        <v>220</v>
      </c>
      <c r="B98" s="138" t="s">
        <v>59</v>
      </c>
      <c r="C98" s="144" t="s">
        <v>59</v>
      </c>
      <c r="E98" s="84">
        <v>8.0500000000000002E-2</v>
      </c>
      <c r="F98" s="69">
        <f t="shared" si="8"/>
        <v>5.1796549300582043E-2</v>
      </c>
      <c r="H98" s="48" t="s">
        <v>59</v>
      </c>
      <c r="I98" s="39" t="e">
        <f t="shared" si="9"/>
        <v>#VALUE!</v>
      </c>
      <c r="J98" s="39" t="e">
        <f t="shared" si="10"/>
        <v>#VALUE!</v>
      </c>
      <c r="K98" s="48" t="s">
        <v>59</v>
      </c>
      <c r="L98" s="41"/>
      <c r="M98" s="48" t="s">
        <v>59</v>
      </c>
    </row>
    <row r="99" spans="1:13" x14ac:dyDescent="0.3">
      <c r="A99" s="66" t="s">
        <v>221</v>
      </c>
      <c r="B99" s="138" t="s">
        <v>59</v>
      </c>
      <c r="C99" s="144" t="s">
        <v>59</v>
      </c>
      <c r="E99" s="84">
        <v>2.6099999999999998E-2</v>
      </c>
      <c r="F99" s="69">
        <f t="shared" si="8"/>
        <v>3.0353198182459719E-2</v>
      </c>
      <c r="H99" s="48" t="s">
        <v>59</v>
      </c>
      <c r="I99" s="39" t="e">
        <f t="shared" si="9"/>
        <v>#VALUE!</v>
      </c>
      <c r="J99" s="39" t="e">
        <f t="shared" si="10"/>
        <v>#VALUE!</v>
      </c>
      <c r="K99" s="48" t="s">
        <v>59</v>
      </c>
      <c r="L99" s="41"/>
      <c r="M99" s="48" t="s">
        <v>59</v>
      </c>
    </row>
    <row r="100" spans="1:13" x14ac:dyDescent="0.3">
      <c r="A100" s="66" t="s">
        <v>222</v>
      </c>
      <c r="B100" s="138" t="s">
        <v>59</v>
      </c>
      <c r="C100" s="144" t="s">
        <v>59</v>
      </c>
      <c r="E100" s="84">
        <v>2.3599999999999999E-2</v>
      </c>
      <c r="F100" s="69">
        <f t="shared" si="8"/>
        <v>2.8899937782701314E-2</v>
      </c>
      <c r="H100" s="48" t="s">
        <v>59</v>
      </c>
      <c r="I100" s="39" t="e">
        <f t="shared" si="9"/>
        <v>#VALUE!</v>
      </c>
      <c r="J100" s="39" t="e">
        <f t="shared" si="10"/>
        <v>#VALUE!</v>
      </c>
      <c r="K100" s="48" t="s">
        <v>59</v>
      </c>
      <c r="L100" s="41"/>
      <c r="M100" s="48" t="s">
        <v>59</v>
      </c>
    </row>
    <row r="101" spans="1:13" x14ac:dyDescent="0.3">
      <c r="A101" s="66" t="s">
        <v>223</v>
      </c>
      <c r="B101" s="138" t="s">
        <v>59</v>
      </c>
      <c r="C101" s="144" t="s">
        <v>59</v>
      </c>
      <c r="E101" s="84">
        <v>1.2800000000000001E-2</v>
      </c>
      <c r="F101" s="69">
        <f t="shared" si="8"/>
        <v>2.140102523443738E-2</v>
      </c>
      <c r="H101" s="48" t="s">
        <v>59</v>
      </c>
      <c r="I101" s="39" t="e">
        <f t="shared" si="9"/>
        <v>#VALUE!</v>
      </c>
      <c r="J101" s="39" t="e">
        <f t="shared" si="10"/>
        <v>#VALUE!</v>
      </c>
      <c r="K101" s="48" t="s">
        <v>59</v>
      </c>
      <c r="L101" s="41"/>
      <c r="M101" s="48" t="s">
        <v>59</v>
      </c>
    </row>
    <row r="102" spans="1:13" x14ac:dyDescent="0.3">
      <c r="A102" s="66" t="s">
        <v>224</v>
      </c>
      <c r="B102" s="138" t="s">
        <v>59</v>
      </c>
      <c r="C102" s="144" t="s">
        <v>59</v>
      </c>
      <c r="E102" s="84">
        <v>4.8099999999999997E-2</v>
      </c>
      <c r="F102" s="69">
        <f t="shared" si="8"/>
        <v>4.0737579642460123E-2</v>
      </c>
      <c r="H102" s="48" t="s">
        <v>59</v>
      </c>
      <c r="I102" s="39" t="e">
        <f t="shared" si="9"/>
        <v>#VALUE!</v>
      </c>
      <c r="J102" s="39" t="e">
        <f t="shared" si="10"/>
        <v>#VALUE!</v>
      </c>
      <c r="K102" s="48" t="s">
        <v>59</v>
      </c>
      <c r="L102" s="41"/>
      <c r="M102" s="48" t="s">
        <v>59</v>
      </c>
    </row>
    <row r="103" spans="1:13" x14ac:dyDescent="0.3">
      <c r="A103" s="66" t="s">
        <v>225</v>
      </c>
      <c r="B103" s="138" t="s">
        <v>59</v>
      </c>
      <c r="C103" s="144" t="s">
        <v>59</v>
      </c>
      <c r="E103" s="84">
        <v>0</v>
      </c>
      <c r="F103" s="69">
        <f t="shared" si="8"/>
        <v>0</v>
      </c>
      <c r="H103" s="48" t="s">
        <v>59</v>
      </c>
      <c r="I103" s="39" t="e">
        <f t="shared" si="9"/>
        <v>#VALUE!</v>
      </c>
      <c r="J103" s="39" t="e">
        <f t="shared" si="10"/>
        <v>#VALUE!</v>
      </c>
      <c r="K103" s="48" t="s">
        <v>59</v>
      </c>
      <c r="L103" s="41"/>
      <c r="M103" s="48" t="s">
        <v>59</v>
      </c>
    </row>
    <row r="104" spans="1:13" x14ac:dyDescent="0.3">
      <c r="A104" s="66" t="s">
        <v>226</v>
      </c>
      <c r="B104" s="138" t="s">
        <v>59</v>
      </c>
      <c r="C104" s="144" t="s">
        <v>59</v>
      </c>
      <c r="E104" s="84">
        <v>2.29E-2</v>
      </c>
      <c r="F104" s="69">
        <f t="shared" si="8"/>
        <v>2.847831364103677E-2</v>
      </c>
      <c r="H104" s="48" t="s">
        <v>59</v>
      </c>
      <c r="I104" s="39" t="e">
        <f t="shared" si="9"/>
        <v>#VALUE!</v>
      </c>
      <c r="J104" s="39" t="e">
        <f t="shared" si="10"/>
        <v>#VALUE!</v>
      </c>
      <c r="K104" s="48" t="s">
        <v>59</v>
      </c>
      <c r="L104" s="41"/>
      <c r="M104" s="48" t="s">
        <v>59</v>
      </c>
    </row>
    <row r="105" spans="1:13" x14ac:dyDescent="0.3">
      <c r="A105" s="66" t="s">
        <v>227</v>
      </c>
      <c r="B105" s="138" t="s">
        <v>59</v>
      </c>
      <c r="C105" s="144" t="s">
        <v>59</v>
      </c>
      <c r="E105" s="84">
        <v>0</v>
      </c>
      <c r="F105" s="69">
        <f t="shared" si="8"/>
        <v>0</v>
      </c>
      <c r="H105" s="48" t="s">
        <v>59</v>
      </c>
      <c r="I105" s="39" t="e">
        <f t="shared" si="9"/>
        <v>#VALUE!</v>
      </c>
      <c r="J105" s="39" t="e">
        <f t="shared" si="10"/>
        <v>#VALUE!</v>
      </c>
      <c r="K105" s="48" t="s">
        <v>59</v>
      </c>
      <c r="L105" s="41"/>
      <c r="M105" s="48" t="s">
        <v>59</v>
      </c>
    </row>
    <row r="106" spans="1:13" x14ac:dyDescent="0.3">
      <c r="A106" s="66" t="s">
        <v>228</v>
      </c>
      <c r="B106" s="138" t="s">
        <v>59</v>
      </c>
      <c r="C106" s="144" t="s">
        <v>59</v>
      </c>
      <c r="E106" s="84">
        <v>1.41E-2</v>
      </c>
      <c r="F106" s="69">
        <f t="shared" si="8"/>
        <v>2.2446726271869572E-2</v>
      </c>
      <c r="H106" s="48" t="s">
        <v>59</v>
      </c>
      <c r="I106" s="39" t="e">
        <f t="shared" si="9"/>
        <v>#VALUE!</v>
      </c>
      <c r="J106" s="39" t="e">
        <f t="shared" si="10"/>
        <v>#VALUE!</v>
      </c>
      <c r="K106" s="48" t="s">
        <v>59</v>
      </c>
      <c r="L106" s="41"/>
      <c r="M106" s="48" t="s">
        <v>59</v>
      </c>
    </row>
    <row r="107" spans="1:13" x14ac:dyDescent="0.3">
      <c r="A107" s="66" t="s">
        <v>229</v>
      </c>
      <c r="B107" s="138" t="s">
        <v>59</v>
      </c>
      <c r="C107" s="144" t="s">
        <v>59</v>
      </c>
      <c r="E107" s="84">
        <v>3.7000000000000002E-3</v>
      </c>
      <c r="F107" s="69">
        <f t="shared" si="8"/>
        <v>1.1559071446764418E-2</v>
      </c>
      <c r="H107" s="48" t="s">
        <v>59</v>
      </c>
      <c r="I107" s="39" t="e">
        <f t="shared" si="9"/>
        <v>#VALUE!</v>
      </c>
      <c r="J107" s="39" t="e">
        <f t="shared" si="10"/>
        <v>#VALUE!</v>
      </c>
      <c r="K107" s="48" t="s">
        <v>59</v>
      </c>
      <c r="L107" s="41"/>
      <c r="M107" s="48" t="s">
        <v>59</v>
      </c>
    </row>
    <row r="108" spans="1:13" x14ac:dyDescent="0.3">
      <c r="A108" s="66" t="s">
        <v>230</v>
      </c>
      <c r="B108" s="138" t="s">
        <v>59</v>
      </c>
      <c r="C108" s="144" t="s">
        <v>59</v>
      </c>
      <c r="E108" s="84">
        <v>0</v>
      </c>
      <c r="F108" s="69">
        <f t="shared" si="8"/>
        <v>0</v>
      </c>
      <c r="H108" s="48" t="s">
        <v>59</v>
      </c>
      <c r="I108" s="39" t="e">
        <f t="shared" si="9"/>
        <v>#VALUE!</v>
      </c>
      <c r="J108" s="39" t="e">
        <f t="shared" si="10"/>
        <v>#VALUE!</v>
      </c>
      <c r="K108" s="48" t="s">
        <v>59</v>
      </c>
      <c r="L108" s="41"/>
      <c r="M108" s="48" t="s">
        <v>59</v>
      </c>
    </row>
    <row r="109" spans="1:13" x14ac:dyDescent="0.3">
      <c r="A109" s="66" t="s">
        <v>231</v>
      </c>
      <c r="B109" s="138" t="s">
        <v>59</v>
      </c>
      <c r="C109" s="144" t="s">
        <v>59</v>
      </c>
      <c r="E109" s="84">
        <v>2.7200000000000002E-2</v>
      </c>
      <c r="F109" s="69">
        <f t="shared" si="8"/>
        <v>3.0968719889713579E-2</v>
      </c>
      <c r="H109" s="48" t="s">
        <v>59</v>
      </c>
      <c r="I109" s="39" t="e">
        <f t="shared" si="9"/>
        <v>#VALUE!</v>
      </c>
      <c r="J109" s="39" t="e">
        <f t="shared" si="10"/>
        <v>#VALUE!</v>
      </c>
      <c r="K109" s="48" t="s">
        <v>59</v>
      </c>
      <c r="L109" s="41"/>
      <c r="M109" s="48" t="s">
        <v>59</v>
      </c>
    </row>
    <row r="110" spans="1:13" x14ac:dyDescent="0.3">
      <c r="A110" s="66" t="s">
        <v>232</v>
      </c>
      <c r="B110" s="138" t="s">
        <v>59</v>
      </c>
      <c r="C110" s="144" t="s">
        <v>59</v>
      </c>
      <c r="E110" s="84">
        <v>0</v>
      </c>
      <c r="F110" s="69">
        <f t="shared" si="8"/>
        <v>0</v>
      </c>
      <c r="H110" s="48" t="s">
        <v>59</v>
      </c>
      <c r="I110" s="39" t="e">
        <f t="shared" si="9"/>
        <v>#VALUE!</v>
      </c>
      <c r="J110" s="39" t="e">
        <f t="shared" si="10"/>
        <v>#VALUE!</v>
      </c>
      <c r="K110" s="48" t="s">
        <v>59</v>
      </c>
      <c r="L110" s="41"/>
      <c r="M110" s="48" t="s">
        <v>59</v>
      </c>
    </row>
    <row r="111" spans="1:13" x14ac:dyDescent="0.3">
      <c r="A111" s="66" t="s">
        <v>233</v>
      </c>
      <c r="B111" s="138" t="s">
        <v>59</v>
      </c>
      <c r="C111" s="144" t="s">
        <v>59</v>
      </c>
      <c r="E111" s="84">
        <v>0</v>
      </c>
      <c r="F111" s="69">
        <f t="shared" si="8"/>
        <v>0</v>
      </c>
      <c r="H111" s="48" t="s">
        <v>59</v>
      </c>
      <c r="I111" s="39" t="e">
        <f t="shared" si="9"/>
        <v>#VALUE!</v>
      </c>
      <c r="J111" s="39" t="e">
        <f t="shared" si="10"/>
        <v>#VALUE!</v>
      </c>
      <c r="K111" s="48" t="s">
        <v>59</v>
      </c>
      <c r="L111" s="41"/>
      <c r="M111" s="48" t="s">
        <v>59</v>
      </c>
    </row>
    <row r="112" spans="1:13" x14ac:dyDescent="0.3">
      <c r="A112" s="66" t="s">
        <v>234</v>
      </c>
      <c r="B112" s="138" t="s">
        <v>59</v>
      </c>
      <c r="C112" s="144" t="s">
        <v>59</v>
      </c>
      <c r="E112" s="84">
        <v>1.2999999999999999E-3</v>
      </c>
      <c r="F112" s="69">
        <f t="shared" si="8"/>
        <v>6.8598753145529493E-3</v>
      </c>
      <c r="H112" s="48" t="s">
        <v>59</v>
      </c>
      <c r="I112" s="39" t="e">
        <f t="shared" si="9"/>
        <v>#VALUE!</v>
      </c>
      <c r="J112" s="39" t="e">
        <f t="shared" si="10"/>
        <v>#VALUE!</v>
      </c>
      <c r="K112" s="48" t="s">
        <v>59</v>
      </c>
      <c r="L112" s="41"/>
      <c r="M112" s="48" t="s">
        <v>59</v>
      </c>
    </row>
    <row r="113" spans="1:13" x14ac:dyDescent="0.3">
      <c r="A113" s="66" t="s">
        <v>235</v>
      </c>
      <c r="B113" s="138" t="s">
        <v>59</v>
      </c>
      <c r="C113" s="144" t="s">
        <v>59</v>
      </c>
      <c r="E113" s="84">
        <v>6.7000000000000002E-3</v>
      </c>
      <c r="F113" s="69">
        <f t="shared" si="8"/>
        <v>1.5531186687072169E-2</v>
      </c>
      <c r="H113" s="48" t="s">
        <v>59</v>
      </c>
      <c r="I113" s="39" t="e">
        <f t="shared" si="9"/>
        <v>#VALUE!</v>
      </c>
      <c r="J113" s="39" t="e">
        <f t="shared" si="10"/>
        <v>#VALUE!</v>
      </c>
      <c r="K113" s="48" t="s">
        <v>59</v>
      </c>
      <c r="L113" s="41"/>
      <c r="M113" s="48" t="s">
        <v>59</v>
      </c>
    </row>
    <row r="114" spans="1:13" x14ac:dyDescent="0.3">
      <c r="A114" s="66" t="s">
        <v>236</v>
      </c>
      <c r="B114" s="138" t="s">
        <v>59</v>
      </c>
      <c r="C114" s="144" t="s">
        <v>59</v>
      </c>
      <c r="E114" s="84">
        <v>0</v>
      </c>
      <c r="F114" s="69">
        <f t="shared" si="8"/>
        <v>0</v>
      </c>
      <c r="H114" s="48" t="s">
        <v>59</v>
      </c>
      <c r="I114" s="39" t="e">
        <f t="shared" si="9"/>
        <v>#VALUE!</v>
      </c>
      <c r="J114" s="39" t="e">
        <f t="shared" si="10"/>
        <v>#VALUE!</v>
      </c>
      <c r="K114" s="48" t="s">
        <v>59</v>
      </c>
      <c r="L114" s="41"/>
      <c r="M114" s="48" t="s">
        <v>59</v>
      </c>
    </row>
    <row r="115" spans="1:13" x14ac:dyDescent="0.3">
      <c r="A115" s="66" t="s">
        <v>237</v>
      </c>
      <c r="B115" s="138" t="s">
        <v>59</v>
      </c>
      <c r="C115" s="144" t="s">
        <v>59</v>
      </c>
      <c r="E115" s="84">
        <v>9.5999999999999992E-3</v>
      </c>
      <c r="F115" s="69">
        <f t="shared" si="8"/>
        <v>1.8563845841774073E-2</v>
      </c>
      <c r="H115" s="48" t="s">
        <v>59</v>
      </c>
      <c r="I115" s="39" t="e">
        <f t="shared" si="9"/>
        <v>#VALUE!</v>
      </c>
      <c r="J115" s="39" t="e">
        <f t="shared" si="10"/>
        <v>#VALUE!</v>
      </c>
      <c r="K115" s="48" t="s">
        <v>59</v>
      </c>
      <c r="L115" s="41"/>
      <c r="M115" s="48" t="s">
        <v>59</v>
      </c>
    </row>
    <row r="116" spans="1:13" x14ac:dyDescent="0.3">
      <c r="A116" s="66" t="s">
        <v>238</v>
      </c>
      <c r="B116" s="138" t="s">
        <v>59</v>
      </c>
      <c r="C116" s="144" t="s">
        <v>59</v>
      </c>
      <c r="E116" s="84">
        <v>4.3E-3</v>
      </c>
      <c r="F116" s="69">
        <f t="shared" si="8"/>
        <v>1.2457345289605536E-2</v>
      </c>
      <c r="H116" s="48" t="s">
        <v>59</v>
      </c>
      <c r="I116" s="39" t="e">
        <f t="shared" si="9"/>
        <v>#VALUE!</v>
      </c>
      <c r="J116" s="39" t="e">
        <f t="shared" si="10"/>
        <v>#VALUE!</v>
      </c>
      <c r="K116" s="48" t="s">
        <v>59</v>
      </c>
      <c r="L116" s="41"/>
      <c r="M116" s="48" t="s">
        <v>59</v>
      </c>
    </row>
    <row r="117" spans="1:13" x14ac:dyDescent="0.3">
      <c r="A117" s="66" t="s">
        <v>239</v>
      </c>
      <c r="B117" s="138" t="s">
        <v>59</v>
      </c>
      <c r="C117" s="144" t="s">
        <v>59</v>
      </c>
      <c r="E117" s="84">
        <v>1.29E-2</v>
      </c>
      <c r="F117" s="69">
        <f t="shared" si="8"/>
        <v>2.1483372168184842E-2</v>
      </c>
      <c r="H117" s="48" t="s">
        <v>59</v>
      </c>
      <c r="I117" s="39" t="e">
        <f t="shared" si="9"/>
        <v>#VALUE!</v>
      </c>
      <c r="J117" s="39" t="e">
        <f t="shared" si="10"/>
        <v>#VALUE!</v>
      </c>
      <c r="K117" s="48" t="s">
        <v>59</v>
      </c>
      <c r="L117" s="41"/>
      <c r="M117" s="48" t="s">
        <v>59</v>
      </c>
    </row>
    <row r="118" spans="1:13" x14ac:dyDescent="0.3">
      <c r="A118" s="66" t="s">
        <v>240</v>
      </c>
      <c r="B118" s="138" t="s">
        <v>59</v>
      </c>
      <c r="C118" s="144" t="s">
        <v>59</v>
      </c>
      <c r="E118" s="84">
        <v>1.0800000000000001E-2</v>
      </c>
      <c r="F118" s="69">
        <f t="shared" si="8"/>
        <v>1.9677999831523314E-2</v>
      </c>
      <c r="H118" s="48" t="s">
        <v>59</v>
      </c>
      <c r="I118" s="39" t="e">
        <f t="shared" si="9"/>
        <v>#VALUE!</v>
      </c>
      <c r="J118" s="39" t="e">
        <f t="shared" si="10"/>
        <v>#VALUE!</v>
      </c>
      <c r="K118" s="48" t="s">
        <v>59</v>
      </c>
      <c r="L118" s="41"/>
      <c r="M118" s="48" t="s">
        <v>59</v>
      </c>
    </row>
    <row r="119" spans="1:13" x14ac:dyDescent="0.3">
      <c r="A119" s="66" t="s">
        <v>241</v>
      </c>
      <c r="B119" s="138" t="s">
        <v>59</v>
      </c>
      <c r="C119" s="144" t="s">
        <v>59</v>
      </c>
      <c r="E119" s="84">
        <v>0</v>
      </c>
      <c r="F119" s="69">
        <f t="shared" si="8"/>
        <v>0</v>
      </c>
      <c r="H119" s="48" t="s">
        <v>59</v>
      </c>
      <c r="I119" s="39" t="e">
        <f t="shared" si="9"/>
        <v>#VALUE!</v>
      </c>
      <c r="J119" s="39" t="e">
        <f t="shared" si="10"/>
        <v>#VALUE!</v>
      </c>
      <c r="K119" s="48" t="s">
        <v>59</v>
      </c>
      <c r="L119" s="41"/>
      <c r="M119" s="48" t="s">
        <v>59</v>
      </c>
    </row>
    <row r="120" spans="1:13" x14ac:dyDescent="0.3">
      <c r="A120" s="66" t="s">
        <v>153</v>
      </c>
      <c r="B120" s="138" t="s">
        <v>59</v>
      </c>
      <c r="C120" s="144" t="s">
        <v>59</v>
      </c>
      <c r="E120" s="84">
        <v>3.9699999999999999E-2</v>
      </c>
      <c r="F120" s="69">
        <f t="shared" si="8"/>
        <v>3.7172839686551058E-2</v>
      </c>
      <c r="H120" s="48" t="s">
        <v>59</v>
      </c>
      <c r="I120" s="39" t="e">
        <f t="shared" si="9"/>
        <v>#VALUE!</v>
      </c>
      <c r="J120" s="39" t="e">
        <f t="shared" si="10"/>
        <v>#VALUE!</v>
      </c>
      <c r="K120" s="48" t="s">
        <v>59</v>
      </c>
      <c r="L120" s="41"/>
      <c r="M120" s="48" t="s">
        <v>59</v>
      </c>
    </row>
    <row r="121" spans="1:13" x14ac:dyDescent="0.3">
      <c r="A121" s="66" t="s">
        <v>187</v>
      </c>
      <c r="B121" s="138" t="s">
        <v>59</v>
      </c>
      <c r="C121" s="144" t="s">
        <v>59</v>
      </c>
      <c r="E121" s="84">
        <v>0.14419999999999999</v>
      </c>
      <c r="F121" s="69">
        <f t="shared" si="8"/>
        <v>6.6879927276969051E-2</v>
      </c>
      <c r="H121" s="48" t="s">
        <v>59</v>
      </c>
      <c r="I121" s="39" t="e">
        <f t="shared" si="9"/>
        <v>#VALUE!</v>
      </c>
      <c r="J121" s="39" t="e">
        <f t="shared" si="10"/>
        <v>#VALUE!</v>
      </c>
      <c r="K121" s="48" t="s">
        <v>59</v>
      </c>
      <c r="L121" s="41"/>
      <c r="M121" s="48" t="s">
        <v>59</v>
      </c>
    </row>
    <row r="122" spans="1:13" x14ac:dyDescent="0.3">
      <c r="A122" s="66" t="s">
        <v>242</v>
      </c>
      <c r="B122" s="138" t="s">
        <v>59</v>
      </c>
      <c r="C122" s="144" t="s">
        <v>59</v>
      </c>
      <c r="E122" s="84">
        <v>5.04E-2</v>
      </c>
      <c r="F122" s="69">
        <f t="shared" si="8"/>
        <v>4.1649773323270634E-2</v>
      </c>
      <c r="H122" s="48" t="s">
        <v>59</v>
      </c>
      <c r="I122" s="39" t="e">
        <f t="shared" si="9"/>
        <v>#VALUE!</v>
      </c>
      <c r="J122" s="39" t="e">
        <f t="shared" si="10"/>
        <v>#VALUE!</v>
      </c>
      <c r="K122" s="48" t="s">
        <v>59</v>
      </c>
      <c r="L122" s="41"/>
      <c r="M122" s="48" t="s">
        <v>59</v>
      </c>
    </row>
    <row r="123" spans="1:13" x14ac:dyDescent="0.3">
      <c r="A123" s="70" t="s">
        <v>186</v>
      </c>
      <c r="B123" s="103" t="s">
        <v>59</v>
      </c>
      <c r="C123" s="131" t="s">
        <v>59</v>
      </c>
      <c r="D123" s="73"/>
      <c r="E123" s="88">
        <v>6.7000000000000002E-3</v>
      </c>
      <c r="F123" s="74">
        <f>SQRT((E123*(1-E123))/$E$92)*TINV(0.05,$E$92)</f>
        <v>1.5531186687072169E-2</v>
      </c>
      <c r="G123" s="73"/>
      <c r="H123" s="132" t="s">
        <v>59</v>
      </c>
      <c r="I123" s="50" t="e">
        <f t="shared" si="9"/>
        <v>#VALUE!</v>
      </c>
      <c r="J123" s="50" t="e">
        <f t="shared" si="10"/>
        <v>#VALUE!</v>
      </c>
      <c r="K123" s="132" t="s">
        <v>59</v>
      </c>
      <c r="L123" s="51"/>
      <c r="M123" s="13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2"/>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93"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66</v>
      </c>
    </row>
    <row r="4" spans="1:13" ht="18.75" x14ac:dyDescent="0.25">
      <c r="A4" s="61" t="s">
        <v>112</v>
      </c>
    </row>
    <row r="6" spans="1:13" ht="15" x14ac:dyDescent="0.25">
      <c r="A6" s="62" t="s">
        <v>5</v>
      </c>
    </row>
    <row r="7" spans="1:13" ht="15" x14ac:dyDescent="0.25">
      <c r="A7" s="62" t="s">
        <v>64</v>
      </c>
    </row>
    <row r="8" spans="1:13" ht="15" x14ac:dyDescent="0.25">
      <c r="A8" s="62"/>
    </row>
    <row r="9" spans="1:13" ht="39" customHeight="1" x14ac:dyDescent="0.25">
      <c r="A9" s="20"/>
      <c r="B9" s="21"/>
      <c r="C9" s="22"/>
      <c r="D9" s="22"/>
      <c r="E9" s="23"/>
      <c r="F9" s="24"/>
      <c r="G9" s="24"/>
      <c r="H9" s="25" t="s">
        <v>6</v>
      </c>
      <c r="I9" s="26" t="s">
        <v>19</v>
      </c>
      <c r="J9" s="26" t="s">
        <v>20</v>
      </c>
      <c r="K9" s="25" t="s">
        <v>7</v>
      </c>
      <c r="L9" s="25"/>
      <c r="M9" s="5" t="s">
        <v>8</v>
      </c>
    </row>
    <row r="10" spans="1:13" ht="44.25" customHeight="1" x14ac:dyDescent="0.25">
      <c r="A10" s="30"/>
      <c r="B10" s="31" t="s">
        <v>62</v>
      </c>
      <c r="C10" s="32" t="s">
        <v>9</v>
      </c>
      <c r="D10" s="32"/>
      <c r="E10" s="31" t="s">
        <v>63</v>
      </c>
      <c r="F10" s="33" t="s">
        <v>9</v>
      </c>
      <c r="G10" s="33"/>
      <c r="H10" s="33" t="s">
        <v>10</v>
      </c>
      <c r="I10" s="34"/>
      <c r="J10" s="34"/>
      <c r="K10" s="33" t="s">
        <v>10</v>
      </c>
      <c r="L10" s="33"/>
      <c r="M10" s="33" t="s">
        <v>10</v>
      </c>
    </row>
    <row r="11" spans="1:13" ht="15" x14ac:dyDescent="0.25">
      <c r="A11" s="63" t="s">
        <v>11</v>
      </c>
      <c r="B11" s="64">
        <v>1160</v>
      </c>
      <c r="E11" s="65">
        <v>1139</v>
      </c>
    </row>
    <row r="12" spans="1:13" x14ac:dyDescent="0.3">
      <c r="A12" s="63" t="s">
        <v>12</v>
      </c>
      <c r="B12" s="64">
        <v>921.8</v>
      </c>
      <c r="E12" s="65">
        <v>908.7</v>
      </c>
    </row>
    <row r="14" spans="1:13" x14ac:dyDescent="0.3">
      <c r="A14" s="66" t="s">
        <v>17</v>
      </c>
      <c r="B14" s="67">
        <v>0.41293103448275864</v>
      </c>
      <c r="C14" s="94">
        <f>SQRT((B14*(1-B14))/$B$12)*TINV(0.05,$B$12)</f>
        <v>3.1826154620355415E-2</v>
      </c>
      <c r="E14" s="84">
        <v>0.4214</v>
      </c>
      <c r="F14" s="95">
        <f>SQRT((E14*(1-E14))/$E$12)*TINV(0.05,$E$12)</f>
        <v>3.2147973005662904E-2</v>
      </c>
      <c r="H14" s="45">
        <f>E14-B14</f>
        <v>8.4689655172413558E-3</v>
      </c>
      <c r="I14" s="39">
        <f>(((H14)^2)^0.5)</f>
        <v>8.4689655172413558E-3</v>
      </c>
      <c r="J14" s="39">
        <f>(((((1-B14)*B14)/B$12)+(((1-E14)*E14)/E$12))^0.5)*(TINV(0.05,B$12+E$12-1))</f>
        <v>4.520714947378867E-2</v>
      </c>
      <c r="K14" s="6" t="str">
        <f>IF(I14&gt;J14,"*"," ")</f>
        <v xml:space="preserve"> </v>
      </c>
      <c r="L14" s="41"/>
      <c r="M14" s="45">
        <f>(E14-B14)/B14</f>
        <v>2.0509394572024994E-2</v>
      </c>
    </row>
    <row r="15" spans="1:13" x14ac:dyDescent="0.3">
      <c r="A15" s="66" t="s">
        <v>14</v>
      </c>
      <c r="B15" s="67">
        <v>0.33362068965517239</v>
      </c>
      <c r="C15" s="94">
        <f>SQRT((B15*(1-B15))/$B$12)*TINV(0.05,$B$12)</f>
        <v>3.0478113720946085E-2</v>
      </c>
      <c r="E15" s="84">
        <v>0.33189999999999997</v>
      </c>
      <c r="F15" s="95">
        <f>SQRT((E15*(1-E15))/$E$12)*TINV(0.05,$E$12)</f>
        <v>3.0657834594078153E-2</v>
      </c>
      <c r="H15" s="45">
        <f>E15-B15</f>
        <v>-1.7206896551724138E-3</v>
      </c>
      <c r="I15" s="39">
        <f t="shared" ref="I15:I20" si="0">(((H15)^2)^0.5)</f>
        <v>1.7206896551724138E-3</v>
      </c>
      <c r="J15" s="39">
        <f t="shared" ref="J15:J19" si="1">(((((1-B15)*B15)/B$12)+(((1-E15)*E15)/E$12))^0.5)*(TINV(0.05,B$12+E$12-1))</f>
        <v>4.3201199271155871E-2</v>
      </c>
      <c r="K15" s="6" t="str">
        <f t="shared" ref="K15:K20" si="2">IF(I15&gt;J15,"*"," ")</f>
        <v xml:space="preserve"> </v>
      </c>
      <c r="L15" s="41"/>
      <c r="M15" s="45">
        <f t="shared" ref="M15:M20" si="3">(E15-B15)/B15</f>
        <v>-5.1576227390180886E-3</v>
      </c>
    </row>
    <row r="16" spans="1:13" x14ac:dyDescent="0.3">
      <c r="A16" s="66" t="s">
        <v>15</v>
      </c>
      <c r="B16" s="67">
        <v>7.844827586206897E-2</v>
      </c>
      <c r="C16" s="94">
        <f t="shared" ref="C16:C20" si="4">SQRT((B16*(1-B16))/$B$12)*TINV(0.05,$B$12)</f>
        <v>1.7380105344545472E-2</v>
      </c>
      <c r="E16" s="84">
        <v>9.1300000000000006E-2</v>
      </c>
      <c r="F16" s="95">
        <f t="shared" ref="F16:F20" si="5">SQRT((E16*(1-E16))/$E$12)*TINV(0.05,$E$12)</f>
        <v>1.8752655158715222E-2</v>
      </c>
      <c r="H16" s="45">
        <f t="shared" ref="H16:H20" si="6">E16-B16</f>
        <v>1.2851724137931037E-2</v>
      </c>
      <c r="I16" s="39">
        <f t="shared" si="0"/>
        <v>1.2851724137931037E-2</v>
      </c>
      <c r="J16" s="39">
        <f t="shared" si="1"/>
        <v>2.5551196281387092E-2</v>
      </c>
      <c r="K16" s="6" t="str">
        <f t="shared" si="2"/>
        <v xml:space="preserve"> </v>
      </c>
      <c r="L16" s="41"/>
      <c r="M16" s="45">
        <f t="shared" si="3"/>
        <v>0.16382417582417585</v>
      </c>
    </row>
    <row r="17" spans="1:13" x14ac:dyDescent="0.3">
      <c r="A17" s="66" t="s">
        <v>13</v>
      </c>
      <c r="B17" s="67">
        <v>0.11120689655172414</v>
      </c>
      <c r="C17" s="94">
        <f t="shared" si="4"/>
        <v>2.0322027910756591E-2</v>
      </c>
      <c r="E17" s="84">
        <v>0.11849999999999999</v>
      </c>
      <c r="F17" s="95">
        <f t="shared" si="5"/>
        <v>2.1042020926806439E-2</v>
      </c>
      <c r="H17" s="45">
        <f t="shared" si="6"/>
        <v>7.2931034482758561E-3</v>
      </c>
      <c r="I17" s="39">
        <f t="shared" si="0"/>
        <v>7.2931034482758561E-3</v>
      </c>
      <c r="J17" s="39">
        <f t="shared" si="1"/>
        <v>2.9233847560631843E-2</v>
      </c>
      <c r="K17" s="6" t="str">
        <f t="shared" si="2"/>
        <v xml:space="preserve"> </v>
      </c>
      <c r="L17" s="41"/>
      <c r="M17" s="45">
        <f t="shared" si="3"/>
        <v>6.5581395348837154E-2</v>
      </c>
    </row>
    <row r="18" spans="1:13" x14ac:dyDescent="0.3">
      <c r="A18" s="66" t="s">
        <v>49</v>
      </c>
      <c r="B18" s="67">
        <v>0.42586206896551726</v>
      </c>
      <c r="C18" s="94">
        <f t="shared" si="4"/>
        <v>3.1962698984632061E-2</v>
      </c>
      <c r="E18" s="84">
        <v>0.41264000000000001</v>
      </c>
      <c r="F18" s="95">
        <f t="shared" si="5"/>
        <v>3.2051987202585855E-2</v>
      </c>
      <c r="H18" s="45">
        <f t="shared" si="6"/>
        <v>-1.3222068965517253E-2</v>
      </c>
      <c r="I18" s="39">
        <f t="shared" si="0"/>
        <v>1.3222068965517253E-2</v>
      </c>
      <c r="J18" s="39">
        <f t="shared" si="1"/>
        <v>4.5235284831282328E-2</v>
      </c>
      <c r="K18" s="6" t="str">
        <f t="shared" si="2"/>
        <v xml:space="preserve"> </v>
      </c>
      <c r="L18" s="41"/>
      <c r="M18" s="45">
        <f t="shared" si="3"/>
        <v>-3.1047773279352254E-2</v>
      </c>
    </row>
    <row r="19" spans="1:13" x14ac:dyDescent="0.3">
      <c r="A19" s="66" t="s">
        <v>18</v>
      </c>
      <c r="B19" s="67">
        <v>0.53706896551724137</v>
      </c>
      <c r="C19" s="94">
        <f t="shared" si="4"/>
        <v>3.223101794002977E-2</v>
      </c>
      <c r="E19" s="84">
        <f>E17+E18</f>
        <v>0.53113999999999995</v>
      </c>
      <c r="F19" s="95">
        <f t="shared" si="5"/>
        <v>3.2489513700532005E-2</v>
      </c>
      <c r="H19" s="45">
        <f t="shared" si="6"/>
        <v>-5.9289655172414246E-3</v>
      </c>
      <c r="I19" s="39">
        <f t="shared" si="0"/>
        <v>5.9289655172414246E-3</v>
      </c>
      <c r="J19" s="39">
        <f t="shared" si="1"/>
        <v>4.5734380930291876E-2</v>
      </c>
      <c r="K19" s="6" t="str">
        <f t="shared" si="2"/>
        <v xml:space="preserve"> </v>
      </c>
      <c r="L19" s="41"/>
      <c r="M19" s="45">
        <f t="shared" si="3"/>
        <v>-1.1039486356340373E-2</v>
      </c>
    </row>
    <row r="20" spans="1:13" x14ac:dyDescent="0.3">
      <c r="A20" s="70" t="s">
        <v>16</v>
      </c>
      <c r="B20" s="71">
        <v>5.0862068965517239E-2</v>
      </c>
      <c r="C20" s="96">
        <f t="shared" si="4"/>
        <v>1.4202425538819197E-2</v>
      </c>
      <c r="D20" s="73"/>
      <c r="E20" s="88">
        <v>4.5699999999999998E-2</v>
      </c>
      <c r="F20" s="97">
        <f t="shared" si="5"/>
        <v>1.3596204139115052E-2</v>
      </c>
      <c r="G20" s="73"/>
      <c r="H20" s="49">
        <f t="shared" si="6"/>
        <v>-5.1620689655172414E-3</v>
      </c>
      <c r="I20" s="50">
        <f t="shared" si="0"/>
        <v>5.1620689655172414E-3</v>
      </c>
      <c r="J20" s="50">
        <f>(((((1-B20)*B20)/B$12)+(((1-E20)*E20)/E$12))^0.5)*(TINV(0.05,B$12+E$12-1))</f>
        <v>1.964826053763169E-2</v>
      </c>
      <c r="K20" s="7" t="str">
        <f t="shared" si="2"/>
        <v xml:space="preserve"> </v>
      </c>
      <c r="L20" s="51"/>
      <c r="M20" s="49">
        <f t="shared" si="3"/>
        <v>-0.10149152542372882</v>
      </c>
    </row>
    <row r="22" spans="1:13" ht="15" customHeight="1" x14ac:dyDescent="0.3">
      <c r="B22" s="76"/>
    </row>
    <row r="23" spans="1:13" x14ac:dyDescent="0.3">
      <c r="A23" s="77" t="s">
        <v>24</v>
      </c>
      <c r="B23" s="78"/>
      <c r="C23" s="98"/>
      <c r="D23" s="80"/>
      <c r="E23" s="81"/>
      <c r="F23" s="99"/>
      <c r="G23" s="83"/>
      <c r="H23" s="83"/>
      <c r="I23" s="83"/>
      <c r="J23" s="83"/>
      <c r="K23" s="83"/>
      <c r="L23" s="83"/>
      <c r="M23" s="83"/>
    </row>
    <row r="24" spans="1:13" x14ac:dyDescent="0.3">
      <c r="A24" s="11"/>
    </row>
    <row r="25" spans="1:13" x14ac:dyDescent="0.3">
      <c r="A25" s="62" t="s">
        <v>5</v>
      </c>
    </row>
    <row r="26" spans="1:13" x14ac:dyDescent="0.3">
      <c r="A26" s="62" t="s">
        <v>22</v>
      </c>
    </row>
    <row r="28" spans="1:13" ht="38.25" customHeight="1" x14ac:dyDescent="0.3">
      <c r="A28" s="20"/>
      <c r="B28" s="21"/>
      <c r="C28" s="22"/>
      <c r="D28" s="22"/>
      <c r="E28" s="23"/>
      <c r="F28" s="24"/>
      <c r="G28" s="24"/>
      <c r="H28" s="25" t="s">
        <v>6</v>
      </c>
      <c r="I28" s="26" t="s">
        <v>19</v>
      </c>
      <c r="J28" s="26" t="s">
        <v>20</v>
      </c>
      <c r="K28" s="25" t="s">
        <v>7</v>
      </c>
      <c r="L28" s="25"/>
      <c r="M28" s="5" t="s">
        <v>8</v>
      </c>
    </row>
    <row r="29" spans="1:13" ht="43.5" customHeight="1" x14ac:dyDescent="0.3">
      <c r="A29" s="30"/>
      <c r="B29" s="31" t="s">
        <v>62</v>
      </c>
      <c r="C29" s="32" t="s">
        <v>9</v>
      </c>
      <c r="D29" s="32"/>
      <c r="E29" s="31" t="s">
        <v>63</v>
      </c>
      <c r="F29" s="33" t="s">
        <v>9</v>
      </c>
      <c r="G29" s="33"/>
      <c r="H29" s="33" t="s">
        <v>10</v>
      </c>
      <c r="I29" s="34"/>
      <c r="J29" s="34"/>
      <c r="K29" s="33" t="s">
        <v>10</v>
      </c>
      <c r="L29" s="33"/>
      <c r="M29" s="33" t="s">
        <v>10</v>
      </c>
    </row>
    <row r="30" spans="1:13" x14ac:dyDescent="0.3">
      <c r="A30" s="63" t="s">
        <v>11</v>
      </c>
      <c r="B30" s="100">
        <v>213</v>
      </c>
      <c r="E30" s="65">
        <v>201</v>
      </c>
    </row>
    <row r="31" spans="1:13" x14ac:dyDescent="0.3">
      <c r="A31" s="63" t="s">
        <v>12</v>
      </c>
      <c r="B31" s="100">
        <v>171.7</v>
      </c>
      <c r="E31" s="65">
        <v>160.4</v>
      </c>
    </row>
    <row r="32" spans="1:13" x14ac:dyDescent="0.3">
      <c r="B32" s="89"/>
    </row>
    <row r="33" spans="1:13" x14ac:dyDescent="0.3">
      <c r="A33" s="66" t="s">
        <v>17</v>
      </c>
      <c r="B33" s="67">
        <v>0.38427947598253276</v>
      </c>
      <c r="C33" s="94">
        <f>SQRT((B33*(1-B33))/$B$31)*TINV(0.05,$B$31)</f>
        <v>7.3276189985243809E-2</v>
      </c>
      <c r="E33" s="84">
        <v>0.34375</v>
      </c>
      <c r="F33" s="95">
        <f>SQRT((E33*(1-E33))/$E$31)*TINV(0.05,$E$31)</f>
        <v>7.4062656010669706E-2</v>
      </c>
      <c r="H33" s="45">
        <f>E33-B33</f>
        <v>-4.0529475982532759E-2</v>
      </c>
      <c r="I33" s="39">
        <f>(((H33)^2)^0.5)</f>
        <v>4.0529475982532759E-2</v>
      </c>
      <c r="J33" s="39">
        <f>(((((1-B33)*B33)/B$31)+(((1-E33)*E33)/E$31))^0.5)*(TINV(0.05,B$31+E$31-1))</f>
        <v>0.10380237404365439</v>
      </c>
      <c r="K33" s="6" t="str">
        <f>IF(I33&gt;J33,"*"," ")</f>
        <v xml:space="preserve"> </v>
      </c>
      <c r="L33" s="41"/>
      <c r="M33" s="45">
        <f>(E33-B33)/B33</f>
        <v>-0.10546875000000001</v>
      </c>
    </row>
    <row r="34" spans="1:13" x14ac:dyDescent="0.3">
      <c r="A34" s="66" t="s">
        <v>14</v>
      </c>
      <c r="B34" s="67">
        <v>0.3056768558951965</v>
      </c>
      <c r="C34" s="94">
        <f t="shared" ref="C34:C38" si="7">SQRT((B34*(1-B34))/$B$31)*TINV(0.05,$B$31)</f>
        <v>6.9400015868215897E-2</v>
      </c>
      <c r="E34" s="84">
        <v>0.26785714285714285</v>
      </c>
      <c r="F34" s="95">
        <f t="shared" ref="F34:F38" si="8">SQRT((E34*(1-E34))/$E$31)*TINV(0.05,$E$31)</f>
        <v>6.9054629864635245E-2</v>
      </c>
      <c r="H34" s="45">
        <f>E34-B34</f>
        <v>-3.7819713038053648E-2</v>
      </c>
      <c r="I34" s="39">
        <f t="shared" ref="I34:I39" si="9">(((H34)^2)^0.5)</f>
        <v>3.7819713038053648E-2</v>
      </c>
      <c r="J34" s="39">
        <f t="shared" ref="J34:J38" si="10">(((((1-B34)*B34)/B$31)+(((1-E34)*E34)/E$31))^0.5)*(TINV(0.05,B$31+E$31-1))</f>
        <v>9.7542613212856955E-2</v>
      </c>
      <c r="K34" s="6" t="str">
        <f t="shared" ref="K34:K39" si="11">IF(I34&gt;J34,"*"," ")</f>
        <v xml:space="preserve"> </v>
      </c>
      <c r="L34" s="41"/>
      <c r="M34" s="45">
        <f t="shared" ref="M34:M39" si="12">(E34-B34)/B34</f>
        <v>-0.12372448979591837</v>
      </c>
    </row>
    <row r="35" spans="1:13" x14ac:dyDescent="0.3">
      <c r="A35" s="66" t="s">
        <v>15</v>
      </c>
      <c r="B35" s="67">
        <v>7.8602620087336247E-2</v>
      </c>
      <c r="C35" s="94">
        <f t="shared" si="7"/>
        <v>4.0540534267566174E-2</v>
      </c>
      <c r="E35" s="84">
        <v>7.5892857142857137E-2</v>
      </c>
      <c r="F35" s="95">
        <f t="shared" si="8"/>
        <v>4.1295705113284897E-2</v>
      </c>
      <c r="H35" s="45">
        <f t="shared" ref="H35:H39" si="13">E35-B35</f>
        <v>-2.7097629444791105E-3</v>
      </c>
      <c r="I35" s="39">
        <f t="shared" si="9"/>
        <v>2.7097629444791105E-3</v>
      </c>
      <c r="J35" s="39">
        <f t="shared" si="10"/>
        <v>5.7656352138200077E-2</v>
      </c>
      <c r="K35" s="6" t="str">
        <f t="shared" si="11"/>
        <v xml:space="preserve"> </v>
      </c>
      <c r="L35" s="41"/>
      <c r="M35" s="45">
        <f t="shared" si="12"/>
        <v>-3.4474206349206463E-2</v>
      </c>
    </row>
    <row r="36" spans="1:13" x14ac:dyDescent="0.3">
      <c r="A36" s="66" t="s">
        <v>13</v>
      </c>
      <c r="B36" s="67">
        <v>0.11790393013100436</v>
      </c>
      <c r="C36" s="94">
        <f t="shared" si="7"/>
        <v>4.8581347246786491E-2</v>
      </c>
      <c r="E36" s="84">
        <v>0.14285714285714285</v>
      </c>
      <c r="F36" s="95">
        <f t="shared" si="8"/>
        <v>5.4565841362386298E-2</v>
      </c>
      <c r="H36" s="45">
        <f t="shared" si="13"/>
        <v>2.4953212726138485E-2</v>
      </c>
      <c r="I36" s="39">
        <f t="shared" si="9"/>
        <v>2.4953212726138485E-2</v>
      </c>
      <c r="J36" s="39">
        <f t="shared" si="10"/>
        <v>7.2788001126696117E-2</v>
      </c>
      <c r="K36" s="6" t="str">
        <f t="shared" si="11"/>
        <v xml:space="preserve"> </v>
      </c>
      <c r="L36" s="41"/>
      <c r="M36" s="45">
        <f t="shared" si="12"/>
        <v>0.2116402116402116</v>
      </c>
    </row>
    <row r="37" spans="1:13" x14ac:dyDescent="0.3">
      <c r="A37" s="66" t="s">
        <v>49</v>
      </c>
      <c r="B37" s="67">
        <v>0.46288209606986902</v>
      </c>
      <c r="C37" s="94">
        <f t="shared" si="7"/>
        <v>7.5113409550939994E-2</v>
      </c>
      <c r="E37" s="84">
        <v>0.48214285714285715</v>
      </c>
      <c r="F37" s="95">
        <f t="shared" si="8"/>
        <v>7.7917700089968372E-2</v>
      </c>
      <c r="H37" s="45">
        <f t="shared" si="13"/>
        <v>1.9260761072988131E-2</v>
      </c>
      <c r="I37" s="39">
        <f t="shared" si="9"/>
        <v>1.9260761072988131E-2</v>
      </c>
      <c r="J37" s="39">
        <f t="shared" si="10"/>
        <v>0.10782853547077074</v>
      </c>
      <c r="K37" s="6" t="str">
        <f t="shared" si="11"/>
        <v xml:space="preserve"> </v>
      </c>
      <c r="L37" s="41"/>
      <c r="M37" s="45">
        <f t="shared" si="12"/>
        <v>4.1610512129380016E-2</v>
      </c>
    </row>
    <row r="38" spans="1:13" x14ac:dyDescent="0.3">
      <c r="A38" s="66" t="s">
        <v>18</v>
      </c>
      <c r="B38" s="67">
        <v>0.57641921397379914</v>
      </c>
      <c r="C38" s="94">
        <f t="shared" si="7"/>
        <v>7.443630733143132E-2</v>
      </c>
      <c r="E38" s="84">
        <v>0.6205357142857143</v>
      </c>
      <c r="F38" s="95">
        <f t="shared" si="8"/>
        <v>7.5667975672082582E-2</v>
      </c>
      <c r="H38" s="45">
        <f t="shared" si="13"/>
        <v>4.4116500311915163E-2</v>
      </c>
      <c r="I38" s="39">
        <f t="shared" si="9"/>
        <v>4.4116500311915163E-2</v>
      </c>
      <c r="J38" s="39">
        <f t="shared" si="10"/>
        <v>0.10575256972924579</v>
      </c>
      <c r="K38" s="6" t="str">
        <f t="shared" si="11"/>
        <v xml:space="preserve"> </v>
      </c>
      <c r="L38" s="41"/>
      <c r="M38" s="45">
        <f t="shared" si="12"/>
        <v>7.6535443722943727E-2</v>
      </c>
    </row>
    <row r="39" spans="1:13" x14ac:dyDescent="0.3">
      <c r="A39" s="70" t="s">
        <v>16</v>
      </c>
      <c r="B39" s="71">
        <v>3.4934497816593885E-2</v>
      </c>
      <c r="C39" s="96">
        <f>SQRT((B39*(1-B39))/$B$31)*TINV(0.05,$B$31)</f>
        <v>2.7660060005358294E-2</v>
      </c>
      <c r="D39" s="73"/>
      <c r="E39" s="88">
        <v>3.125E-2</v>
      </c>
      <c r="F39" s="97">
        <f>SQRT((E39*(1-E39))/$E$31)*TINV(0.05,$E$31)</f>
        <v>2.713152089918705E-2</v>
      </c>
      <c r="G39" s="73"/>
      <c r="H39" s="49">
        <f t="shared" si="13"/>
        <v>-3.6844978165938846E-3</v>
      </c>
      <c r="I39" s="50">
        <f t="shared" si="9"/>
        <v>3.6844978165938846E-3</v>
      </c>
      <c r="J39" s="50">
        <f>(((((1-B39)*B39)/B$31)+(((1-E39)*E39)/E$31))^0.5)*(TINV(0.05,B$31+E$31-1))</f>
        <v>3.8603000348237597E-2</v>
      </c>
      <c r="K39" s="7" t="str">
        <f t="shared" si="11"/>
        <v xml:space="preserve"> </v>
      </c>
      <c r="L39" s="51"/>
      <c r="M39" s="49">
        <f t="shared" si="12"/>
        <v>-0.10546874999999996</v>
      </c>
    </row>
    <row r="41" spans="1:13" x14ac:dyDescent="0.3">
      <c r="A41" s="62" t="s">
        <v>5</v>
      </c>
    </row>
    <row r="42" spans="1:13" x14ac:dyDescent="0.3">
      <c r="A42" s="62" t="s">
        <v>23</v>
      </c>
    </row>
    <row r="44" spans="1:13" ht="44.25" customHeight="1" x14ac:dyDescent="0.3">
      <c r="A44" s="20"/>
      <c r="B44" s="21"/>
      <c r="C44" s="22"/>
      <c r="D44" s="22"/>
      <c r="E44" s="23"/>
      <c r="F44" s="24"/>
      <c r="G44" s="24"/>
      <c r="H44" s="25" t="s">
        <v>6</v>
      </c>
      <c r="I44" s="26" t="s">
        <v>19</v>
      </c>
      <c r="J44" s="26" t="s">
        <v>20</v>
      </c>
      <c r="K44" s="25" t="s">
        <v>7</v>
      </c>
      <c r="L44" s="25"/>
      <c r="M44" s="5" t="s">
        <v>8</v>
      </c>
    </row>
    <row r="45" spans="1:13" ht="47.25" customHeight="1" x14ac:dyDescent="0.3">
      <c r="A45" s="30"/>
      <c r="B45" s="31" t="s">
        <v>62</v>
      </c>
      <c r="C45" s="32" t="s">
        <v>9</v>
      </c>
      <c r="D45" s="32"/>
      <c r="E45" s="31" t="s">
        <v>63</v>
      </c>
      <c r="F45" s="33" t="s">
        <v>9</v>
      </c>
      <c r="G45" s="33"/>
      <c r="H45" s="33" t="s">
        <v>10</v>
      </c>
      <c r="I45" s="34"/>
      <c r="J45" s="34"/>
      <c r="K45" s="33" t="s">
        <v>10</v>
      </c>
      <c r="L45" s="33"/>
      <c r="M45" s="33" t="s">
        <v>10</v>
      </c>
    </row>
    <row r="46" spans="1:13" x14ac:dyDescent="0.3">
      <c r="A46" s="63" t="s">
        <v>11</v>
      </c>
      <c r="B46" s="100">
        <v>309</v>
      </c>
      <c r="E46" s="65">
        <v>285</v>
      </c>
    </row>
    <row r="47" spans="1:13" x14ac:dyDescent="0.3">
      <c r="A47" s="63" t="s">
        <v>12</v>
      </c>
      <c r="B47" s="100">
        <v>254.5</v>
      </c>
      <c r="E47" s="65">
        <v>226.5</v>
      </c>
    </row>
    <row r="48" spans="1:13" x14ac:dyDescent="0.3">
      <c r="B48" s="89"/>
    </row>
    <row r="49" spans="1:13" x14ac:dyDescent="0.3">
      <c r="A49" s="66" t="s">
        <v>17</v>
      </c>
      <c r="B49" s="67">
        <v>0.39792387543252594</v>
      </c>
      <c r="C49" s="94">
        <f>SQRT((B49*(1-B49))/$B$47)*TINV(0.05,$B$47)</f>
        <v>6.0423262812702688E-2</v>
      </c>
      <c r="E49" s="84">
        <v>0.31690140845070425</v>
      </c>
      <c r="F49" s="95">
        <f>SQRT((E49*(1-E49))/$E$47)*TINV(0.05,$E$47)</f>
        <v>6.0918569345499579E-2</v>
      </c>
      <c r="H49" s="45">
        <f>E49-B49</f>
        <v>-8.1022466981821695E-2</v>
      </c>
      <c r="I49" s="39">
        <f>(((H49)^2)^0.5)</f>
        <v>8.1022466981821695E-2</v>
      </c>
      <c r="J49" s="39">
        <f>(((((1-B49)*B49)/B$47)+(((1-E49)*E49)/E$47))^0.5)*(TINV(0.05,B$47+E$47-1))</f>
        <v>8.5583787508800233E-2</v>
      </c>
      <c r="K49" s="6" t="str">
        <f>IF(I49&gt;J49,"*"," ")</f>
        <v xml:space="preserve"> </v>
      </c>
      <c r="L49" s="41"/>
      <c r="M49" s="45">
        <f>(E49-B49)/B49</f>
        <v>-0.20361298224127367</v>
      </c>
    </row>
    <row r="50" spans="1:13" x14ac:dyDescent="0.3">
      <c r="A50" s="66" t="s">
        <v>14</v>
      </c>
      <c r="B50" s="67">
        <v>0.31141868512110726</v>
      </c>
      <c r="C50" s="94">
        <f t="shared" ref="C50:C54" si="14">SQRT((B50*(1-B50))/$B$47)*TINV(0.05,$B$47)</f>
        <v>5.7164764906068359E-2</v>
      </c>
      <c r="E50" s="84">
        <v>0.23943661971830985</v>
      </c>
      <c r="F50" s="95">
        <f t="shared" ref="F50:F54" si="15">SQRT((E50*(1-E50))/$E$47)*TINV(0.05,$E$47)</f>
        <v>5.5873889908847139E-2</v>
      </c>
      <c r="H50" s="45">
        <f>E50-B50</f>
        <v>-7.1982065402797418E-2</v>
      </c>
      <c r="I50" s="39">
        <f t="shared" ref="I50:I55" si="16">(((H50)^2)^0.5)</f>
        <v>7.1982065402797418E-2</v>
      </c>
      <c r="J50" s="39">
        <f t="shared" ref="J50:J54" si="17">(((((1-B50)*B50)/B$47)+(((1-E50)*E50)/E$47))^0.5)*(TINV(0.05,B$47+E$47-1))</f>
        <v>7.9732728642890979E-2</v>
      </c>
      <c r="K50" s="6" t="str">
        <f t="shared" ref="K50:K55" si="18">IF(I50&gt;J50,"*"," ")</f>
        <v xml:space="preserve"> </v>
      </c>
      <c r="L50" s="41"/>
      <c r="M50" s="45">
        <f t="shared" ref="M50:M55" si="19">(E50-B50)/B50</f>
        <v>-0.2311424100156495</v>
      </c>
    </row>
    <row r="51" spans="1:13" x14ac:dyDescent="0.3">
      <c r="A51" s="66" t="s">
        <v>15</v>
      </c>
      <c r="B51" s="67">
        <v>8.6505190311418678E-2</v>
      </c>
      <c r="C51" s="94">
        <f t="shared" si="14"/>
        <v>3.470184747587296E-2</v>
      </c>
      <c r="E51" s="84">
        <v>7.746478873239436E-2</v>
      </c>
      <c r="F51" s="95">
        <f t="shared" si="15"/>
        <v>3.5001734152026918E-2</v>
      </c>
      <c r="H51" s="45">
        <f t="shared" ref="H51:H55" si="20">E51-B51</f>
        <v>-9.0404015790243181E-3</v>
      </c>
      <c r="I51" s="39">
        <f t="shared" si="16"/>
        <v>9.0404015790243181E-3</v>
      </c>
      <c r="J51" s="39">
        <f t="shared" si="17"/>
        <v>4.9162775477241051E-2</v>
      </c>
      <c r="K51" s="6" t="str">
        <f t="shared" si="18"/>
        <v xml:space="preserve"> </v>
      </c>
      <c r="L51" s="41"/>
      <c r="M51" s="45">
        <f t="shared" si="19"/>
        <v>-0.10450704225352113</v>
      </c>
    </row>
    <row r="52" spans="1:13" x14ac:dyDescent="0.3">
      <c r="A52" s="66" t="s">
        <v>13</v>
      </c>
      <c r="B52" s="67">
        <v>0.11072664359861592</v>
      </c>
      <c r="C52" s="94">
        <f t="shared" si="14"/>
        <v>3.8736660708530372E-2</v>
      </c>
      <c r="E52" s="84">
        <v>0.13380281690140844</v>
      </c>
      <c r="F52" s="95">
        <f t="shared" si="15"/>
        <v>4.4574545916040126E-2</v>
      </c>
      <c r="H52" s="45">
        <f t="shared" si="20"/>
        <v>2.3076173302792519E-2</v>
      </c>
      <c r="I52" s="39">
        <f t="shared" si="16"/>
        <v>2.3076173302792519E-2</v>
      </c>
      <c r="J52" s="39">
        <f t="shared" si="17"/>
        <v>5.8901653250645891E-2</v>
      </c>
      <c r="K52" s="6" t="str">
        <f t="shared" si="18"/>
        <v xml:space="preserve"> </v>
      </c>
      <c r="L52" s="41"/>
      <c r="M52" s="45">
        <f t="shared" si="19"/>
        <v>0.20840669014084492</v>
      </c>
    </row>
    <row r="53" spans="1:13" x14ac:dyDescent="0.3">
      <c r="A53" s="66" t="s">
        <v>49</v>
      </c>
      <c r="B53" s="67">
        <v>0.43944636678200694</v>
      </c>
      <c r="C53" s="94">
        <f t="shared" si="14"/>
        <v>6.1268887776755133E-2</v>
      </c>
      <c r="E53" s="84">
        <v>0.47535211267605632</v>
      </c>
      <c r="F53" s="95">
        <f t="shared" si="15"/>
        <v>6.5386425195150477E-2</v>
      </c>
      <c r="H53" s="45">
        <f t="shared" si="20"/>
        <v>3.5905745894049379E-2</v>
      </c>
      <c r="I53" s="39">
        <f t="shared" si="16"/>
        <v>3.5905745894049379E-2</v>
      </c>
      <c r="J53" s="39">
        <f t="shared" si="17"/>
        <v>8.9376390460930377E-2</v>
      </c>
      <c r="K53" s="6" t="str">
        <f t="shared" si="18"/>
        <v xml:space="preserve"> </v>
      </c>
      <c r="L53" s="41"/>
      <c r="M53" s="45">
        <f t="shared" si="19"/>
        <v>8.1706776089608427E-2</v>
      </c>
    </row>
    <row r="54" spans="1:13" x14ac:dyDescent="0.3">
      <c r="A54" s="66" t="s">
        <v>18</v>
      </c>
      <c r="B54" s="67">
        <v>0.55017301038062283</v>
      </c>
      <c r="C54" s="94">
        <f t="shared" si="14"/>
        <v>6.1411664289097515E-2</v>
      </c>
      <c r="E54" s="84">
        <v>0.60915492957746475</v>
      </c>
      <c r="F54" s="95">
        <f t="shared" si="15"/>
        <v>6.3886944354538663E-2</v>
      </c>
      <c r="H54" s="45">
        <f t="shared" si="20"/>
        <v>5.8981919196841925E-2</v>
      </c>
      <c r="I54" s="39">
        <f t="shared" si="16"/>
        <v>5.8981919196841925E-2</v>
      </c>
      <c r="J54" s="39">
        <f t="shared" si="17"/>
        <v>8.8390232439693225E-2</v>
      </c>
      <c r="K54" s="6" t="str">
        <f t="shared" si="18"/>
        <v xml:space="preserve"> </v>
      </c>
      <c r="L54" s="41"/>
      <c r="M54" s="45">
        <f t="shared" si="19"/>
        <v>0.10720612986092652</v>
      </c>
    </row>
    <row r="55" spans="1:13" x14ac:dyDescent="0.3">
      <c r="A55" s="70" t="s">
        <v>16</v>
      </c>
      <c r="B55" s="71">
        <v>5.1903114186851208E-2</v>
      </c>
      <c r="C55" s="96">
        <f>SQRT((B55*(1-B55))/$B$47)*TINV(0.05,$B$47)</f>
        <v>2.7384293432774796E-2</v>
      </c>
      <c r="D55" s="73"/>
      <c r="E55" s="88">
        <v>7.3943661971830985E-2</v>
      </c>
      <c r="F55" s="97">
        <f>SQRT((E55*(1-E55))/$E$47)*TINV(0.05,$E$47)</f>
        <v>3.4262188288893228E-2</v>
      </c>
      <c r="G55" s="73"/>
      <c r="H55" s="49">
        <f t="shared" si="20"/>
        <v>2.2040547784979776E-2</v>
      </c>
      <c r="I55" s="50">
        <f t="shared" si="16"/>
        <v>2.2040547784979776E-2</v>
      </c>
      <c r="J55" s="50">
        <f>(((((1-B55)*B55)/B$47)+(((1-E55)*E55)/E$47))^0.5)*(TINV(0.05,B$47+E$47-1))</f>
        <v>4.3746631769390386E-2</v>
      </c>
      <c r="K55" s="7" t="str">
        <f t="shared" si="18"/>
        <v xml:space="preserve"> </v>
      </c>
      <c r="L55" s="51"/>
      <c r="M55" s="49">
        <f t="shared" si="19"/>
        <v>0.42464788732394371</v>
      </c>
    </row>
    <row r="57" spans="1:13" x14ac:dyDescent="0.3">
      <c r="A57" s="62" t="s">
        <v>5</v>
      </c>
    </row>
    <row r="58" spans="1:13" x14ac:dyDescent="0.3">
      <c r="A58" s="62" t="s">
        <v>25</v>
      </c>
    </row>
    <row r="60" spans="1:13" ht="48" x14ac:dyDescent="0.3">
      <c r="A60" s="20"/>
      <c r="B60" s="21"/>
      <c r="C60" s="22"/>
      <c r="D60" s="22"/>
      <c r="E60" s="23"/>
      <c r="F60" s="24"/>
      <c r="G60" s="24"/>
      <c r="H60" s="25" t="s">
        <v>6</v>
      </c>
      <c r="I60" s="26" t="s">
        <v>19</v>
      </c>
      <c r="J60" s="26" t="s">
        <v>20</v>
      </c>
      <c r="K60" s="25" t="s">
        <v>7</v>
      </c>
      <c r="L60" s="25"/>
      <c r="M60" s="5" t="s">
        <v>8</v>
      </c>
    </row>
    <row r="61" spans="1:13" ht="43.5" customHeight="1" x14ac:dyDescent="0.3">
      <c r="A61" s="30"/>
      <c r="B61" s="31" t="s">
        <v>62</v>
      </c>
      <c r="C61" s="32" t="s">
        <v>9</v>
      </c>
      <c r="D61" s="32"/>
      <c r="E61" s="31" t="s">
        <v>63</v>
      </c>
      <c r="F61" s="33" t="s">
        <v>9</v>
      </c>
      <c r="G61" s="33"/>
      <c r="H61" s="33" t="s">
        <v>10</v>
      </c>
      <c r="I61" s="34"/>
      <c r="J61" s="34"/>
      <c r="K61" s="33" t="s">
        <v>10</v>
      </c>
      <c r="L61" s="33"/>
      <c r="M61" s="33" t="s">
        <v>10</v>
      </c>
    </row>
    <row r="62" spans="1:13" x14ac:dyDescent="0.3">
      <c r="A62" s="63" t="s">
        <v>11</v>
      </c>
      <c r="B62" s="100">
        <v>448</v>
      </c>
      <c r="E62" s="65">
        <v>500</v>
      </c>
    </row>
    <row r="63" spans="1:13" x14ac:dyDescent="0.3">
      <c r="A63" s="63" t="s">
        <v>12</v>
      </c>
      <c r="B63" s="100">
        <v>355.4</v>
      </c>
      <c r="E63" s="65">
        <v>400.7</v>
      </c>
    </row>
    <row r="64" spans="1:13" x14ac:dyDescent="0.3">
      <c r="B64" s="89"/>
    </row>
    <row r="65" spans="1:13" x14ac:dyDescent="0.3">
      <c r="A65" s="66" t="s">
        <v>17</v>
      </c>
      <c r="B65" s="67">
        <v>0.41836734693877553</v>
      </c>
      <c r="C65" s="94">
        <f>SQRT((B65*(1-B65))/$B$63)*TINV(0.05,$B$63)</f>
        <v>5.1460715133084159E-2</v>
      </c>
      <c r="E65" s="84">
        <v>0.52272727272727271</v>
      </c>
      <c r="F65" s="95">
        <f>SQRT((E65*(1-E65))/$E$63)*TINV(0.05,$E$63)</f>
        <v>4.9054106217774895E-2</v>
      </c>
      <c r="H65" s="45">
        <f>E65-B65</f>
        <v>0.10435992578849718</v>
      </c>
      <c r="I65" s="39">
        <f>(((H65)^2)^0.5)</f>
        <v>0.10435992578849718</v>
      </c>
      <c r="J65" s="39">
        <f>(((((1-B65)*B65)/B$63)+(((1-E65)*E65)/E$63))^0.5)*(TINV(0.05,B$63+E$63-1))</f>
        <v>7.0979466942329247E-2</v>
      </c>
      <c r="K65" s="36" t="str">
        <f>IF(I65&gt;J65,"*"," ")</f>
        <v>*</v>
      </c>
      <c r="L65" s="41"/>
      <c r="M65" s="45">
        <f>(E65-B65)/B65</f>
        <v>0.24944567627494446</v>
      </c>
    </row>
    <row r="66" spans="1:13" x14ac:dyDescent="0.3">
      <c r="A66" s="66" t="s">
        <v>14</v>
      </c>
      <c r="B66" s="67">
        <v>0.36122448979591837</v>
      </c>
      <c r="C66" s="94">
        <f t="shared" ref="C66:C70" si="21">SQRT((B66*(1-B66))/$B$63)*TINV(0.05,$B$63)</f>
        <v>5.0111252590864332E-2</v>
      </c>
      <c r="E66" s="84">
        <v>0.42148760330578511</v>
      </c>
      <c r="F66" s="95">
        <f t="shared" ref="F66:F70" si="22">SQRT((E66*(1-E66))/$E$63)*TINV(0.05,$E$63)</f>
        <v>4.8495698162487416E-2</v>
      </c>
      <c r="H66" s="45">
        <f>E66-B66</f>
        <v>6.0263113509866739E-2</v>
      </c>
      <c r="I66" s="39">
        <f t="shared" ref="I66:I71" si="23">(((H66)^2)^0.5)</f>
        <v>6.0263113509866739E-2</v>
      </c>
      <c r="J66" s="39">
        <f t="shared" ref="J66:J70" si="24">(((((1-B66)*B66)/B$63)+(((1-E66)*E66)/E$63))^0.5)*(TINV(0.05,B$63+E$63-1))</f>
        <v>6.9621801042721865E-2</v>
      </c>
      <c r="K66" s="6" t="str">
        <f t="shared" ref="K66:K71" si="25">IF(I66&gt;J66,"*"," ")</f>
        <v xml:space="preserve"> </v>
      </c>
      <c r="L66" s="41"/>
      <c r="M66" s="45">
        <f t="shared" ref="M66:M71" si="26">(E66-B66)/B66</f>
        <v>0.16683008824765369</v>
      </c>
    </row>
    <row r="67" spans="1:13" x14ac:dyDescent="0.3">
      <c r="A67" s="66" t="s">
        <v>15</v>
      </c>
      <c r="B67" s="67">
        <v>5.7142857142857141E-2</v>
      </c>
      <c r="C67" s="94">
        <f t="shared" si="21"/>
        <v>2.4214553205887127E-2</v>
      </c>
      <c r="E67" s="84">
        <v>0.10330578512396695</v>
      </c>
      <c r="F67" s="95">
        <f t="shared" si="22"/>
        <v>2.9890899442208348E-2</v>
      </c>
      <c r="H67" s="45">
        <f t="shared" ref="H67:H71" si="27">E67-B67</f>
        <v>4.6162927981109804E-2</v>
      </c>
      <c r="I67" s="39">
        <f t="shared" si="23"/>
        <v>4.6162927981109804E-2</v>
      </c>
      <c r="J67" s="39">
        <f t="shared" si="24"/>
        <v>3.8407634840925055E-2</v>
      </c>
      <c r="K67" s="36" t="str">
        <f t="shared" si="25"/>
        <v>*</v>
      </c>
      <c r="L67" s="41"/>
      <c r="M67" s="45">
        <f t="shared" si="26"/>
        <v>0.80785123966942163</v>
      </c>
    </row>
    <row r="68" spans="1:13" x14ac:dyDescent="0.3">
      <c r="A68" s="66" t="s">
        <v>13</v>
      </c>
      <c r="B68" s="67">
        <v>0.12040816326530612</v>
      </c>
      <c r="C68" s="94">
        <f t="shared" si="21"/>
        <v>3.3950103103812204E-2</v>
      </c>
      <c r="E68" s="84">
        <v>0.1115702479338843</v>
      </c>
      <c r="F68" s="95">
        <f t="shared" si="22"/>
        <v>3.0920052617501761E-2</v>
      </c>
      <c r="H68" s="45">
        <f t="shared" si="27"/>
        <v>-8.8379153314218223E-3</v>
      </c>
      <c r="I68" s="39">
        <f t="shared" si="23"/>
        <v>8.8379153314218223E-3</v>
      </c>
      <c r="J68" s="39">
        <f t="shared" si="24"/>
        <v>4.5845064008699102E-2</v>
      </c>
      <c r="K68" s="6" t="str">
        <f t="shared" si="25"/>
        <v xml:space="preserve"> </v>
      </c>
      <c r="L68" s="41"/>
      <c r="M68" s="45">
        <f t="shared" si="26"/>
        <v>-7.3399635803333779E-2</v>
      </c>
    </row>
    <row r="69" spans="1:13" x14ac:dyDescent="0.3">
      <c r="A69" s="66" t="s">
        <v>49</v>
      </c>
      <c r="B69" s="67">
        <v>0.4</v>
      </c>
      <c r="C69" s="94">
        <f t="shared" si="21"/>
        <v>5.1106737468197758E-2</v>
      </c>
      <c r="E69" s="84">
        <v>0.32438016528925617</v>
      </c>
      <c r="F69" s="95">
        <f t="shared" si="22"/>
        <v>4.5976173087989118E-2</v>
      </c>
      <c r="H69" s="45">
        <f t="shared" si="27"/>
        <v>-7.561983471074385E-2</v>
      </c>
      <c r="I69" s="39">
        <f t="shared" si="23"/>
        <v>7.561983471074385E-2</v>
      </c>
      <c r="J69" s="39">
        <f t="shared" si="24"/>
        <v>6.8631228536387104E-2</v>
      </c>
      <c r="K69" s="36" t="str">
        <f t="shared" si="25"/>
        <v>*</v>
      </c>
      <c r="L69" s="41"/>
      <c r="M69" s="45">
        <f t="shared" si="26"/>
        <v>-0.18904958677685962</v>
      </c>
    </row>
    <row r="70" spans="1:13" x14ac:dyDescent="0.3">
      <c r="A70" s="66" t="s">
        <v>18</v>
      </c>
      <c r="B70" s="67">
        <v>0.52040816326530615</v>
      </c>
      <c r="C70" s="94">
        <f t="shared" si="21"/>
        <v>5.2117128335971409E-2</v>
      </c>
      <c r="E70" s="84">
        <v>0.43595041322314049</v>
      </c>
      <c r="F70" s="95">
        <f t="shared" si="22"/>
        <v>4.8700303502468838E-2</v>
      </c>
      <c r="H70" s="45">
        <f t="shared" si="27"/>
        <v>-8.4457750042165658E-2</v>
      </c>
      <c r="I70" s="39">
        <f t="shared" si="23"/>
        <v>8.4457750042165658E-2</v>
      </c>
      <c r="J70" s="39">
        <f t="shared" si="24"/>
        <v>7.1213352224963139E-2</v>
      </c>
      <c r="K70" s="36" t="str">
        <f t="shared" si="25"/>
        <v>*</v>
      </c>
      <c r="L70" s="41"/>
      <c r="M70" s="45">
        <f t="shared" si="26"/>
        <v>-0.16229136282612225</v>
      </c>
    </row>
    <row r="71" spans="1:13" x14ac:dyDescent="0.3">
      <c r="A71" s="70" t="s">
        <v>16</v>
      </c>
      <c r="B71" s="71">
        <v>6.1224489795918366E-2</v>
      </c>
      <c r="C71" s="96">
        <f>SQRT((B71*(1-B71))/$B$63)*TINV(0.05,$B$63)</f>
        <v>2.5010132918739807E-2</v>
      </c>
      <c r="D71" s="73"/>
      <c r="E71" s="88">
        <v>3.9256198347107439E-2</v>
      </c>
      <c r="F71" s="97">
        <f>SQRT((E71*(1-E71))/$E$63)*TINV(0.05,$E$63)</f>
        <v>1.9072709478553017E-2</v>
      </c>
      <c r="G71" s="73"/>
      <c r="H71" s="49">
        <f t="shared" si="27"/>
        <v>-2.1968291448810927E-2</v>
      </c>
      <c r="I71" s="50">
        <f t="shared" si="23"/>
        <v>2.1968291448810927E-2</v>
      </c>
      <c r="J71" s="50">
        <f>(((((1-B71)*B71)/B$63)+(((1-E71)*E71)/E$63))^0.5)*(TINV(0.05,B$63+E$63-1))</f>
        <v>3.1400284905144453E-2</v>
      </c>
      <c r="K71" s="7" t="str">
        <f t="shared" si="25"/>
        <v xml:space="preserve"> </v>
      </c>
      <c r="L71" s="51"/>
      <c r="M71" s="49">
        <f t="shared" si="26"/>
        <v>-0.35881542699724517</v>
      </c>
    </row>
    <row r="73" spans="1:13" x14ac:dyDescent="0.3">
      <c r="A73" s="62" t="s">
        <v>5</v>
      </c>
    </row>
    <row r="74" spans="1:13" x14ac:dyDescent="0.3">
      <c r="A74" s="62" t="s">
        <v>26</v>
      </c>
    </row>
    <row r="76" spans="1:13" ht="48" x14ac:dyDescent="0.3">
      <c r="A76" s="20"/>
      <c r="B76" s="21"/>
      <c r="C76" s="22"/>
      <c r="D76" s="22"/>
      <c r="E76" s="23"/>
      <c r="F76" s="24"/>
      <c r="G76" s="24"/>
      <c r="H76" s="25" t="s">
        <v>6</v>
      </c>
      <c r="I76" s="26" t="s">
        <v>19</v>
      </c>
      <c r="J76" s="26" t="s">
        <v>20</v>
      </c>
      <c r="K76" s="25" t="s">
        <v>7</v>
      </c>
      <c r="L76" s="25"/>
      <c r="M76" s="5" t="s">
        <v>8</v>
      </c>
    </row>
    <row r="77" spans="1:13" ht="42.75" customHeight="1" x14ac:dyDescent="0.3">
      <c r="A77" s="30"/>
      <c r="B77" s="31" t="s">
        <v>62</v>
      </c>
      <c r="C77" s="32" t="s">
        <v>9</v>
      </c>
      <c r="D77" s="32"/>
      <c r="E77" s="31" t="s">
        <v>63</v>
      </c>
      <c r="F77" s="33" t="s">
        <v>9</v>
      </c>
      <c r="G77" s="33"/>
      <c r="H77" s="33" t="s">
        <v>10</v>
      </c>
      <c r="I77" s="34"/>
      <c r="J77" s="34"/>
      <c r="K77" s="33" t="s">
        <v>10</v>
      </c>
      <c r="L77" s="33"/>
      <c r="M77" s="33" t="s">
        <v>10</v>
      </c>
    </row>
    <row r="78" spans="1:13" x14ac:dyDescent="0.3">
      <c r="A78" s="63" t="s">
        <v>11</v>
      </c>
      <c r="B78" s="100">
        <v>78</v>
      </c>
      <c r="E78" s="65">
        <v>71</v>
      </c>
    </row>
    <row r="79" spans="1:13" x14ac:dyDescent="0.3">
      <c r="A79" s="63" t="s">
        <v>12</v>
      </c>
      <c r="B79" s="100">
        <v>64.5</v>
      </c>
      <c r="E79" s="65">
        <v>59.1</v>
      </c>
    </row>
    <row r="80" spans="1:13" x14ac:dyDescent="0.3">
      <c r="B80" s="89"/>
    </row>
    <row r="81" spans="1:13" x14ac:dyDescent="0.3">
      <c r="A81" s="66" t="s">
        <v>17</v>
      </c>
      <c r="B81" s="67">
        <v>0.52564102564102566</v>
      </c>
      <c r="C81" s="94">
        <f>SQRT((B81*(1-B81))/$B$79)*TINV(0.05,$B$79)</f>
        <v>0.12420956668571614</v>
      </c>
      <c r="E81" s="84">
        <v>0.46052631578947367</v>
      </c>
      <c r="F81" s="95">
        <f>SQRT((E81*(1-E81))/$E$79)*TINV(0.05,$E$79)</f>
        <v>0.12973725454897328</v>
      </c>
      <c r="H81" s="45">
        <f>E81-B81</f>
        <v>-6.5114709851551988E-2</v>
      </c>
      <c r="I81" s="39">
        <f>(((H81)^2)^0.5)</f>
        <v>6.5114709851551988E-2</v>
      </c>
      <c r="J81" s="39">
        <f>(((((1-B81)*B81)/B$79)+(((1-E81)*E81)/E$79))^0.5)*(TINV(0.05,B$79+E$79-1))</f>
        <v>0.17782856245579179</v>
      </c>
      <c r="K81" s="6" t="str">
        <f>IF(I81&gt;J81,"*"," ")</f>
        <v xml:space="preserve"> </v>
      </c>
      <c r="L81" s="41"/>
      <c r="M81" s="45">
        <f>(E81-B81)/B81</f>
        <v>-0.12387676508344037</v>
      </c>
    </row>
    <row r="82" spans="1:13" x14ac:dyDescent="0.3">
      <c r="A82" s="66" t="s">
        <v>14</v>
      </c>
      <c r="B82" s="67">
        <v>0.33333333333333331</v>
      </c>
      <c r="C82" s="94">
        <f t="shared" ref="C82:C86" si="28">SQRT((B82*(1-B82))/$B$79)*TINV(0.05,$B$79)</f>
        <v>0.11726019231583934</v>
      </c>
      <c r="E82" s="84">
        <v>0.32894736842105265</v>
      </c>
      <c r="F82" s="95">
        <f t="shared" ref="F82:F86" si="29">SQRT((E82*(1-E82))/$E$79)*TINV(0.05,$E$79)</f>
        <v>0.12229081664100554</v>
      </c>
      <c r="H82" s="45">
        <f>E82-B82</f>
        <v>-4.3859649122806599E-3</v>
      </c>
      <c r="I82" s="39">
        <f t="shared" ref="I82:I87" si="30">(((H82)^2)^0.5)</f>
        <v>4.3859649122806599E-3</v>
      </c>
      <c r="J82" s="39">
        <f t="shared" ref="J82:J86" si="31">(((((1-B82)*B82)/B$79)+(((1-E82)*E82)/E$79))^0.5)*(TINV(0.05,B$79+E$79-1))</f>
        <v>0.16774522473425382</v>
      </c>
      <c r="K82" s="6" t="str">
        <f t="shared" ref="K82:K87" si="32">IF(I82&gt;J82,"*"," ")</f>
        <v xml:space="preserve"> </v>
      </c>
      <c r="L82" s="41"/>
      <c r="M82" s="45">
        <f t="shared" ref="M82:M87" si="33">(E82-B82)/B82</f>
        <v>-1.315789473684198E-2</v>
      </c>
    </row>
    <row r="83" spans="1:13" x14ac:dyDescent="0.3">
      <c r="A83" s="66" t="s">
        <v>15</v>
      </c>
      <c r="B83" s="67">
        <v>0.19230769230769232</v>
      </c>
      <c r="C83" s="94">
        <f t="shared" si="28"/>
        <v>9.8034324471891685E-2</v>
      </c>
      <c r="E83" s="84">
        <v>0.13157894736842105</v>
      </c>
      <c r="F83" s="95">
        <f t="shared" si="29"/>
        <v>8.7985421835789668E-2</v>
      </c>
      <c r="H83" s="45">
        <f t="shared" ref="H83:H87" si="34">E83-B83</f>
        <v>-6.0728744939271273E-2</v>
      </c>
      <c r="I83" s="39">
        <f t="shared" si="30"/>
        <v>6.0728744939271273E-2</v>
      </c>
      <c r="J83" s="39">
        <f t="shared" si="31"/>
        <v>0.13043715721466914</v>
      </c>
      <c r="K83" s="6" t="str">
        <f t="shared" si="32"/>
        <v xml:space="preserve"> </v>
      </c>
      <c r="L83" s="41"/>
      <c r="M83" s="45">
        <f t="shared" si="33"/>
        <v>-0.31578947368421062</v>
      </c>
    </row>
    <row r="84" spans="1:13" x14ac:dyDescent="0.3">
      <c r="A84" s="66" t="s">
        <v>13</v>
      </c>
      <c r="B84" s="67">
        <v>7.6923076923076927E-2</v>
      </c>
      <c r="C84" s="94">
        <f t="shared" si="28"/>
        <v>6.628330114948415E-2</v>
      </c>
      <c r="E84" s="84">
        <v>5.2631578947368418E-2</v>
      </c>
      <c r="F84" s="95">
        <f t="shared" si="29"/>
        <v>5.8121256780337263E-2</v>
      </c>
      <c r="H84" s="45">
        <f t="shared" si="34"/>
        <v>-2.4291497975708509E-2</v>
      </c>
      <c r="I84" s="39">
        <f t="shared" si="30"/>
        <v>2.4291497975708509E-2</v>
      </c>
      <c r="J84" s="39">
        <f t="shared" si="31"/>
        <v>8.7294453022211171E-2</v>
      </c>
      <c r="K84" s="6" t="str">
        <f t="shared" si="32"/>
        <v xml:space="preserve"> </v>
      </c>
      <c r="L84" s="41"/>
      <c r="M84" s="45">
        <f t="shared" si="33"/>
        <v>-0.31578947368421062</v>
      </c>
    </row>
    <row r="85" spans="1:13" x14ac:dyDescent="0.3">
      <c r="A85" s="66" t="s">
        <v>49</v>
      </c>
      <c r="B85" s="67">
        <v>0.37179487179487181</v>
      </c>
      <c r="C85" s="94">
        <f t="shared" si="28"/>
        <v>0.12021517563830371</v>
      </c>
      <c r="E85" s="84">
        <v>0.44736842105263158</v>
      </c>
      <c r="F85" s="95">
        <f t="shared" si="29"/>
        <v>0.1294204353836399</v>
      </c>
      <c r="H85" s="45">
        <f t="shared" si="34"/>
        <v>7.5573549257759776E-2</v>
      </c>
      <c r="I85" s="39">
        <f t="shared" si="30"/>
        <v>7.5573549257759776E-2</v>
      </c>
      <c r="J85" s="39">
        <f t="shared" si="31"/>
        <v>0.17488267568472957</v>
      </c>
      <c r="K85" s="6" t="str">
        <f t="shared" si="32"/>
        <v xml:space="preserve"> </v>
      </c>
      <c r="L85" s="41"/>
      <c r="M85" s="45">
        <f t="shared" si="33"/>
        <v>0.20326678765880216</v>
      </c>
    </row>
    <row r="86" spans="1:13" x14ac:dyDescent="0.3">
      <c r="A86" s="66" t="s">
        <v>18</v>
      </c>
      <c r="B86" s="67">
        <v>0.44871794871794873</v>
      </c>
      <c r="C86" s="94">
        <f t="shared" si="28"/>
        <v>0.12371732075962615</v>
      </c>
      <c r="E86" s="84">
        <v>0.5</v>
      </c>
      <c r="F86" s="95">
        <f t="shared" si="29"/>
        <v>0.13014346020146009</v>
      </c>
      <c r="H86" s="45">
        <f t="shared" si="34"/>
        <v>5.1282051282051266E-2</v>
      </c>
      <c r="I86" s="39">
        <f t="shared" si="30"/>
        <v>5.1282051282051266E-2</v>
      </c>
      <c r="J86" s="39">
        <f t="shared" si="31"/>
        <v>0.17778211736762314</v>
      </c>
      <c r="K86" s="6" t="str">
        <f t="shared" si="32"/>
        <v xml:space="preserve"> </v>
      </c>
      <c r="L86" s="41"/>
      <c r="M86" s="45">
        <f t="shared" si="33"/>
        <v>0.11428571428571424</v>
      </c>
    </row>
    <row r="87" spans="1:13" x14ac:dyDescent="0.3">
      <c r="A87" s="70" t="s">
        <v>16</v>
      </c>
      <c r="B87" s="71">
        <v>2.564102564102564E-2</v>
      </c>
      <c r="C87" s="96">
        <f>SQRT((B87*(1-B87))/$B$79)*TINV(0.05,$B$79)</f>
        <v>3.9317332954222177E-2</v>
      </c>
      <c r="D87" s="73"/>
      <c r="E87" s="88">
        <v>3.9473684210526314E-2</v>
      </c>
      <c r="F87" s="97">
        <f>SQRT((E87*(1-E87))/$E$79)*TINV(0.05,$E$79)</f>
        <v>5.0682824563446242E-2</v>
      </c>
      <c r="G87" s="73"/>
      <c r="H87" s="49">
        <f t="shared" si="34"/>
        <v>1.3832658569500673E-2</v>
      </c>
      <c r="I87" s="50">
        <f t="shared" si="30"/>
        <v>1.3832658569500673E-2</v>
      </c>
      <c r="J87" s="50">
        <f>(((((1-B87)*B87)/B$79)+(((1-E87)*E87)/E$79))^0.5)*(TINV(0.05,B$79+E$79-1))</f>
        <v>6.3498285297820339E-2</v>
      </c>
      <c r="K87" s="7" t="str">
        <f t="shared" si="32"/>
        <v xml:space="preserve"> </v>
      </c>
      <c r="L87" s="51"/>
      <c r="M87" s="49">
        <f t="shared" si="33"/>
        <v>0.53947368421052633</v>
      </c>
    </row>
    <row r="89" spans="1:13" x14ac:dyDescent="0.3">
      <c r="A89" s="62" t="s">
        <v>5</v>
      </c>
    </row>
    <row r="90" spans="1:13" x14ac:dyDescent="0.3">
      <c r="A90" s="62" t="s">
        <v>27</v>
      </c>
    </row>
    <row r="92" spans="1:13" ht="48" x14ac:dyDescent="0.3">
      <c r="A92" s="20"/>
      <c r="B92" s="21"/>
      <c r="C92" s="22"/>
      <c r="D92" s="22"/>
      <c r="E92" s="23"/>
      <c r="F92" s="24"/>
      <c r="G92" s="24"/>
      <c r="H92" s="25" t="s">
        <v>6</v>
      </c>
      <c r="I92" s="26" t="s">
        <v>19</v>
      </c>
      <c r="J92" s="26" t="s">
        <v>20</v>
      </c>
      <c r="K92" s="25" t="s">
        <v>7</v>
      </c>
      <c r="L92" s="25"/>
      <c r="M92" s="5" t="s">
        <v>8</v>
      </c>
    </row>
    <row r="93" spans="1:13" ht="47.25" customHeight="1" x14ac:dyDescent="0.3">
      <c r="A93" s="30"/>
      <c r="B93" s="31" t="s">
        <v>62</v>
      </c>
      <c r="C93" s="32" t="s">
        <v>9</v>
      </c>
      <c r="D93" s="32"/>
      <c r="E93" s="31" t="s">
        <v>63</v>
      </c>
      <c r="F93" s="33" t="s">
        <v>9</v>
      </c>
      <c r="G93" s="33"/>
      <c r="H93" s="33" t="s">
        <v>10</v>
      </c>
      <c r="I93" s="34"/>
      <c r="J93" s="34"/>
      <c r="K93" s="33" t="s">
        <v>10</v>
      </c>
      <c r="L93" s="33"/>
      <c r="M93" s="33" t="s">
        <v>10</v>
      </c>
    </row>
    <row r="94" spans="1:13" x14ac:dyDescent="0.3">
      <c r="A94" s="63" t="s">
        <v>11</v>
      </c>
      <c r="B94" s="100">
        <v>56</v>
      </c>
      <c r="E94" s="65">
        <v>38</v>
      </c>
    </row>
    <row r="95" spans="1:13" x14ac:dyDescent="0.3">
      <c r="A95" s="63" t="s">
        <v>12</v>
      </c>
      <c r="B95" s="100">
        <v>50.3</v>
      </c>
      <c r="E95" s="65">
        <v>33</v>
      </c>
    </row>
    <row r="96" spans="1:13" x14ac:dyDescent="0.3">
      <c r="B96" s="89"/>
    </row>
    <row r="97" spans="1:13" x14ac:dyDescent="0.3">
      <c r="A97" s="66" t="s">
        <v>17</v>
      </c>
      <c r="B97" s="67">
        <v>0.29268292682926828</v>
      </c>
      <c r="C97" s="94">
        <f>SQRT((B97*(1-B97))/$B$95)*TINV(0.05,$B$95)</f>
        <v>0.12885651763836345</v>
      </c>
      <c r="E97" s="84">
        <v>0.3</v>
      </c>
      <c r="F97" s="95">
        <f>SQRT((E97*(1-E97))/$E$95)*TINV(0.05,$E$95)</f>
        <v>0.16229817527929494</v>
      </c>
      <c r="H97" s="45">
        <f>E97-B97</f>
        <v>7.3170731707317138E-3</v>
      </c>
      <c r="I97" s="39">
        <f>(((H97)^2)^0.5)</f>
        <v>7.3170731707317138E-3</v>
      </c>
      <c r="J97" s="39">
        <f>(((((1-B97)*B97)/B$95)+(((1-E97)*E97)/E$95))^0.5)*(TINV(0.05,B$95+E$95-1))</f>
        <v>0.20364379966863047</v>
      </c>
      <c r="K97" s="6" t="str">
        <f>IF(I97&gt;J97,"*"," ")</f>
        <v xml:space="preserve"> </v>
      </c>
      <c r="L97" s="41"/>
      <c r="M97" s="45">
        <f>(E97-B97)/B97</f>
        <v>2.5000000000000022E-2</v>
      </c>
    </row>
    <row r="98" spans="1:13" x14ac:dyDescent="0.3">
      <c r="A98" s="66" t="s">
        <v>14</v>
      </c>
      <c r="B98" s="67">
        <v>0.26829268292682928</v>
      </c>
      <c r="C98" s="94">
        <f t="shared" ref="C98:C102" si="35">SQRT((B98*(1-B98))/$B$95)*TINV(0.05,$B$95)</f>
        <v>0.12547977702043733</v>
      </c>
      <c r="E98" s="84">
        <v>0.22500000000000001</v>
      </c>
      <c r="F98" s="95">
        <f t="shared" ref="F98:F102" si="36">SQRT((E98*(1-E98))/$E$95)*TINV(0.05,$E$95)</f>
        <v>0.14789248284546452</v>
      </c>
      <c r="H98" s="45">
        <f>E98-B98</f>
        <v>-4.3292682926829279E-2</v>
      </c>
      <c r="I98" s="39">
        <f t="shared" ref="I98:I103" si="37">(((H98)^2)^0.5)</f>
        <v>4.3292682926829279E-2</v>
      </c>
      <c r="J98" s="39">
        <f t="shared" ref="J98:J102" si="38">(((((1-B98)*B98)/B$95)+(((1-E98)*E98)/E$95))^0.5)*(TINV(0.05,B$95+E$95-1))</f>
        <v>0.19067292406065195</v>
      </c>
      <c r="K98" s="6" t="str">
        <f t="shared" ref="K98:K103" si="39">IF(I98&gt;J98,"*"," ")</f>
        <v xml:space="preserve"> </v>
      </c>
      <c r="L98" s="41"/>
      <c r="M98" s="45">
        <f t="shared" ref="M98:M102" si="40">(E98-B98)/B98</f>
        <v>-0.1613636363636364</v>
      </c>
    </row>
    <row r="99" spans="1:13" x14ac:dyDescent="0.3">
      <c r="A99" s="66" t="s">
        <v>15</v>
      </c>
      <c r="B99" s="67">
        <v>2.4390243902439025E-2</v>
      </c>
      <c r="C99" s="94">
        <f t="shared" si="35"/>
        <v>4.3686450907122733E-2</v>
      </c>
      <c r="E99" s="84">
        <v>0.1</v>
      </c>
      <c r="F99" s="95">
        <f t="shared" si="36"/>
        <v>0.10624909619579713</v>
      </c>
      <c r="H99" s="45">
        <f t="shared" ref="H99:H103" si="41">E99-B99</f>
        <v>7.5609756097560987E-2</v>
      </c>
      <c r="I99" s="39">
        <f t="shared" si="37"/>
        <v>7.5609756097560987E-2</v>
      </c>
      <c r="J99" s="39">
        <f t="shared" si="38"/>
        <v>0.11253885608027613</v>
      </c>
      <c r="K99" s="6" t="str">
        <f t="shared" si="39"/>
        <v xml:space="preserve"> </v>
      </c>
      <c r="L99" s="41"/>
      <c r="M99" s="45">
        <f t="shared" si="40"/>
        <v>3.1000000000000005</v>
      </c>
    </row>
    <row r="100" spans="1:13" x14ac:dyDescent="0.3">
      <c r="A100" s="66" t="s">
        <v>13</v>
      </c>
      <c r="B100" s="67">
        <v>9.7560975609756101E-2</v>
      </c>
      <c r="C100" s="94">
        <f t="shared" si="35"/>
        <v>8.4032566148985632E-2</v>
      </c>
      <c r="E100" s="84">
        <v>7.4999999999999997E-2</v>
      </c>
      <c r="F100" s="95">
        <f t="shared" si="36"/>
        <v>9.3283640756038469E-2</v>
      </c>
      <c r="H100" s="45">
        <f t="shared" si="41"/>
        <v>-2.2560975609756104E-2</v>
      </c>
      <c r="I100" s="39">
        <f t="shared" si="37"/>
        <v>2.2560975609756104E-2</v>
      </c>
      <c r="J100" s="39">
        <f t="shared" si="38"/>
        <v>0.1234760787390259</v>
      </c>
      <c r="K100" s="6" t="str">
        <f t="shared" si="39"/>
        <v xml:space="preserve"> </v>
      </c>
      <c r="L100" s="41"/>
      <c r="M100" s="45">
        <f t="shared" si="40"/>
        <v>-0.23125000000000007</v>
      </c>
    </row>
    <row r="101" spans="1:13" x14ac:dyDescent="0.3">
      <c r="A101" s="66" t="s">
        <v>49</v>
      </c>
      <c r="B101" s="67">
        <v>0.6097560975609756</v>
      </c>
      <c r="C101" s="94">
        <f t="shared" si="35"/>
        <v>0.13814868775563685</v>
      </c>
      <c r="E101" s="84">
        <v>0.55000000000000004</v>
      </c>
      <c r="F101" s="95">
        <f t="shared" si="36"/>
        <v>0.17619419319791818</v>
      </c>
      <c r="H101" s="45">
        <f t="shared" si="41"/>
        <v>-5.9756097560975552E-2</v>
      </c>
      <c r="I101" s="39">
        <f t="shared" si="37"/>
        <v>5.9756097560975552E-2</v>
      </c>
      <c r="J101" s="39">
        <f t="shared" si="38"/>
        <v>0.22000359378877857</v>
      </c>
      <c r="K101" s="6" t="str">
        <f t="shared" si="39"/>
        <v xml:space="preserve"> </v>
      </c>
      <c r="L101" s="41"/>
      <c r="M101" s="45">
        <f t="shared" si="40"/>
        <v>-9.7999999999999907E-2</v>
      </c>
    </row>
    <row r="102" spans="1:13" x14ac:dyDescent="0.3">
      <c r="A102" s="66" t="s">
        <v>18</v>
      </c>
      <c r="B102" s="67">
        <v>0.70731707317073167</v>
      </c>
      <c r="C102" s="94">
        <f t="shared" si="35"/>
        <v>0.12885651763836345</v>
      </c>
      <c r="E102" s="84">
        <v>0.625</v>
      </c>
      <c r="F102" s="95">
        <f t="shared" si="36"/>
        <v>0.17145874171496334</v>
      </c>
      <c r="H102" s="45">
        <f t="shared" si="41"/>
        <v>-8.2317073170731669E-2</v>
      </c>
      <c r="I102" s="39">
        <f t="shared" si="37"/>
        <v>8.2317073170731669E-2</v>
      </c>
      <c r="J102" s="39">
        <f t="shared" si="38"/>
        <v>0.21069852411197612</v>
      </c>
      <c r="K102" s="6" t="str">
        <f t="shared" si="39"/>
        <v xml:space="preserve"> </v>
      </c>
      <c r="L102" s="41"/>
      <c r="M102" s="45">
        <f t="shared" si="40"/>
        <v>-0.11637931034482754</v>
      </c>
    </row>
    <row r="103" spans="1:13" x14ac:dyDescent="0.3">
      <c r="A103" s="70" t="s">
        <v>16</v>
      </c>
      <c r="B103" s="71">
        <v>0</v>
      </c>
      <c r="C103" s="96">
        <f>SQRT((B103*(1-B103))/$B$95)*TINV(0.05,$B$95)</f>
        <v>0</v>
      </c>
      <c r="D103" s="73"/>
      <c r="E103" s="88">
        <v>0.05</v>
      </c>
      <c r="F103" s="97">
        <f>SQRT((E103*(1-E103))/$E$95)*TINV(0.05,$E$95)</f>
        <v>7.7188178860001913E-2</v>
      </c>
      <c r="G103" s="73"/>
      <c r="H103" s="49">
        <f t="shared" si="41"/>
        <v>0.05</v>
      </c>
      <c r="I103" s="50">
        <f t="shared" si="37"/>
        <v>0.05</v>
      </c>
      <c r="J103" s="50">
        <f>(((((1-B103)*B103)/B$95)+(((1-E103)*E103)/E$95))^0.5)*(TINV(0.05,B$95+E$95-1))</f>
        <v>7.5473444112357208E-2</v>
      </c>
      <c r="K103" s="7" t="str">
        <f t="shared" si="39"/>
        <v xml:space="preserve"> </v>
      </c>
      <c r="L103" s="51"/>
      <c r="M103" s="49">
        <v>0</v>
      </c>
    </row>
    <row r="105" spans="1:13" x14ac:dyDescent="0.3">
      <c r="A105" s="62" t="s">
        <v>5</v>
      </c>
    </row>
    <row r="106" spans="1:13" x14ac:dyDescent="0.3">
      <c r="A106" s="62" t="s">
        <v>28</v>
      </c>
    </row>
    <row r="108" spans="1:13" ht="48" x14ac:dyDescent="0.3">
      <c r="A108" s="20"/>
      <c r="B108" s="21"/>
      <c r="C108" s="22"/>
      <c r="D108" s="22"/>
      <c r="E108" s="23"/>
      <c r="F108" s="24"/>
      <c r="G108" s="24"/>
      <c r="H108" s="25" t="s">
        <v>6</v>
      </c>
      <c r="I108" s="26" t="s">
        <v>19</v>
      </c>
      <c r="J108" s="26" t="s">
        <v>20</v>
      </c>
      <c r="K108" s="25" t="s">
        <v>7</v>
      </c>
      <c r="L108" s="25"/>
      <c r="M108" s="5" t="s">
        <v>8</v>
      </c>
    </row>
    <row r="109" spans="1:13" ht="42.75" customHeight="1" x14ac:dyDescent="0.3">
      <c r="A109" s="30"/>
      <c r="B109" s="31" t="s">
        <v>62</v>
      </c>
      <c r="C109" s="32" t="s">
        <v>9</v>
      </c>
      <c r="D109" s="32"/>
      <c r="E109" s="31" t="s">
        <v>63</v>
      </c>
      <c r="F109" s="33" t="s">
        <v>9</v>
      </c>
      <c r="G109" s="33"/>
      <c r="H109" s="33" t="s">
        <v>10</v>
      </c>
      <c r="I109" s="34"/>
      <c r="J109" s="34"/>
      <c r="K109" s="33" t="s">
        <v>10</v>
      </c>
      <c r="L109" s="33"/>
      <c r="M109" s="33" t="s">
        <v>10</v>
      </c>
    </row>
    <row r="110" spans="1:13" x14ac:dyDescent="0.3">
      <c r="A110" s="63" t="s">
        <v>11</v>
      </c>
      <c r="B110" s="100">
        <v>56</v>
      </c>
      <c r="E110" s="65">
        <v>44</v>
      </c>
    </row>
    <row r="111" spans="1:13" x14ac:dyDescent="0.3">
      <c r="A111" s="63" t="s">
        <v>12</v>
      </c>
      <c r="B111" s="100">
        <v>47.7</v>
      </c>
      <c r="E111" s="65">
        <v>33.5</v>
      </c>
    </row>
    <row r="112" spans="1:13" x14ac:dyDescent="0.3">
      <c r="B112" s="89"/>
    </row>
    <row r="113" spans="1:13" x14ac:dyDescent="0.3">
      <c r="A113" s="66" t="s">
        <v>17</v>
      </c>
      <c r="B113" s="67">
        <v>0.5757575757575758</v>
      </c>
      <c r="C113" s="94">
        <f>SQRT((B113*(1-B113))/$B$111)*TINV(0.05,$B$111)</f>
        <v>0.14395927506958822</v>
      </c>
      <c r="E113" s="84">
        <v>0.40625</v>
      </c>
      <c r="F113" s="95">
        <f>SQRT((E113*(1-E113))/$E$111)*TINV(0.05,$E$111)</f>
        <v>0.17263826170072658</v>
      </c>
      <c r="H113" s="45">
        <f>E113-B113</f>
        <v>-0.1695075757575758</v>
      </c>
      <c r="I113" s="39">
        <f>(((H113)^2)^0.5)</f>
        <v>0.1695075757575758</v>
      </c>
      <c r="J113" s="39">
        <f>(((((1-B113)*B113)/B$111)+(((1-E113)*E113)/E$111))^0.5)*(TINV(0.05,B$111+E$111-1))</f>
        <v>0.22089791615091703</v>
      </c>
      <c r="K113" s="6" t="str">
        <f>IF(I113&gt;J113,"*"," ")</f>
        <v xml:space="preserve"> </v>
      </c>
      <c r="L113" s="41"/>
      <c r="M113" s="45">
        <f>(E113-B113)/B113</f>
        <v>-0.29440789473684215</v>
      </c>
    </row>
    <row r="114" spans="1:13" x14ac:dyDescent="0.3">
      <c r="A114" s="66" t="s">
        <v>14</v>
      </c>
      <c r="B114" s="67">
        <v>0.42424242424242425</v>
      </c>
      <c r="C114" s="94">
        <f t="shared" ref="C114:C118" si="42">SQRT((B114*(1-B114))/$B$111)*TINV(0.05,$B$111)</f>
        <v>0.14395927506958822</v>
      </c>
      <c r="E114" s="84">
        <v>0.375</v>
      </c>
      <c r="F114" s="95">
        <f t="shared" ref="F114:F118" si="43">SQRT((E114*(1-E114))/$E$111)*TINV(0.05,$E$111)</f>
        <v>0.17017438848689681</v>
      </c>
      <c r="H114" s="45">
        <f>E114-B114</f>
        <v>-4.9242424242424254E-2</v>
      </c>
      <c r="I114" s="39">
        <f t="shared" ref="I114:I119" si="44">(((H114)^2)^0.5)</f>
        <v>4.9242424242424254E-2</v>
      </c>
      <c r="J114" s="39">
        <f t="shared" ref="J114:J118" si="45">(((((1-B114)*B114)/B$111)+(((1-E114)*E114)/E$111))^0.5)*(TINV(0.05,B$111+E$111-1))</f>
        <v>0.2190610609300038</v>
      </c>
      <c r="K114" s="6" t="str">
        <f t="shared" ref="K114:K119" si="46">IF(I114&gt;J114,"*"," ")</f>
        <v xml:space="preserve"> </v>
      </c>
      <c r="L114" s="41"/>
      <c r="M114" s="45">
        <f t="shared" ref="M114:M119" si="47">(E114-B114)/B114</f>
        <v>-0.11607142857142859</v>
      </c>
    </row>
    <row r="115" spans="1:13" x14ac:dyDescent="0.3">
      <c r="A115" s="66" t="s">
        <v>15</v>
      </c>
      <c r="B115" s="67">
        <v>0.15151515151515152</v>
      </c>
      <c r="C115" s="94">
        <f t="shared" si="42"/>
        <v>0.10443903504604056</v>
      </c>
      <c r="E115" s="84">
        <v>6.25E-2</v>
      </c>
      <c r="F115" s="95">
        <f t="shared" si="43"/>
        <v>8.5087194243448405E-2</v>
      </c>
      <c r="H115" s="45">
        <f t="shared" ref="H115:H119" si="48">E115-B115</f>
        <v>-8.9015151515151519E-2</v>
      </c>
      <c r="I115" s="39">
        <f t="shared" si="44"/>
        <v>8.9015151515151519E-2</v>
      </c>
      <c r="J115" s="39">
        <f t="shared" si="45"/>
        <v>0.13266739460430962</v>
      </c>
      <c r="K115" s="6" t="str">
        <f t="shared" si="46"/>
        <v xml:space="preserve"> </v>
      </c>
      <c r="L115" s="41"/>
      <c r="M115" s="45">
        <f t="shared" si="47"/>
        <v>-0.58750000000000002</v>
      </c>
    </row>
    <row r="116" spans="1:13" x14ac:dyDescent="0.3">
      <c r="A116" s="66" t="s">
        <v>13</v>
      </c>
      <c r="B116" s="67">
        <v>3.0303030303030304E-2</v>
      </c>
      <c r="C116" s="94">
        <f t="shared" si="42"/>
        <v>4.9931409047322024E-2</v>
      </c>
      <c r="E116" s="84">
        <v>0.125</v>
      </c>
      <c r="F116" s="95">
        <f t="shared" si="43"/>
        <v>0.11625123869683425</v>
      </c>
      <c r="H116" s="45">
        <f t="shared" si="48"/>
        <v>9.4696969696969696E-2</v>
      </c>
      <c r="I116" s="39">
        <f t="shared" si="44"/>
        <v>9.4696969696969696E-2</v>
      </c>
      <c r="J116" s="39">
        <f t="shared" si="45"/>
        <v>0.12397564857326464</v>
      </c>
      <c r="K116" s="6" t="str">
        <f t="shared" si="46"/>
        <v xml:space="preserve"> </v>
      </c>
      <c r="L116" s="41"/>
      <c r="M116" s="45">
        <f t="shared" si="47"/>
        <v>3.125</v>
      </c>
    </row>
    <row r="117" spans="1:13" x14ac:dyDescent="0.3">
      <c r="A117" s="66" t="s">
        <v>49</v>
      </c>
      <c r="B117" s="67">
        <v>0.36363636363636365</v>
      </c>
      <c r="C117" s="94">
        <f t="shared" si="42"/>
        <v>0.14011966912045776</v>
      </c>
      <c r="E117" s="84">
        <v>0.4375</v>
      </c>
      <c r="F117" s="95">
        <f t="shared" si="43"/>
        <v>0.17437685804525138</v>
      </c>
      <c r="H117" s="45">
        <f t="shared" si="48"/>
        <v>7.3863636363636354E-2</v>
      </c>
      <c r="I117" s="39">
        <f t="shared" si="44"/>
        <v>7.3863636363636354E-2</v>
      </c>
      <c r="J117" s="39">
        <f t="shared" si="45"/>
        <v>0.21978571693791146</v>
      </c>
      <c r="K117" s="6" t="str">
        <f t="shared" si="46"/>
        <v xml:space="preserve"> </v>
      </c>
      <c r="L117" s="41"/>
      <c r="M117" s="45">
        <f t="shared" si="47"/>
        <v>0.20312499999999997</v>
      </c>
    </row>
    <row r="118" spans="1:13" x14ac:dyDescent="0.3">
      <c r="A118" s="66" t="s">
        <v>18</v>
      </c>
      <c r="B118" s="67">
        <v>0.39393939393939392</v>
      </c>
      <c r="C118" s="94">
        <f t="shared" si="42"/>
        <v>0.14232641384082331</v>
      </c>
      <c r="E118" s="84">
        <v>0.5625</v>
      </c>
      <c r="F118" s="95">
        <f t="shared" si="43"/>
        <v>0.17437685804525138</v>
      </c>
      <c r="H118" s="45">
        <f t="shared" si="48"/>
        <v>0.16856060606060608</v>
      </c>
      <c r="I118" s="39">
        <f t="shared" si="44"/>
        <v>0.16856060606060608</v>
      </c>
      <c r="J118" s="39">
        <f t="shared" si="45"/>
        <v>0.22116891271954836</v>
      </c>
      <c r="K118" s="6" t="str">
        <f t="shared" si="46"/>
        <v xml:space="preserve"> </v>
      </c>
      <c r="L118" s="41"/>
      <c r="M118" s="45">
        <f t="shared" si="47"/>
        <v>0.42788461538461542</v>
      </c>
    </row>
    <row r="119" spans="1:13" x14ac:dyDescent="0.3">
      <c r="A119" s="70" t="s">
        <v>16</v>
      </c>
      <c r="B119" s="71">
        <v>3.0303030303030304E-2</v>
      </c>
      <c r="C119" s="96">
        <f>SQRT((B119*(1-B119))/$B$111)*TINV(0.05,$B$111)</f>
        <v>4.9931409047322024E-2</v>
      </c>
      <c r="D119" s="73"/>
      <c r="E119" s="88">
        <v>0</v>
      </c>
      <c r="F119" s="97">
        <f>SQRT((E119*(1-E119))/$E$111)*TINV(0.05,$E$111)</f>
        <v>0</v>
      </c>
      <c r="G119" s="73"/>
      <c r="H119" s="49">
        <f t="shared" si="48"/>
        <v>-3.0303030303030304E-2</v>
      </c>
      <c r="I119" s="50">
        <f t="shared" si="44"/>
        <v>3.0303030303030304E-2</v>
      </c>
      <c r="J119" s="50">
        <f>(((((1-B119)*B119)/B$111)+(((1-E119)*E119)/E$111))^0.5)*(TINV(0.05,B$111+E$111-1))</f>
        <v>4.93933835097565E-2</v>
      </c>
      <c r="K119" s="7" t="str">
        <f t="shared" si="46"/>
        <v xml:space="preserve"> </v>
      </c>
      <c r="L119" s="51"/>
      <c r="M119" s="49">
        <f t="shared" si="47"/>
        <v>-1</v>
      </c>
    </row>
    <row r="121" spans="1:13" ht="15" customHeight="1" x14ac:dyDescent="0.3">
      <c r="B121" s="76"/>
    </row>
    <row r="122" spans="1:13" x14ac:dyDescent="0.3">
      <c r="A122" s="77" t="s">
        <v>29</v>
      </c>
      <c r="B122" s="78"/>
      <c r="C122" s="98"/>
      <c r="D122" s="80"/>
      <c r="E122" s="81"/>
      <c r="F122" s="99"/>
      <c r="G122" s="83"/>
      <c r="H122" s="83"/>
      <c r="I122" s="83"/>
      <c r="J122" s="83"/>
      <c r="K122" s="83"/>
      <c r="L122" s="83"/>
      <c r="M122" s="83"/>
    </row>
    <row r="123" spans="1:13" x14ac:dyDescent="0.3">
      <c r="A123" s="11"/>
    </row>
    <row r="124" spans="1:13" x14ac:dyDescent="0.3">
      <c r="A124" s="62" t="s">
        <v>5</v>
      </c>
    </row>
    <row r="125" spans="1:13" x14ac:dyDescent="0.3">
      <c r="A125" s="62" t="s">
        <v>30</v>
      </c>
    </row>
    <row r="127" spans="1:13" ht="48" x14ac:dyDescent="0.3">
      <c r="A127" s="20"/>
      <c r="B127" s="21"/>
      <c r="C127" s="22"/>
      <c r="D127" s="22"/>
      <c r="E127" s="23"/>
      <c r="F127" s="24"/>
      <c r="G127" s="24"/>
      <c r="H127" s="25" t="s">
        <v>6</v>
      </c>
      <c r="I127" s="26" t="s">
        <v>19</v>
      </c>
      <c r="J127" s="26" t="s">
        <v>20</v>
      </c>
      <c r="K127" s="25" t="s">
        <v>7</v>
      </c>
      <c r="L127" s="25"/>
      <c r="M127" s="5" t="s">
        <v>8</v>
      </c>
    </row>
    <row r="128" spans="1:13" ht="42.75" customHeight="1" x14ac:dyDescent="0.3">
      <c r="A128" s="30"/>
      <c r="B128" s="31" t="s">
        <v>62</v>
      </c>
      <c r="C128" s="32" t="s">
        <v>9</v>
      </c>
      <c r="D128" s="32"/>
      <c r="E128" s="31" t="s">
        <v>63</v>
      </c>
      <c r="F128" s="33" t="s">
        <v>9</v>
      </c>
      <c r="G128" s="33"/>
      <c r="H128" s="33" t="s">
        <v>10</v>
      </c>
      <c r="I128" s="34"/>
      <c r="J128" s="34"/>
      <c r="K128" s="33" t="s">
        <v>10</v>
      </c>
      <c r="L128" s="33"/>
      <c r="M128" s="33" t="s">
        <v>10</v>
      </c>
    </row>
    <row r="129" spans="1:13" x14ac:dyDescent="0.3">
      <c r="A129" s="63" t="s">
        <v>11</v>
      </c>
      <c r="B129" s="100">
        <v>203</v>
      </c>
      <c r="E129" s="65">
        <v>196</v>
      </c>
    </row>
    <row r="130" spans="1:13" x14ac:dyDescent="0.3">
      <c r="A130" s="63" t="s">
        <v>12</v>
      </c>
      <c r="B130" s="100">
        <v>160.9</v>
      </c>
      <c r="E130" s="65">
        <v>158.30000000000001</v>
      </c>
    </row>
    <row r="131" spans="1:13" x14ac:dyDescent="0.3">
      <c r="B131" s="89"/>
    </row>
    <row r="132" spans="1:13" x14ac:dyDescent="0.3">
      <c r="A132" s="66" t="s">
        <v>17</v>
      </c>
      <c r="B132" s="67">
        <v>0.62804878048780488</v>
      </c>
      <c r="C132" s="94">
        <f>SQRT((B132*(1-B132))/$B$130)*TINV(0.05,$B$130)</f>
        <v>7.5250105410617524E-2</v>
      </c>
      <c r="E132" s="84">
        <v>0.54088050314465408</v>
      </c>
      <c r="F132" s="95">
        <f>SQRT((E132*(1-E132))/$E$130)*TINV(0.05,$E$130)</f>
        <v>7.8227674466600616E-2</v>
      </c>
      <c r="H132" s="45">
        <f>E132-B132</f>
        <v>-8.7168277343150802E-2</v>
      </c>
      <c r="I132" s="39">
        <f>(((H132)^2)^0.5)</f>
        <v>8.7168277343150802E-2</v>
      </c>
      <c r="J132" s="39">
        <f>(((((1-B132)*B132)/B$130)+(((1-E132)*E132)/E$130))^0.5)*(TINV(0.05,B$130+E$130-1))</f>
        <v>0.10813073361126981</v>
      </c>
      <c r="K132" s="6" t="str">
        <f>IF(I132&gt;J132,"*"," ")</f>
        <v xml:space="preserve"> </v>
      </c>
      <c r="L132" s="41"/>
      <c r="M132" s="45">
        <f>(E132-B132)/B132</f>
        <v>-0.13879220858521099</v>
      </c>
    </row>
    <row r="133" spans="1:13" x14ac:dyDescent="0.3">
      <c r="A133" s="66" t="s">
        <v>14</v>
      </c>
      <c r="B133" s="67">
        <v>0.48780487804878048</v>
      </c>
      <c r="C133" s="94">
        <f t="shared" ref="C133:C137" si="49">SQRT((B133*(1-B133))/$B$130)*TINV(0.05,$B$130)</f>
        <v>7.7823044956505105E-2</v>
      </c>
      <c r="E133" s="84">
        <v>0.42138364779874216</v>
      </c>
      <c r="F133" s="95">
        <f t="shared" ref="F133:F137" si="50">SQRT((E133*(1-E133))/$E$130)*TINV(0.05,$E$130)</f>
        <v>7.7514166088912512E-2</v>
      </c>
      <c r="H133" s="45">
        <f>E133-B133</f>
        <v>-6.6421230250038321E-2</v>
      </c>
      <c r="I133" s="39">
        <f t="shared" ref="I133:I138" si="51">(((H133)^2)^0.5)</f>
        <v>6.6421230250038321E-2</v>
      </c>
      <c r="J133" s="39">
        <f t="shared" ref="J133:J137" si="52">(((((1-B133)*B133)/B$130)+(((1-E133)*E133)/E$130))^0.5)*(TINV(0.05,B$130+E$130-1))</f>
        <v>0.10942062303633357</v>
      </c>
      <c r="K133" s="6" t="str">
        <f t="shared" ref="K133:K138" si="53">IF(I133&gt;J133,"*"," ")</f>
        <v xml:space="preserve"> </v>
      </c>
      <c r="L133" s="41"/>
      <c r="M133" s="45">
        <f t="shared" ref="M133:M138" si="54">(E133-B133)/B133</f>
        <v>-0.13616352201257856</v>
      </c>
    </row>
    <row r="134" spans="1:13" x14ac:dyDescent="0.3">
      <c r="A134" s="66" t="s">
        <v>15</v>
      </c>
      <c r="B134" s="67">
        <v>0.1402439024390244</v>
      </c>
      <c r="C134" s="94">
        <f t="shared" si="49"/>
        <v>5.4062616055749475E-2</v>
      </c>
      <c r="E134" s="84">
        <v>0.11949685534591195</v>
      </c>
      <c r="F134" s="95">
        <f t="shared" si="50"/>
        <v>5.0920256478486997E-2</v>
      </c>
      <c r="H134" s="45">
        <f t="shared" ref="H134:H138" si="55">E134-B134</f>
        <v>-2.0747047093112453E-2</v>
      </c>
      <c r="I134" s="39">
        <f t="shared" si="51"/>
        <v>2.0747047093112453E-2</v>
      </c>
      <c r="J134" s="39">
        <f t="shared" si="52"/>
        <v>7.3983846068565617E-2</v>
      </c>
      <c r="K134" s="6" t="str">
        <f t="shared" si="53"/>
        <v xml:space="preserve"> </v>
      </c>
      <c r="L134" s="41"/>
      <c r="M134" s="45">
        <f t="shared" si="54"/>
        <v>-0.14793546622914966</v>
      </c>
    </row>
    <row r="135" spans="1:13" x14ac:dyDescent="0.3">
      <c r="A135" s="66" t="s">
        <v>13</v>
      </c>
      <c r="B135" s="67">
        <v>0.10365853658536585</v>
      </c>
      <c r="C135" s="94">
        <f t="shared" si="49"/>
        <v>4.7457702642391311E-2</v>
      </c>
      <c r="E135" s="84">
        <v>0.14465408805031446</v>
      </c>
      <c r="F135" s="95">
        <f t="shared" si="50"/>
        <v>5.5218313276204002E-2</v>
      </c>
      <c r="H135" s="45">
        <f t="shared" si="55"/>
        <v>4.0995551464948612E-2</v>
      </c>
      <c r="I135" s="39">
        <f t="shared" si="51"/>
        <v>4.0995551464948612E-2</v>
      </c>
      <c r="J135" s="39">
        <f t="shared" si="52"/>
        <v>7.2531323193332789E-2</v>
      </c>
      <c r="K135" s="6" t="str">
        <f t="shared" si="53"/>
        <v xml:space="preserve"> </v>
      </c>
      <c r="L135" s="41"/>
      <c r="M135" s="45">
        <f t="shared" si="54"/>
        <v>0.39548649648538664</v>
      </c>
    </row>
    <row r="136" spans="1:13" x14ac:dyDescent="0.3">
      <c r="A136" s="66" t="s">
        <v>49</v>
      </c>
      <c r="B136" s="67">
        <v>0.20121951219512196</v>
      </c>
      <c r="C136" s="94">
        <f t="shared" si="49"/>
        <v>6.2418912885472744E-2</v>
      </c>
      <c r="E136" s="84">
        <v>0.21383647798742139</v>
      </c>
      <c r="F136" s="95">
        <f t="shared" si="50"/>
        <v>6.4364178291225246E-2</v>
      </c>
      <c r="H136" s="45">
        <f t="shared" si="55"/>
        <v>1.2616965792299428E-2</v>
      </c>
      <c r="I136" s="39">
        <f t="shared" si="51"/>
        <v>1.2616965792299428E-2</v>
      </c>
      <c r="J136" s="39">
        <f t="shared" si="52"/>
        <v>8.9317085973004612E-2</v>
      </c>
      <c r="K136" s="6" t="str">
        <f t="shared" si="53"/>
        <v xml:space="preserve"> </v>
      </c>
      <c r="L136" s="41"/>
      <c r="M136" s="45">
        <f t="shared" si="54"/>
        <v>6.2702496664760785E-2</v>
      </c>
    </row>
    <row r="137" spans="1:13" x14ac:dyDescent="0.3">
      <c r="A137" s="66" t="s">
        <v>18</v>
      </c>
      <c r="B137" s="67">
        <v>0.3048780487804878</v>
      </c>
      <c r="C137" s="94">
        <f t="shared" si="49"/>
        <v>7.1673895738585514E-2</v>
      </c>
      <c r="E137" s="84">
        <v>0.35849056603773582</v>
      </c>
      <c r="F137" s="95">
        <f t="shared" si="50"/>
        <v>7.5281329077262801E-2</v>
      </c>
      <c r="H137" s="45">
        <f t="shared" si="55"/>
        <v>5.3612517257248027E-2</v>
      </c>
      <c r="I137" s="39">
        <f t="shared" si="51"/>
        <v>5.3612517257248027E-2</v>
      </c>
      <c r="J137" s="39">
        <f t="shared" si="52"/>
        <v>0.10354700799768586</v>
      </c>
      <c r="K137" s="6" t="str">
        <f t="shared" si="53"/>
        <v xml:space="preserve"> </v>
      </c>
      <c r="L137" s="41"/>
      <c r="M137" s="45">
        <f t="shared" si="54"/>
        <v>0.17584905660377353</v>
      </c>
    </row>
    <row r="138" spans="1:13" x14ac:dyDescent="0.3">
      <c r="A138" s="70" t="s">
        <v>16</v>
      </c>
      <c r="B138" s="71">
        <v>6.7073170731707321E-2</v>
      </c>
      <c r="C138" s="96">
        <f>SQRT((B138*(1-B138))/$B$130)*TINV(0.05,$B$130)</f>
        <v>3.8946249412855745E-2</v>
      </c>
      <c r="D138" s="73"/>
      <c r="E138" s="88">
        <v>0.10062893081761007</v>
      </c>
      <c r="F138" s="97">
        <f>SQRT((E138*(1-E138))/$E$130)*TINV(0.05,$E$130)</f>
        <v>4.7225631522512135E-2</v>
      </c>
      <c r="G138" s="73"/>
      <c r="H138" s="49">
        <f t="shared" si="55"/>
        <v>3.3555760085902747E-2</v>
      </c>
      <c r="I138" s="50">
        <f t="shared" si="51"/>
        <v>3.3555760085902747E-2</v>
      </c>
      <c r="J138" s="50">
        <f>(((((1-B138)*B138)/B$130)+(((1-E138)*E138)/E$130))^0.5)*(TINV(0.05,B$130+E$130-1))</f>
        <v>6.0978914110855202E-2</v>
      </c>
      <c r="K138" s="7" t="str">
        <f t="shared" si="53"/>
        <v xml:space="preserve"> </v>
      </c>
      <c r="L138" s="51"/>
      <c r="M138" s="49">
        <f t="shared" si="54"/>
        <v>0.50028587764436816</v>
      </c>
    </row>
    <row r="139" spans="1:13" x14ac:dyDescent="0.3">
      <c r="A139" s="11"/>
    </row>
    <row r="140" spans="1:13" x14ac:dyDescent="0.3">
      <c r="A140" s="62" t="s">
        <v>5</v>
      </c>
    </row>
    <row r="141" spans="1:13" x14ac:dyDescent="0.3">
      <c r="A141" s="62" t="s">
        <v>31</v>
      </c>
    </row>
    <row r="143" spans="1:13" ht="48" x14ac:dyDescent="0.3">
      <c r="A143" s="20"/>
      <c r="B143" s="21"/>
      <c r="C143" s="22"/>
      <c r="D143" s="22"/>
      <c r="E143" s="23"/>
      <c r="F143" s="24"/>
      <c r="G143" s="24"/>
      <c r="H143" s="25" t="s">
        <v>6</v>
      </c>
      <c r="I143" s="26" t="s">
        <v>19</v>
      </c>
      <c r="J143" s="26" t="s">
        <v>20</v>
      </c>
      <c r="K143" s="25" t="s">
        <v>7</v>
      </c>
      <c r="L143" s="25"/>
      <c r="M143" s="5" t="s">
        <v>8</v>
      </c>
    </row>
    <row r="144" spans="1:13" ht="40.5" customHeight="1" x14ac:dyDescent="0.3">
      <c r="A144" s="30"/>
      <c r="B144" s="31" t="s">
        <v>62</v>
      </c>
      <c r="C144" s="32" t="s">
        <v>9</v>
      </c>
      <c r="D144" s="32"/>
      <c r="E144" s="31" t="s">
        <v>63</v>
      </c>
      <c r="F144" s="33" t="s">
        <v>9</v>
      </c>
      <c r="G144" s="33"/>
      <c r="H144" s="33" t="s">
        <v>10</v>
      </c>
      <c r="I144" s="34"/>
      <c r="J144" s="34"/>
      <c r="K144" s="33" t="s">
        <v>10</v>
      </c>
      <c r="L144" s="33"/>
      <c r="M144" s="33" t="s">
        <v>10</v>
      </c>
    </row>
    <row r="145" spans="1:13" x14ac:dyDescent="0.3">
      <c r="A145" s="63" t="s">
        <v>11</v>
      </c>
      <c r="B145" s="100">
        <v>168</v>
      </c>
      <c r="E145" s="65">
        <v>152</v>
      </c>
    </row>
    <row r="146" spans="1:13" x14ac:dyDescent="0.3">
      <c r="A146" s="63" t="s">
        <v>12</v>
      </c>
      <c r="B146" s="100">
        <v>134.9</v>
      </c>
      <c r="E146" s="65">
        <v>120.9</v>
      </c>
    </row>
    <row r="147" spans="1:13" x14ac:dyDescent="0.3">
      <c r="B147" s="89"/>
    </row>
    <row r="148" spans="1:13" x14ac:dyDescent="0.3">
      <c r="A148" s="66" t="s">
        <v>17</v>
      </c>
      <c r="B148" s="67">
        <v>0.27777777777777779</v>
      </c>
      <c r="C148" s="94">
        <f>SQRT((B148*(1-B148))/$B$146)*TINV(0.05,$B$146)</f>
        <v>7.6272191850177265E-2</v>
      </c>
      <c r="E148" s="84">
        <v>0.24875621890547264</v>
      </c>
      <c r="F148" s="95">
        <f>SQRT((E148*(1-E148))/$E$146)*TINV(0.05,$E$146)</f>
        <v>7.7842037138136325E-2</v>
      </c>
      <c r="H148" s="45">
        <f>E148-B148</f>
        <v>-2.9021558872305148E-2</v>
      </c>
      <c r="I148" s="39">
        <f>(((H148)^2)^0.5)</f>
        <v>2.9021558872305148E-2</v>
      </c>
      <c r="J148" s="39">
        <f>(((((1-B148)*B148)/B$146)+(((1-E148)*E148)/E$146))^0.5)*(TINV(0.05,B$146+E$146-1))</f>
        <v>0.10845487457012748</v>
      </c>
      <c r="K148" s="6" t="str">
        <f>IF(I148&gt;J148,"*"," ")</f>
        <v xml:space="preserve"> </v>
      </c>
      <c r="L148" s="41"/>
      <c r="M148" s="45">
        <f>(E148-B148)/B148</f>
        <v>-0.10447761194029853</v>
      </c>
    </row>
    <row r="149" spans="1:13" x14ac:dyDescent="0.3">
      <c r="A149" s="66" t="s">
        <v>14</v>
      </c>
      <c r="B149" s="67">
        <v>0.18686868686868688</v>
      </c>
      <c r="C149" s="94">
        <f t="shared" ref="C149:C153" si="56">SQRT((B149*(1-B149))/$B$146)*TINV(0.05,$B$146)</f>
        <v>6.6378993592423219E-2</v>
      </c>
      <c r="E149" s="84">
        <v>0.17910447761194029</v>
      </c>
      <c r="F149" s="95">
        <f t="shared" ref="F149:F153" si="57">SQRT((E149*(1-E149))/$E$146)*TINV(0.05,$E$146)</f>
        <v>6.9045271174366929E-2</v>
      </c>
      <c r="H149" s="45">
        <f>E149-B149</f>
        <v>-7.7642092567465903E-3</v>
      </c>
      <c r="I149" s="39">
        <f t="shared" ref="I149:I154" si="58">(((H149)^2)^0.5)</f>
        <v>7.7642092567465903E-3</v>
      </c>
      <c r="J149" s="39">
        <f t="shared" ref="J149:J153" si="59">(((((1-B149)*B149)/B$146)+(((1-E149)*E149)/E$146))^0.5)*(TINV(0.05,B$146+E$146-1))</f>
        <v>9.5314739544791263E-2</v>
      </c>
      <c r="K149" s="6" t="str">
        <f t="shared" ref="K149:K154" si="60">IF(I149&gt;J149,"*"," ")</f>
        <v xml:space="preserve"> </v>
      </c>
      <c r="L149" s="41"/>
      <c r="M149" s="45">
        <f t="shared" ref="M149:M154" si="61">(E149-B149)/B149</f>
        <v>-4.1549011698265532E-2</v>
      </c>
    </row>
    <row r="150" spans="1:13" x14ac:dyDescent="0.3">
      <c r="A150" s="66" t="s">
        <v>15</v>
      </c>
      <c r="B150" s="67">
        <v>9.5959595959595953E-2</v>
      </c>
      <c r="C150" s="94">
        <f t="shared" si="56"/>
        <v>5.0155686537544722E-2</v>
      </c>
      <c r="E150" s="84">
        <v>6.965174129353234E-2</v>
      </c>
      <c r="F150" s="95">
        <f t="shared" si="57"/>
        <v>4.5837987121854135E-2</v>
      </c>
      <c r="H150" s="45">
        <f t="shared" ref="H150:H154" si="62">E150-B150</f>
        <v>-2.6307854666063613E-2</v>
      </c>
      <c r="I150" s="39">
        <f t="shared" si="58"/>
        <v>2.6307854666063613E-2</v>
      </c>
      <c r="J150" s="39">
        <f t="shared" si="59"/>
        <v>6.7622422871427182E-2</v>
      </c>
      <c r="K150" s="6" t="str">
        <f t="shared" si="60"/>
        <v xml:space="preserve"> </v>
      </c>
      <c r="L150" s="41"/>
      <c r="M150" s="45">
        <f t="shared" si="61"/>
        <v>-0.27415553809897869</v>
      </c>
    </row>
    <row r="151" spans="1:13" x14ac:dyDescent="0.3">
      <c r="A151" s="66" t="s">
        <v>13</v>
      </c>
      <c r="B151" s="67">
        <v>0.15151515151515152</v>
      </c>
      <c r="C151" s="94">
        <f t="shared" si="56"/>
        <v>6.1056531846611063E-2</v>
      </c>
      <c r="E151" s="84">
        <v>0.14427860696517414</v>
      </c>
      <c r="F151" s="95">
        <f t="shared" si="57"/>
        <v>6.3270889423915982E-2</v>
      </c>
      <c r="H151" s="45">
        <f t="shared" si="62"/>
        <v>-7.2365445499773806E-3</v>
      </c>
      <c r="I151" s="39">
        <f t="shared" si="58"/>
        <v>7.2365445499773806E-3</v>
      </c>
      <c r="J151" s="39">
        <f t="shared" si="59"/>
        <v>8.750161875617618E-2</v>
      </c>
      <c r="K151" s="6" t="str">
        <f t="shared" si="60"/>
        <v xml:space="preserve"> </v>
      </c>
      <c r="L151" s="41"/>
      <c r="M151" s="45">
        <f t="shared" si="61"/>
        <v>-4.7761194029850712E-2</v>
      </c>
    </row>
    <row r="152" spans="1:13" x14ac:dyDescent="0.3">
      <c r="A152" s="66" t="s">
        <v>49</v>
      </c>
      <c r="B152" s="67">
        <v>0.51515151515151514</v>
      </c>
      <c r="C152" s="94">
        <f t="shared" si="56"/>
        <v>8.5104508109108121E-2</v>
      </c>
      <c r="E152" s="84">
        <v>0.58208955223880599</v>
      </c>
      <c r="F152" s="95">
        <f t="shared" si="57"/>
        <v>8.8812335538616546E-2</v>
      </c>
      <c r="H152" s="45">
        <f t="shared" si="62"/>
        <v>6.6938037087290847E-2</v>
      </c>
      <c r="I152" s="39">
        <f t="shared" si="58"/>
        <v>6.6938037087290847E-2</v>
      </c>
      <c r="J152" s="39">
        <f t="shared" si="59"/>
        <v>0.12241058991724812</v>
      </c>
      <c r="K152" s="6" t="str">
        <f t="shared" si="60"/>
        <v xml:space="preserve"> </v>
      </c>
      <c r="L152" s="41"/>
      <c r="M152" s="45">
        <f t="shared" si="61"/>
        <v>0.12993854258121165</v>
      </c>
    </row>
    <row r="153" spans="1:13" x14ac:dyDescent="0.3">
      <c r="A153" s="66" t="s">
        <v>18</v>
      </c>
      <c r="B153" s="67">
        <v>0.67171717171717171</v>
      </c>
      <c r="C153" s="94">
        <f t="shared" si="56"/>
        <v>7.9964893340446291E-2</v>
      </c>
      <c r="E153" s="84">
        <v>0.72636815920398012</v>
      </c>
      <c r="F153" s="95">
        <f t="shared" si="57"/>
        <v>8.0278359639093466E-2</v>
      </c>
      <c r="H153" s="45">
        <f t="shared" si="62"/>
        <v>5.4650987486808411E-2</v>
      </c>
      <c r="I153" s="39">
        <f t="shared" si="58"/>
        <v>5.4650987486808411E-2</v>
      </c>
      <c r="J153" s="39">
        <f t="shared" si="59"/>
        <v>0.11276340807410354</v>
      </c>
      <c r="K153" s="6" t="str">
        <f t="shared" si="60"/>
        <v xml:space="preserve"> </v>
      </c>
      <c r="L153" s="41"/>
      <c r="M153" s="45">
        <f t="shared" si="61"/>
        <v>8.1360116709684696E-2</v>
      </c>
    </row>
    <row r="154" spans="1:13" x14ac:dyDescent="0.3">
      <c r="A154" s="70" t="s">
        <v>16</v>
      </c>
      <c r="B154" s="71">
        <v>5.0505050505050504E-2</v>
      </c>
      <c r="C154" s="96">
        <f>SQRT((B154*(1-B154))/$B$146)*TINV(0.05,$B$146)</f>
        <v>3.7290292346413359E-2</v>
      </c>
      <c r="D154" s="73"/>
      <c r="E154" s="88">
        <v>2.4875621890547265E-2</v>
      </c>
      <c r="F154" s="97">
        <f>SQRT((E154*(1-E154))/$E$146)*TINV(0.05,$E$146)</f>
        <v>2.8044890908671717E-2</v>
      </c>
      <c r="G154" s="73"/>
      <c r="H154" s="49">
        <f t="shared" si="62"/>
        <v>-2.5629428614503239E-2</v>
      </c>
      <c r="I154" s="50">
        <f t="shared" si="58"/>
        <v>2.5629428614503239E-2</v>
      </c>
      <c r="J154" s="50">
        <f>(((((1-B154)*B154)/B$146)+(((1-E154)*E154)/E$146))^0.5)*(TINV(0.05,B$146+E$146-1))</f>
        <v>4.6441362707876591E-2</v>
      </c>
      <c r="K154" s="7" t="str">
        <f t="shared" si="60"/>
        <v xml:space="preserve"> </v>
      </c>
      <c r="L154" s="51"/>
      <c r="M154" s="49">
        <f t="shared" si="61"/>
        <v>-0.5074626865671642</v>
      </c>
    </row>
    <row r="155" spans="1:13" x14ac:dyDescent="0.3">
      <c r="A155" s="11"/>
    </row>
    <row r="156" spans="1:13" x14ac:dyDescent="0.3">
      <c r="A156" s="62" t="s">
        <v>5</v>
      </c>
    </row>
    <row r="157" spans="1:13" x14ac:dyDescent="0.3">
      <c r="A157" s="62" t="s">
        <v>32</v>
      </c>
    </row>
    <row r="159" spans="1:13" ht="48" x14ac:dyDescent="0.3">
      <c r="A159" s="20"/>
      <c r="B159" s="21"/>
      <c r="C159" s="22"/>
      <c r="D159" s="22"/>
      <c r="E159" s="23"/>
      <c r="F159" s="24"/>
      <c r="G159" s="24"/>
      <c r="H159" s="25" t="s">
        <v>6</v>
      </c>
      <c r="I159" s="26" t="s">
        <v>19</v>
      </c>
      <c r="J159" s="26" t="s">
        <v>20</v>
      </c>
      <c r="K159" s="25" t="s">
        <v>7</v>
      </c>
      <c r="L159" s="25"/>
      <c r="M159" s="5" t="s">
        <v>8</v>
      </c>
    </row>
    <row r="160" spans="1:13" ht="43.5" customHeight="1" x14ac:dyDescent="0.3">
      <c r="A160" s="30"/>
      <c r="B160" s="31" t="s">
        <v>62</v>
      </c>
      <c r="C160" s="32" t="s">
        <v>9</v>
      </c>
      <c r="D160" s="32"/>
      <c r="E160" s="31" t="s">
        <v>63</v>
      </c>
      <c r="F160" s="33" t="s">
        <v>9</v>
      </c>
      <c r="G160" s="33"/>
      <c r="H160" s="33" t="s">
        <v>10</v>
      </c>
      <c r="I160" s="34"/>
      <c r="J160" s="34"/>
      <c r="K160" s="33" t="s">
        <v>10</v>
      </c>
      <c r="L160" s="33"/>
      <c r="M160" s="33" t="s">
        <v>10</v>
      </c>
    </row>
    <row r="161" spans="1:13" x14ac:dyDescent="0.3">
      <c r="A161" s="63" t="s">
        <v>11</v>
      </c>
      <c r="B161" s="100">
        <v>356</v>
      </c>
      <c r="E161" s="65">
        <v>338</v>
      </c>
    </row>
    <row r="162" spans="1:13" x14ac:dyDescent="0.3">
      <c r="A162" s="63" t="s">
        <v>12</v>
      </c>
      <c r="B162" s="100">
        <v>286.3</v>
      </c>
      <c r="E162" s="65">
        <v>276.60000000000002</v>
      </c>
    </row>
    <row r="163" spans="1:13" x14ac:dyDescent="0.3">
      <c r="B163" s="89"/>
    </row>
    <row r="164" spans="1:13" x14ac:dyDescent="0.3">
      <c r="A164" s="66" t="s">
        <v>17</v>
      </c>
      <c r="B164" s="67">
        <v>0.42492917847025496</v>
      </c>
      <c r="C164" s="94">
        <f>SQRT((B164*(1-B164))/$B$162)*TINV(0.05,$B$162)</f>
        <v>5.7504002375171358E-2</v>
      </c>
      <c r="E164" s="84">
        <v>0.45029239766081869</v>
      </c>
      <c r="F164" s="95">
        <f>SQRT((E164*(1-E164))/$E$162)*TINV(0.05,$E$162)</f>
        <v>5.8890299821020752E-2</v>
      </c>
      <c r="H164" s="45">
        <f>E164-B164</f>
        <v>2.5363219190563724E-2</v>
      </c>
      <c r="I164" s="39">
        <f>(((H164)^2)^0.5)</f>
        <v>2.5363219190563724E-2</v>
      </c>
      <c r="J164" s="39">
        <f>(((((1-B164)*B164)/B$162)+(((1-E164)*E164)/E$162))^0.5)*(TINV(0.05,B$162+E$162-1))</f>
        <v>8.2131462334710872E-2</v>
      </c>
      <c r="K164" s="6" t="str">
        <f>IF(I164&gt;J164,"*"," ")</f>
        <v xml:space="preserve"> </v>
      </c>
      <c r="L164" s="41"/>
      <c r="M164" s="45">
        <f>(E164-B164)/B164</f>
        <v>5.9688109161793297E-2</v>
      </c>
    </row>
    <row r="165" spans="1:13" x14ac:dyDescent="0.3">
      <c r="A165" s="66" t="s">
        <v>14</v>
      </c>
      <c r="B165" s="67">
        <v>0.35127478753541075</v>
      </c>
      <c r="C165" s="94">
        <f t="shared" ref="C165:C169" si="63">SQRT((B165*(1-B165))/$B$162)*TINV(0.05,$B$162)</f>
        <v>5.5530682171510019E-2</v>
      </c>
      <c r="E165" s="84">
        <v>0.35672514619883039</v>
      </c>
      <c r="F165" s="95">
        <f t="shared" ref="F165:F169" si="64">SQRT((E165*(1-E165))/$E$162)*TINV(0.05,$E$162)</f>
        <v>5.6701655116158142E-2</v>
      </c>
      <c r="H165" s="45">
        <f>E165-B165</f>
        <v>5.450358663419641E-3</v>
      </c>
      <c r="I165" s="39">
        <f t="shared" ref="I165:I170" si="65">(((H165)^2)^0.5)</f>
        <v>5.450358663419641E-3</v>
      </c>
      <c r="J165" s="39">
        <f t="shared" ref="J165:J169" si="66">(((((1-B165)*B165)/B$162)+(((1-E165)*E165)/E$162))^0.5)*(TINV(0.05,B$162+E$162-1))</f>
        <v>7.919336113722765E-2</v>
      </c>
      <c r="K165" s="6" t="str">
        <f t="shared" ref="K165:K170" si="67">IF(I165&gt;J165,"*"," ")</f>
        <v xml:space="preserve"> </v>
      </c>
      <c r="L165" s="41"/>
      <c r="M165" s="45">
        <f t="shared" ref="M165:M170" si="68">(E165-B165)/B165</f>
        <v>1.5515940388605914E-2</v>
      </c>
    </row>
    <row r="166" spans="1:13" x14ac:dyDescent="0.3">
      <c r="A166" s="66" t="s">
        <v>15</v>
      </c>
      <c r="B166" s="67">
        <v>7.6487252124645896E-2</v>
      </c>
      <c r="C166" s="94">
        <f t="shared" si="63"/>
        <v>3.0916840610588359E-2</v>
      </c>
      <c r="E166" s="84">
        <v>9.6491228070175433E-2</v>
      </c>
      <c r="F166" s="95">
        <f t="shared" si="64"/>
        <v>3.4949477712092163E-2</v>
      </c>
      <c r="H166" s="45">
        <f t="shared" ref="H166:H170" si="69">E166-B166</f>
        <v>2.0003975945529537E-2</v>
      </c>
      <c r="I166" s="39">
        <f t="shared" si="65"/>
        <v>2.0003975945529537E-2</v>
      </c>
      <c r="J166" s="39">
        <f t="shared" si="66"/>
        <v>4.6560708742685419E-2</v>
      </c>
      <c r="K166" s="6" t="str">
        <f t="shared" si="67"/>
        <v xml:space="preserve"> </v>
      </c>
      <c r="L166" s="41"/>
      <c r="M166" s="45">
        <f t="shared" si="68"/>
        <v>0.2615334632878491</v>
      </c>
    </row>
    <row r="167" spans="1:13" x14ac:dyDescent="0.3">
      <c r="A167" s="66" t="s">
        <v>13</v>
      </c>
      <c r="B167" s="67">
        <v>9.9150141643059492E-2</v>
      </c>
      <c r="C167" s="94">
        <f t="shared" si="63"/>
        <v>3.4765782357595552E-2</v>
      </c>
      <c r="E167" s="84">
        <v>0.1023391812865497</v>
      </c>
      <c r="F167" s="95">
        <f t="shared" si="64"/>
        <v>3.5876303577128683E-2</v>
      </c>
      <c r="H167" s="45">
        <f t="shared" si="69"/>
        <v>3.1890396434902102E-3</v>
      </c>
      <c r="I167" s="39">
        <f t="shared" si="65"/>
        <v>3.1890396434902102E-3</v>
      </c>
      <c r="J167" s="39">
        <f t="shared" si="66"/>
        <v>4.9849860813306418E-2</v>
      </c>
      <c r="K167" s="6" t="str">
        <f t="shared" si="67"/>
        <v xml:space="preserve"> </v>
      </c>
      <c r="L167" s="41"/>
      <c r="M167" s="45">
        <f t="shared" si="68"/>
        <v>3.2163742690058408E-2</v>
      </c>
    </row>
    <row r="168" spans="1:13" x14ac:dyDescent="0.3">
      <c r="A168" s="66" t="s">
        <v>49</v>
      </c>
      <c r="B168" s="67">
        <v>0.43626062322946174</v>
      </c>
      <c r="C168" s="94">
        <f t="shared" si="63"/>
        <v>5.76887758679272E-2</v>
      </c>
      <c r="E168" s="84">
        <v>0.39473684210526316</v>
      </c>
      <c r="F168" s="95">
        <f t="shared" si="64"/>
        <v>5.7857083456789291E-2</v>
      </c>
      <c r="H168" s="45">
        <f t="shared" si="69"/>
        <v>-4.1523781124198578E-2</v>
      </c>
      <c r="I168" s="39">
        <f t="shared" si="65"/>
        <v>4.1523781124198578E-2</v>
      </c>
      <c r="J168" s="39">
        <f t="shared" si="66"/>
        <v>8.1527209823537103E-2</v>
      </c>
      <c r="K168" s="6" t="str">
        <f t="shared" si="67"/>
        <v xml:space="preserve"> </v>
      </c>
      <c r="L168" s="41"/>
      <c r="M168" s="45">
        <f t="shared" si="68"/>
        <v>-9.5181134654818825E-2</v>
      </c>
    </row>
    <row r="169" spans="1:13" x14ac:dyDescent="0.3">
      <c r="A169" s="66" t="s">
        <v>18</v>
      </c>
      <c r="B169" s="67">
        <v>0.53541076487252126</v>
      </c>
      <c r="C169" s="94">
        <f t="shared" si="63"/>
        <v>5.801726489057546E-2</v>
      </c>
      <c r="E169" s="84">
        <v>0.49707602339181284</v>
      </c>
      <c r="F169" s="95">
        <f t="shared" si="64"/>
        <v>5.9182480610438216E-2</v>
      </c>
      <c r="H169" s="45">
        <f t="shared" si="69"/>
        <v>-3.8334741480708423E-2</v>
      </c>
      <c r="I169" s="39">
        <f t="shared" si="65"/>
        <v>3.8334741480708423E-2</v>
      </c>
      <c r="J169" s="39">
        <f t="shared" si="66"/>
        <v>8.2698055144106414E-2</v>
      </c>
      <c r="K169" s="6" t="str">
        <f t="shared" si="67"/>
        <v xml:space="preserve"> </v>
      </c>
      <c r="L169" s="41"/>
      <c r="M169" s="45">
        <f t="shared" si="68"/>
        <v>-7.1598749961323135E-2</v>
      </c>
    </row>
    <row r="170" spans="1:13" x14ac:dyDescent="0.3">
      <c r="A170" s="70" t="s">
        <v>16</v>
      </c>
      <c r="B170" s="71">
        <v>3.6827195467422094E-2</v>
      </c>
      <c r="C170" s="96">
        <f>SQRT((B170*(1-B170))/$B$162)*TINV(0.05,$B$162)</f>
        <v>2.1908647083170082E-2</v>
      </c>
      <c r="D170" s="73"/>
      <c r="E170" s="88">
        <v>4.9707602339181284E-2</v>
      </c>
      <c r="F170" s="97">
        <f>SQRT((E170*(1-E170))/$E$162)*TINV(0.05,$E$162)</f>
        <v>2.5725902628881501E-2</v>
      </c>
      <c r="G170" s="73"/>
      <c r="H170" s="49">
        <f t="shared" si="69"/>
        <v>1.288040687175919E-2</v>
      </c>
      <c r="I170" s="50">
        <f t="shared" si="65"/>
        <v>1.288040687175919E-2</v>
      </c>
      <c r="J170" s="50">
        <f>(((((1-B170)*B170)/B$162)+(((1-E170)*E170)/E$162))^0.5)*(TINV(0.05,B$162+E$162-1))</f>
        <v>3.3717439856867475E-2</v>
      </c>
      <c r="K170" s="7" t="str">
        <f t="shared" si="67"/>
        <v xml:space="preserve"> </v>
      </c>
      <c r="L170" s="51"/>
      <c r="M170" s="49">
        <f t="shared" si="68"/>
        <v>0.34975258659469188</v>
      </c>
    </row>
    <row r="172" spans="1:13" x14ac:dyDescent="0.3">
      <c r="A172" s="62" t="s">
        <v>5</v>
      </c>
    </row>
    <row r="173" spans="1:13" x14ac:dyDescent="0.3">
      <c r="A173" s="62" t="s">
        <v>33</v>
      </c>
    </row>
    <row r="175" spans="1:13" ht="48" x14ac:dyDescent="0.3">
      <c r="A175" s="20"/>
      <c r="B175" s="21"/>
      <c r="C175" s="22"/>
      <c r="D175" s="22"/>
      <c r="E175" s="23"/>
      <c r="F175" s="24"/>
      <c r="G175" s="24"/>
      <c r="H175" s="25" t="s">
        <v>6</v>
      </c>
      <c r="I175" s="26" t="s">
        <v>19</v>
      </c>
      <c r="J175" s="26" t="s">
        <v>20</v>
      </c>
      <c r="K175" s="25" t="s">
        <v>7</v>
      </c>
      <c r="L175" s="25"/>
      <c r="M175" s="5" t="s">
        <v>8</v>
      </c>
    </row>
    <row r="176" spans="1:13" ht="46.5" customHeight="1" x14ac:dyDescent="0.3">
      <c r="A176" s="30"/>
      <c r="B176" s="31" t="s">
        <v>62</v>
      </c>
      <c r="C176" s="32" t="s">
        <v>9</v>
      </c>
      <c r="D176" s="32"/>
      <c r="E176" s="31" t="s">
        <v>63</v>
      </c>
      <c r="F176" s="33" t="s">
        <v>9</v>
      </c>
      <c r="G176" s="33"/>
      <c r="H176" s="33" t="s">
        <v>10</v>
      </c>
      <c r="I176" s="34"/>
      <c r="J176" s="34"/>
      <c r="K176" s="33" t="s">
        <v>10</v>
      </c>
      <c r="L176" s="33"/>
      <c r="M176" s="33" t="s">
        <v>10</v>
      </c>
    </row>
    <row r="177" spans="1:13" x14ac:dyDescent="0.3">
      <c r="A177" s="63" t="s">
        <v>11</v>
      </c>
      <c r="B177" s="100">
        <v>210</v>
      </c>
      <c r="E177" s="65">
        <v>225</v>
      </c>
    </row>
    <row r="178" spans="1:13" x14ac:dyDescent="0.3">
      <c r="A178" s="63" t="s">
        <v>12</v>
      </c>
      <c r="B178" s="100">
        <v>165.7</v>
      </c>
      <c r="E178" s="65">
        <v>182.6</v>
      </c>
    </row>
    <row r="179" spans="1:13" x14ac:dyDescent="0.3">
      <c r="B179" s="89"/>
    </row>
    <row r="180" spans="1:13" x14ac:dyDescent="0.3">
      <c r="A180" s="66" t="s">
        <v>17</v>
      </c>
      <c r="B180" s="67">
        <v>0.57416267942583732</v>
      </c>
      <c r="C180" s="94">
        <f>SQRT((B180*(1-B180))/$B$178)*TINV(0.05,$B$178)</f>
        <v>7.5844355497842408E-2</v>
      </c>
      <c r="E180" s="84">
        <v>0.61352657004830913</v>
      </c>
      <c r="F180" s="95">
        <f>SQRT((E180*(1-E180))/$E$178)*TINV(0.05,$E$178)</f>
        <v>7.1100345936630671E-2</v>
      </c>
      <c r="H180" s="45">
        <f>E180-B180</f>
        <v>3.9363890622471809E-2</v>
      </c>
      <c r="I180" s="39">
        <f>(((H180)^2)^0.5)</f>
        <v>3.9363890622471809E-2</v>
      </c>
      <c r="J180" s="39">
        <f>(((((1-B180)*B180)/B$178)+(((1-E180)*E180)/E$178))^0.5)*(TINV(0.05,B$178+E$178-1))</f>
        <v>0.10359186373268187</v>
      </c>
      <c r="K180" s="6" t="str">
        <f>IF(I180&gt;J180,"*"," ")</f>
        <v xml:space="preserve"> </v>
      </c>
      <c r="L180" s="41"/>
      <c r="M180" s="45">
        <f>(E180-B180)/B180</f>
        <v>6.8558776167471733E-2</v>
      </c>
    </row>
    <row r="181" spans="1:13" x14ac:dyDescent="0.3">
      <c r="A181" s="66" t="s">
        <v>14</v>
      </c>
      <c r="B181" s="67">
        <v>0.50239234449760761</v>
      </c>
      <c r="C181" s="94">
        <f t="shared" ref="C181:C185" si="70">SQRT((B181*(1-B181))/$B$178)*TINV(0.05,$B$178)</f>
        <v>7.6691804767074254E-2</v>
      </c>
      <c r="E181" s="84">
        <v>0.49275362318840582</v>
      </c>
      <c r="F181" s="95">
        <f t="shared" ref="F181:F185" si="71">SQRT((E181*(1-E181))/$E$178)*TINV(0.05,$E$178)</f>
        <v>7.2999451209797145E-2</v>
      </c>
      <c r="H181" s="45">
        <f>E181-B181</f>
        <v>-9.638721309201792E-3</v>
      </c>
      <c r="I181" s="39">
        <f t="shared" ref="I181:I186" si="72">(((H181)^2)^0.5)</f>
        <v>9.638721309201792E-3</v>
      </c>
      <c r="J181" s="39">
        <f t="shared" ref="J181:J185" si="73">(((((1-B181)*B181)/B$178)+(((1-E181)*E181)/E$178))^0.5)*(TINV(0.05,B$178+E$178-1))</f>
        <v>0.10550579024475412</v>
      </c>
      <c r="K181" s="6" t="str">
        <f t="shared" ref="K181:K186" si="74">IF(I181&gt;J181,"*"," ")</f>
        <v xml:space="preserve"> </v>
      </c>
      <c r="L181" s="41"/>
      <c r="M181" s="45">
        <f t="shared" ref="M181:M186" si="75">(E181-B181)/B181</f>
        <v>-1.9185645272601665E-2</v>
      </c>
    </row>
    <row r="182" spans="1:13" x14ac:dyDescent="0.3">
      <c r="A182" s="66" t="s">
        <v>15</v>
      </c>
      <c r="B182" s="67">
        <v>7.1770334928229665E-2</v>
      </c>
      <c r="C182" s="94">
        <f t="shared" si="70"/>
        <v>3.958987525578616E-2</v>
      </c>
      <c r="E182" s="84">
        <v>0.12560386473429952</v>
      </c>
      <c r="F182" s="95">
        <f t="shared" si="71"/>
        <v>4.838946507878171E-2</v>
      </c>
      <c r="H182" s="45">
        <f t="shared" ref="H182:H186" si="76">E182-B182</f>
        <v>5.3833529806069855E-2</v>
      </c>
      <c r="I182" s="39">
        <f t="shared" si="72"/>
        <v>5.3833529806069855E-2</v>
      </c>
      <c r="J182" s="39">
        <f t="shared" si="73"/>
        <v>6.2305592629975454E-2</v>
      </c>
      <c r="K182" s="6" t="str">
        <f t="shared" si="74"/>
        <v xml:space="preserve"> </v>
      </c>
      <c r="L182" s="41"/>
      <c r="M182" s="45">
        <f t="shared" si="75"/>
        <v>0.75008051529790665</v>
      </c>
    </row>
    <row r="183" spans="1:13" x14ac:dyDescent="0.3">
      <c r="A183" s="66" t="s">
        <v>13</v>
      </c>
      <c r="B183" s="67">
        <v>6.2200956937799042E-2</v>
      </c>
      <c r="C183" s="94">
        <f t="shared" si="70"/>
        <v>3.7045661207496E-2</v>
      </c>
      <c r="E183" s="84">
        <v>0.10144927536231885</v>
      </c>
      <c r="F183" s="95">
        <f t="shared" si="71"/>
        <v>4.408501361805902E-2</v>
      </c>
      <c r="H183" s="45">
        <f t="shared" si="76"/>
        <v>3.9248318424519806E-2</v>
      </c>
      <c r="I183" s="39">
        <f t="shared" si="72"/>
        <v>3.9248318424519806E-2</v>
      </c>
      <c r="J183" s="39">
        <f t="shared" si="73"/>
        <v>5.7384509678439583E-2</v>
      </c>
      <c r="K183" s="6" t="str">
        <f t="shared" si="74"/>
        <v xml:space="preserve"> </v>
      </c>
      <c r="L183" s="41"/>
      <c r="M183" s="45">
        <f t="shared" si="75"/>
        <v>0.63099219620958769</v>
      </c>
    </row>
    <row r="184" spans="1:13" x14ac:dyDescent="0.3">
      <c r="A184" s="66" t="s">
        <v>49</v>
      </c>
      <c r="B184" s="67">
        <v>0.29665071770334928</v>
      </c>
      <c r="C184" s="94">
        <f t="shared" si="70"/>
        <v>7.006355201089097E-2</v>
      </c>
      <c r="E184" s="84">
        <v>0.24154589371980675</v>
      </c>
      <c r="F184" s="95">
        <f t="shared" si="71"/>
        <v>6.2497074466665581E-2</v>
      </c>
      <c r="H184" s="45">
        <f t="shared" si="76"/>
        <v>-5.5104823983542522E-2</v>
      </c>
      <c r="I184" s="39">
        <f t="shared" si="72"/>
        <v>5.5104823983542522E-2</v>
      </c>
      <c r="J184" s="39">
        <f t="shared" si="73"/>
        <v>9.3553275623981788E-2</v>
      </c>
      <c r="K184" s="6" t="str">
        <f t="shared" si="74"/>
        <v xml:space="preserve"> </v>
      </c>
      <c r="L184" s="41"/>
      <c r="M184" s="45">
        <f t="shared" si="75"/>
        <v>-0.18575658407355464</v>
      </c>
    </row>
    <row r="185" spans="1:13" x14ac:dyDescent="0.3">
      <c r="A185" s="66" t="s">
        <v>18</v>
      </c>
      <c r="B185" s="67">
        <v>0.35885167464114831</v>
      </c>
      <c r="C185" s="94">
        <f t="shared" si="70"/>
        <v>7.3573373477228629E-2</v>
      </c>
      <c r="E185" s="84">
        <v>0.33816425120772947</v>
      </c>
      <c r="F185" s="95">
        <f t="shared" si="71"/>
        <v>6.9077110608818132E-2</v>
      </c>
      <c r="H185" s="45">
        <f t="shared" si="76"/>
        <v>-2.0687423433418839E-2</v>
      </c>
      <c r="I185" s="39">
        <f t="shared" si="72"/>
        <v>2.0687423433418839E-2</v>
      </c>
      <c r="J185" s="39">
        <f t="shared" si="73"/>
        <v>0.10056216333380635</v>
      </c>
      <c r="K185" s="6" t="str">
        <f t="shared" si="74"/>
        <v xml:space="preserve"> </v>
      </c>
      <c r="L185" s="41"/>
      <c r="M185" s="45">
        <f t="shared" si="75"/>
        <v>-5.7648953301127168E-2</v>
      </c>
    </row>
    <row r="186" spans="1:13" x14ac:dyDescent="0.3">
      <c r="A186" s="70" t="s">
        <v>16</v>
      </c>
      <c r="B186" s="71">
        <v>6.6985645933014357E-2</v>
      </c>
      <c r="C186" s="96">
        <f>SQRT((B186*(1-B186))/$B$178)*TINV(0.05,$B$178)</f>
        <v>3.8345902383537127E-2</v>
      </c>
      <c r="D186" s="73"/>
      <c r="E186" s="88">
        <v>3.864734299516908E-2</v>
      </c>
      <c r="F186" s="97">
        <f>SQRT((E186*(1-E186))/$E$178)*TINV(0.05,$E$178)</f>
        <v>2.8144684946954168E-2</v>
      </c>
      <c r="G186" s="73"/>
      <c r="H186" s="49">
        <f t="shared" si="76"/>
        <v>-2.8338302937845276E-2</v>
      </c>
      <c r="I186" s="50">
        <f t="shared" si="72"/>
        <v>2.8338302937845276E-2</v>
      </c>
      <c r="J186" s="50">
        <f>(((((1-B186)*B186)/B$178)+(((1-E186)*E186)/E$178))^0.5)*(TINV(0.05,B$178+E$178-1))</f>
        <v>4.7393913742542579E-2</v>
      </c>
      <c r="K186" s="7" t="str">
        <f t="shared" si="74"/>
        <v xml:space="preserve"> </v>
      </c>
      <c r="L186" s="51"/>
      <c r="M186" s="49">
        <f t="shared" si="75"/>
        <v>-0.42305037957211877</v>
      </c>
    </row>
    <row r="188" spans="1:13" x14ac:dyDescent="0.3">
      <c r="A188" s="62" t="s">
        <v>5</v>
      </c>
    </row>
    <row r="189" spans="1:13" x14ac:dyDescent="0.3">
      <c r="A189" s="62" t="s">
        <v>34</v>
      </c>
    </row>
    <row r="191" spans="1:13" ht="48" x14ac:dyDescent="0.3">
      <c r="A191" s="20"/>
      <c r="B191" s="21"/>
      <c r="C191" s="22"/>
      <c r="D191" s="22"/>
      <c r="E191" s="23"/>
      <c r="F191" s="24"/>
      <c r="G191" s="24"/>
      <c r="H191" s="25" t="s">
        <v>6</v>
      </c>
      <c r="I191" s="26" t="s">
        <v>19</v>
      </c>
      <c r="J191" s="26" t="s">
        <v>20</v>
      </c>
      <c r="K191" s="25" t="s">
        <v>7</v>
      </c>
      <c r="L191" s="25"/>
      <c r="M191" s="5" t="s">
        <v>8</v>
      </c>
    </row>
    <row r="192" spans="1:13" ht="44.25" customHeight="1" x14ac:dyDescent="0.3">
      <c r="A192" s="30"/>
      <c r="B192" s="31" t="s">
        <v>62</v>
      </c>
      <c r="C192" s="32" t="s">
        <v>9</v>
      </c>
      <c r="D192" s="32"/>
      <c r="E192" s="31" t="s">
        <v>63</v>
      </c>
      <c r="F192" s="33" t="s">
        <v>9</v>
      </c>
      <c r="G192" s="33"/>
      <c r="H192" s="33" t="s">
        <v>10</v>
      </c>
      <c r="I192" s="34"/>
      <c r="J192" s="34"/>
      <c r="K192" s="33" t="s">
        <v>10</v>
      </c>
      <c r="L192" s="33"/>
      <c r="M192" s="33" t="s">
        <v>10</v>
      </c>
    </row>
    <row r="193" spans="1:13" x14ac:dyDescent="0.3">
      <c r="A193" s="63" t="s">
        <v>11</v>
      </c>
      <c r="B193" s="100">
        <v>223</v>
      </c>
      <c r="E193" s="65">
        <v>228</v>
      </c>
    </row>
    <row r="194" spans="1:13" x14ac:dyDescent="0.3">
      <c r="A194" s="63" t="s">
        <v>12</v>
      </c>
      <c r="B194" s="100">
        <v>183.6</v>
      </c>
      <c r="E194" s="65">
        <v>191.5</v>
      </c>
    </row>
    <row r="195" spans="1:13" x14ac:dyDescent="0.3">
      <c r="B195" s="89"/>
    </row>
    <row r="196" spans="1:13" x14ac:dyDescent="0.3">
      <c r="A196" s="66" t="s">
        <v>17</v>
      </c>
      <c r="B196" s="67">
        <v>0.21186440677966101</v>
      </c>
      <c r="C196" s="94">
        <f>SQRT((B196*(1-B196))/$B$194)*TINV(0.05,$B$194)</f>
        <v>5.9500804921479716E-2</v>
      </c>
      <c r="E196" s="84">
        <v>0.27947598253275108</v>
      </c>
      <c r="F196" s="95">
        <f>SQRT((E196*(1-E196))/$E$194)*TINV(0.05,$E$194)</f>
        <v>6.3961807871205187E-2</v>
      </c>
      <c r="H196" s="45">
        <f>E196-B196</f>
        <v>6.761157575309007E-2</v>
      </c>
      <c r="I196" s="39">
        <f>(((H196)^2)^0.5)</f>
        <v>6.761157575309007E-2</v>
      </c>
      <c r="J196" s="39">
        <f>(((((1-B196)*B196)/B$194)+(((1-E196)*E196)/E$194))^0.5)*(TINV(0.05,B$194+E$194-1))</f>
        <v>8.7075256509477922E-2</v>
      </c>
      <c r="K196" s="6" t="str">
        <f>IF(I196&gt;J196,"*"," ")</f>
        <v xml:space="preserve"> </v>
      </c>
      <c r="L196" s="41"/>
      <c r="M196" s="45">
        <f>(E196-B196)/B196</f>
        <v>0.31912663755458515</v>
      </c>
    </row>
    <row r="197" spans="1:13" x14ac:dyDescent="0.3">
      <c r="A197" s="66" t="s">
        <v>14</v>
      </c>
      <c r="B197" s="67">
        <v>0.17796610169491525</v>
      </c>
      <c r="C197" s="94">
        <f t="shared" ref="C197:C201" si="77">SQRT((B197*(1-B197))/$B$194)*TINV(0.05,$B$194)</f>
        <v>5.5693803314313402E-2</v>
      </c>
      <c r="E197" s="84">
        <v>0.2183406113537118</v>
      </c>
      <c r="F197" s="95">
        <f t="shared" ref="F197:F201" si="78">SQRT((E197*(1-E197))/$E$194)*TINV(0.05,$E$194)</f>
        <v>5.8884404730463934E-2</v>
      </c>
      <c r="H197" s="45">
        <f>E197-B197</f>
        <v>4.0374509658796548E-2</v>
      </c>
      <c r="I197" s="39">
        <f t="shared" ref="I197:I202" si="79">(((H197)^2)^0.5)</f>
        <v>4.0374509658796548E-2</v>
      </c>
      <c r="J197" s="39">
        <f t="shared" ref="J197:J201" si="80">(((((1-B197)*B197)/B$194)+(((1-E197)*E197)/E$194))^0.5)*(TINV(0.05,B$194+E$194-1))</f>
        <v>8.0787715849197361E-2</v>
      </c>
      <c r="K197" s="6" t="str">
        <f t="shared" ref="K197:K202" si="81">IF(I197&gt;J197,"*"," ")</f>
        <v xml:space="preserve"> </v>
      </c>
      <c r="L197" s="41"/>
      <c r="M197" s="45">
        <f t="shared" ref="M197:M202" si="82">(E197-B197)/B197</f>
        <v>0.22686629236847583</v>
      </c>
    </row>
    <row r="198" spans="1:13" x14ac:dyDescent="0.3">
      <c r="A198" s="66" t="s">
        <v>15</v>
      </c>
      <c r="B198" s="67">
        <v>3.3898305084745763E-2</v>
      </c>
      <c r="C198" s="94">
        <f t="shared" si="77"/>
        <v>2.6350798715156953E-2</v>
      </c>
      <c r="E198" s="84">
        <v>6.1135371179039298E-2</v>
      </c>
      <c r="F198" s="95">
        <f t="shared" si="78"/>
        <v>3.4148530469846582E-2</v>
      </c>
      <c r="H198" s="45">
        <f t="shared" ref="H198:H202" si="83">E198-B198</f>
        <v>2.7237066094293536E-2</v>
      </c>
      <c r="I198" s="39">
        <f t="shared" si="79"/>
        <v>2.7237066094293536E-2</v>
      </c>
      <c r="J198" s="39">
        <f t="shared" si="80"/>
        <v>4.2994732625866991E-2</v>
      </c>
      <c r="K198" s="6" t="str">
        <f t="shared" si="81"/>
        <v xml:space="preserve"> </v>
      </c>
      <c r="L198" s="41"/>
      <c r="M198" s="45">
        <f t="shared" si="82"/>
        <v>0.80349344978165926</v>
      </c>
    </row>
    <row r="199" spans="1:13" x14ac:dyDescent="0.3">
      <c r="A199" s="66" t="s">
        <v>13</v>
      </c>
      <c r="B199" s="67">
        <v>0.13983050847457626</v>
      </c>
      <c r="C199" s="94">
        <f t="shared" si="77"/>
        <v>5.0499415968570459E-2</v>
      </c>
      <c r="E199" s="84">
        <v>0.11790393013100436</v>
      </c>
      <c r="F199" s="95">
        <f t="shared" si="78"/>
        <v>4.5967018780100802E-2</v>
      </c>
      <c r="H199" s="45">
        <f t="shared" si="83"/>
        <v>-2.1926578343571895E-2</v>
      </c>
      <c r="I199" s="39">
        <f t="shared" si="79"/>
        <v>2.1926578343571895E-2</v>
      </c>
      <c r="J199" s="39">
        <f t="shared" si="80"/>
        <v>6.8064553168547481E-2</v>
      </c>
      <c r="K199" s="6" t="str">
        <f t="shared" si="81"/>
        <v xml:space="preserve"> </v>
      </c>
      <c r="L199" s="41"/>
      <c r="M199" s="45">
        <f t="shared" si="82"/>
        <v>-0.15680825724493841</v>
      </c>
    </row>
    <row r="200" spans="1:13" x14ac:dyDescent="0.3">
      <c r="A200" s="66" t="s">
        <v>49</v>
      </c>
      <c r="B200" s="67">
        <v>0.61016949152542377</v>
      </c>
      <c r="C200" s="94">
        <f t="shared" si="77"/>
        <v>7.1016052234276011E-2</v>
      </c>
      <c r="E200" s="84">
        <v>0.58515283842794763</v>
      </c>
      <c r="F200" s="95">
        <f t="shared" si="78"/>
        <v>7.0226815155381428E-2</v>
      </c>
      <c r="H200" s="45">
        <f t="shared" si="83"/>
        <v>-2.5016653097476138E-2</v>
      </c>
      <c r="I200" s="39">
        <f t="shared" si="79"/>
        <v>2.5016653097476138E-2</v>
      </c>
      <c r="J200" s="39">
        <f t="shared" si="80"/>
        <v>9.9550683790597477E-2</v>
      </c>
      <c r="K200" s="6" t="str">
        <f t="shared" si="81"/>
        <v xml:space="preserve"> </v>
      </c>
      <c r="L200" s="41"/>
      <c r="M200" s="45">
        <f t="shared" si="82"/>
        <v>-4.0999514798641445E-2</v>
      </c>
    </row>
    <row r="201" spans="1:13" x14ac:dyDescent="0.3">
      <c r="A201" s="66" t="s">
        <v>18</v>
      </c>
      <c r="B201" s="67">
        <v>0.75</v>
      </c>
      <c r="C201" s="94">
        <f t="shared" si="77"/>
        <v>6.3051294228675614E-2</v>
      </c>
      <c r="E201" s="84">
        <v>0.70305676855895194</v>
      </c>
      <c r="F201" s="95">
        <f t="shared" si="78"/>
        <v>6.5126264062241424E-2</v>
      </c>
      <c r="H201" s="45">
        <f t="shared" si="83"/>
        <v>-4.6943231441048061E-2</v>
      </c>
      <c r="I201" s="39">
        <f t="shared" si="79"/>
        <v>4.6943231441048061E-2</v>
      </c>
      <c r="J201" s="39">
        <f t="shared" si="80"/>
        <v>9.0352977693021377E-2</v>
      </c>
      <c r="K201" s="6" t="str">
        <f t="shared" si="81"/>
        <v xml:space="preserve"> </v>
      </c>
      <c r="L201" s="41"/>
      <c r="M201" s="45">
        <f t="shared" si="82"/>
        <v>-6.2590975254730744E-2</v>
      </c>
    </row>
    <row r="202" spans="1:13" x14ac:dyDescent="0.3">
      <c r="A202" s="70" t="s">
        <v>16</v>
      </c>
      <c r="B202" s="71">
        <v>3.8135593220338986E-2</v>
      </c>
      <c r="C202" s="96">
        <f>SQRT((B202*(1-B202))/$B$194)*TINV(0.05,$B$194)</f>
        <v>2.7887883138722393E-2</v>
      </c>
      <c r="D202" s="73"/>
      <c r="E202" s="88">
        <v>1.7467248908296942E-2</v>
      </c>
      <c r="F202" s="97">
        <f>SQRT((E202*(1-E202))/$E$194)*TINV(0.05,$E$194)</f>
        <v>1.8672824960398283E-2</v>
      </c>
      <c r="G202" s="73"/>
      <c r="H202" s="49">
        <f t="shared" si="83"/>
        <v>-2.0668344312042043E-2</v>
      </c>
      <c r="I202" s="50">
        <f t="shared" si="79"/>
        <v>2.0668344312042043E-2</v>
      </c>
      <c r="J202" s="50">
        <f>(((((1-B202)*B202)/B$194)+(((1-E202)*E202)/E$194))^0.5)*(TINV(0.05,B$194+E$194-1))</f>
        <v>3.3451184538629303E-2</v>
      </c>
      <c r="K202" s="7" t="str">
        <f t="shared" si="81"/>
        <v xml:space="preserve"> </v>
      </c>
      <c r="L202" s="51"/>
      <c r="M202" s="49">
        <f t="shared" si="82"/>
        <v>-0.54196991751576906</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243</v>
      </c>
    </row>
    <row r="4" spans="1:13" ht="18.75" x14ac:dyDescent="0.25">
      <c r="A4" s="61" t="s">
        <v>444</v>
      </c>
    </row>
    <row r="6" spans="1:13" ht="15" x14ac:dyDescent="0.25">
      <c r="A6" s="62" t="s">
        <v>244</v>
      </c>
    </row>
    <row r="7" spans="1:13" ht="26.25" customHeight="1" x14ac:dyDescent="0.25">
      <c r="A7" s="62" t="s">
        <v>248</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648</v>
      </c>
      <c r="E11" s="65">
        <v>637</v>
      </c>
      <c r="I11" s="137"/>
      <c r="J11" s="137"/>
      <c r="L11" s="41"/>
      <c r="M11" s="41"/>
    </row>
    <row r="12" spans="1:13" x14ac:dyDescent="0.3">
      <c r="A12" s="63" t="s">
        <v>12</v>
      </c>
      <c r="B12" s="64">
        <v>499.1</v>
      </c>
      <c r="E12" s="65">
        <v>492.7</v>
      </c>
      <c r="I12" s="137"/>
      <c r="J12" s="137"/>
      <c r="L12" s="41"/>
      <c r="M12" s="41"/>
    </row>
    <row r="14" spans="1:13" x14ac:dyDescent="0.3">
      <c r="A14" s="66" t="s">
        <v>245</v>
      </c>
      <c r="B14" s="67">
        <v>0.1217</v>
      </c>
      <c r="C14" s="94">
        <f t="shared" ref="C14:C15" si="0">SQRT((B14*(1-B14))/$B$12)*TINV(0.05,$B$12)</f>
        <v>2.8752504990385556E-2</v>
      </c>
      <c r="E14" s="84">
        <v>0.1231</v>
      </c>
      <c r="F14" s="69">
        <f t="shared" ref="F14:F15" si="1">SQRT((E14*(1-E14))/$E$12)*TINV(0.05,$E$12)</f>
        <v>2.9082420215578213E-2</v>
      </c>
      <c r="H14" s="45">
        <f t="shared" ref="H14:H16" si="2">E14-B14</f>
        <v>1.3999999999999985E-3</v>
      </c>
      <c r="I14" s="39">
        <f t="shared" ref="I14:I16" si="3">(((H14)^2)^0.5)</f>
        <v>1.3999999999999985E-3</v>
      </c>
      <c r="J14" s="39">
        <f t="shared" ref="J14:J15" si="4">(((((1-B14)*B14)/B$12)+(((1-E14)*E14)/E$12))^0.5)*(TINV(0.05,B$12+E$12-1))</f>
        <v>4.0846163966392485E-2</v>
      </c>
      <c r="K14" s="6" t="str">
        <f t="shared" ref="K14:K16" si="5">IF(I14&gt;J14,"*"," ")</f>
        <v xml:space="preserve"> </v>
      </c>
      <c r="L14" s="41"/>
      <c r="M14" s="45">
        <f t="shared" ref="M14:M16" si="6">(E14-B14)/B14</f>
        <v>1.1503697617091194E-2</v>
      </c>
    </row>
    <row r="15" spans="1:13" x14ac:dyDescent="0.3">
      <c r="A15" s="66" t="s">
        <v>246</v>
      </c>
      <c r="B15" s="67">
        <v>0.40799999999999997</v>
      </c>
      <c r="C15" s="94">
        <f t="shared" si="0"/>
        <v>4.3221505666463232E-2</v>
      </c>
      <c r="E15" s="84">
        <v>0.42420000000000002</v>
      </c>
      <c r="F15" s="69">
        <f t="shared" si="1"/>
        <v>4.3746936543493965E-2</v>
      </c>
      <c r="H15" s="45">
        <f t="shared" si="2"/>
        <v>1.6200000000000048E-2</v>
      </c>
      <c r="I15" s="39">
        <f t="shared" si="3"/>
        <v>1.6200000000000048E-2</v>
      </c>
      <c r="J15" s="39">
        <f t="shared" si="4"/>
        <v>6.1421956214568953E-2</v>
      </c>
      <c r="K15" s="6" t="str">
        <f t="shared" si="5"/>
        <v xml:space="preserve"> </v>
      </c>
      <c r="L15" s="41"/>
      <c r="M15" s="45">
        <f t="shared" si="6"/>
        <v>3.9705882352941299E-2</v>
      </c>
    </row>
    <row r="16" spans="1:13" x14ac:dyDescent="0.3">
      <c r="A16" s="70" t="s">
        <v>247</v>
      </c>
      <c r="B16" s="71">
        <v>0.4703</v>
      </c>
      <c r="C16" s="96">
        <f>SQRT((B16*(1-B16))/$B$12)*TINV(0.05,$B$12)</f>
        <v>4.3894634069207919E-2</v>
      </c>
      <c r="D16" s="73"/>
      <c r="E16" s="88">
        <v>0.45269999999999999</v>
      </c>
      <c r="F16" s="74">
        <f>SQRT((E16*(1-E16))/$E$12)*TINV(0.05,$E$12)</f>
        <v>4.4059996178074948E-2</v>
      </c>
      <c r="G16" s="73"/>
      <c r="H16" s="49">
        <f t="shared" si="2"/>
        <v>-1.7600000000000005E-2</v>
      </c>
      <c r="I16" s="50">
        <f t="shared" si="3"/>
        <v>1.7600000000000005E-2</v>
      </c>
      <c r="J16" s="50">
        <f>(((((1-B16)*B16)/B$12)+(((1-E16)*E16)/E$12))^0.5)*(TINV(0.05,B$12+E$12-1))</f>
        <v>6.2117442171950199E-2</v>
      </c>
      <c r="K16" s="7" t="str">
        <f t="shared" si="5"/>
        <v xml:space="preserve"> </v>
      </c>
      <c r="L16" s="51"/>
      <c r="M16" s="49">
        <f t="shared" si="6"/>
        <v>-3.7422921539442919E-2</v>
      </c>
    </row>
    <row r="18" spans="1:13" x14ac:dyDescent="0.3">
      <c r="A18" s="77" t="s">
        <v>48</v>
      </c>
      <c r="B18" s="78"/>
      <c r="C18" s="98"/>
      <c r="D18" s="80"/>
      <c r="E18" s="81"/>
      <c r="F18" s="105"/>
      <c r="G18" s="83"/>
      <c r="H18" s="83"/>
      <c r="I18" s="83"/>
      <c r="J18" s="83"/>
      <c r="K18" s="83"/>
      <c r="L18" s="83"/>
      <c r="M18" s="83"/>
    </row>
    <row r="19" spans="1:13" s="55" customFormat="1" x14ac:dyDescent="0.3">
      <c r="A19" s="106"/>
      <c r="B19" s="107"/>
      <c r="C19" s="108"/>
      <c r="D19" s="109"/>
      <c r="E19" s="110"/>
      <c r="F19" s="111"/>
      <c r="G19" s="112"/>
      <c r="H19" s="112"/>
      <c r="I19" s="112"/>
      <c r="J19" s="112"/>
      <c r="K19" s="112"/>
      <c r="L19" s="112"/>
      <c r="M19" s="112"/>
    </row>
    <row r="20" spans="1:13" ht="27" customHeight="1" x14ac:dyDescent="0.3">
      <c r="A20" s="62" t="s">
        <v>244</v>
      </c>
      <c r="B20" s="113"/>
    </row>
    <row r="21" spans="1:13" ht="30" customHeight="1" x14ac:dyDescent="0.3">
      <c r="A21" s="62" t="s">
        <v>524</v>
      </c>
    </row>
    <row r="22" spans="1:13" x14ac:dyDescent="0.3">
      <c r="A22" s="62"/>
    </row>
    <row r="23" spans="1:13" ht="48" x14ac:dyDescent="0.3">
      <c r="A23" s="20"/>
      <c r="B23" s="21"/>
      <c r="C23" s="22"/>
      <c r="D23" s="22"/>
      <c r="E23" s="23"/>
      <c r="F23" s="27"/>
      <c r="G23" s="24"/>
      <c r="H23" s="25" t="s">
        <v>6</v>
      </c>
      <c r="I23" s="26" t="s">
        <v>19</v>
      </c>
      <c r="J23" s="26" t="s">
        <v>20</v>
      </c>
      <c r="K23" s="25" t="s">
        <v>7</v>
      </c>
      <c r="L23" s="25"/>
      <c r="M23" s="5" t="s">
        <v>8</v>
      </c>
    </row>
    <row r="24" spans="1:13" ht="42.75" customHeight="1" x14ac:dyDescent="0.3">
      <c r="A24" s="30"/>
      <c r="B24" s="31" t="s">
        <v>62</v>
      </c>
      <c r="C24" s="32" t="s">
        <v>9</v>
      </c>
      <c r="D24" s="32"/>
      <c r="E24" s="31" t="s">
        <v>63</v>
      </c>
      <c r="F24" s="35" t="s">
        <v>9</v>
      </c>
      <c r="G24" s="33"/>
      <c r="H24" s="33" t="s">
        <v>10</v>
      </c>
      <c r="I24" s="34"/>
      <c r="J24" s="34"/>
      <c r="K24" s="33" t="s">
        <v>10</v>
      </c>
      <c r="L24" s="33"/>
      <c r="M24" s="33" t="s">
        <v>10</v>
      </c>
    </row>
    <row r="25" spans="1:13" x14ac:dyDescent="0.3">
      <c r="A25" s="63" t="s">
        <v>11</v>
      </c>
      <c r="B25" s="64">
        <v>466</v>
      </c>
      <c r="C25" s="59"/>
      <c r="E25" s="65">
        <v>461</v>
      </c>
    </row>
    <row r="26" spans="1:13" x14ac:dyDescent="0.3">
      <c r="A26" s="63" t="s">
        <v>12</v>
      </c>
      <c r="B26" s="64">
        <v>357</v>
      </c>
      <c r="C26" s="59"/>
      <c r="E26" s="65">
        <v>347.7</v>
      </c>
    </row>
    <row r="28" spans="1:13" x14ac:dyDescent="0.3">
      <c r="A28" s="66" t="s">
        <v>245</v>
      </c>
      <c r="B28" s="67">
        <v>0.1472</v>
      </c>
      <c r="C28" s="94">
        <f>SQRT((B28*(1-B28))/$B$26)*TINV(0.05,$B$26)</f>
        <v>3.6877911569720548E-2</v>
      </c>
      <c r="E28" s="84">
        <v>0.15210000000000001</v>
      </c>
      <c r="F28" s="69">
        <f>SQRT((E28*(1-E28))/$E$26)*TINV(0.05,$E$26)</f>
        <v>3.7879137280139953E-2</v>
      </c>
      <c r="H28" s="45">
        <f>E28-B28</f>
        <v>4.9000000000000155E-3</v>
      </c>
      <c r="I28" s="39">
        <f>(((H28)^2)^0.5)</f>
        <v>4.9000000000000155E-3</v>
      </c>
      <c r="J28" s="39">
        <f>(((((1-B28)*B28)/B$26)+(((1-E28)*E28)/E$26))^0.5)*(TINV(0.05,B$26+E$26-1))</f>
        <v>5.277494140148721E-2</v>
      </c>
      <c r="K28" s="6" t="str">
        <f>IF(I28&gt;J28,"*"," ")</f>
        <v xml:space="preserve"> </v>
      </c>
      <c r="L28" s="41"/>
      <c r="M28" s="45">
        <f>(E28-B28)/B28</f>
        <v>3.3288043478260976E-2</v>
      </c>
    </row>
    <row r="29" spans="1:13" x14ac:dyDescent="0.3">
      <c r="A29" s="66" t="s">
        <v>246</v>
      </c>
      <c r="B29" s="67">
        <v>0.47119999999999995</v>
      </c>
      <c r="C29" s="94">
        <f t="shared" ref="C29" si="7">SQRT((B29*(1-B29))/$B$26)*TINV(0.05,$B$26)</f>
        <v>5.1956176308055574E-2</v>
      </c>
      <c r="E29" s="84">
        <v>0.4894</v>
      </c>
      <c r="F29" s="69">
        <f t="shared" ref="F29" si="8">SQRT((E29*(1-E29))/$E$26)*TINV(0.05,$E$26)</f>
        <v>5.2727301113603423E-2</v>
      </c>
      <c r="H29" s="45">
        <f t="shared" ref="H29:H30" si="9">E29-B29</f>
        <v>1.8200000000000049E-2</v>
      </c>
      <c r="I29" s="39">
        <f t="shared" ref="I29:I30" si="10">(((H29)^2)^0.5)</f>
        <v>1.8200000000000049E-2</v>
      </c>
      <c r="J29" s="39">
        <f t="shared" ref="J29" si="11">(((((1-B29)*B29)/B$26)+(((1-E29)*E29)/E$26))^0.5)*(TINV(0.05,B$26+E$26-1))</f>
        <v>7.3897006148207336E-2</v>
      </c>
      <c r="K29" s="6" t="str">
        <f t="shared" ref="K29:K30" si="12">IF(I29&gt;J29,"*"," ")</f>
        <v xml:space="preserve"> </v>
      </c>
      <c r="L29" s="41"/>
      <c r="M29" s="45">
        <f t="shared" ref="M29:M30" si="13">(E29-B29)/B29</f>
        <v>3.8624787775891449E-2</v>
      </c>
    </row>
    <row r="30" spans="1:13" x14ac:dyDescent="0.3">
      <c r="A30" s="70" t="s">
        <v>247</v>
      </c>
      <c r="B30" s="71">
        <v>0.38159999999999994</v>
      </c>
      <c r="C30" s="96">
        <f>SQRT((B30*(1-B30))/$B$26)*TINV(0.05,$B$26)</f>
        <v>5.0562407122723634E-2</v>
      </c>
      <c r="D30" s="73"/>
      <c r="E30" s="88">
        <v>0.35850000000000004</v>
      </c>
      <c r="F30" s="74">
        <f>SQRT((E30*(1-E30))/$E$26)*TINV(0.05,$E$26)</f>
        <v>5.0583172578318958E-2</v>
      </c>
      <c r="G30" s="73"/>
      <c r="H30" s="49">
        <f t="shared" si="9"/>
        <v>-2.3099999999999898E-2</v>
      </c>
      <c r="I30" s="50">
        <f t="shared" si="10"/>
        <v>2.3099999999999898E-2</v>
      </c>
      <c r="J30" s="50">
        <f>(((((1-B30)*B30)/B$26)+(((1-E30)*E30)/E$26))^0.5)*(TINV(0.05,B$26+E$26-1))</f>
        <v>7.139768696947256E-2</v>
      </c>
      <c r="K30" s="7" t="str">
        <f t="shared" si="12"/>
        <v xml:space="preserve"> </v>
      </c>
      <c r="L30" s="51"/>
      <c r="M30" s="49">
        <f t="shared" si="13"/>
        <v>-6.0534591194968297E-2</v>
      </c>
    </row>
    <row r="31" spans="1:13" x14ac:dyDescent="0.3">
      <c r="A31" s="115"/>
      <c r="B31" s="116"/>
      <c r="C31" s="117"/>
      <c r="D31" s="118"/>
      <c r="E31" s="114"/>
      <c r="F31" s="69"/>
      <c r="G31" s="118"/>
      <c r="H31" s="46"/>
      <c r="I31" s="43"/>
      <c r="J31" s="43"/>
      <c r="K31" s="6"/>
      <c r="L31" s="44"/>
      <c r="M31" s="46"/>
    </row>
    <row r="32" spans="1:13" x14ac:dyDescent="0.3">
      <c r="A32" s="62" t="s">
        <v>244</v>
      </c>
      <c r="B32" s="116"/>
      <c r="C32" s="117"/>
      <c r="D32" s="118"/>
      <c r="E32" s="114"/>
      <c r="F32" s="69"/>
      <c r="G32" s="118"/>
      <c r="H32" s="46"/>
      <c r="I32" s="43"/>
      <c r="J32" s="43"/>
      <c r="K32" s="6"/>
      <c r="L32" s="44"/>
      <c r="M32" s="46"/>
    </row>
    <row r="33" spans="1:13" ht="27.6" x14ac:dyDescent="0.3">
      <c r="A33" s="62" t="s">
        <v>525</v>
      </c>
    </row>
    <row r="34" spans="1:13" x14ac:dyDescent="0.3">
      <c r="A34" s="62"/>
    </row>
    <row r="35" spans="1:13" ht="48" x14ac:dyDescent="0.3">
      <c r="A35" s="20"/>
      <c r="B35" s="21"/>
      <c r="C35" s="22"/>
      <c r="D35" s="22"/>
      <c r="E35" s="23"/>
      <c r="F35" s="27"/>
      <c r="G35" s="24"/>
      <c r="H35" s="25" t="s">
        <v>6</v>
      </c>
      <c r="I35" s="26" t="s">
        <v>19</v>
      </c>
      <c r="J35" s="26" t="s">
        <v>20</v>
      </c>
      <c r="K35" s="25" t="s">
        <v>7</v>
      </c>
      <c r="L35" s="25"/>
      <c r="M35" s="5" t="s">
        <v>8</v>
      </c>
    </row>
    <row r="36" spans="1:13" ht="44.25" customHeight="1" x14ac:dyDescent="0.3">
      <c r="A36" s="30"/>
      <c r="B36" s="31" t="s">
        <v>62</v>
      </c>
      <c r="C36" s="32" t="s">
        <v>9</v>
      </c>
      <c r="D36" s="32"/>
      <c r="E36" s="31" t="s">
        <v>63</v>
      </c>
      <c r="F36" s="35" t="s">
        <v>9</v>
      </c>
      <c r="G36" s="33"/>
      <c r="H36" s="33" t="s">
        <v>10</v>
      </c>
      <c r="I36" s="34"/>
      <c r="J36" s="34"/>
      <c r="K36" s="33" t="s">
        <v>10</v>
      </c>
      <c r="L36" s="33"/>
      <c r="M36" s="33" t="s">
        <v>10</v>
      </c>
    </row>
    <row r="37" spans="1:13" x14ac:dyDescent="0.3">
      <c r="A37" s="63" t="s">
        <v>11</v>
      </c>
      <c r="B37" s="64">
        <v>127</v>
      </c>
      <c r="C37" s="59"/>
      <c r="E37" s="65">
        <v>124</v>
      </c>
    </row>
    <row r="38" spans="1:13" x14ac:dyDescent="0.3">
      <c r="A38" s="63" t="s">
        <v>12</v>
      </c>
      <c r="B38" s="64">
        <v>100</v>
      </c>
      <c r="C38" s="59"/>
      <c r="E38" s="65">
        <v>102.8</v>
      </c>
    </row>
    <row r="40" spans="1:13" x14ac:dyDescent="0.3">
      <c r="A40" s="66" t="s">
        <v>245</v>
      </c>
      <c r="B40" s="67">
        <v>7.2800000000000004E-2</v>
      </c>
      <c r="C40" s="94">
        <f>SQRT((B40*(1-B40))/$B$38)*TINV(0.05,$B$38)</f>
        <v>5.1545153153228926E-2</v>
      </c>
      <c r="E40" s="84">
        <v>4.8799999999999996E-2</v>
      </c>
      <c r="F40" s="69">
        <f>SQRT((E40*(1-E40))/$E$38)*TINV(0.05,$E$38)</f>
        <v>4.2148336738564864E-2</v>
      </c>
      <c r="H40" s="45">
        <f>E40-B40</f>
        <v>-2.4000000000000007E-2</v>
      </c>
      <c r="I40" s="39">
        <f>(((H40)^2)^0.5)</f>
        <v>2.4000000000000007E-2</v>
      </c>
      <c r="J40" s="39">
        <f>(((((1-B40)*B40)/B$38)+(((1-E40)*E40)/E$38))^0.5)*(TINV(0.05,B$38+E$38-1))</f>
        <v>6.6182776807909544E-2</v>
      </c>
      <c r="K40" s="6" t="str">
        <f>IF(I40&gt;J40,"*"," ")</f>
        <v xml:space="preserve"> </v>
      </c>
      <c r="L40" s="41"/>
      <c r="M40" s="45">
        <f>(E40-B40)/B40</f>
        <v>-0.32967032967032978</v>
      </c>
    </row>
    <row r="41" spans="1:13" x14ac:dyDescent="0.3">
      <c r="A41" s="66" t="s">
        <v>246</v>
      </c>
      <c r="B41" s="67">
        <v>0.25700000000000001</v>
      </c>
      <c r="C41" s="94">
        <f t="shared" ref="C41" si="14">SQRT((B41*(1-B41))/$B$38)*TINV(0.05,$B$38)</f>
        <v>8.6695469280660187E-2</v>
      </c>
      <c r="E41" s="84">
        <v>0.28389999999999999</v>
      </c>
      <c r="F41" s="69">
        <f t="shared" ref="F41" si="15">SQRT((E41*(1-E41))/$E$38)*TINV(0.05,$E$38)</f>
        <v>8.8207221560580099E-2</v>
      </c>
      <c r="H41" s="45">
        <f t="shared" ref="H41:H42" si="16">E41-B41</f>
        <v>2.6899999999999979E-2</v>
      </c>
      <c r="I41" s="39">
        <f t="shared" ref="I41:I42" si="17">(((H41)^2)^0.5)</f>
        <v>2.6899999999999979E-2</v>
      </c>
      <c r="J41" s="39">
        <f t="shared" ref="J41" si="18">(((((1-B41)*B41)/B$38)+(((1-E41)*E41)/E$38))^0.5)*(TINV(0.05,B$38+E$38-1))</f>
        <v>0.12293802324352818</v>
      </c>
      <c r="K41" s="6" t="str">
        <f t="shared" ref="K41:K42" si="19">IF(I41&gt;J41,"*"," ")</f>
        <v xml:space="preserve"> </v>
      </c>
      <c r="L41" s="41"/>
      <c r="M41" s="45">
        <f t="shared" ref="M41:M42" si="20">(E41-B41)/B41</f>
        <v>0.10466926070038902</v>
      </c>
    </row>
    <row r="42" spans="1:13" x14ac:dyDescent="0.3">
      <c r="A42" s="70" t="s">
        <v>247</v>
      </c>
      <c r="B42" s="71">
        <v>0.67019999999999991</v>
      </c>
      <c r="C42" s="96">
        <f>SQRT((B42*(1-B42))/$B$38)*TINV(0.05,$B$38)</f>
        <v>9.3274508795540764E-2</v>
      </c>
      <c r="D42" s="73"/>
      <c r="E42" s="88">
        <v>0.66720000000000002</v>
      </c>
      <c r="F42" s="74">
        <f>SQRT((E42*(1-E42))/$E$38)*TINV(0.05,$E$38)</f>
        <v>9.2183732141640259E-2</v>
      </c>
      <c r="G42" s="73"/>
      <c r="H42" s="49">
        <f t="shared" si="16"/>
        <v>-2.9999999999998916E-3</v>
      </c>
      <c r="I42" s="50">
        <f t="shared" si="17"/>
        <v>2.9999999999998916E-3</v>
      </c>
      <c r="J42" s="50">
        <f>(((((1-B42)*B42)/B$38)+(((1-E42)*E42)/E$38))^0.5)*(TINV(0.05,B$38+E$38-1))</f>
        <v>0.13035438526106241</v>
      </c>
      <c r="K42" s="7" t="str">
        <f t="shared" si="19"/>
        <v xml:space="preserve"> </v>
      </c>
      <c r="L42" s="51"/>
      <c r="M42" s="49">
        <f t="shared" si="20"/>
        <v>-4.4762757385853362E-3</v>
      </c>
    </row>
    <row r="44" spans="1:13" x14ac:dyDescent="0.3">
      <c r="A44" s="77" t="s">
        <v>507</v>
      </c>
      <c r="B44" s="78"/>
      <c r="C44" s="98"/>
      <c r="D44" s="80"/>
      <c r="E44" s="81"/>
      <c r="F44" s="105"/>
      <c r="G44" s="83"/>
      <c r="H44" s="83"/>
      <c r="I44" s="83"/>
      <c r="J44" s="83"/>
      <c r="K44" s="83"/>
      <c r="L44" s="83"/>
      <c r="M44" s="83"/>
    </row>
    <row r="46" spans="1:13" x14ac:dyDescent="0.3">
      <c r="A46" s="62" t="s">
        <v>244</v>
      </c>
    </row>
    <row r="47" spans="1:13" ht="32.25" customHeight="1" x14ac:dyDescent="0.3">
      <c r="A47" s="62" t="s">
        <v>526</v>
      </c>
    </row>
    <row r="49" spans="1:13" ht="48" x14ac:dyDescent="0.3">
      <c r="A49" s="20"/>
      <c r="B49" s="21"/>
      <c r="C49" s="22"/>
      <c r="D49" s="22"/>
      <c r="E49" s="23"/>
      <c r="F49" s="27"/>
      <c r="G49" s="24"/>
      <c r="H49" s="25" t="s">
        <v>6</v>
      </c>
      <c r="I49" s="26" t="s">
        <v>19</v>
      </c>
      <c r="J49" s="26" t="s">
        <v>20</v>
      </c>
      <c r="K49" s="25" t="s">
        <v>7</v>
      </c>
      <c r="L49" s="25"/>
      <c r="M49" s="5" t="s">
        <v>8</v>
      </c>
    </row>
    <row r="50" spans="1:13" ht="46.5" customHeight="1" x14ac:dyDescent="0.3">
      <c r="A50" s="30"/>
      <c r="B50" s="31" t="s">
        <v>62</v>
      </c>
      <c r="C50" s="32" t="s">
        <v>9</v>
      </c>
      <c r="D50" s="32"/>
      <c r="E50" s="31" t="s">
        <v>63</v>
      </c>
      <c r="F50" s="35" t="s">
        <v>9</v>
      </c>
      <c r="G50" s="33"/>
      <c r="H50" s="33" t="s">
        <v>10</v>
      </c>
      <c r="I50" s="34"/>
      <c r="J50" s="34"/>
      <c r="K50" s="33" t="s">
        <v>10</v>
      </c>
      <c r="L50" s="33"/>
      <c r="M50" s="33" t="s">
        <v>10</v>
      </c>
    </row>
    <row r="51" spans="1:13" x14ac:dyDescent="0.3">
      <c r="A51" s="63" t="s">
        <v>11</v>
      </c>
      <c r="B51" s="86" t="s">
        <v>59</v>
      </c>
      <c r="C51" s="59"/>
      <c r="E51" s="65">
        <v>260</v>
      </c>
    </row>
    <row r="52" spans="1:13" x14ac:dyDescent="0.3">
      <c r="A52" s="63" t="s">
        <v>12</v>
      </c>
      <c r="B52" s="86" t="s">
        <v>59</v>
      </c>
      <c r="C52" s="59"/>
      <c r="E52" s="65">
        <v>201.7</v>
      </c>
    </row>
    <row r="54" spans="1:13" x14ac:dyDescent="0.3">
      <c r="A54" s="66" t="s">
        <v>245</v>
      </c>
      <c r="B54" s="121" t="s">
        <v>59</v>
      </c>
      <c r="C54" s="128" t="s">
        <v>59</v>
      </c>
      <c r="E54" s="84">
        <v>0.1578</v>
      </c>
      <c r="F54" s="119">
        <f>SQRT((E54*(1-E54))/$E$52)*TINV(0.05,$E$52)</f>
        <v>5.0614980258635409E-2</v>
      </c>
      <c r="H54" s="129" t="s">
        <v>59</v>
      </c>
      <c r="I54" s="39" t="e">
        <f>(((H54)^2)^0.5)</f>
        <v>#VALUE!</v>
      </c>
      <c r="J54" s="39" t="e">
        <f>(((((1-B54)*B54)/B$52)+(((1-E54)*E54)/E$52))^0.5)*(TINV(0.05,B$52+E$52-1))</f>
        <v>#VALUE!</v>
      </c>
      <c r="K54" s="129" t="s">
        <v>59</v>
      </c>
      <c r="L54" s="41"/>
      <c r="M54" s="129" t="s">
        <v>59</v>
      </c>
    </row>
    <row r="55" spans="1:13" x14ac:dyDescent="0.3">
      <c r="A55" s="66" t="s">
        <v>246</v>
      </c>
      <c r="B55" s="121" t="s">
        <v>59</v>
      </c>
      <c r="C55" s="128" t="s">
        <v>59</v>
      </c>
      <c r="E55" s="84">
        <v>0.48200000000000004</v>
      </c>
      <c r="F55" s="119">
        <f t="shared" ref="F55" si="21">SQRT((E55*(1-E55))/$E$52)*TINV(0.05,$E$52)</f>
        <v>6.9375536204177607E-2</v>
      </c>
      <c r="H55" s="129" t="s">
        <v>59</v>
      </c>
      <c r="I55" s="39" t="e">
        <f t="shared" ref="I55:I56" si="22">(((H55)^2)^0.5)</f>
        <v>#VALUE!</v>
      </c>
      <c r="J55" s="39" t="e">
        <f t="shared" ref="J55" si="23">(((((1-B55)*B55)/B$52)+(((1-E55)*E55)/E$52))^0.5)*(TINV(0.05,B$52+E$52-1))</f>
        <v>#VALUE!</v>
      </c>
      <c r="K55" s="129" t="s">
        <v>59</v>
      </c>
      <c r="L55" s="41"/>
      <c r="M55" s="129" t="s">
        <v>59</v>
      </c>
    </row>
    <row r="56" spans="1:13" x14ac:dyDescent="0.3">
      <c r="A56" s="70" t="s">
        <v>247</v>
      </c>
      <c r="B56" s="103" t="s">
        <v>59</v>
      </c>
      <c r="C56" s="131" t="s">
        <v>59</v>
      </c>
      <c r="D56" s="73"/>
      <c r="E56" s="88">
        <v>0.36020000000000002</v>
      </c>
      <c r="F56" s="120">
        <f>SQRT((E56*(1-E56))/$E$52)*TINV(0.05,$E$52)</f>
        <v>6.6651806669700761E-2</v>
      </c>
      <c r="G56" s="73"/>
      <c r="H56" s="132" t="s">
        <v>59</v>
      </c>
      <c r="I56" s="50" t="e">
        <f t="shared" si="22"/>
        <v>#VALUE!</v>
      </c>
      <c r="J56" s="50" t="e">
        <f>(((((1-B56)*B56)/B$52)+(((1-E56)*E56)/E$52))^0.5)*(TINV(0.05,B$52+E$52-1))</f>
        <v>#VALUE!</v>
      </c>
      <c r="K56" s="132" t="s">
        <v>59</v>
      </c>
      <c r="L56" s="51"/>
      <c r="M56" s="132" t="s">
        <v>59</v>
      </c>
    </row>
    <row r="58" spans="1:13" x14ac:dyDescent="0.3">
      <c r="A58" s="62" t="s">
        <v>244</v>
      </c>
    </row>
    <row r="59" spans="1:13" ht="33" customHeight="1" x14ac:dyDescent="0.3">
      <c r="A59" s="62" t="s">
        <v>527</v>
      </c>
    </row>
    <row r="61" spans="1:13" ht="48" x14ac:dyDescent="0.3">
      <c r="A61" s="20"/>
      <c r="B61" s="21"/>
      <c r="C61" s="22"/>
      <c r="D61" s="22"/>
      <c r="E61" s="23"/>
      <c r="F61" s="27"/>
      <c r="G61" s="24"/>
      <c r="H61" s="25" t="s">
        <v>6</v>
      </c>
      <c r="I61" s="26" t="s">
        <v>19</v>
      </c>
      <c r="J61" s="26" t="s">
        <v>20</v>
      </c>
      <c r="K61" s="25" t="s">
        <v>7</v>
      </c>
      <c r="L61" s="25"/>
      <c r="M61" s="5" t="s">
        <v>8</v>
      </c>
    </row>
    <row r="62" spans="1:13" ht="41.25" customHeight="1" x14ac:dyDescent="0.3">
      <c r="A62" s="30"/>
      <c r="B62" s="31" t="s">
        <v>62</v>
      </c>
      <c r="C62" s="32" t="s">
        <v>9</v>
      </c>
      <c r="D62" s="32"/>
      <c r="E62" s="31" t="s">
        <v>63</v>
      </c>
      <c r="F62" s="35" t="s">
        <v>9</v>
      </c>
      <c r="G62" s="33"/>
      <c r="H62" s="33" t="s">
        <v>10</v>
      </c>
      <c r="I62" s="34"/>
      <c r="J62" s="34"/>
      <c r="K62" s="33" t="s">
        <v>10</v>
      </c>
      <c r="L62" s="33"/>
      <c r="M62" s="33" t="s">
        <v>10</v>
      </c>
    </row>
    <row r="63" spans="1:13" x14ac:dyDescent="0.3">
      <c r="A63" s="63" t="s">
        <v>11</v>
      </c>
      <c r="B63" s="86" t="s">
        <v>59</v>
      </c>
      <c r="C63" s="59"/>
      <c r="E63" s="65">
        <v>180</v>
      </c>
    </row>
    <row r="64" spans="1:13" x14ac:dyDescent="0.3">
      <c r="A64" s="63" t="s">
        <v>12</v>
      </c>
      <c r="B64" s="86" t="s">
        <v>59</v>
      </c>
      <c r="C64" s="59"/>
      <c r="E64" s="65">
        <v>143.6</v>
      </c>
    </row>
    <row r="66" spans="1:13" x14ac:dyDescent="0.3">
      <c r="A66" s="66" t="s">
        <v>245</v>
      </c>
      <c r="B66" s="121" t="s">
        <v>59</v>
      </c>
      <c r="C66" s="128" t="s">
        <v>59</v>
      </c>
      <c r="E66" s="84">
        <v>0.1318</v>
      </c>
      <c r="F66" s="119">
        <f>SQRT((E66*(1-E66))/$E$64)*TINV(0.05,$E$64)</f>
        <v>5.5799386502054446E-2</v>
      </c>
      <c r="H66" s="129" t="s">
        <v>59</v>
      </c>
      <c r="I66" s="39" t="e">
        <f>(((H66)^2)^0.5)</f>
        <v>#VALUE!</v>
      </c>
      <c r="J66" s="39" t="e">
        <f>(((((1-B66)*B66)/B$64)+(((1-E66)*E66)/E$64))^0.5)*(TINV(0.05,B$64+E$64-1))</f>
        <v>#VALUE!</v>
      </c>
      <c r="K66" s="129" t="s">
        <v>59</v>
      </c>
      <c r="L66" s="41"/>
      <c r="M66" s="129" t="s">
        <v>59</v>
      </c>
    </row>
    <row r="67" spans="1:13" x14ac:dyDescent="0.3">
      <c r="A67" s="66" t="s">
        <v>246</v>
      </c>
      <c r="B67" s="121" t="s">
        <v>59</v>
      </c>
      <c r="C67" s="128" t="s">
        <v>59</v>
      </c>
      <c r="E67" s="84">
        <v>0.33159999999999995</v>
      </c>
      <c r="F67" s="119">
        <f t="shared" ref="F67" si="24">SQRT((E67*(1-E67))/$E$64)*TINV(0.05,$E$64)</f>
        <v>7.7658198150531682E-2</v>
      </c>
      <c r="H67" s="129" t="s">
        <v>59</v>
      </c>
      <c r="I67" s="39" t="e">
        <f t="shared" ref="I67:I68" si="25">(((H67)^2)^0.5)</f>
        <v>#VALUE!</v>
      </c>
      <c r="J67" s="39" t="e">
        <f t="shared" ref="J67" si="26">(((((1-B67)*B67)/B$64)+(((1-E67)*E67)/E$64))^0.5)*(TINV(0.05,B$64+E$64-1))</f>
        <v>#VALUE!</v>
      </c>
      <c r="K67" s="129" t="s">
        <v>59</v>
      </c>
      <c r="L67" s="41"/>
      <c r="M67" s="129" t="s">
        <v>59</v>
      </c>
    </row>
    <row r="68" spans="1:13" x14ac:dyDescent="0.3">
      <c r="A68" s="70" t="s">
        <v>247</v>
      </c>
      <c r="B68" s="103" t="s">
        <v>59</v>
      </c>
      <c r="C68" s="131" t="s">
        <v>59</v>
      </c>
      <c r="D68" s="73"/>
      <c r="E68" s="88">
        <v>0.53659999999999997</v>
      </c>
      <c r="F68" s="120">
        <f>SQRT((E68*(1-E68))/$E$64)*TINV(0.05,$E$64)</f>
        <v>8.2255543641258963E-2</v>
      </c>
      <c r="G68" s="73"/>
      <c r="H68" s="132" t="s">
        <v>59</v>
      </c>
      <c r="I68" s="50" t="e">
        <f t="shared" si="25"/>
        <v>#VALUE!</v>
      </c>
      <c r="J68" s="50" t="e">
        <f>(((((1-B68)*B68)/B$64)+(((1-E68)*E68)/E$64))^0.5)*(TINV(0.05,B$64+E$64-1))</f>
        <v>#VALUE!</v>
      </c>
      <c r="K68" s="132" t="s">
        <v>59</v>
      </c>
      <c r="L68" s="51"/>
      <c r="M68" s="132" t="s">
        <v>59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7"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249</v>
      </c>
    </row>
    <row r="4" spans="1:13" ht="18.75" x14ac:dyDescent="0.25">
      <c r="A4" s="61" t="s">
        <v>495</v>
      </c>
    </row>
    <row r="6" spans="1:13" ht="15" x14ac:dyDescent="0.25">
      <c r="A6" s="62" t="s">
        <v>250</v>
      </c>
    </row>
    <row r="7" spans="1:13" ht="15" x14ac:dyDescent="0.25">
      <c r="A7" s="62" t="s">
        <v>251</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346</v>
      </c>
      <c r="E11" s="65" t="s">
        <v>59</v>
      </c>
      <c r="I11" s="137"/>
      <c r="J11" s="137"/>
      <c r="L11" s="41"/>
      <c r="M11" s="41"/>
    </row>
    <row r="12" spans="1:13" x14ac:dyDescent="0.3">
      <c r="A12" s="63" t="s">
        <v>12</v>
      </c>
      <c r="B12" s="64">
        <v>270.39999999999998</v>
      </c>
      <c r="E12" s="65" t="s">
        <v>59</v>
      </c>
      <c r="I12" s="137"/>
      <c r="J12" s="137"/>
      <c r="L12" s="41"/>
      <c r="M12" s="41"/>
    </row>
    <row r="14" spans="1:13" x14ac:dyDescent="0.3">
      <c r="A14" s="66" t="s">
        <v>252</v>
      </c>
      <c r="B14" s="67">
        <v>0.2918</v>
      </c>
      <c r="C14" s="94">
        <f t="shared" ref="C14:C15" si="0">SQRT((B14*(1-B14))/$B$12)*TINV(0.05,$B$12)</f>
        <v>5.4427256109296045E-2</v>
      </c>
      <c r="E14" s="140" t="s">
        <v>59</v>
      </c>
      <c r="F14" s="141" t="s">
        <v>59</v>
      </c>
      <c r="H14" s="136" t="s">
        <v>59</v>
      </c>
      <c r="I14" s="39" t="e">
        <f t="shared" ref="I14:I16" si="1">(((H14)^2)^0.5)</f>
        <v>#VALUE!</v>
      </c>
      <c r="J14" s="39" t="e">
        <f t="shared" ref="J14:J16" si="2">(((((1-B14)*B14)/B$12)+(((1-E14)*E14)/E$12))^0.5)*(TINV(0.05,B$12+E$12-1))</f>
        <v>#VALUE!</v>
      </c>
      <c r="K14" s="136" t="s">
        <v>59</v>
      </c>
      <c r="L14" s="41"/>
      <c r="M14" s="136" t="s">
        <v>59</v>
      </c>
    </row>
    <row r="15" spans="1:13" x14ac:dyDescent="0.3">
      <c r="A15" s="66" t="s">
        <v>253</v>
      </c>
      <c r="B15" s="67">
        <v>8.0600000000000005E-2</v>
      </c>
      <c r="C15" s="94">
        <f t="shared" si="0"/>
        <v>3.2592344788781986E-2</v>
      </c>
      <c r="E15" s="140" t="s">
        <v>59</v>
      </c>
      <c r="F15" s="141" t="s">
        <v>59</v>
      </c>
      <c r="H15" s="136" t="s">
        <v>59</v>
      </c>
      <c r="I15" s="39" t="e">
        <f t="shared" si="1"/>
        <v>#VALUE!</v>
      </c>
      <c r="J15" s="39" t="e">
        <f t="shared" si="2"/>
        <v>#VALUE!</v>
      </c>
      <c r="K15" s="136" t="s">
        <v>59</v>
      </c>
      <c r="L15" s="41"/>
      <c r="M15" s="136" t="s">
        <v>59</v>
      </c>
    </row>
    <row r="16" spans="1:13" x14ac:dyDescent="0.3">
      <c r="A16" s="70" t="s">
        <v>254</v>
      </c>
      <c r="B16" s="71">
        <v>0.62759999999999994</v>
      </c>
      <c r="C16" s="96">
        <f>SQRT((B16*(1-B16))/$B$12)*TINV(0.05,$B$12)</f>
        <v>5.7881814757037263E-2</v>
      </c>
      <c r="D16" s="73"/>
      <c r="E16" s="142" t="s">
        <v>59</v>
      </c>
      <c r="F16" s="143" t="s">
        <v>59</v>
      </c>
      <c r="G16" s="73"/>
      <c r="H16" s="123" t="s">
        <v>59</v>
      </c>
      <c r="I16" s="50" t="e">
        <f t="shared" si="1"/>
        <v>#VALUE!</v>
      </c>
      <c r="J16" s="50" t="e">
        <f t="shared" si="2"/>
        <v>#VALUE!</v>
      </c>
      <c r="K16" s="123" t="s">
        <v>59</v>
      </c>
      <c r="L16" s="51"/>
      <c r="M16" s="123" t="s">
        <v>59</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7"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255</v>
      </c>
    </row>
    <row r="4" spans="1:13" ht="18.75" x14ac:dyDescent="0.25">
      <c r="A4" s="61" t="s">
        <v>444</v>
      </c>
    </row>
    <row r="6" spans="1:13" ht="15" x14ac:dyDescent="0.25">
      <c r="A6" s="62" t="s">
        <v>256</v>
      </c>
    </row>
    <row r="7" spans="1:13" ht="27.75" customHeight="1" x14ac:dyDescent="0.25">
      <c r="A7" s="62" t="s">
        <v>248</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5">
        <v>648</v>
      </c>
      <c r="E11" s="65">
        <v>637</v>
      </c>
      <c r="I11" s="137"/>
      <c r="J11" s="137"/>
      <c r="L11" s="41"/>
      <c r="M11" s="41"/>
    </row>
    <row r="12" spans="1:13" x14ac:dyDescent="0.3">
      <c r="A12" s="63" t="s">
        <v>12</v>
      </c>
      <c r="B12" s="65">
        <v>499.1</v>
      </c>
      <c r="E12" s="65">
        <v>492.7</v>
      </c>
      <c r="I12" s="137"/>
      <c r="J12" s="137"/>
      <c r="L12" s="41"/>
      <c r="M12" s="41"/>
    </row>
    <row r="14" spans="1:13" x14ac:dyDescent="0.3">
      <c r="A14" s="66" t="s">
        <v>257</v>
      </c>
      <c r="B14" s="138">
        <v>0.13570000000000002</v>
      </c>
      <c r="C14" s="94">
        <f t="shared" ref="C14:C36" si="0">SQRT((B14*(1-B14))/$B$12)*TINV(0.05,$B$12)</f>
        <v>3.0118347329552993E-2</v>
      </c>
      <c r="E14" s="84">
        <v>0.14800000000000002</v>
      </c>
      <c r="F14" s="69">
        <f t="shared" ref="F14:F36" si="1">SQRT((E14*(1-E14))/$E$12)*TINV(0.05,$E$12)</f>
        <v>3.1432370785852599E-2</v>
      </c>
      <c r="H14" s="45">
        <f t="shared" ref="H14:H36" si="2">E14-B14</f>
        <v>1.2300000000000005E-2</v>
      </c>
      <c r="I14" s="39">
        <f t="shared" ref="I14:I36" si="3">(((H14)^2)^0.5)</f>
        <v>1.2300000000000005E-2</v>
      </c>
      <c r="J14" s="39">
        <f t="shared" ref="J14:J36" si="4">(((((1-B14)*B14)/B$12)+(((1-E14)*E14)/E$12))^0.5)*(TINV(0.05,B$12+E$12-1))</f>
        <v>4.3479632716197203E-2</v>
      </c>
      <c r="K14" s="6" t="str">
        <f t="shared" ref="K14:K36" si="5">IF(I14&gt;J14,"*"," ")</f>
        <v xml:space="preserve"> </v>
      </c>
      <c r="L14" s="41"/>
      <c r="M14" s="45">
        <f t="shared" ref="M14:M36" si="6">(E14-B14)/B14</f>
        <v>9.0641120117907176E-2</v>
      </c>
    </row>
    <row r="15" spans="1:13" x14ac:dyDescent="0.3">
      <c r="A15" s="66" t="s">
        <v>258</v>
      </c>
      <c r="B15" s="138">
        <v>9.69E-2</v>
      </c>
      <c r="C15" s="94">
        <f t="shared" si="0"/>
        <v>2.6015894734304469E-2</v>
      </c>
      <c r="E15" s="84">
        <v>9.5799999999999996E-2</v>
      </c>
      <c r="F15" s="69">
        <f t="shared" si="1"/>
        <v>2.6052025207123932E-2</v>
      </c>
      <c r="H15" s="45">
        <f t="shared" si="2"/>
        <v>-1.1000000000000038E-3</v>
      </c>
      <c r="I15" s="39">
        <f t="shared" si="3"/>
        <v>1.1000000000000038E-3</v>
      </c>
      <c r="J15" s="39">
        <f t="shared" si="4"/>
        <v>3.6772608696955332E-2</v>
      </c>
      <c r="K15" s="6" t="str">
        <f t="shared" si="5"/>
        <v xml:space="preserve"> </v>
      </c>
      <c r="L15" s="41"/>
      <c r="M15" s="45">
        <f t="shared" si="6"/>
        <v>-1.1351909184726561E-2</v>
      </c>
    </row>
    <row r="16" spans="1:13" x14ac:dyDescent="0.3">
      <c r="A16" s="66" t="s">
        <v>259</v>
      </c>
      <c r="B16" s="138">
        <v>6.5199999999999994E-2</v>
      </c>
      <c r="C16" s="94">
        <f t="shared" si="0"/>
        <v>2.171161387279592E-2</v>
      </c>
      <c r="E16" s="84">
        <v>7.0199999999999999E-2</v>
      </c>
      <c r="F16" s="69">
        <f t="shared" si="1"/>
        <v>2.26146468819469E-2</v>
      </c>
      <c r="H16" s="45">
        <f t="shared" si="2"/>
        <v>5.0000000000000044E-3</v>
      </c>
      <c r="I16" s="39">
        <f t="shared" si="3"/>
        <v>5.0000000000000044E-3</v>
      </c>
      <c r="J16" s="39">
        <f t="shared" si="4"/>
        <v>3.1311582233922178E-2</v>
      </c>
      <c r="K16" s="6" t="str">
        <f t="shared" si="5"/>
        <v xml:space="preserve"> </v>
      </c>
      <c r="L16" s="41"/>
      <c r="M16" s="45">
        <f t="shared" si="6"/>
        <v>7.6687116564417249E-2</v>
      </c>
    </row>
    <row r="17" spans="1:13" x14ac:dyDescent="0.3">
      <c r="A17" s="66" t="s">
        <v>260</v>
      </c>
      <c r="B17" s="138">
        <v>7.1800000000000003E-2</v>
      </c>
      <c r="C17" s="94">
        <f t="shared" si="0"/>
        <v>2.2703455430720616E-2</v>
      </c>
      <c r="E17" s="84">
        <v>5.3499999999999999E-2</v>
      </c>
      <c r="F17" s="69">
        <f t="shared" si="1"/>
        <v>1.9918823528743572E-2</v>
      </c>
      <c r="H17" s="45">
        <f t="shared" si="2"/>
        <v>-1.8300000000000004E-2</v>
      </c>
      <c r="I17" s="39">
        <f t="shared" si="3"/>
        <v>1.8300000000000004E-2</v>
      </c>
      <c r="J17" s="39">
        <f t="shared" si="4"/>
        <v>3.0165925560910151E-2</v>
      </c>
      <c r="K17" s="6" t="str">
        <f t="shared" si="5"/>
        <v xml:space="preserve"> </v>
      </c>
      <c r="L17" s="41"/>
      <c r="M17" s="45">
        <f t="shared" si="6"/>
        <v>-0.254874651810585</v>
      </c>
    </row>
    <row r="18" spans="1:13" x14ac:dyDescent="0.3">
      <c r="A18" s="66" t="s">
        <v>261</v>
      </c>
      <c r="B18" s="138">
        <v>2.75E-2</v>
      </c>
      <c r="C18" s="94">
        <f t="shared" si="0"/>
        <v>1.4382027304139367E-2</v>
      </c>
      <c r="E18" s="84">
        <v>2.23E-2</v>
      </c>
      <c r="F18" s="69">
        <f t="shared" si="1"/>
        <v>1.3070184643643212E-2</v>
      </c>
      <c r="H18" s="45">
        <f t="shared" si="2"/>
        <v>-5.1999999999999998E-3</v>
      </c>
      <c r="I18" s="39">
        <f t="shared" si="3"/>
        <v>5.1999999999999998E-3</v>
      </c>
      <c r="J18" s="39">
        <f t="shared" si="4"/>
        <v>1.9410086761960314E-2</v>
      </c>
      <c r="K18" s="6" t="str">
        <f t="shared" si="5"/>
        <v xml:space="preserve"> </v>
      </c>
      <c r="L18" s="41"/>
      <c r="M18" s="45">
        <f t="shared" si="6"/>
        <v>-0.18909090909090909</v>
      </c>
    </row>
    <row r="19" spans="1:13" x14ac:dyDescent="0.3">
      <c r="A19" s="66" t="s">
        <v>262</v>
      </c>
      <c r="B19" s="138">
        <v>1.2800000000000001E-2</v>
      </c>
      <c r="C19" s="94">
        <f t="shared" si="0"/>
        <v>9.885906876725083E-3</v>
      </c>
      <c r="E19" s="84">
        <v>2.0899999999999998E-2</v>
      </c>
      <c r="F19" s="69">
        <f t="shared" si="1"/>
        <v>1.2662316134557124E-2</v>
      </c>
      <c r="H19" s="45">
        <f t="shared" si="2"/>
        <v>8.0999999999999978E-3</v>
      </c>
      <c r="I19" s="39">
        <f t="shared" si="3"/>
        <v>8.0999999999999978E-3</v>
      </c>
      <c r="J19" s="39">
        <f t="shared" si="4"/>
        <v>1.6044721668894112E-2</v>
      </c>
      <c r="K19" s="6" t="str">
        <f t="shared" si="5"/>
        <v xml:space="preserve"> </v>
      </c>
      <c r="L19" s="41"/>
      <c r="M19" s="45">
        <f t="shared" si="6"/>
        <v>0.63281249999999978</v>
      </c>
    </row>
    <row r="20" spans="1:13" x14ac:dyDescent="0.3">
      <c r="A20" s="66" t="s">
        <v>263</v>
      </c>
      <c r="B20" s="138">
        <v>5.0000000000000001E-3</v>
      </c>
      <c r="C20" s="94">
        <f t="shared" si="0"/>
        <v>6.2030531096633444E-3</v>
      </c>
      <c r="E20" s="84">
        <v>1.9299999999999998E-2</v>
      </c>
      <c r="F20" s="69">
        <f t="shared" si="1"/>
        <v>1.2177923063326889E-2</v>
      </c>
      <c r="H20" s="45">
        <f t="shared" si="2"/>
        <v>1.4299999999999997E-2</v>
      </c>
      <c r="I20" s="39">
        <f t="shared" si="3"/>
        <v>1.4299999999999997E-2</v>
      </c>
      <c r="J20" s="39">
        <f t="shared" si="4"/>
        <v>1.3649901270780944E-2</v>
      </c>
      <c r="K20" s="36" t="str">
        <f t="shared" si="5"/>
        <v>*</v>
      </c>
      <c r="L20" s="41"/>
      <c r="M20" s="45">
        <f t="shared" si="6"/>
        <v>2.8599999999999994</v>
      </c>
    </row>
    <row r="21" spans="1:13" x14ac:dyDescent="0.3">
      <c r="A21" s="66" t="s">
        <v>264</v>
      </c>
      <c r="B21" s="138">
        <v>4.5999999999999999E-3</v>
      </c>
      <c r="C21" s="94">
        <f t="shared" si="0"/>
        <v>5.9509553402148996E-3</v>
      </c>
      <c r="E21" s="84">
        <v>8.0000000000000002E-3</v>
      </c>
      <c r="F21" s="69">
        <f t="shared" si="1"/>
        <v>7.8854650899557541E-3</v>
      </c>
      <c r="H21" s="45">
        <f t="shared" si="2"/>
        <v>3.4000000000000002E-3</v>
      </c>
      <c r="I21" s="39">
        <f t="shared" si="3"/>
        <v>3.4000000000000002E-3</v>
      </c>
      <c r="J21" s="39">
        <f t="shared" si="4"/>
        <v>9.8668737108771488E-3</v>
      </c>
      <c r="K21" s="6" t="str">
        <f t="shared" si="5"/>
        <v xml:space="preserve"> </v>
      </c>
      <c r="L21" s="41"/>
      <c r="M21" s="45">
        <f t="shared" si="6"/>
        <v>0.73913043478260876</v>
      </c>
    </row>
    <row r="22" spans="1:13" x14ac:dyDescent="0.3">
      <c r="A22" s="66" t="s">
        <v>265</v>
      </c>
      <c r="B22" s="138">
        <v>2.2000000000000001E-3</v>
      </c>
      <c r="C22" s="94">
        <f t="shared" si="0"/>
        <v>4.1204253197629258E-3</v>
      </c>
      <c r="E22" s="84">
        <v>7.8000000000000005E-3</v>
      </c>
      <c r="F22" s="69">
        <f t="shared" si="1"/>
        <v>7.7870577682377148E-3</v>
      </c>
      <c r="H22" s="45">
        <f t="shared" si="2"/>
        <v>5.6000000000000008E-3</v>
      </c>
      <c r="I22" s="39">
        <f t="shared" si="3"/>
        <v>5.6000000000000008E-3</v>
      </c>
      <c r="J22" s="39">
        <f t="shared" si="4"/>
        <v>8.799155735786067E-3</v>
      </c>
      <c r="K22" s="6" t="str">
        <f t="shared" si="5"/>
        <v xml:space="preserve"> </v>
      </c>
      <c r="L22" s="41"/>
      <c r="M22" s="45">
        <f t="shared" si="6"/>
        <v>2.5454545454545459</v>
      </c>
    </row>
    <row r="23" spans="1:13" x14ac:dyDescent="0.3">
      <c r="A23" s="66" t="s">
        <v>266</v>
      </c>
      <c r="B23" s="138">
        <v>1.5600000000000001E-2</v>
      </c>
      <c r="C23" s="94">
        <f t="shared" si="0"/>
        <v>1.0898257340946644E-2</v>
      </c>
      <c r="E23" s="84">
        <v>7.4999999999999997E-3</v>
      </c>
      <c r="F23" s="69">
        <f t="shared" si="1"/>
        <v>7.6369926606954103E-3</v>
      </c>
      <c r="H23" s="45">
        <f t="shared" si="2"/>
        <v>-8.1000000000000013E-3</v>
      </c>
      <c r="I23" s="39">
        <f t="shared" si="3"/>
        <v>8.1000000000000013E-3</v>
      </c>
      <c r="J23" s="39">
        <f t="shared" si="4"/>
        <v>1.3291550660541034E-2</v>
      </c>
      <c r="K23" s="6" t="str">
        <f t="shared" si="5"/>
        <v xml:space="preserve"> </v>
      </c>
      <c r="L23" s="41"/>
      <c r="M23" s="45">
        <f t="shared" si="6"/>
        <v>-0.51923076923076927</v>
      </c>
    </row>
    <row r="24" spans="1:13" x14ac:dyDescent="0.3">
      <c r="A24" s="66" t="s">
        <v>267</v>
      </c>
      <c r="B24" s="138">
        <v>1.1299999999999999E-2</v>
      </c>
      <c r="C24" s="94">
        <f t="shared" si="0"/>
        <v>9.2956646090753808E-3</v>
      </c>
      <c r="E24" s="84">
        <v>7.3000000000000001E-3</v>
      </c>
      <c r="F24" s="69">
        <f t="shared" si="1"/>
        <v>7.5352371462403707E-3</v>
      </c>
      <c r="H24" s="45">
        <f t="shared" si="2"/>
        <v>-3.9999999999999992E-3</v>
      </c>
      <c r="I24" s="39">
        <f t="shared" si="3"/>
        <v>3.9999999999999992E-3</v>
      </c>
      <c r="J24" s="39">
        <f t="shared" si="4"/>
        <v>1.1951592306664323E-2</v>
      </c>
      <c r="K24" s="6" t="str">
        <f t="shared" si="5"/>
        <v xml:space="preserve"> </v>
      </c>
      <c r="L24" s="41"/>
      <c r="M24" s="45">
        <f t="shared" si="6"/>
        <v>-0.35398230088495569</v>
      </c>
    </row>
    <row r="25" spans="1:13" x14ac:dyDescent="0.3">
      <c r="A25" s="66" t="s">
        <v>268</v>
      </c>
      <c r="B25" s="138">
        <v>2.0999999999999999E-3</v>
      </c>
      <c r="C25" s="94">
        <f t="shared" si="0"/>
        <v>4.0258919584337215E-3</v>
      </c>
      <c r="E25" s="84">
        <v>6.4000000000000003E-3</v>
      </c>
      <c r="F25" s="69">
        <f t="shared" si="1"/>
        <v>7.0586599810564124E-3</v>
      </c>
      <c r="H25" s="45">
        <f t="shared" si="2"/>
        <v>4.3E-3</v>
      </c>
      <c r="I25" s="39">
        <f t="shared" si="3"/>
        <v>4.3E-3</v>
      </c>
      <c r="J25" s="39">
        <f t="shared" si="4"/>
        <v>8.1160388662413208E-3</v>
      </c>
      <c r="K25" s="6" t="str">
        <f t="shared" si="5"/>
        <v xml:space="preserve"> </v>
      </c>
      <c r="L25" s="41"/>
      <c r="M25" s="45">
        <f t="shared" si="6"/>
        <v>2.0476190476190479</v>
      </c>
    </row>
    <row r="26" spans="1:13" x14ac:dyDescent="0.3">
      <c r="A26" s="66" t="s">
        <v>269</v>
      </c>
      <c r="B26" s="138" t="s">
        <v>59</v>
      </c>
      <c r="C26" s="94" t="s">
        <v>59</v>
      </c>
      <c r="E26" s="84">
        <v>5.5000000000000005E-3</v>
      </c>
      <c r="F26" s="69">
        <f t="shared" si="1"/>
        <v>6.5465158289010564E-3</v>
      </c>
      <c r="H26" s="38" t="s">
        <v>59</v>
      </c>
      <c r="I26" s="39" t="e">
        <f t="shared" si="3"/>
        <v>#VALUE!</v>
      </c>
      <c r="J26" s="39" t="e">
        <f t="shared" si="4"/>
        <v>#VALUE!</v>
      </c>
      <c r="K26" s="38" t="s">
        <v>59</v>
      </c>
      <c r="L26" s="41"/>
      <c r="M26" s="38" t="s">
        <v>59</v>
      </c>
    </row>
    <row r="27" spans="1:13" x14ac:dyDescent="0.3">
      <c r="A27" s="66" t="s">
        <v>270</v>
      </c>
      <c r="B27" s="138">
        <v>2.3999999999999998E-3</v>
      </c>
      <c r="C27" s="94">
        <f t="shared" si="0"/>
        <v>4.3032125523357074E-3</v>
      </c>
      <c r="E27" s="84">
        <v>5.1999999999999998E-3</v>
      </c>
      <c r="F27" s="69">
        <f t="shared" si="1"/>
        <v>6.366431108868518E-3</v>
      </c>
      <c r="H27" s="45">
        <f t="shared" si="2"/>
        <v>2.8E-3</v>
      </c>
      <c r="I27" s="39">
        <f t="shared" si="3"/>
        <v>2.8E-3</v>
      </c>
      <c r="J27" s="39">
        <f t="shared" si="4"/>
        <v>7.6749030010008819E-3</v>
      </c>
      <c r="K27" s="6" t="str">
        <f t="shared" si="5"/>
        <v xml:space="preserve"> </v>
      </c>
      <c r="L27" s="41"/>
      <c r="M27" s="45">
        <f t="shared" si="6"/>
        <v>1.1666666666666667</v>
      </c>
    </row>
    <row r="28" spans="1:13" x14ac:dyDescent="0.3">
      <c r="A28" s="66" t="s">
        <v>271</v>
      </c>
      <c r="B28" s="138">
        <v>1.1000000000000001E-2</v>
      </c>
      <c r="C28" s="94">
        <f t="shared" si="0"/>
        <v>9.172832124379672E-3</v>
      </c>
      <c r="E28" s="84">
        <v>5.0000000000000001E-3</v>
      </c>
      <c r="F28" s="69">
        <f t="shared" si="1"/>
        <v>6.2434268300922439E-3</v>
      </c>
      <c r="H28" s="45">
        <f t="shared" si="2"/>
        <v>-6.000000000000001E-3</v>
      </c>
      <c r="I28" s="39">
        <f t="shared" si="3"/>
        <v>6.000000000000001E-3</v>
      </c>
      <c r="J28" s="39">
        <f t="shared" si="4"/>
        <v>1.1082515303049101E-2</v>
      </c>
      <c r="K28" s="6" t="str">
        <f t="shared" si="5"/>
        <v xml:space="preserve"> </v>
      </c>
      <c r="L28" s="41"/>
      <c r="M28" s="45">
        <f t="shared" si="6"/>
        <v>-0.54545454545454553</v>
      </c>
    </row>
    <row r="29" spans="1:13" x14ac:dyDescent="0.3">
      <c r="A29" s="66" t="s">
        <v>272</v>
      </c>
      <c r="B29" s="138">
        <v>1.18E-2</v>
      </c>
      <c r="C29" s="94">
        <f t="shared" si="0"/>
        <v>9.496692708364559E-3</v>
      </c>
      <c r="E29" s="84">
        <v>3.4000000000000002E-3</v>
      </c>
      <c r="F29" s="69">
        <f t="shared" si="1"/>
        <v>5.1525994611456485E-3</v>
      </c>
      <c r="H29" s="45">
        <f t="shared" si="2"/>
        <v>-8.3999999999999995E-3</v>
      </c>
      <c r="I29" s="39">
        <f t="shared" si="3"/>
        <v>8.3999999999999995E-3</v>
      </c>
      <c r="J29" s="39">
        <f t="shared" si="4"/>
        <v>1.0791366892067281E-2</v>
      </c>
      <c r="K29" s="6" t="str">
        <f t="shared" si="5"/>
        <v xml:space="preserve"> </v>
      </c>
      <c r="L29" s="41"/>
      <c r="M29" s="45">
        <f t="shared" si="6"/>
        <v>-0.71186440677966101</v>
      </c>
    </row>
    <row r="30" spans="1:13" x14ac:dyDescent="0.3">
      <c r="A30" s="66" t="s">
        <v>273</v>
      </c>
      <c r="B30" s="138">
        <v>6.5000000000000006E-3</v>
      </c>
      <c r="C30" s="94">
        <f t="shared" si="0"/>
        <v>7.0672356235583914E-3</v>
      </c>
      <c r="E30" s="84">
        <v>3.0999999999999999E-3</v>
      </c>
      <c r="F30" s="69">
        <f t="shared" si="1"/>
        <v>4.9207707074628943E-3</v>
      </c>
      <c r="H30" s="45">
        <f t="shared" si="2"/>
        <v>-3.4000000000000007E-3</v>
      </c>
      <c r="I30" s="39">
        <f t="shared" si="3"/>
        <v>3.4000000000000007E-3</v>
      </c>
      <c r="J30" s="39">
        <f t="shared" si="4"/>
        <v>8.6011398238524817E-3</v>
      </c>
      <c r="K30" s="6" t="str">
        <f t="shared" si="5"/>
        <v xml:space="preserve"> </v>
      </c>
      <c r="L30" s="41"/>
      <c r="M30" s="45">
        <f t="shared" si="6"/>
        <v>-0.52307692307692311</v>
      </c>
    </row>
    <row r="31" spans="1:13" x14ac:dyDescent="0.3">
      <c r="A31" s="66" t="s">
        <v>274</v>
      </c>
      <c r="B31" s="138">
        <v>6.5000000000000006E-3</v>
      </c>
      <c r="C31" s="94">
        <f t="shared" si="0"/>
        <v>7.0672356235583914E-3</v>
      </c>
      <c r="E31" s="84">
        <v>2.8000000000000004E-3</v>
      </c>
      <c r="F31" s="69">
        <f t="shared" si="1"/>
        <v>4.6773151656153734E-3</v>
      </c>
      <c r="H31" s="45">
        <f t="shared" si="2"/>
        <v>-3.7000000000000002E-3</v>
      </c>
      <c r="I31" s="39">
        <f t="shared" si="3"/>
        <v>3.7000000000000002E-3</v>
      </c>
      <c r="J31" s="39">
        <f t="shared" si="4"/>
        <v>8.4645546569098069E-3</v>
      </c>
      <c r="K31" s="6" t="str">
        <f t="shared" si="5"/>
        <v xml:space="preserve"> </v>
      </c>
      <c r="L31" s="41"/>
      <c r="M31" s="45">
        <f t="shared" si="6"/>
        <v>-0.56923076923076921</v>
      </c>
    </row>
    <row r="32" spans="1:13" x14ac:dyDescent="0.3">
      <c r="A32" s="66" t="s">
        <v>275</v>
      </c>
      <c r="B32" s="138">
        <v>6.0999999999999995E-3</v>
      </c>
      <c r="C32" s="94">
        <f t="shared" si="0"/>
        <v>6.8477077940418286E-3</v>
      </c>
      <c r="E32" s="84">
        <v>0</v>
      </c>
      <c r="F32" s="69">
        <f t="shared" si="1"/>
        <v>0</v>
      </c>
      <c r="H32" s="45">
        <f t="shared" si="2"/>
        <v>-6.0999999999999995E-3</v>
      </c>
      <c r="I32" s="39">
        <f t="shared" ref="I32:I34" si="7">(((H32)^2)^0.5)</f>
        <v>6.0999999999999995E-3</v>
      </c>
      <c r="J32" s="39">
        <f t="shared" ref="J32:J34" si="8">(((((1-B32)*B32)/B$12)+(((1-E32)*E32)/E$12))^0.5)*(TINV(0.05,B$12+E$12-1))</f>
        <v>6.8394605180772915E-3</v>
      </c>
      <c r="K32" s="6" t="str">
        <f t="shared" si="5"/>
        <v xml:space="preserve"> </v>
      </c>
      <c r="L32" s="41"/>
      <c r="M32" s="45">
        <f t="shared" si="6"/>
        <v>-1</v>
      </c>
    </row>
    <row r="33" spans="1:13" x14ac:dyDescent="0.3">
      <c r="A33" s="66" t="s">
        <v>153</v>
      </c>
      <c r="B33" s="138">
        <v>5.2699999999999997E-2</v>
      </c>
      <c r="C33" s="94">
        <f t="shared" si="0"/>
        <v>1.9649795424698299E-2</v>
      </c>
      <c r="E33" s="84">
        <v>8.1500000000000003E-2</v>
      </c>
      <c r="F33" s="69">
        <f t="shared" si="1"/>
        <v>2.4218367691449569E-2</v>
      </c>
      <c r="H33" s="45">
        <f t="shared" si="2"/>
        <v>2.8800000000000006E-2</v>
      </c>
      <c r="I33" s="39">
        <f t="shared" si="7"/>
        <v>2.8800000000000006E-2</v>
      </c>
      <c r="J33" s="39">
        <f t="shared" si="8"/>
        <v>3.1149026479218276E-2</v>
      </c>
      <c r="K33" s="6" t="str">
        <f t="shared" si="5"/>
        <v xml:space="preserve"> </v>
      </c>
      <c r="L33" s="41"/>
      <c r="M33" s="45">
        <f t="shared" si="6"/>
        <v>0.54648956356736256</v>
      </c>
    </row>
    <row r="34" spans="1:13" x14ac:dyDescent="0.3">
      <c r="A34" s="66" t="s">
        <v>186</v>
      </c>
      <c r="B34" s="138">
        <v>7.9000000000000008E-3</v>
      </c>
      <c r="C34" s="94">
        <f t="shared" si="0"/>
        <v>7.785745931128657E-3</v>
      </c>
      <c r="E34" s="84">
        <v>3.3E-3</v>
      </c>
      <c r="F34" s="69">
        <f t="shared" si="1"/>
        <v>5.0765151066632418E-3</v>
      </c>
      <c r="H34" s="45">
        <f t="shared" si="2"/>
        <v>-4.6000000000000008E-3</v>
      </c>
      <c r="I34" s="39">
        <f t="shared" si="7"/>
        <v>4.6000000000000008E-3</v>
      </c>
      <c r="J34" s="39">
        <f t="shared" si="8"/>
        <v>9.2832699638884224E-3</v>
      </c>
      <c r="K34" s="6" t="str">
        <f t="shared" si="5"/>
        <v xml:space="preserve"> </v>
      </c>
      <c r="L34" s="41"/>
      <c r="M34" s="45">
        <f t="shared" si="6"/>
        <v>-0.58227848101265822</v>
      </c>
    </row>
    <row r="35" spans="1:13" x14ac:dyDescent="0.3">
      <c r="A35" s="66" t="s">
        <v>78</v>
      </c>
      <c r="B35" s="138">
        <v>0.59409999999999996</v>
      </c>
      <c r="C35" s="94">
        <f t="shared" si="0"/>
        <v>4.3186524887581804E-2</v>
      </c>
      <c r="E35" s="84">
        <v>0.5746</v>
      </c>
      <c r="F35" s="69">
        <f t="shared" si="1"/>
        <v>4.3763095905308087E-2</v>
      </c>
      <c r="H35" s="45">
        <f t="shared" si="2"/>
        <v>-1.9499999999999962E-2</v>
      </c>
      <c r="I35" s="39">
        <f t="shared" si="3"/>
        <v>1.9499999999999962E-2</v>
      </c>
      <c r="J35" s="39">
        <f t="shared" si="4"/>
        <v>6.140889158666954E-2</v>
      </c>
      <c r="K35" s="6" t="str">
        <f t="shared" si="5"/>
        <v xml:space="preserve"> </v>
      </c>
      <c r="L35" s="41"/>
      <c r="M35" s="45">
        <f t="shared" si="6"/>
        <v>-3.2822757111597309E-2</v>
      </c>
    </row>
    <row r="36" spans="1:13" x14ac:dyDescent="0.3">
      <c r="A36" s="70" t="s">
        <v>242</v>
      </c>
      <c r="B36" s="103">
        <v>4.7999999999999996E-3</v>
      </c>
      <c r="C36" s="96">
        <f t="shared" si="0"/>
        <v>6.0783367824644406E-3</v>
      </c>
      <c r="D36" s="73"/>
      <c r="E36" s="88">
        <v>1.41E-2</v>
      </c>
      <c r="F36" s="74">
        <f t="shared" si="1"/>
        <v>1.0436442230097528E-2</v>
      </c>
      <c r="G36" s="73"/>
      <c r="H36" s="49">
        <f t="shared" si="2"/>
        <v>9.2999999999999992E-3</v>
      </c>
      <c r="I36" s="50">
        <f t="shared" si="3"/>
        <v>9.2999999999999992E-3</v>
      </c>
      <c r="J36" s="50">
        <f t="shared" si="4"/>
        <v>1.2062621713137494E-2</v>
      </c>
      <c r="K36" s="7" t="str">
        <f t="shared" si="5"/>
        <v xml:space="preserve"> </v>
      </c>
      <c r="L36" s="51"/>
      <c r="M36" s="49">
        <f t="shared" si="6"/>
        <v>1.9375</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7"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276</v>
      </c>
    </row>
    <row r="4" spans="1:13" ht="18.75" x14ac:dyDescent="0.25">
      <c r="A4" s="61" t="s">
        <v>444</v>
      </c>
    </row>
    <row r="6" spans="1:13" ht="15" x14ac:dyDescent="0.25">
      <c r="A6" s="62" t="s">
        <v>277</v>
      </c>
    </row>
    <row r="7" spans="1:13" ht="27.75" customHeight="1" x14ac:dyDescent="0.25">
      <c r="A7" s="62" t="s">
        <v>248</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5" t="s">
        <v>59</v>
      </c>
      <c r="E11" s="65">
        <v>637</v>
      </c>
      <c r="I11" s="137"/>
      <c r="J11" s="137"/>
      <c r="L11" s="41"/>
      <c r="M11" s="41"/>
    </row>
    <row r="12" spans="1:13" x14ac:dyDescent="0.3">
      <c r="A12" s="63" t="s">
        <v>12</v>
      </c>
      <c r="B12" s="65" t="s">
        <v>59</v>
      </c>
      <c r="E12" s="65">
        <v>492.7</v>
      </c>
      <c r="I12" s="137"/>
      <c r="J12" s="137"/>
      <c r="L12" s="41"/>
      <c r="M12" s="41"/>
    </row>
    <row r="14" spans="1:13" x14ac:dyDescent="0.3">
      <c r="A14" s="66" t="s">
        <v>278</v>
      </c>
      <c r="B14" s="138" t="s">
        <v>59</v>
      </c>
      <c r="C14" s="94" t="s">
        <v>59</v>
      </c>
      <c r="E14" s="84">
        <v>0.74349999999999994</v>
      </c>
      <c r="F14" s="69">
        <f t="shared" ref="F14:F26" si="0">SQRT((E14*(1-E14))/$E$12)*TINV(0.05,$E$12)</f>
        <v>3.8655443020448176E-2</v>
      </c>
      <c r="H14" s="38" t="s">
        <v>59</v>
      </c>
      <c r="I14" s="39" t="e">
        <f t="shared" ref="I14:I26" si="1">(((H14)^2)^0.5)</f>
        <v>#VALUE!</v>
      </c>
      <c r="J14" s="39" t="e">
        <f t="shared" ref="J14:J26" si="2">(((((1-B14)*B14)/B$12)+(((1-E14)*E14)/E$12))^0.5)*(TINV(0.05,B$12+E$12-1))</f>
        <v>#VALUE!</v>
      </c>
      <c r="K14" s="38" t="s">
        <v>59</v>
      </c>
      <c r="L14" s="41"/>
      <c r="M14" s="38" t="s">
        <v>59</v>
      </c>
    </row>
    <row r="15" spans="1:13" x14ac:dyDescent="0.3">
      <c r="A15" s="66" t="s">
        <v>279</v>
      </c>
      <c r="B15" s="138" t="s">
        <v>59</v>
      </c>
      <c r="C15" s="94" t="s">
        <v>59</v>
      </c>
      <c r="E15" s="84">
        <v>0.67409999999999992</v>
      </c>
      <c r="F15" s="69">
        <f t="shared" si="0"/>
        <v>4.1488795597688366E-2</v>
      </c>
      <c r="H15" s="38" t="s">
        <v>59</v>
      </c>
      <c r="I15" s="39" t="e">
        <f t="shared" si="1"/>
        <v>#VALUE!</v>
      </c>
      <c r="J15" s="39" t="e">
        <f t="shared" si="2"/>
        <v>#VALUE!</v>
      </c>
      <c r="K15" s="38" t="s">
        <v>59</v>
      </c>
      <c r="L15" s="41"/>
      <c r="M15" s="38" t="s">
        <v>59</v>
      </c>
    </row>
    <row r="16" spans="1:13" x14ac:dyDescent="0.3">
      <c r="A16" s="66" t="s">
        <v>280</v>
      </c>
      <c r="B16" s="138" t="s">
        <v>59</v>
      </c>
      <c r="C16" s="94" t="s">
        <v>59</v>
      </c>
      <c r="E16" s="84">
        <v>0.67390000000000005</v>
      </c>
      <c r="F16" s="69">
        <f t="shared" si="0"/>
        <v>4.1495367135191419E-2</v>
      </c>
      <c r="H16" s="38" t="s">
        <v>59</v>
      </c>
      <c r="I16" s="39" t="e">
        <f t="shared" si="1"/>
        <v>#VALUE!</v>
      </c>
      <c r="J16" s="39" t="e">
        <f t="shared" si="2"/>
        <v>#VALUE!</v>
      </c>
      <c r="K16" s="38" t="s">
        <v>59</v>
      </c>
      <c r="L16" s="41"/>
      <c r="M16" s="38" t="s">
        <v>59</v>
      </c>
    </row>
    <row r="17" spans="1:13" x14ac:dyDescent="0.3">
      <c r="A17" s="66" t="s">
        <v>281</v>
      </c>
      <c r="B17" s="138" t="s">
        <v>59</v>
      </c>
      <c r="C17" s="94" t="s">
        <v>59</v>
      </c>
      <c r="E17" s="84">
        <v>0.64049999999999996</v>
      </c>
      <c r="F17" s="69">
        <f t="shared" si="0"/>
        <v>4.2475206430089153E-2</v>
      </c>
      <c r="H17" s="38" t="s">
        <v>59</v>
      </c>
      <c r="I17" s="39" t="e">
        <f t="shared" si="1"/>
        <v>#VALUE!</v>
      </c>
      <c r="J17" s="39" t="e">
        <f t="shared" si="2"/>
        <v>#VALUE!</v>
      </c>
      <c r="K17" s="38" t="s">
        <v>59</v>
      </c>
      <c r="L17" s="41"/>
      <c r="M17" s="38" t="s">
        <v>59</v>
      </c>
    </row>
    <row r="18" spans="1:13" x14ac:dyDescent="0.3">
      <c r="A18" s="66" t="s">
        <v>282</v>
      </c>
      <c r="B18" s="138" t="s">
        <v>59</v>
      </c>
      <c r="C18" s="94" t="s">
        <v>59</v>
      </c>
      <c r="E18" s="84">
        <v>0.58950000000000002</v>
      </c>
      <c r="F18" s="69">
        <f t="shared" si="0"/>
        <v>4.3543663912929458E-2</v>
      </c>
      <c r="H18" s="38" t="s">
        <v>59</v>
      </c>
      <c r="I18" s="39" t="e">
        <f t="shared" si="1"/>
        <v>#VALUE!</v>
      </c>
      <c r="J18" s="39" t="e">
        <f t="shared" si="2"/>
        <v>#VALUE!</v>
      </c>
      <c r="K18" s="38" t="s">
        <v>59</v>
      </c>
      <c r="L18" s="41"/>
      <c r="M18" s="38" t="s">
        <v>59</v>
      </c>
    </row>
    <row r="19" spans="1:13" x14ac:dyDescent="0.3">
      <c r="A19" s="66" t="s">
        <v>283</v>
      </c>
      <c r="B19" s="138" t="s">
        <v>59</v>
      </c>
      <c r="C19" s="94" t="s">
        <v>59</v>
      </c>
      <c r="E19" s="84">
        <v>0.53869999999999996</v>
      </c>
      <c r="F19" s="69">
        <f t="shared" si="0"/>
        <v>4.4125709235928935E-2</v>
      </c>
      <c r="H19" s="38" t="s">
        <v>59</v>
      </c>
      <c r="I19" s="39" t="e">
        <f t="shared" si="1"/>
        <v>#VALUE!</v>
      </c>
      <c r="J19" s="39" t="e">
        <f t="shared" si="2"/>
        <v>#VALUE!</v>
      </c>
      <c r="K19" s="38" t="s">
        <v>59</v>
      </c>
      <c r="L19" s="41"/>
      <c r="M19" s="38" t="s">
        <v>59</v>
      </c>
    </row>
    <row r="20" spans="1:13" x14ac:dyDescent="0.3">
      <c r="A20" s="66" t="s">
        <v>284</v>
      </c>
      <c r="B20" s="138" t="s">
        <v>59</v>
      </c>
      <c r="C20" s="94" t="s">
        <v>59</v>
      </c>
      <c r="E20" s="84">
        <v>0.52959999999999996</v>
      </c>
      <c r="F20" s="69">
        <f t="shared" si="0"/>
        <v>4.4180856258504667E-2</v>
      </c>
      <c r="H20" s="38" t="s">
        <v>59</v>
      </c>
      <c r="I20" s="39" t="e">
        <f t="shared" si="1"/>
        <v>#VALUE!</v>
      </c>
      <c r="J20" s="39" t="e">
        <f t="shared" si="2"/>
        <v>#VALUE!</v>
      </c>
      <c r="K20" s="38" t="s">
        <v>59</v>
      </c>
      <c r="L20" s="41"/>
      <c r="M20" s="38" t="s">
        <v>59</v>
      </c>
    </row>
    <row r="21" spans="1:13" x14ac:dyDescent="0.3">
      <c r="A21" s="66" t="s">
        <v>285</v>
      </c>
      <c r="B21" s="138" t="s">
        <v>59</v>
      </c>
      <c r="C21" s="94" t="s">
        <v>59</v>
      </c>
      <c r="E21" s="84">
        <v>0.50360000000000005</v>
      </c>
      <c r="F21" s="69">
        <f t="shared" si="0"/>
        <v>4.425733215231914E-2</v>
      </c>
      <c r="H21" s="38" t="s">
        <v>59</v>
      </c>
      <c r="I21" s="39" t="e">
        <f t="shared" si="1"/>
        <v>#VALUE!</v>
      </c>
      <c r="J21" s="39" t="e">
        <f t="shared" si="2"/>
        <v>#VALUE!</v>
      </c>
      <c r="K21" s="38" t="s">
        <v>59</v>
      </c>
      <c r="L21" s="41"/>
      <c r="M21" s="38" t="s">
        <v>59</v>
      </c>
    </row>
    <row r="22" spans="1:13" x14ac:dyDescent="0.3">
      <c r="A22" s="66" t="s">
        <v>286</v>
      </c>
      <c r="B22" s="138" t="s">
        <v>59</v>
      </c>
      <c r="C22" s="94" t="s">
        <v>59</v>
      </c>
      <c r="E22" s="84">
        <v>0.47939999999999999</v>
      </c>
      <c r="F22" s="69">
        <f t="shared" si="0"/>
        <v>4.4220900336578405E-2</v>
      </c>
      <c r="H22" s="38" t="s">
        <v>59</v>
      </c>
      <c r="I22" s="39" t="e">
        <f t="shared" si="1"/>
        <v>#VALUE!</v>
      </c>
      <c r="J22" s="39" t="e">
        <f t="shared" si="2"/>
        <v>#VALUE!</v>
      </c>
      <c r="K22" s="38" t="s">
        <v>59</v>
      </c>
      <c r="L22" s="41"/>
      <c r="M22" s="38" t="s">
        <v>59</v>
      </c>
    </row>
    <row r="23" spans="1:13" x14ac:dyDescent="0.3">
      <c r="A23" s="66" t="s">
        <v>287</v>
      </c>
      <c r="B23" s="138" t="s">
        <v>59</v>
      </c>
      <c r="C23" s="94" t="s">
        <v>59</v>
      </c>
      <c r="E23" s="84">
        <v>0.44979999999999998</v>
      </c>
      <c r="F23" s="69">
        <f t="shared" si="0"/>
        <v>4.4034848083258388E-2</v>
      </c>
      <c r="H23" s="38" t="s">
        <v>59</v>
      </c>
      <c r="I23" s="39" t="e">
        <f t="shared" si="1"/>
        <v>#VALUE!</v>
      </c>
      <c r="J23" s="39" t="e">
        <f t="shared" si="2"/>
        <v>#VALUE!</v>
      </c>
      <c r="K23" s="38" t="s">
        <v>59</v>
      </c>
      <c r="L23" s="41"/>
      <c r="M23" s="38" t="s">
        <v>59</v>
      </c>
    </row>
    <row r="24" spans="1:13" x14ac:dyDescent="0.3">
      <c r="A24" s="66" t="s">
        <v>288</v>
      </c>
      <c r="B24" s="138" t="s">
        <v>59</v>
      </c>
      <c r="C24" s="94" t="s">
        <v>59</v>
      </c>
      <c r="E24" s="84">
        <v>0.42100000000000004</v>
      </c>
      <c r="F24" s="69">
        <f t="shared" si="0"/>
        <v>4.370255354692041E-2</v>
      </c>
      <c r="H24" s="38" t="s">
        <v>59</v>
      </c>
      <c r="I24" s="39" t="e">
        <f t="shared" si="1"/>
        <v>#VALUE!</v>
      </c>
      <c r="J24" s="39" t="e">
        <f t="shared" si="2"/>
        <v>#VALUE!</v>
      </c>
      <c r="K24" s="38" t="s">
        <v>59</v>
      </c>
      <c r="L24" s="41"/>
      <c r="M24" s="38" t="s">
        <v>59</v>
      </c>
    </row>
    <row r="25" spans="1:13" x14ac:dyDescent="0.3">
      <c r="A25" s="66" t="s">
        <v>289</v>
      </c>
      <c r="B25" s="138" t="s">
        <v>59</v>
      </c>
      <c r="C25" s="94" t="s">
        <v>59</v>
      </c>
      <c r="E25" s="84">
        <v>5.7500000000000002E-2</v>
      </c>
      <c r="F25" s="69">
        <f t="shared" si="0"/>
        <v>2.0606350642396548E-2</v>
      </c>
      <c r="H25" s="38" t="s">
        <v>59</v>
      </c>
      <c r="I25" s="39" t="e">
        <f t="shared" si="1"/>
        <v>#VALUE!</v>
      </c>
      <c r="J25" s="39" t="e">
        <f t="shared" si="2"/>
        <v>#VALUE!</v>
      </c>
      <c r="K25" s="38" t="s">
        <v>59</v>
      </c>
      <c r="L25" s="41"/>
      <c r="M25" s="38" t="s">
        <v>59</v>
      </c>
    </row>
    <row r="26" spans="1:13" x14ac:dyDescent="0.3">
      <c r="A26" s="70" t="s">
        <v>290</v>
      </c>
      <c r="B26" s="103" t="s">
        <v>59</v>
      </c>
      <c r="C26" s="96" t="s">
        <v>59</v>
      </c>
      <c r="D26" s="73"/>
      <c r="E26" s="88">
        <v>6.0999999999999999E-2</v>
      </c>
      <c r="F26" s="74">
        <f t="shared" si="0"/>
        <v>2.1184791666609862E-2</v>
      </c>
      <c r="G26" s="73"/>
      <c r="H26" s="104" t="s">
        <v>59</v>
      </c>
      <c r="I26" s="50" t="e">
        <f t="shared" si="1"/>
        <v>#VALUE!</v>
      </c>
      <c r="J26" s="50" t="e">
        <f t="shared" si="2"/>
        <v>#VALUE!</v>
      </c>
      <c r="K26" s="104" t="s">
        <v>59</v>
      </c>
      <c r="L26" s="51"/>
      <c r="M26" s="104" t="s">
        <v>59</v>
      </c>
    </row>
    <row r="28" spans="1:13" x14ac:dyDescent="0.3">
      <c r="A28" s="77" t="s">
        <v>52</v>
      </c>
      <c r="B28" s="78"/>
      <c r="C28" s="98"/>
      <c r="D28" s="80"/>
      <c r="E28" s="81"/>
      <c r="F28" s="105"/>
      <c r="G28" s="83"/>
      <c r="H28" s="83"/>
      <c r="I28" s="83"/>
      <c r="J28" s="83"/>
      <c r="K28" s="139"/>
      <c r="L28" s="83"/>
      <c r="M28" s="83"/>
    </row>
    <row r="30" spans="1:13" x14ac:dyDescent="0.3">
      <c r="A30" s="62" t="s">
        <v>277</v>
      </c>
    </row>
    <row r="31" spans="1:13" ht="27" customHeight="1" x14ac:dyDescent="0.3">
      <c r="A31" s="62" t="s">
        <v>521</v>
      </c>
    </row>
    <row r="33" spans="1:13" ht="48" x14ac:dyDescent="0.3">
      <c r="A33" s="20"/>
      <c r="B33" s="21"/>
      <c r="C33" s="22"/>
      <c r="D33" s="22"/>
      <c r="E33" s="23"/>
      <c r="F33" s="27"/>
      <c r="G33" s="24"/>
      <c r="H33" s="25" t="s">
        <v>6</v>
      </c>
      <c r="I33" s="26" t="s">
        <v>19</v>
      </c>
      <c r="J33" s="26" t="s">
        <v>20</v>
      </c>
      <c r="K33" s="25" t="s">
        <v>7</v>
      </c>
      <c r="L33" s="25"/>
      <c r="M33" s="5" t="s">
        <v>8</v>
      </c>
    </row>
    <row r="34" spans="1:13" ht="39.75" customHeight="1" x14ac:dyDescent="0.3">
      <c r="A34" s="30"/>
      <c r="B34" s="31" t="s">
        <v>62</v>
      </c>
      <c r="C34" s="32" t="s">
        <v>9</v>
      </c>
      <c r="D34" s="32"/>
      <c r="E34" s="31" t="s">
        <v>63</v>
      </c>
      <c r="F34" s="35" t="s">
        <v>9</v>
      </c>
      <c r="G34" s="33"/>
      <c r="H34" s="33" t="s">
        <v>10</v>
      </c>
      <c r="I34" s="34"/>
      <c r="J34" s="34"/>
      <c r="K34" s="33" t="s">
        <v>10</v>
      </c>
      <c r="L34" s="33"/>
      <c r="M34" s="33" t="s">
        <v>10</v>
      </c>
    </row>
    <row r="35" spans="1:13" x14ac:dyDescent="0.3">
      <c r="A35" s="63" t="s">
        <v>11</v>
      </c>
      <c r="B35" s="65" t="s">
        <v>59</v>
      </c>
      <c r="C35" s="59"/>
      <c r="E35" s="65">
        <v>238</v>
      </c>
    </row>
    <row r="36" spans="1:13" x14ac:dyDescent="0.3">
      <c r="A36" s="63" t="s">
        <v>12</v>
      </c>
      <c r="B36" s="65" t="s">
        <v>59</v>
      </c>
      <c r="C36" s="59"/>
      <c r="E36" s="65">
        <v>225.5</v>
      </c>
    </row>
    <row r="38" spans="1:13" x14ac:dyDescent="0.3">
      <c r="A38" s="66" t="s">
        <v>278</v>
      </c>
      <c r="B38" s="138" t="s">
        <v>59</v>
      </c>
      <c r="C38" s="94" t="s">
        <v>59</v>
      </c>
      <c r="E38" s="84">
        <v>0.74540000000000006</v>
      </c>
      <c r="F38" s="69">
        <f>SQRT((E38*(1-E38))/$E$36)*TINV(0.05,$E$36)</f>
        <v>5.716642462117618E-2</v>
      </c>
      <c r="H38" s="38" t="s">
        <v>59</v>
      </c>
      <c r="I38" s="39" t="e">
        <f t="shared" ref="I38:I50" si="3">(((H38)^2)^0.5)</f>
        <v>#VALUE!</v>
      </c>
      <c r="J38" s="39" t="e">
        <f t="shared" ref="J38:J50" si="4">(((((1-B38)*B38)/B$12)+(((1-E38)*E38)/E$12))^0.5)*(TINV(0.05,B$12+E$12-1))</f>
        <v>#VALUE!</v>
      </c>
      <c r="K38" s="38" t="s">
        <v>59</v>
      </c>
      <c r="L38" s="41"/>
      <c r="M38" s="38" t="s">
        <v>59</v>
      </c>
    </row>
    <row r="39" spans="1:13" x14ac:dyDescent="0.3">
      <c r="A39" s="66" t="s">
        <v>279</v>
      </c>
      <c r="B39" s="138" t="s">
        <v>59</v>
      </c>
      <c r="C39" s="94" t="s">
        <v>59</v>
      </c>
      <c r="E39" s="84">
        <v>0.65870000000000006</v>
      </c>
      <c r="F39" s="69">
        <f t="shared" ref="F39:F48" si="5">SQRT((E39*(1-E39))/$E$36)*TINV(0.05,$E$36)</f>
        <v>6.2219871927911702E-2</v>
      </c>
      <c r="H39" s="38" t="s">
        <v>59</v>
      </c>
      <c r="I39" s="39" t="e">
        <f t="shared" si="3"/>
        <v>#VALUE!</v>
      </c>
      <c r="J39" s="39" t="e">
        <f t="shared" si="4"/>
        <v>#VALUE!</v>
      </c>
      <c r="K39" s="38" t="s">
        <v>59</v>
      </c>
      <c r="L39" s="41"/>
      <c r="M39" s="38" t="s">
        <v>59</v>
      </c>
    </row>
    <row r="40" spans="1:13" x14ac:dyDescent="0.3">
      <c r="A40" s="66" t="s">
        <v>280</v>
      </c>
      <c r="B40" s="138" t="s">
        <v>59</v>
      </c>
      <c r="C40" s="94" t="s">
        <v>59</v>
      </c>
      <c r="E40" s="84">
        <v>0.65590000000000004</v>
      </c>
      <c r="F40" s="69">
        <f t="shared" si="5"/>
        <v>6.2341649446279145E-2</v>
      </c>
      <c r="H40" s="38" t="s">
        <v>59</v>
      </c>
      <c r="I40" s="39" t="e">
        <f t="shared" si="3"/>
        <v>#VALUE!</v>
      </c>
      <c r="J40" s="39" t="e">
        <f t="shared" si="4"/>
        <v>#VALUE!</v>
      </c>
      <c r="K40" s="38" t="s">
        <v>59</v>
      </c>
      <c r="L40" s="41"/>
      <c r="M40" s="38" t="s">
        <v>59</v>
      </c>
    </row>
    <row r="41" spans="1:13" x14ac:dyDescent="0.3">
      <c r="A41" s="66" t="s">
        <v>281</v>
      </c>
      <c r="B41" s="138" t="s">
        <v>59</v>
      </c>
      <c r="C41" s="94" t="s">
        <v>59</v>
      </c>
      <c r="E41" s="84">
        <v>0.61340000000000006</v>
      </c>
      <c r="F41" s="69">
        <f t="shared" si="5"/>
        <v>6.3902808796229629E-2</v>
      </c>
      <c r="H41" s="38" t="s">
        <v>59</v>
      </c>
      <c r="I41" s="39" t="e">
        <f t="shared" si="3"/>
        <v>#VALUE!</v>
      </c>
      <c r="J41" s="39" t="e">
        <f t="shared" si="4"/>
        <v>#VALUE!</v>
      </c>
      <c r="K41" s="38" t="s">
        <v>59</v>
      </c>
      <c r="L41" s="41"/>
      <c r="M41" s="38" t="s">
        <v>59</v>
      </c>
    </row>
    <row r="42" spans="1:13" x14ac:dyDescent="0.3">
      <c r="A42" s="66" t="s">
        <v>282</v>
      </c>
      <c r="B42" s="138" t="s">
        <v>59</v>
      </c>
      <c r="C42" s="94" t="s">
        <v>59</v>
      </c>
      <c r="E42" s="84">
        <v>0.53100000000000003</v>
      </c>
      <c r="F42" s="69">
        <f t="shared" si="5"/>
        <v>6.5486355119717454E-2</v>
      </c>
      <c r="H42" s="38" t="s">
        <v>59</v>
      </c>
      <c r="I42" s="39" t="e">
        <f t="shared" si="3"/>
        <v>#VALUE!</v>
      </c>
      <c r="J42" s="39" t="e">
        <f t="shared" si="4"/>
        <v>#VALUE!</v>
      </c>
      <c r="K42" s="38" t="s">
        <v>59</v>
      </c>
      <c r="L42" s="41"/>
      <c r="M42" s="38" t="s">
        <v>59</v>
      </c>
    </row>
    <row r="43" spans="1:13" x14ac:dyDescent="0.3">
      <c r="A43" s="66" t="s">
        <v>283</v>
      </c>
      <c r="B43" s="138" t="s">
        <v>59</v>
      </c>
      <c r="C43" s="94" t="s">
        <v>59</v>
      </c>
      <c r="E43" s="84">
        <v>0.54059999999999997</v>
      </c>
      <c r="F43" s="69">
        <f t="shared" si="5"/>
        <v>6.5395919880027992E-2</v>
      </c>
      <c r="H43" s="38" t="s">
        <v>59</v>
      </c>
      <c r="I43" s="39" t="e">
        <f t="shared" si="3"/>
        <v>#VALUE!</v>
      </c>
      <c r="J43" s="39" t="e">
        <f t="shared" si="4"/>
        <v>#VALUE!</v>
      </c>
      <c r="K43" s="38" t="s">
        <v>59</v>
      </c>
      <c r="L43" s="41"/>
      <c r="M43" s="38" t="s">
        <v>59</v>
      </c>
    </row>
    <row r="44" spans="1:13" x14ac:dyDescent="0.3">
      <c r="A44" s="66" t="s">
        <v>284</v>
      </c>
      <c r="B44" s="138" t="s">
        <v>59</v>
      </c>
      <c r="C44" s="94" t="s">
        <v>59</v>
      </c>
      <c r="E44" s="84">
        <v>0.5171</v>
      </c>
      <c r="F44" s="69">
        <f t="shared" si="5"/>
        <v>6.5574201150588304E-2</v>
      </c>
      <c r="H44" s="38" t="s">
        <v>59</v>
      </c>
      <c r="I44" s="39" t="e">
        <f t="shared" si="3"/>
        <v>#VALUE!</v>
      </c>
      <c r="J44" s="39" t="e">
        <f t="shared" si="4"/>
        <v>#VALUE!</v>
      </c>
      <c r="K44" s="38" t="s">
        <v>59</v>
      </c>
      <c r="L44" s="41"/>
      <c r="M44" s="38" t="s">
        <v>59</v>
      </c>
    </row>
    <row r="45" spans="1:13" x14ac:dyDescent="0.3">
      <c r="A45" s="66" t="s">
        <v>285</v>
      </c>
      <c r="B45" s="138" t="s">
        <v>59</v>
      </c>
      <c r="C45" s="94" t="s">
        <v>59</v>
      </c>
      <c r="E45" s="84">
        <v>0.45439999999999997</v>
      </c>
      <c r="F45" s="69">
        <f t="shared" si="5"/>
        <v>6.5339149808505331E-2</v>
      </c>
      <c r="H45" s="38" t="s">
        <v>59</v>
      </c>
      <c r="I45" s="39" t="e">
        <f t="shared" si="3"/>
        <v>#VALUE!</v>
      </c>
      <c r="J45" s="39" t="e">
        <f t="shared" si="4"/>
        <v>#VALUE!</v>
      </c>
      <c r="K45" s="38" t="s">
        <v>59</v>
      </c>
      <c r="L45" s="41"/>
      <c r="M45" s="38" t="s">
        <v>59</v>
      </c>
    </row>
    <row r="46" spans="1:13" x14ac:dyDescent="0.3">
      <c r="A46" s="66" t="s">
        <v>286</v>
      </c>
      <c r="B46" s="138" t="s">
        <v>59</v>
      </c>
      <c r="C46" s="94" t="s">
        <v>59</v>
      </c>
      <c r="E46" s="84">
        <v>0.48369999999999996</v>
      </c>
      <c r="F46" s="69">
        <f t="shared" si="5"/>
        <v>6.5577709445600818E-2</v>
      </c>
      <c r="H46" s="38" t="s">
        <v>59</v>
      </c>
      <c r="I46" s="39" t="e">
        <f t="shared" si="3"/>
        <v>#VALUE!</v>
      </c>
      <c r="J46" s="39" t="e">
        <f t="shared" si="4"/>
        <v>#VALUE!</v>
      </c>
      <c r="K46" s="38" t="s">
        <v>59</v>
      </c>
      <c r="L46" s="41"/>
      <c r="M46" s="38" t="s">
        <v>59</v>
      </c>
    </row>
    <row r="47" spans="1:13" x14ac:dyDescent="0.3">
      <c r="A47" s="66" t="s">
        <v>287</v>
      </c>
      <c r="B47" s="138" t="s">
        <v>59</v>
      </c>
      <c r="C47" s="94" t="s">
        <v>59</v>
      </c>
      <c r="E47" s="84">
        <v>0.47259999999999996</v>
      </c>
      <c r="F47" s="69">
        <f t="shared" si="5"/>
        <v>6.5513991246596334E-2</v>
      </c>
      <c r="H47" s="38" t="s">
        <v>59</v>
      </c>
      <c r="I47" s="39" t="e">
        <f t="shared" si="3"/>
        <v>#VALUE!</v>
      </c>
      <c r="J47" s="39" t="e">
        <f t="shared" si="4"/>
        <v>#VALUE!</v>
      </c>
      <c r="K47" s="38" t="s">
        <v>59</v>
      </c>
      <c r="L47" s="41"/>
      <c r="M47" s="38" t="s">
        <v>59</v>
      </c>
    </row>
    <row r="48" spans="1:13" x14ac:dyDescent="0.3">
      <c r="A48" s="66" t="s">
        <v>288</v>
      </c>
      <c r="B48" s="138" t="s">
        <v>59</v>
      </c>
      <c r="C48" s="94" t="s">
        <v>59</v>
      </c>
      <c r="E48" s="84">
        <v>0.39579999999999999</v>
      </c>
      <c r="F48" s="69">
        <f t="shared" si="5"/>
        <v>6.4171973040352187E-2</v>
      </c>
      <c r="H48" s="38" t="s">
        <v>59</v>
      </c>
      <c r="I48" s="39" t="e">
        <f t="shared" si="3"/>
        <v>#VALUE!</v>
      </c>
      <c r="J48" s="39" t="e">
        <f t="shared" si="4"/>
        <v>#VALUE!</v>
      </c>
      <c r="K48" s="38" t="s">
        <v>59</v>
      </c>
      <c r="L48" s="41"/>
      <c r="M48" s="38" t="s">
        <v>59</v>
      </c>
    </row>
    <row r="49" spans="1:13" x14ac:dyDescent="0.3">
      <c r="A49" s="66" t="s">
        <v>289</v>
      </c>
      <c r="B49" s="138" t="s">
        <v>59</v>
      </c>
      <c r="C49" s="94" t="s">
        <v>59</v>
      </c>
      <c r="E49" s="84">
        <v>8.0500000000000002E-2</v>
      </c>
      <c r="F49" s="69">
        <f t="shared" ref="F49" si="6">SQRT((E49*(1-E49))/$E$36)*TINV(0.05,$E$36)</f>
        <v>3.5701868328477486E-2</v>
      </c>
      <c r="H49" s="38" t="s">
        <v>59</v>
      </c>
      <c r="I49" s="39" t="e">
        <f t="shared" si="3"/>
        <v>#VALUE!</v>
      </c>
      <c r="J49" s="39" t="e">
        <f t="shared" si="4"/>
        <v>#VALUE!</v>
      </c>
      <c r="K49" s="38" t="s">
        <v>59</v>
      </c>
      <c r="L49" s="41"/>
      <c r="M49" s="38" t="s">
        <v>59</v>
      </c>
    </row>
    <row r="50" spans="1:13" x14ac:dyDescent="0.3">
      <c r="A50" s="70" t="s">
        <v>290</v>
      </c>
      <c r="B50" s="103" t="s">
        <v>59</v>
      </c>
      <c r="C50" s="96" t="s">
        <v>59</v>
      </c>
      <c r="D50" s="73"/>
      <c r="E50" s="88">
        <v>6.4100000000000004E-2</v>
      </c>
      <c r="F50" s="74">
        <f>SQRT((E50*(1-E50))/$E$36)*TINV(0.05,$E$36)</f>
        <v>3.2141110313101622E-2</v>
      </c>
      <c r="G50" s="73"/>
      <c r="H50" s="104" t="s">
        <v>59</v>
      </c>
      <c r="I50" s="50" t="e">
        <f t="shared" si="3"/>
        <v>#VALUE!</v>
      </c>
      <c r="J50" s="50" t="e">
        <f t="shared" si="4"/>
        <v>#VALUE!</v>
      </c>
      <c r="K50" s="104" t="s">
        <v>59</v>
      </c>
      <c r="L50" s="51"/>
      <c r="M50" s="104" t="s">
        <v>59</v>
      </c>
    </row>
    <row r="52" spans="1:13" x14ac:dyDescent="0.3">
      <c r="A52" s="62" t="s">
        <v>277</v>
      </c>
    </row>
    <row r="53" spans="1:13" ht="31.5" customHeight="1" x14ac:dyDescent="0.3">
      <c r="A53" s="62" t="s">
        <v>522</v>
      </c>
    </row>
    <row r="55" spans="1:13" ht="48" x14ac:dyDescent="0.3">
      <c r="A55" s="20"/>
      <c r="B55" s="21"/>
      <c r="C55" s="22"/>
      <c r="D55" s="22"/>
      <c r="E55" s="23"/>
      <c r="F55" s="27"/>
      <c r="G55" s="24"/>
      <c r="H55" s="25" t="s">
        <v>6</v>
      </c>
      <c r="I55" s="26" t="s">
        <v>19</v>
      </c>
      <c r="J55" s="26" t="s">
        <v>20</v>
      </c>
      <c r="K55" s="25" t="s">
        <v>7</v>
      </c>
      <c r="L55" s="25"/>
      <c r="M55" s="5" t="s">
        <v>8</v>
      </c>
    </row>
    <row r="56" spans="1:13" ht="40.5" customHeight="1" x14ac:dyDescent="0.3">
      <c r="A56" s="30"/>
      <c r="B56" s="31" t="s">
        <v>62</v>
      </c>
      <c r="C56" s="32" t="s">
        <v>9</v>
      </c>
      <c r="D56" s="32"/>
      <c r="E56" s="31" t="s">
        <v>63</v>
      </c>
      <c r="F56" s="35" t="s">
        <v>9</v>
      </c>
      <c r="G56" s="33"/>
      <c r="H56" s="33" t="s">
        <v>10</v>
      </c>
      <c r="I56" s="34"/>
      <c r="J56" s="34"/>
      <c r="K56" s="33" t="s">
        <v>10</v>
      </c>
      <c r="L56" s="33"/>
      <c r="M56" s="33" t="s">
        <v>10</v>
      </c>
    </row>
    <row r="57" spans="1:13" x14ac:dyDescent="0.3">
      <c r="A57" s="63" t="s">
        <v>11</v>
      </c>
      <c r="B57" s="65" t="s">
        <v>59</v>
      </c>
      <c r="C57" s="59"/>
      <c r="E57" s="65">
        <v>256</v>
      </c>
    </row>
    <row r="58" spans="1:13" x14ac:dyDescent="0.3">
      <c r="A58" s="63" t="s">
        <v>12</v>
      </c>
      <c r="B58" s="65" t="s">
        <v>59</v>
      </c>
      <c r="C58" s="59"/>
      <c r="E58" s="65">
        <v>230.9</v>
      </c>
    </row>
    <row r="60" spans="1:13" x14ac:dyDescent="0.3">
      <c r="A60" s="66" t="s">
        <v>278</v>
      </c>
      <c r="B60" s="138" t="s">
        <v>59</v>
      </c>
      <c r="C60" s="94" t="s">
        <v>59</v>
      </c>
      <c r="E60" s="84">
        <v>0.74750000000000005</v>
      </c>
      <c r="F60" s="69">
        <f>SQRT((E60*(1-E60))/$E$58)*TINV(0.05,$E$58)</f>
        <v>5.6333104279929373E-2</v>
      </c>
      <c r="H60" s="38" t="s">
        <v>59</v>
      </c>
      <c r="I60" s="39" t="e">
        <f t="shared" ref="I60:I72" si="7">(((H60)^2)^0.5)</f>
        <v>#VALUE!</v>
      </c>
      <c r="J60" s="39" t="e">
        <f t="shared" ref="J60:J72" si="8">(((((1-B60)*B60)/B$12)+(((1-E60)*E60)/E$12))^0.5)*(TINV(0.05,B$12+E$12-1))</f>
        <v>#VALUE!</v>
      </c>
      <c r="K60" s="38" t="s">
        <v>59</v>
      </c>
      <c r="L60" s="41"/>
      <c r="M60" s="38" t="s">
        <v>59</v>
      </c>
    </row>
    <row r="61" spans="1:13" x14ac:dyDescent="0.3">
      <c r="A61" s="66" t="s">
        <v>279</v>
      </c>
      <c r="B61" s="138" t="s">
        <v>59</v>
      </c>
      <c r="C61" s="94" t="s">
        <v>59</v>
      </c>
      <c r="E61" s="84">
        <v>0.68629999999999991</v>
      </c>
      <c r="F61" s="69">
        <f t="shared" ref="F61:F70" si="9">SQRT((E61*(1-E61))/$E$58)*TINV(0.05,$E$58)</f>
        <v>6.0164685812289308E-2</v>
      </c>
      <c r="H61" s="38" t="s">
        <v>59</v>
      </c>
      <c r="I61" s="39" t="e">
        <f t="shared" si="7"/>
        <v>#VALUE!</v>
      </c>
      <c r="J61" s="39" t="e">
        <f t="shared" si="8"/>
        <v>#VALUE!</v>
      </c>
      <c r="K61" s="38" t="s">
        <v>59</v>
      </c>
      <c r="L61" s="41"/>
      <c r="M61" s="38" t="s">
        <v>59</v>
      </c>
    </row>
    <row r="62" spans="1:13" x14ac:dyDescent="0.3">
      <c r="A62" s="66" t="s">
        <v>280</v>
      </c>
      <c r="B62" s="138" t="s">
        <v>59</v>
      </c>
      <c r="C62" s="94" t="s">
        <v>59</v>
      </c>
      <c r="E62" s="84">
        <v>0.68209999999999993</v>
      </c>
      <c r="F62" s="69">
        <f t="shared" si="9"/>
        <v>6.038049694332244E-2</v>
      </c>
      <c r="H62" s="38" t="s">
        <v>59</v>
      </c>
      <c r="I62" s="39" t="e">
        <f t="shared" si="7"/>
        <v>#VALUE!</v>
      </c>
      <c r="J62" s="39" t="e">
        <f t="shared" si="8"/>
        <v>#VALUE!</v>
      </c>
      <c r="K62" s="38" t="s">
        <v>59</v>
      </c>
      <c r="L62" s="41"/>
      <c r="M62" s="38" t="s">
        <v>59</v>
      </c>
    </row>
    <row r="63" spans="1:13" x14ac:dyDescent="0.3">
      <c r="A63" s="66" t="s">
        <v>281</v>
      </c>
      <c r="B63" s="138" t="s">
        <v>59</v>
      </c>
      <c r="C63" s="94" t="s">
        <v>59</v>
      </c>
      <c r="E63" s="84">
        <v>0.66299999999999992</v>
      </c>
      <c r="F63" s="69">
        <f t="shared" si="9"/>
        <v>6.1291338955431186E-2</v>
      </c>
      <c r="H63" s="38" t="s">
        <v>59</v>
      </c>
      <c r="I63" s="39" t="e">
        <f t="shared" si="7"/>
        <v>#VALUE!</v>
      </c>
      <c r="J63" s="39" t="e">
        <f t="shared" si="8"/>
        <v>#VALUE!</v>
      </c>
      <c r="K63" s="38" t="s">
        <v>59</v>
      </c>
      <c r="L63" s="41"/>
      <c r="M63" s="38" t="s">
        <v>59</v>
      </c>
    </row>
    <row r="64" spans="1:13" x14ac:dyDescent="0.3">
      <c r="A64" s="66" t="s">
        <v>282</v>
      </c>
      <c r="B64" s="138" t="s">
        <v>59</v>
      </c>
      <c r="C64" s="94" t="s">
        <v>59</v>
      </c>
      <c r="E64" s="84">
        <v>0.65200000000000002</v>
      </c>
      <c r="F64" s="69">
        <f t="shared" si="9"/>
        <v>6.1764767954370879E-2</v>
      </c>
      <c r="H64" s="38" t="s">
        <v>59</v>
      </c>
      <c r="I64" s="39" t="e">
        <f t="shared" si="7"/>
        <v>#VALUE!</v>
      </c>
      <c r="J64" s="39" t="e">
        <f t="shared" si="8"/>
        <v>#VALUE!</v>
      </c>
      <c r="K64" s="38" t="s">
        <v>59</v>
      </c>
      <c r="L64" s="41"/>
      <c r="M64" s="38" t="s">
        <v>59</v>
      </c>
    </row>
    <row r="65" spans="1:13" x14ac:dyDescent="0.3">
      <c r="A65" s="66" t="s">
        <v>283</v>
      </c>
      <c r="B65" s="138" t="s">
        <v>59</v>
      </c>
      <c r="C65" s="94" t="s">
        <v>59</v>
      </c>
      <c r="E65" s="84">
        <v>0.53469999999999995</v>
      </c>
      <c r="F65" s="69">
        <f t="shared" si="9"/>
        <v>6.4676872727332621E-2</v>
      </c>
      <c r="H65" s="38" t="s">
        <v>59</v>
      </c>
      <c r="I65" s="39" t="e">
        <f t="shared" si="7"/>
        <v>#VALUE!</v>
      </c>
      <c r="J65" s="39" t="e">
        <f t="shared" si="8"/>
        <v>#VALUE!</v>
      </c>
      <c r="K65" s="38" t="s">
        <v>59</v>
      </c>
      <c r="L65" s="41"/>
      <c r="M65" s="38" t="s">
        <v>59</v>
      </c>
    </row>
    <row r="66" spans="1:13" x14ac:dyDescent="0.3">
      <c r="A66" s="66" t="s">
        <v>284</v>
      </c>
      <c r="B66" s="138" t="s">
        <v>59</v>
      </c>
      <c r="C66" s="94" t="s">
        <v>59</v>
      </c>
      <c r="E66" s="84">
        <v>0.54430000000000001</v>
      </c>
      <c r="F66" s="69">
        <f t="shared" si="9"/>
        <v>6.4578220829019803E-2</v>
      </c>
      <c r="H66" s="38" t="s">
        <v>59</v>
      </c>
      <c r="I66" s="39" t="e">
        <f t="shared" si="7"/>
        <v>#VALUE!</v>
      </c>
      <c r="J66" s="39" t="e">
        <f t="shared" si="8"/>
        <v>#VALUE!</v>
      </c>
      <c r="K66" s="38" t="s">
        <v>59</v>
      </c>
      <c r="L66" s="41"/>
      <c r="M66" s="38" t="s">
        <v>59</v>
      </c>
    </row>
    <row r="67" spans="1:13" x14ac:dyDescent="0.3">
      <c r="A67" s="66" t="s">
        <v>285</v>
      </c>
      <c r="B67" s="138" t="s">
        <v>59</v>
      </c>
      <c r="C67" s="94" t="s">
        <v>59</v>
      </c>
      <c r="E67" s="84">
        <v>0.54770000000000008</v>
      </c>
      <c r="F67" s="69">
        <f t="shared" si="9"/>
        <v>6.4537488199369664E-2</v>
      </c>
      <c r="H67" s="38" t="s">
        <v>59</v>
      </c>
      <c r="I67" s="39" t="e">
        <f t="shared" si="7"/>
        <v>#VALUE!</v>
      </c>
      <c r="J67" s="39" t="e">
        <f t="shared" si="8"/>
        <v>#VALUE!</v>
      </c>
      <c r="K67" s="38" t="s">
        <v>59</v>
      </c>
      <c r="L67" s="41"/>
      <c r="M67" s="38" t="s">
        <v>59</v>
      </c>
    </row>
    <row r="68" spans="1:13" x14ac:dyDescent="0.3">
      <c r="A68" s="66" t="s">
        <v>286</v>
      </c>
      <c r="B68" s="138" t="s">
        <v>59</v>
      </c>
      <c r="C68" s="94" t="s">
        <v>59</v>
      </c>
      <c r="E68" s="84">
        <v>0.47810000000000002</v>
      </c>
      <c r="F68" s="69">
        <f t="shared" si="9"/>
        <v>6.4770972021416004E-2</v>
      </c>
      <c r="H68" s="38" t="s">
        <v>59</v>
      </c>
      <c r="I68" s="39" t="e">
        <f t="shared" si="7"/>
        <v>#VALUE!</v>
      </c>
      <c r="J68" s="39" t="e">
        <f t="shared" si="8"/>
        <v>#VALUE!</v>
      </c>
      <c r="K68" s="38" t="s">
        <v>59</v>
      </c>
      <c r="L68" s="41"/>
      <c r="M68" s="38" t="s">
        <v>59</v>
      </c>
    </row>
    <row r="69" spans="1:13" x14ac:dyDescent="0.3">
      <c r="A69" s="66" t="s">
        <v>287</v>
      </c>
      <c r="B69" s="138" t="s">
        <v>59</v>
      </c>
      <c r="C69" s="94" t="s">
        <v>59</v>
      </c>
      <c r="E69" s="84">
        <v>0.42759999999999998</v>
      </c>
      <c r="F69" s="69">
        <f t="shared" si="9"/>
        <v>6.414991054768325E-2</v>
      </c>
      <c r="H69" s="38" t="s">
        <v>59</v>
      </c>
      <c r="I69" s="39" t="e">
        <f t="shared" si="7"/>
        <v>#VALUE!</v>
      </c>
      <c r="J69" s="39" t="e">
        <f t="shared" si="8"/>
        <v>#VALUE!</v>
      </c>
      <c r="K69" s="38" t="s">
        <v>59</v>
      </c>
      <c r="L69" s="41"/>
      <c r="M69" s="38" t="s">
        <v>59</v>
      </c>
    </row>
    <row r="70" spans="1:13" x14ac:dyDescent="0.3">
      <c r="A70" s="66" t="s">
        <v>288</v>
      </c>
      <c r="B70" s="138" t="s">
        <v>59</v>
      </c>
      <c r="C70" s="94" t="s">
        <v>59</v>
      </c>
      <c r="E70" s="84">
        <v>0.44729999999999998</v>
      </c>
      <c r="F70" s="69">
        <f t="shared" si="9"/>
        <v>6.4472064268082108E-2</v>
      </c>
      <c r="H70" s="38" t="s">
        <v>59</v>
      </c>
      <c r="I70" s="39" t="e">
        <f t="shared" si="7"/>
        <v>#VALUE!</v>
      </c>
      <c r="J70" s="39" t="e">
        <f t="shared" si="8"/>
        <v>#VALUE!</v>
      </c>
      <c r="K70" s="38" t="s">
        <v>59</v>
      </c>
      <c r="L70" s="41"/>
      <c r="M70" s="38" t="s">
        <v>59</v>
      </c>
    </row>
    <row r="71" spans="1:13" x14ac:dyDescent="0.3">
      <c r="A71" s="66" t="s">
        <v>289</v>
      </c>
      <c r="B71" s="138" t="s">
        <v>59</v>
      </c>
      <c r="C71" s="94" t="s">
        <v>59</v>
      </c>
      <c r="E71" s="84">
        <v>3.4799999999999998E-2</v>
      </c>
      <c r="F71" s="69">
        <f t="shared" ref="F71" si="10">SQRT((E71*(1-E71))/$E$58)*TINV(0.05,$E$58)</f>
        <v>2.3764335383507813E-2</v>
      </c>
      <c r="H71" s="38" t="s">
        <v>59</v>
      </c>
      <c r="I71" s="39" t="e">
        <f t="shared" si="7"/>
        <v>#VALUE!</v>
      </c>
      <c r="J71" s="39" t="e">
        <f t="shared" si="8"/>
        <v>#VALUE!</v>
      </c>
      <c r="K71" s="38" t="s">
        <v>59</v>
      </c>
      <c r="L71" s="41"/>
      <c r="M71" s="38" t="s">
        <v>59</v>
      </c>
    </row>
    <row r="72" spans="1:13" x14ac:dyDescent="0.3">
      <c r="A72" s="70" t="s">
        <v>290</v>
      </c>
      <c r="B72" s="103" t="s">
        <v>59</v>
      </c>
      <c r="C72" s="96" t="s">
        <v>59</v>
      </c>
      <c r="D72" s="73"/>
      <c r="E72" s="88">
        <v>6.0100000000000001E-2</v>
      </c>
      <c r="F72" s="74">
        <f>SQRT((E72*(1-E72))/$E$58)*TINV(0.05,$E$58)</f>
        <v>3.0818071264977279E-2</v>
      </c>
      <c r="G72" s="73"/>
      <c r="H72" s="104" t="s">
        <v>59</v>
      </c>
      <c r="I72" s="50" t="e">
        <f t="shared" si="7"/>
        <v>#VALUE!</v>
      </c>
      <c r="J72" s="50" t="e">
        <f t="shared" si="8"/>
        <v>#VALUE!</v>
      </c>
      <c r="K72" s="104" t="s">
        <v>59</v>
      </c>
      <c r="L72" s="51"/>
      <c r="M72" s="104" t="s">
        <v>59</v>
      </c>
    </row>
    <row r="74" spans="1:13" x14ac:dyDescent="0.3">
      <c r="A74" s="62" t="s">
        <v>277</v>
      </c>
    </row>
    <row r="75" spans="1:13" ht="30" customHeight="1" x14ac:dyDescent="0.3">
      <c r="A75" s="62" t="s">
        <v>523</v>
      </c>
    </row>
    <row r="77" spans="1:13" ht="48" x14ac:dyDescent="0.3">
      <c r="A77" s="20"/>
      <c r="B77" s="21"/>
      <c r="C77" s="22"/>
      <c r="D77" s="22"/>
      <c r="E77" s="23"/>
      <c r="F77" s="27"/>
      <c r="G77" s="24"/>
      <c r="H77" s="25" t="s">
        <v>6</v>
      </c>
      <c r="I77" s="26" t="s">
        <v>19</v>
      </c>
      <c r="J77" s="26" t="s">
        <v>20</v>
      </c>
      <c r="K77" s="25" t="s">
        <v>7</v>
      </c>
      <c r="L77" s="25"/>
      <c r="M77" s="5" t="s">
        <v>8</v>
      </c>
    </row>
    <row r="78" spans="1:13" ht="39.75" customHeight="1" x14ac:dyDescent="0.3">
      <c r="A78" s="30"/>
      <c r="B78" s="31" t="s">
        <v>62</v>
      </c>
      <c r="C78" s="32" t="s">
        <v>9</v>
      </c>
      <c r="D78" s="32"/>
      <c r="E78" s="31" t="s">
        <v>63</v>
      </c>
      <c r="F78" s="35" t="s">
        <v>9</v>
      </c>
      <c r="G78" s="33"/>
      <c r="H78" s="33" t="s">
        <v>10</v>
      </c>
      <c r="I78" s="34"/>
      <c r="J78" s="34"/>
      <c r="K78" s="33" t="s">
        <v>10</v>
      </c>
      <c r="L78" s="33"/>
      <c r="M78" s="33" t="s">
        <v>10</v>
      </c>
    </row>
    <row r="79" spans="1:13" x14ac:dyDescent="0.3">
      <c r="A79" s="62" t="s">
        <v>277</v>
      </c>
      <c r="B79" s="65" t="s">
        <v>59</v>
      </c>
      <c r="C79" s="59"/>
      <c r="E79" s="65">
        <v>143</v>
      </c>
    </row>
    <row r="80" spans="1:13" x14ac:dyDescent="0.3">
      <c r="A80" s="63" t="s">
        <v>12</v>
      </c>
      <c r="B80" s="65" t="s">
        <v>59</v>
      </c>
      <c r="C80" s="59"/>
      <c r="E80" s="65">
        <v>139</v>
      </c>
    </row>
    <row r="82" spans="1:13" x14ac:dyDescent="0.3">
      <c r="A82" s="66" t="s">
        <v>278</v>
      </c>
      <c r="B82" s="138" t="s">
        <v>59</v>
      </c>
      <c r="C82" s="94" t="s">
        <v>59</v>
      </c>
      <c r="E82" s="84">
        <v>0.6774</v>
      </c>
      <c r="F82" s="119">
        <f>SQRT((E82*(1-E82))/$E$80)*TINV(0.05,$E$80)</f>
        <v>7.8395852382292922E-2</v>
      </c>
      <c r="H82" s="38" t="s">
        <v>59</v>
      </c>
      <c r="I82" s="39" t="e">
        <f t="shared" ref="I82:I94" si="11">(((H82)^2)^0.5)</f>
        <v>#VALUE!</v>
      </c>
      <c r="J82" s="39" t="e">
        <f t="shared" ref="J82:J94" si="12">(((((1-B82)*B82)/B$12)+(((1-E82)*E82)/E$12))^0.5)*(TINV(0.05,B$12+E$12-1))</f>
        <v>#VALUE!</v>
      </c>
      <c r="K82" s="38" t="s">
        <v>59</v>
      </c>
      <c r="L82" s="41"/>
      <c r="M82" s="38" t="s">
        <v>59</v>
      </c>
    </row>
    <row r="83" spans="1:13" x14ac:dyDescent="0.3">
      <c r="A83" s="66" t="s">
        <v>279</v>
      </c>
      <c r="B83" s="138" t="s">
        <v>59</v>
      </c>
      <c r="C83" s="94" t="s">
        <v>59</v>
      </c>
      <c r="E83" s="84">
        <v>0.72470000000000001</v>
      </c>
      <c r="F83" s="119">
        <f t="shared" ref="F83:F92" si="13">SQRT((E83*(1-E83))/$E$80)*TINV(0.05,$E$80)</f>
        <v>7.4906679373571317E-2</v>
      </c>
      <c r="H83" s="38" t="s">
        <v>59</v>
      </c>
      <c r="I83" s="39" t="e">
        <f t="shared" si="11"/>
        <v>#VALUE!</v>
      </c>
      <c r="J83" s="39" t="e">
        <f t="shared" si="12"/>
        <v>#VALUE!</v>
      </c>
      <c r="K83" s="38" t="s">
        <v>59</v>
      </c>
      <c r="L83" s="41"/>
      <c r="M83" s="38" t="s">
        <v>59</v>
      </c>
    </row>
    <row r="84" spans="1:13" x14ac:dyDescent="0.3">
      <c r="A84" s="66" t="s">
        <v>280</v>
      </c>
      <c r="B84" s="138" t="s">
        <v>59</v>
      </c>
      <c r="C84" s="94" t="s">
        <v>59</v>
      </c>
      <c r="E84" s="84">
        <v>0.79900000000000004</v>
      </c>
      <c r="F84" s="119">
        <f t="shared" si="13"/>
        <v>6.7206259905425059E-2</v>
      </c>
      <c r="H84" s="38" t="s">
        <v>59</v>
      </c>
      <c r="I84" s="39" t="e">
        <f t="shared" si="11"/>
        <v>#VALUE!</v>
      </c>
      <c r="J84" s="39" t="e">
        <f t="shared" si="12"/>
        <v>#VALUE!</v>
      </c>
      <c r="K84" s="38" t="s">
        <v>59</v>
      </c>
      <c r="L84" s="41"/>
      <c r="M84" s="38" t="s">
        <v>59</v>
      </c>
    </row>
    <row r="85" spans="1:13" x14ac:dyDescent="0.3">
      <c r="A85" s="66" t="s">
        <v>281</v>
      </c>
      <c r="B85" s="138" t="s">
        <v>59</v>
      </c>
      <c r="C85" s="94" t="s">
        <v>59</v>
      </c>
      <c r="E85" s="84">
        <v>0.72150000000000003</v>
      </c>
      <c r="F85" s="119">
        <f t="shared" si="13"/>
        <v>7.5174245212847934E-2</v>
      </c>
      <c r="H85" s="38" t="s">
        <v>59</v>
      </c>
      <c r="I85" s="39" t="e">
        <f t="shared" si="11"/>
        <v>#VALUE!</v>
      </c>
      <c r="J85" s="39" t="e">
        <f t="shared" si="12"/>
        <v>#VALUE!</v>
      </c>
      <c r="K85" s="38" t="s">
        <v>59</v>
      </c>
      <c r="L85" s="41"/>
      <c r="M85" s="38" t="s">
        <v>59</v>
      </c>
    </row>
    <row r="86" spans="1:13" x14ac:dyDescent="0.3">
      <c r="A86" s="66" t="s">
        <v>282</v>
      </c>
      <c r="B86" s="138" t="s">
        <v>59</v>
      </c>
      <c r="C86" s="94" t="s">
        <v>59</v>
      </c>
      <c r="E86" s="84">
        <v>0.61229999999999996</v>
      </c>
      <c r="F86" s="119">
        <f t="shared" si="13"/>
        <v>8.1708707179592957E-2</v>
      </c>
      <c r="H86" s="38" t="s">
        <v>59</v>
      </c>
      <c r="I86" s="39" t="e">
        <f t="shared" si="11"/>
        <v>#VALUE!</v>
      </c>
      <c r="J86" s="39" t="e">
        <f t="shared" si="12"/>
        <v>#VALUE!</v>
      </c>
      <c r="K86" s="38" t="s">
        <v>59</v>
      </c>
      <c r="L86" s="41"/>
      <c r="M86" s="38" t="s">
        <v>59</v>
      </c>
    </row>
    <row r="87" spans="1:13" x14ac:dyDescent="0.3">
      <c r="A87" s="66" t="s">
        <v>283</v>
      </c>
      <c r="B87" s="138" t="s">
        <v>59</v>
      </c>
      <c r="C87" s="94" t="s">
        <v>59</v>
      </c>
      <c r="E87" s="84">
        <v>0.55859999999999999</v>
      </c>
      <c r="F87" s="119">
        <f t="shared" si="13"/>
        <v>8.3273139592291823E-2</v>
      </c>
      <c r="H87" s="38" t="s">
        <v>59</v>
      </c>
      <c r="I87" s="39" t="e">
        <f t="shared" si="11"/>
        <v>#VALUE!</v>
      </c>
      <c r="J87" s="39" t="e">
        <f t="shared" si="12"/>
        <v>#VALUE!</v>
      </c>
      <c r="K87" s="38" t="s">
        <v>59</v>
      </c>
      <c r="L87" s="41"/>
      <c r="M87" s="38" t="s">
        <v>59</v>
      </c>
    </row>
    <row r="88" spans="1:13" x14ac:dyDescent="0.3">
      <c r="A88" s="66" t="s">
        <v>284</v>
      </c>
      <c r="B88" s="138" t="s">
        <v>59</v>
      </c>
      <c r="C88" s="94" t="s">
        <v>59</v>
      </c>
      <c r="E88" s="84">
        <v>0.51919999999999999</v>
      </c>
      <c r="F88" s="119">
        <f t="shared" si="13"/>
        <v>8.378916841457841E-2</v>
      </c>
      <c r="H88" s="38" t="s">
        <v>59</v>
      </c>
      <c r="I88" s="39" t="e">
        <f t="shared" si="11"/>
        <v>#VALUE!</v>
      </c>
      <c r="J88" s="39" t="e">
        <f t="shared" si="12"/>
        <v>#VALUE!</v>
      </c>
      <c r="K88" s="38" t="s">
        <v>59</v>
      </c>
      <c r="L88" s="41"/>
      <c r="M88" s="38" t="s">
        <v>59</v>
      </c>
    </row>
    <row r="89" spans="1:13" x14ac:dyDescent="0.3">
      <c r="A89" s="66" t="s">
        <v>285</v>
      </c>
      <c r="B89" s="138" t="s">
        <v>59</v>
      </c>
      <c r="C89" s="94" t="s">
        <v>59</v>
      </c>
      <c r="E89" s="84">
        <v>0.61439999999999995</v>
      </c>
      <c r="F89" s="119">
        <f t="shared" si="13"/>
        <v>8.1626734902371934E-2</v>
      </c>
      <c r="H89" s="38" t="s">
        <v>59</v>
      </c>
      <c r="I89" s="39" t="e">
        <f t="shared" si="11"/>
        <v>#VALUE!</v>
      </c>
      <c r="J89" s="39" t="e">
        <f t="shared" si="12"/>
        <v>#VALUE!</v>
      </c>
      <c r="K89" s="38" t="s">
        <v>59</v>
      </c>
      <c r="L89" s="41"/>
      <c r="M89" s="38" t="s">
        <v>59</v>
      </c>
    </row>
    <row r="90" spans="1:13" x14ac:dyDescent="0.3">
      <c r="A90" s="66" t="s">
        <v>286</v>
      </c>
      <c r="B90" s="138" t="s">
        <v>59</v>
      </c>
      <c r="C90" s="94" t="s">
        <v>59</v>
      </c>
      <c r="E90" s="84">
        <v>0.44170000000000004</v>
      </c>
      <c r="F90" s="119">
        <f t="shared" si="13"/>
        <v>8.3279061505075205E-2</v>
      </c>
      <c r="H90" s="38" t="s">
        <v>59</v>
      </c>
      <c r="I90" s="39" t="e">
        <f t="shared" si="11"/>
        <v>#VALUE!</v>
      </c>
      <c r="J90" s="39" t="e">
        <f t="shared" si="12"/>
        <v>#VALUE!</v>
      </c>
      <c r="K90" s="38" t="s">
        <v>59</v>
      </c>
      <c r="L90" s="41"/>
      <c r="M90" s="38" t="s">
        <v>59</v>
      </c>
    </row>
    <row r="91" spans="1:13" x14ac:dyDescent="0.3">
      <c r="A91" s="66" t="s">
        <v>287</v>
      </c>
      <c r="B91" s="138" t="s">
        <v>59</v>
      </c>
      <c r="C91" s="94" t="s">
        <v>59</v>
      </c>
      <c r="E91" s="84">
        <v>0.41689999999999999</v>
      </c>
      <c r="F91" s="119">
        <f t="shared" si="13"/>
        <v>8.2684818431193713E-2</v>
      </c>
      <c r="H91" s="38" t="s">
        <v>59</v>
      </c>
      <c r="I91" s="39" t="e">
        <f t="shared" si="11"/>
        <v>#VALUE!</v>
      </c>
      <c r="J91" s="39" t="e">
        <f t="shared" si="12"/>
        <v>#VALUE!</v>
      </c>
      <c r="K91" s="38" t="s">
        <v>59</v>
      </c>
      <c r="L91" s="41"/>
      <c r="M91" s="38" t="s">
        <v>59</v>
      </c>
    </row>
    <row r="92" spans="1:13" x14ac:dyDescent="0.3">
      <c r="A92" s="66" t="s">
        <v>288</v>
      </c>
      <c r="B92" s="138" t="s">
        <v>59</v>
      </c>
      <c r="C92" s="94" t="s">
        <v>59</v>
      </c>
      <c r="E92" s="84">
        <v>0.43630000000000002</v>
      </c>
      <c r="F92" s="119">
        <f t="shared" si="13"/>
        <v>8.3167746236682771E-2</v>
      </c>
      <c r="H92" s="38" t="s">
        <v>59</v>
      </c>
      <c r="I92" s="39" t="e">
        <f t="shared" si="11"/>
        <v>#VALUE!</v>
      </c>
      <c r="J92" s="39" t="e">
        <f t="shared" si="12"/>
        <v>#VALUE!</v>
      </c>
      <c r="K92" s="38" t="s">
        <v>59</v>
      </c>
      <c r="L92" s="41"/>
      <c r="M92" s="38" t="s">
        <v>59</v>
      </c>
    </row>
    <row r="93" spans="1:13" x14ac:dyDescent="0.3">
      <c r="A93" s="66" t="s">
        <v>289</v>
      </c>
      <c r="B93" s="138" t="s">
        <v>59</v>
      </c>
      <c r="C93" s="94" t="s">
        <v>59</v>
      </c>
      <c r="E93" s="84">
        <v>2.8900000000000002E-2</v>
      </c>
      <c r="F93" s="119">
        <f t="shared" ref="F93" si="14">SQRT((E93*(1-E93))/$E$80)*TINV(0.05,$E$80)</f>
        <v>2.8094364145075369E-2</v>
      </c>
      <c r="H93" s="38" t="s">
        <v>59</v>
      </c>
      <c r="I93" s="39" t="e">
        <f t="shared" si="11"/>
        <v>#VALUE!</v>
      </c>
      <c r="J93" s="39" t="e">
        <f t="shared" si="12"/>
        <v>#VALUE!</v>
      </c>
      <c r="K93" s="38" t="s">
        <v>59</v>
      </c>
      <c r="L93" s="41"/>
      <c r="M93" s="38" t="s">
        <v>59</v>
      </c>
    </row>
    <row r="94" spans="1:13" x14ac:dyDescent="0.3">
      <c r="A94" s="70" t="s">
        <v>290</v>
      </c>
      <c r="B94" s="103" t="s">
        <v>59</v>
      </c>
      <c r="C94" s="96" t="s">
        <v>59</v>
      </c>
      <c r="D94" s="73"/>
      <c r="E94" s="88">
        <v>3.3500000000000002E-2</v>
      </c>
      <c r="F94" s="120">
        <f>SQRT((E94*(1-E94))/$E$80)*TINV(0.05,$E$80)</f>
        <v>3.0175997945651793E-2</v>
      </c>
      <c r="G94" s="73"/>
      <c r="H94" s="104" t="s">
        <v>59</v>
      </c>
      <c r="I94" s="50" t="e">
        <f t="shared" si="11"/>
        <v>#VALUE!</v>
      </c>
      <c r="J94" s="50" t="e">
        <f t="shared" si="12"/>
        <v>#VALUE!</v>
      </c>
      <c r="K94" s="104" t="s">
        <v>59</v>
      </c>
      <c r="L94" s="51"/>
      <c r="M94" s="104" t="s">
        <v>59</v>
      </c>
    </row>
  </sheetData>
  <pageMargins left="0.7" right="0.7" top="0.75" bottom="0.75" header="0.3" footer="0.3"/>
  <pageSetup paperSize="9"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584</v>
      </c>
    </row>
    <row r="4" spans="1:13" ht="18.75" x14ac:dyDescent="0.25">
      <c r="A4" s="61" t="s">
        <v>112</v>
      </c>
    </row>
    <row r="6" spans="1:13" ht="25.5" x14ac:dyDescent="0.25">
      <c r="A6" s="62" t="s">
        <v>585</v>
      </c>
    </row>
    <row r="7" spans="1:13" ht="15" x14ac:dyDescent="0.25">
      <c r="A7" s="62" t="s">
        <v>64</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1160</v>
      </c>
      <c r="E11" s="65">
        <v>1139</v>
      </c>
    </row>
    <row r="12" spans="1:13" x14ac:dyDescent="0.3">
      <c r="A12" s="63" t="s">
        <v>12</v>
      </c>
      <c r="B12" s="64">
        <v>921.8</v>
      </c>
      <c r="E12" s="65">
        <v>908.7</v>
      </c>
    </row>
    <row r="14" spans="1:13" x14ac:dyDescent="0.3">
      <c r="A14" s="66" t="s">
        <v>76</v>
      </c>
      <c r="B14" s="67">
        <v>0.17660000000000001</v>
      </c>
      <c r="C14" s="94">
        <f>SQRT((B14*(1-B14))/$B$12)*TINV(0.05,$B$12)</f>
        <v>2.4649131735841386E-2</v>
      </c>
      <c r="E14" s="84">
        <v>0.30149999999999999</v>
      </c>
      <c r="F14" s="69">
        <f>SQRT((E14*(1-E14))/$E$12)*TINV(0.05,$E$12)</f>
        <v>2.9877480949449291E-2</v>
      </c>
      <c r="H14" s="45">
        <f>E14-B14</f>
        <v>0.12489999999999998</v>
      </c>
      <c r="I14" s="39">
        <f>(((H14)^2)^0.5)</f>
        <v>0.12489999999999998</v>
      </c>
      <c r="J14" s="39">
        <f>(((((1-B14)*B14)/B$12)+(((1-E14)*E14)/E$12))^0.5)*(TINV(0.05,B$12+E$12-1))</f>
        <v>3.8707257701599745E-2</v>
      </c>
      <c r="K14" s="36" t="str">
        <f>IF(I14&gt;J14,"*"," ")</f>
        <v>*</v>
      </c>
      <c r="L14" s="41"/>
      <c r="M14" s="45">
        <f>(E14-B14)/B14</f>
        <v>0.70724801812004523</v>
      </c>
    </row>
    <row r="15" spans="1:13" x14ac:dyDescent="0.3">
      <c r="A15" s="66" t="s">
        <v>77</v>
      </c>
      <c r="B15" s="67">
        <v>0.80359999999999998</v>
      </c>
      <c r="C15" s="94">
        <f t="shared" ref="C15:C16" si="0">SQRT((B15*(1-B15))/$B$12)*TINV(0.05,$B$12)</f>
        <v>2.5679794895331693E-2</v>
      </c>
      <c r="E15" s="84">
        <v>0.67730000000000001</v>
      </c>
      <c r="F15" s="69">
        <f t="shared" ref="F15:F16" si="1">SQRT((E15*(1-E15))/$E$12)*TINV(0.05,$E$12)</f>
        <v>3.0437370808340913E-2</v>
      </c>
      <c r="H15" s="45">
        <f t="shared" ref="H15:H16" si="2">E15-B15</f>
        <v>-0.12629999999999997</v>
      </c>
      <c r="I15" s="39">
        <f t="shared" ref="I15:I16" si="3">(((H15)^2)^0.5)</f>
        <v>0.12629999999999997</v>
      </c>
      <c r="J15" s="39">
        <f t="shared" ref="J15" si="4">(((((1-B15)*B15)/B$12)+(((1-E15)*E15)/E$12))^0.5)*(TINV(0.05,B$12+E$12-1))</f>
        <v>3.9796740940381867E-2</v>
      </c>
      <c r="K15" s="36" t="str">
        <f t="shared" ref="K15:K16" si="5">IF(I15&gt;J15,"*"," ")</f>
        <v>*</v>
      </c>
      <c r="L15" s="41"/>
      <c r="M15" s="45">
        <f t="shared" ref="M15:M16" si="6">(E15-B15)/B15</f>
        <v>-0.15716774514683918</v>
      </c>
    </row>
    <row r="16" spans="1:13" x14ac:dyDescent="0.3">
      <c r="A16" s="70" t="s">
        <v>293</v>
      </c>
      <c r="B16" s="71">
        <v>1.9699999999999999E-2</v>
      </c>
      <c r="C16" s="96">
        <f t="shared" si="0"/>
        <v>8.982835762403012E-3</v>
      </c>
      <c r="D16" s="73"/>
      <c r="E16" s="88">
        <v>2.12E-2</v>
      </c>
      <c r="F16" s="74">
        <f t="shared" si="1"/>
        <v>9.3784706904473519E-3</v>
      </c>
      <c r="G16" s="73"/>
      <c r="H16" s="49">
        <f t="shared" si="2"/>
        <v>1.5000000000000013E-3</v>
      </c>
      <c r="I16" s="50">
        <f t="shared" si="3"/>
        <v>1.5000000000000013E-3</v>
      </c>
      <c r="J16" s="50">
        <f>(((((1-B16)*B16)/B$12)+(((1-E16)*E16)/E$12))^0.5)*(TINV(0.05,B$12+E$12-1))</f>
        <v>1.297781247593971E-2</v>
      </c>
      <c r="K16" s="7" t="str">
        <f t="shared" si="5"/>
        <v xml:space="preserve"> </v>
      </c>
      <c r="L16" s="51"/>
      <c r="M16" s="49">
        <f t="shared" si="6"/>
        <v>7.6142131979695507E-2</v>
      </c>
    </row>
    <row r="18" spans="1:13" ht="15" customHeight="1" x14ac:dyDescent="0.3">
      <c r="B18" s="76"/>
    </row>
    <row r="19" spans="1:13" x14ac:dyDescent="0.3">
      <c r="A19" s="77" t="s">
        <v>48</v>
      </c>
      <c r="B19" s="78"/>
      <c r="C19" s="98"/>
      <c r="D19" s="80"/>
      <c r="E19" s="81"/>
      <c r="F19" s="105"/>
      <c r="G19" s="83"/>
      <c r="H19" s="83"/>
      <c r="I19" s="83"/>
      <c r="J19" s="83"/>
      <c r="K19" s="83"/>
      <c r="L19" s="83"/>
      <c r="M19" s="83"/>
    </row>
    <row r="20" spans="1:13" s="55" customFormat="1" x14ac:dyDescent="0.3">
      <c r="A20" s="106"/>
      <c r="B20" s="107"/>
      <c r="C20" s="108"/>
      <c r="D20" s="109"/>
      <c r="E20" s="110"/>
      <c r="F20" s="111"/>
      <c r="G20" s="112"/>
      <c r="H20" s="112"/>
      <c r="I20" s="112"/>
      <c r="J20" s="112"/>
      <c r="K20" s="112"/>
      <c r="L20" s="112"/>
      <c r="M20" s="112"/>
    </row>
    <row r="21" spans="1:13" ht="27.6" x14ac:dyDescent="0.3">
      <c r="A21" s="62" t="s">
        <v>585</v>
      </c>
      <c r="B21" s="113"/>
    </row>
    <row r="22" spans="1:13" x14ac:dyDescent="0.3">
      <c r="A22" s="62" t="s">
        <v>50</v>
      </c>
    </row>
    <row r="23" spans="1:13" x14ac:dyDescent="0.3">
      <c r="A23" s="62"/>
    </row>
    <row r="24" spans="1:13" ht="48" x14ac:dyDescent="0.3">
      <c r="A24" s="20"/>
      <c r="B24" s="21"/>
      <c r="C24" s="22"/>
      <c r="D24" s="22"/>
      <c r="E24" s="23"/>
      <c r="F24" s="27"/>
      <c r="G24" s="24"/>
      <c r="H24" s="25" t="s">
        <v>6</v>
      </c>
      <c r="I24" s="26" t="s">
        <v>19</v>
      </c>
      <c r="J24" s="26" t="s">
        <v>20</v>
      </c>
      <c r="K24" s="25" t="s">
        <v>7</v>
      </c>
      <c r="L24" s="25"/>
      <c r="M24" s="5" t="s">
        <v>8</v>
      </c>
    </row>
    <row r="25" spans="1:13" ht="40.5" customHeight="1" x14ac:dyDescent="0.3">
      <c r="A25" s="30"/>
      <c r="B25" s="31" t="s">
        <v>62</v>
      </c>
      <c r="C25" s="32" t="s">
        <v>9</v>
      </c>
      <c r="D25" s="32"/>
      <c r="E25" s="31" t="s">
        <v>63</v>
      </c>
      <c r="F25" s="35" t="s">
        <v>9</v>
      </c>
      <c r="G25" s="33"/>
      <c r="H25" s="33" t="s">
        <v>10</v>
      </c>
      <c r="I25" s="34"/>
      <c r="J25" s="34"/>
      <c r="K25" s="33" t="s">
        <v>10</v>
      </c>
      <c r="L25" s="33"/>
      <c r="M25" s="33" t="s">
        <v>10</v>
      </c>
    </row>
    <row r="26" spans="1:13" x14ac:dyDescent="0.3">
      <c r="A26" s="63" t="s">
        <v>11</v>
      </c>
      <c r="B26" s="64">
        <v>510</v>
      </c>
      <c r="C26" s="59"/>
      <c r="E26" s="65">
        <v>526</v>
      </c>
    </row>
    <row r="27" spans="1:13" x14ac:dyDescent="0.3">
      <c r="A27" s="63" t="s">
        <v>12</v>
      </c>
      <c r="B27" s="64">
        <v>389.8</v>
      </c>
      <c r="C27" s="59"/>
      <c r="E27" s="65">
        <v>404.3</v>
      </c>
    </row>
    <row r="29" spans="1:13" x14ac:dyDescent="0.3">
      <c r="A29" s="66" t="s">
        <v>76</v>
      </c>
      <c r="B29" s="67">
        <v>0.21309999999999998</v>
      </c>
      <c r="C29" s="94">
        <f>SQRT((B29*(1-B29))/$B$27)*TINV(0.05,$B$27)</f>
        <v>4.0778570787943141E-2</v>
      </c>
      <c r="E29" s="84">
        <v>0.3463</v>
      </c>
      <c r="F29" s="69">
        <f>SQRT((E29*(1-E29))/$E$27)*TINV(0.05,$E$27)</f>
        <v>4.6517323441179842E-2</v>
      </c>
      <c r="H29" s="45">
        <f>E29-B29</f>
        <v>0.13320000000000001</v>
      </c>
      <c r="I29" s="39">
        <f>(((H29)^2)^0.5)</f>
        <v>0.13320000000000001</v>
      </c>
      <c r="J29" s="39">
        <f>(((((1-B29)*B29)/B$27)+(((1-E29)*E29)/E$27))^0.5)*(TINV(0.05,B$27+E$27-1))</f>
        <v>6.1766602162442986E-2</v>
      </c>
      <c r="K29" s="36" t="str">
        <f>IF(I29&gt;J29,"*"," ")</f>
        <v>*</v>
      </c>
      <c r="L29" s="41"/>
      <c r="M29" s="45">
        <f>(E29-B29)/B29</f>
        <v>0.62505865790708603</v>
      </c>
    </row>
    <row r="30" spans="1:13" x14ac:dyDescent="0.3">
      <c r="A30" s="66" t="s">
        <v>77</v>
      </c>
      <c r="B30" s="67">
        <v>0.76670000000000005</v>
      </c>
      <c r="C30" s="94">
        <f t="shared" ref="C30" si="7">SQRT((B30*(1-B30))/$B$27)*TINV(0.05,$B$27)</f>
        <v>4.2116338155938841E-2</v>
      </c>
      <c r="E30" s="84">
        <v>0.62190000000000001</v>
      </c>
      <c r="F30" s="69">
        <f t="shared" ref="F30" si="8">SQRT((E30*(1-E30))/$E$27)*TINV(0.05,$E$27)</f>
        <v>4.740922399533757E-2</v>
      </c>
      <c r="H30" s="45">
        <f t="shared" ref="H30:H31" si="9">E30-B30</f>
        <v>-0.14480000000000004</v>
      </c>
      <c r="I30" s="39">
        <f t="shared" ref="I30:I31" si="10">(((H30)^2)^0.5)</f>
        <v>0.14480000000000004</v>
      </c>
      <c r="J30" s="39">
        <f t="shared" ref="J30" si="11">(((((1-B30)*B30)/B$27)+(((1-E30)*E30)/E$27))^0.5)*(TINV(0.05,B$27+E$27-1))</f>
        <v>6.3318103087236483E-2</v>
      </c>
      <c r="K30" s="36" t="str">
        <f t="shared" ref="K30:K31" si="12">IF(I30&gt;J30,"*"," ")</f>
        <v>*</v>
      </c>
      <c r="L30" s="41"/>
      <c r="M30" s="45">
        <f t="shared" ref="M30:M31" si="13">(E30-B30)/B30</f>
        <v>-0.18886135385418029</v>
      </c>
    </row>
    <row r="31" spans="1:13" x14ac:dyDescent="0.3">
      <c r="A31" s="70" t="s">
        <v>293</v>
      </c>
      <c r="B31" s="71">
        <v>2.0199999999999999E-2</v>
      </c>
      <c r="C31" s="96">
        <f>SQRT((B31*(1-B31))/$B$27)*TINV(0.05,$B$27)</f>
        <v>1.4009573216776894E-2</v>
      </c>
      <c r="D31" s="73"/>
      <c r="E31" s="88">
        <v>3.1800000000000002E-2</v>
      </c>
      <c r="F31" s="74">
        <f>SQRT((E31*(1-E31))/$E$27)*TINV(0.05,$E$27)</f>
        <v>1.7155181958198911E-2</v>
      </c>
      <c r="G31" s="73"/>
      <c r="H31" s="49">
        <f t="shared" si="9"/>
        <v>1.1600000000000003E-2</v>
      </c>
      <c r="I31" s="50">
        <f t="shared" si="10"/>
        <v>1.1600000000000003E-2</v>
      </c>
      <c r="J31" s="50">
        <f>(((((1-B31)*B31)/B$27)+(((1-E31)*E31)/E$27))^0.5)*(TINV(0.05,B$27+E$27-1))</f>
        <v>2.2115155953929235E-2</v>
      </c>
      <c r="K31" s="7" t="str">
        <f t="shared" si="12"/>
        <v xml:space="preserve"> </v>
      </c>
      <c r="L31" s="51"/>
      <c r="M31" s="49">
        <f t="shared" si="13"/>
        <v>0.57425742574257443</v>
      </c>
    </row>
    <row r="32" spans="1:13" x14ac:dyDescent="0.3">
      <c r="A32" s="115"/>
      <c r="B32" s="116"/>
      <c r="C32" s="117"/>
      <c r="D32" s="118"/>
      <c r="E32" s="114"/>
      <c r="F32" s="69"/>
      <c r="G32" s="118"/>
      <c r="H32" s="46"/>
      <c r="I32" s="43"/>
      <c r="J32" s="43"/>
      <c r="K32" s="6"/>
      <c r="L32" s="44"/>
      <c r="M32" s="46"/>
    </row>
    <row r="33" spans="1:13" ht="27.6" x14ac:dyDescent="0.3">
      <c r="A33" s="62" t="s">
        <v>585</v>
      </c>
      <c r="B33" s="116"/>
      <c r="C33" s="117"/>
      <c r="D33" s="118"/>
      <c r="E33" s="114"/>
      <c r="F33" s="69"/>
      <c r="G33" s="118"/>
      <c r="H33" s="46"/>
      <c r="I33" s="43"/>
      <c r="J33" s="43"/>
      <c r="K33" s="6"/>
      <c r="L33" s="44"/>
      <c r="M33" s="46"/>
    </row>
    <row r="34" spans="1:13" x14ac:dyDescent="0.3">
      <c r="A34" s="62" t="s">
        <v>58</v>
      </c>
    </row>
    <row r="35" spans="1:13" x14ac:dyDescent="0.3">
      <c r="A35" s="62"/>
    </row>
    <row r="36" spans="1:13" ht="48" x14ac:dyDescent="0.3">
      <c r="A36" s="20"/>
      <c r="B36" s="21"/>
      <c r="C36" s="22"/>
      <c r="D36" s="22"/>
      <c r="E36" s="23"/>
      <c r="F36" s="27"/>
      <c r="G36" s="24"/>
      <c r="H36" s="25" t="s">
        <v>6</v>
      </c>
      <c r="I36" s="26" t="s">
        <v>19</v>
      </c>
      <c r="J36" s="26" t="s">
        <v>20</v>
      </c>
      <c r="K36" s="25" t="s">
        <v>7</v>
      </c>
      <c r="L36" s="25"/>
      <c r="M36" s="5" t="s">
        <v>8</v>
      </c>
    </row>
    <row r="37" spans="1:13" ht="42.75" customHeight="1" x14ac:dyDescent="0.3">
      <c r="A37" s="30"/>
      <c r="B37" s="31" t="s">
        <v>62</v>
      </c>
      <c r="C37" s="32" t="s">
        <v>9</v>
      </c>
      <c r="D37" s="32"/>
      <c r="E37" s="31" t="s">
        <v>63</v>
      </c>
      <c r="F37" s="35" t="s">
        <v>9</v>
      </c>
      <c r="G37" s="33"/>
      <c r="H37" s="33" t="s">
        <v>10</v>
      </c>
      <c r="I37" s="34"/>
      <c r="J37" s="34"/>
      <c r="K37" s="33" t="s">
        <v>10</v>
      </c>
      <c r="L37" s="33"/>
      <c r="M37" s="33" t="s">
        <v>10</v>
      </c>
    </row>
    <row r="38" spans="1:13" x14ac:dyDescent="0.3">
      <c r="A38" s="63" t="s">
        <v>11</v>
      </c>
      <c r="B38" s="64">
        <v>127</v>
      </c>
      <c r="C38" s="59"/>
      <c r="E38" s="65">
        <v>130</v>
      </c>
    </row>
    <row r="39" spans="1:13" x14ac:dyDescent="0.3">
      <c r="A39" s="63" t="s">
        <v>12</v>
      </c>
      <c r="B39" s="64">
        <v>100</v>
      </c>
      <c r="C39" s="59"/>
      <c r="E39" s="65">
        <v>108.4</v>
      </c>
    </row>
    <row r="41" spans="1:13" x14ac:dyDescent="0.3">
      <c r="A41" s="66" t="s">
        <v>76</v>
      </c>
      <c r="B41" s="67">
        <v>6.8699999999999997E-2</v>
      </c>
      <c r="C41" s="94">
        <f>SQRT((B41*(1-B41))/$B$39)*TINV(0.05,$B$39)</f>
        <v>5.018322911776503E-2</v>
      </c>
      <c r="E41" s="84">
        <v>0.2792</v>
      </c>
      <c r="F41" s="69">
        <f>SQRT((E41*(1-E41))/$E$39)*TINV(0.05,$E$39)</f>
        <v>8.5406734464570186E-2</v>
      </c>
      <c r="H41" s="45">
        <f>E41-B41</f>
        <v>0.21050000000000002</v>
      </c>
      <c r="I41" s="39">
        <f>(((H41)^2)^0.5)</f>
        <v>0.21050000000000002</v>
      </c>
      <c r="J41" s="39">
        <f>(((((1-B41)*B41)/B$39)+(((1-E41)*E41)/E$39))^0.5)*(TINV(0.05,B$39+E$39-1))</f>
        <v>9.8502110937096335E-2</v>
      </c>
      <c r="K41" s="36" t="str">
        <f>IF(I41&gt;J41,"*"," ")</f>
        <v>*</v>
      </c>
      <c r="L41" s="41"/>
      <c r="M41" s="45">
        <f>(E41-B41)/B41</f>
        <v>3.0640465793304226</v>
      </c>
    </row>
    <row r="42" spans="1:13" x14ac:dyDescent="0.3">
      <c r="A42" s="66" t="s">
        <v>77</v>
      </c>
      <c r="B42" s="67">
        <v>0.91060000000000008</v>
      </c>
      <c r="C42" s="94">
        <f t="shared" ref="C42" si="14">SQRT((B42*(1-B42))/$B$39)*TINV(0.05,$B$39)</f>
        <v>5.6606723206547291E-2</v>
      </c>
      <c r="E42" s="84">
        <v>0.70420000000000005</v>
      </c>
      <c r="F42" s="69">
        <f t="shared" ref="F42" si="15">SQRT((E42*(1-E42))/$E$39)*TINV(0.05,$E$39)</f>
        <v>8.6890864094143483E-2</v>
      </c>
      <c r="H42" s="45">
        <f t="shared" ref="H42:H43" si="16">E42-B42</f>
        <v>-0.20640000000000003</v>
      </c>
      <c r="I42" s="39">
        <f t="shared" ref="I42:I43" si="17">(((H42)^2)^0.5)</f>
        <v>0.20640000000000003</v>
      </c>
      <c r="J42" s="39">
        <f t="shared" ref="J42" si="18">(((((1-B42)*B42)/B$39)+(((1-E42)*E42)/E$39))^0.5)*(TINV(0.05,B$39+E$39-1))</f>
        <v>0.10311639001853963</v>
      </c>
      <c r="K42" s="36" t="str">
        <f t="shared" ref="K42:K43" si="19">IF(I42&gt;J42,"*"," ")</f>
        <v>*</v>
      </c>
      <c r="L42" s="41"/>
      <c r="M42" s="45">
        <f t="shared" ref="M42:M43" si="20">(E42-B42)/B42</f>
        <v>-0.22666373819459698</v>
      </c>
    </row>
    <row r="43" spans="1:13" x14ac:dyDescent="0.3">
      <c r="A43" s="70" t="s">
        <v>293</v>
      </c>
      <c r="B43" s="71">
        <v>2.07E-2</v>
      </c>
      <c r="C43" s="96">
        <f>SQRT((B43*(1-B43))/$B$39)*TINV(0.05,$B$39)</f>
        <v>2.8247400218155833E-2</v>
      </c>
      <c r="D43" s="73"/>
      <c r="E43" s="88">
        <v>1.66E-2</v>
      </c>
      <c r="F43" s="74">
        <f>SQRT((E43*(1-E43))/$E$39)*TINV(0.05,$E$39)</f>
        <v>2.432462574064952E-2</v>
      </c>
      <c r="G43" s="73"/>
      <c r="H43" s="49">
        <f t="shared" si="16"/>
        <v>-4.0999999999999995E-3</v>
      </c>
      <c r="I43" s="50">
        <f t="shared" si="17"/>
        <v>4.0999999999999995E-3</v>
      </c>
      <c r="J43" s="50">
        <f>(((((1-B43)*B43)/B$39)+(((1-E43)*E43)/E$39))^0.5)*(TINV(0.05,B$39+E$39-1))</f>
        <v>3.705717960147191E-2</v>
      </c>
      <c r="K43" s="7" t="str">
        <f t="shared" si="19"/>
        <v xml:space="preserve"> </v>
      </c>
      <c r="L43" s="51"/>
      <c r="M43" s="49">
        <f t="shared" si="20"/>
        <v>-0.19806763285024154</v>
      </c>
    </row>
    <row r="44" spans="1:13" x14ac:dyDescent="0.3">
      <c r="A44" s="115"/>
      <c r="B44" s="116"/>
      <c r="C44" s="117"/>
      <c r="D44" s="118"/>
      <c r="E44" s="114"/>
      <c r="F44" s="69"/>
      <c r="G44" s="118"/>
      <c r="H44" s="46"/>
      <c r="I44" s="43"/>
      <c r="J44" s="43"/>
      <c r="K44" s="6"/>
      <c r="L44" s="44"/>
      <c r="M44" s="46"/>
    </row>
    <row r="45" spans="1:13" ht="27.6" x14ac:dyDescent="0.3">
      <c r="A45" s="62" t="s">
        <v>585</v>
      </c>
    </row>
    <row r="46" spans="1:13" x14ac:dyDescent="0.3">
      <c r="A46" s="62" t="s">
        <v>81</v>
      </c>
    </row>
    <row r="47" spans="1:13" x14ac:dyDescent="0.3">
      <c r="A47" s="62"/>
    </row>
    <row r="48" spans="1:13" ht="48" x14ac:dyDescent="0.3">
      <c r="A48" s="20"/>
      <c r="B48" s="21"/>
      <c r="C48" s="22"/>
      <c r="D48" s="22"/>
      <c r="E48" s="23"/>
      <c r="F48" s="27"/>
      <c r="G48" s="24"/>
      <c r="H48" s="25" t="s">
        <v>6</v>
      </c>
      <c r="I48" s="26" t="s">
        <v>19</v>
      </c>
      <c r="J48" s="26" t="s">
        <v>20</v>
      </c>
      <c r="K48" s="25" t="s">
        <v>7</v>
      </c>
      <c r="L48" s="25"/>
      <c r="M48" s="5" t="s">
        <v>8</v>
      </c>
    </row>
    <row r="49" spans="1:13" ht="43.5" customHeight="1" x14ac:dyDescent="0.3">
      <c r="A49" s="30"/>
      <c r="B49" s="31" t="s">
        <v>62</v>
      </c>
      <c r="C49" s="32" t="s">
        <v>9</v>
      </c>
      <c r="D49" s="32"/>
      <c r="E49" s="31" t="s">
        <v>63</v>
      </c>
      <c r="F49" s="35" t="s">
        <v>9</v>
      </c>
      <c r="G49" s="33"/>
      <c r="H49" s="33" t="s">
        <v>10</v>
      </c>
      <c r="I49" s="34"/>
      <c r="J49" s="34"/>
      <c r="K49" s="33" t="s">
        <v>10</v>
      </c>
      <c r="L49" s="33"/>
      <c r="M49" s="33" t="s">
        <v>10</v>
      </c>
    </row>
    <row r="50" spans="1:13" x14ac:dyDescent="0.3">
      <c r="A50" s="63" t="s">
        <v>11</v>
      </c>
      <c r="B50" s="64">
        <v>466</v>
      </c>
      <c r="C50" s="59"/>
      <c r="E50" s="65">
        <v>426</v>
      </c>
    </row>
    <row r="51" spans="1:13" x14ac:dyDescent="0.3">
      <c r="A51" s="63" t="s">
        <v>12</v>
      </c>
      <c r="B51" s="64">
        <v>388.3</v>
      </c>
      <c r="C51" s="59"/>
      <c r="E51" s="65">
        <v>352.1</v>
      </c>
    </row>
    <row r="53" spans="1:13" x14ac:dyDescent="0.3">
      <c r="A53" s="66" t="s">
        <v>76</v>
      </c>
      <c r="B53" s="67">
        <v>0.1686</v>
      </c>
      <c r="C53" s="94">
        <f>SQRT((B53*(1-B53))/$B$51)*TINV(0.05,$B$51)</f>
        <v>3.7355539547621178E-2</v>
      </c>
      <c r="E53" s="84">
        <v>0.25750000000000001</v>
      </c>
      <c r="F53" s="69">
        <f>SQRT((E53*(1-E53))/$E$51)*TINV(0.05,$E$51)</f>
        <v>4.5829776897753027E-2</v>
      </c>
      <c r="H53" s="45">
        <f>E53-B53</f>
        <v>8.8900000000000007E-2</v>
      </c>
      <c r="I53" s="39">
        <f>(((H53)^2)^0.5)</f>
        <v>8.8900000000000007E-2</v>
      </c>
      <c r="J53" s="39">
        <f>(((((1-B53)*B53)/B$51)+(((1-E53)*E53)/E$51))^0.5)*(TINV(0.05,B$51+E$51-1))</f>
        <v>5.9026241465392981E-2</v>
      </c>
      <c r="K53" s="36" t="str">
        <f>IF(I53&gt;J53,"*"," ")</f>
        <v>*</v>
      </c>
      <c r="L53" s="41"/>
      <c r="M53" s="45">
        <f>(E53-B53)/B53</f>
        <v>0.52728351126927642</v>
      </c>
    </row>
    <row r="54" spans="1:13" x14ac:dyDescent="0.3">
      <c r="A54" s="66" t="s">
        <v>77</v>
      </c>
      <c r="B54" s="67">
        <v>0.81489999999999996</v>
      </c>
      <c r="C54" s="94">
        <f t="shared" ref="C54" si="21">SQRT((B54*(1-B54))/$B$51)*TINV(0.05,$B$51)</f>
        <v>3.8750435400144452E-2</v>
      </c>
      <c r="E54" s="84">
        <v>0.73109999999999997</v>
      </c>
      <c r="F54" s="69">
        <f t="shared" ref="F54" si="22">SQRT((E54*(1-E54))/$E$51)*TINV(0.05,$E$51)</f>
        <v>4.6472356008310158E-2</v>
      </c>
      <c r="H54" s="45">
        <f t="shared" ref="H54:H55" si="23">E54-B54</f>
        <v>-8.3799999999999986E-2</v>
      </c>
      <c r="I54" s="39">
        <f t="shared" ref="I54:I55" si="24">(((H54)^2)^0.5)</f>
        <v>8.3799999999999986E-2</v>
      </c>
      <c r="J54" s="39">
        <f t="shared" ref="J54" si="25">(((((1-B54)*B54)/B$51)+(((1-E54)*E54)/E$51))^0.5)*(TINV(0.05,B$51+E$51-1))</f>
        <v>6.0407283756926056E-2</v>
      </c>
      <c r="K54" s="36" t="str">
        <f t="shared" ref="K54:K55" si="26">IF(I54&gt;J54,"*"," ")</f>
        <v>*</v>
      </c>
      <c r="L54" s="41"/>
      <c r="M54" s="45">
        <f t="shared" ref="M54:M55" si="27">(E54-B54)/B54</f>
        <v>-0.10283470364461895</v>
      </c>
    </row>
    <row r="55" spans="1:13" x14ac:dyDescent="0.3">
      <c r="A55" s="70" t="s">
        <v>293</v>
      </c>
      <c r="B55" s="71">
        <v>1.6500000000000001E-2</v>
      </c>
      <c r="C55" s="96">
        <f>SQRT((B55*(1-B55))/$B$51)*TINV(0.05,$B$51)</f>
        <v>1.2710141120963791E-2</v>
      </c>
      <c r="D55" s="73"/>
      <c r="E55" s="88">
        <v>1.14E-2</v>
      </c>
      <c r="F55" s="74">
        <f>SQRT((E55*(1-E55))/$E$51)*TINV(0.05,$E$51)</f>
        <v>1.1126885682240161E-2</v>
      </c>
      <c r="G55" s="73"/>
      <c r="H55" s="49">
        <f t="shared" si="23"/>
        <v>-5.1000000000000004E-3</v>
      </c>
      <c r="I55" s="50">
        <f t="shared" si="24"/>
        <v>5.1000000000000004E-3</v>
      </c>
      <c r="J55" s="50">
        <f>(((((1-B55)*B55)/B$51)+(((1-E55)*E55)/E$51))^0.5)*(TINV(0.05,B$51+E$51-1))</f>
        <v>1.6865052622192376E-2</v>
      </c>
      <c r="K55" s="7" t="str">
        <f t="shared" si="26"/>
        <v xml:space="preserve"> </v>
      </c>
      <c r="L55" s="51"/>
      <c r="M55" s="49">
        <f t="shared" si="27"/>
        <v>-0.30909090909090908</v>
      </c>
    </row>
    <row r="56" spans="1:13" x14ac:dyDescent="0.3">
      <c r="A56" s="62"/>
    </row>
    <row r="58" spans="1:13" x14ac:dyDescent="0.3">
      <c r="A58" s="77" t="s">
        <v>52</v>
      </c>
      <c r="B58" s="78"/>
      <c r="C58" s="98"/>
      <c r="D58" s="80"/>
      <c r="E58" s="81"/>
      <c r="F58" s="105"/>
      <c r="G58" s="83"/>
      <c r="H58" s="83"/>
      <c r="I58" s="83"/>
      <c r="J58" s="83"/>
      <c r="K58" s="83"/>
      <c r="L58" s="83"/>
      <c r="M58" s="83"/>
    </row>
    <row r="60" spans="1:13" ht="27.6" x14ac:dyDescent="0.3">
      <c r="A60" s="62" t="s">
        <v>585</v>
      </c>
    </row>
    <row r="61" spans="1:13" x14ac:dyDescent="0.3">
      <c r="A61" s="62" t="s">
        <v>83</v>
      </c>
    </row>
    <row r="63" spans="1:13" ht="48" x14ac:dyDescent="0.3">
      <c r="A63" s="20"/>
      <c r="B63" s="21"/>
      <c r="C63" s="22"/>
      <c r="D63" s="22"/>
      <c r="E63" s="23"/>
      <c r="F63" s="27"/>
      <c r="G63" s="24"/>
      <c r="H63" s="25" t="s">
        <v>6</v>
      </c>
      <c r="I63" s="26" t="s">
        <v>19</v>
      </c>
      <c r="J63" s="26" t="s">
        <v>20</v>
      </c>
      <c r="K63" s="25" t="s">
        <v>7</v>
      </c>
      <c r="L63" s="25"/>
      <c r="M63" s="5" t="s">
        <v>8</v>
      </c>
    </row>
    <row r="64" spans="1:13" ht="42.75" customHeight="1" x14ac:dyDescent="0.3">
      <c r="A64" s="30"/>
      <c r="B64" s="31" t="s">
        <v>62</v>
      </c>
      <c r="C64" s="32" t="s">
        <v>9</v>
      </c>
      <c r="D64" s="32"/>
      <c r="E64" s="31" t="s">
        <v>63</v>
      </c>
      <c r="F64" s="35" t="s">
        <v>9</v>
      </c>
      <c r="G64" s="33"/>
      <c r="H64" s="33" t="s">
        <v>10</v>
      </c>
      <c r="I64" s="34"/>
      <c r="J64" s="34"/>
      <c r="K64" s="33" t="s">
        <v>10</v>
      </c>
      <c r="L64" s="33"/>
      <c r="M64" s="33" t="s">
        <v>10</v>
      </c>
    </row>
    <row r="65" spans="1:13" x14ac:dyDescent="0.3">
      <c r="A65" s="63" t="s">
        <v>11</v>
      </c>
      <c r="B65" s="86">
        <v>507</v>
      </c>
      <c r="C65" s="59"/>
      <c r="E65" s="65">
        <v>526</v>
      </c>
    </row>
    <row r="66" spans="1:13" x14ac:dyDescent="0.3">
      <c r="A66" s="63" t="s">
        <v>12</v>
      </c>
      <c r="B66" s="86">
        <v>472.8</v>
      </c>
      <c r="C66" s="59"/>
      <c r="E66" s="65">
        <v>489.2</v>
      </c>
    </row>
    <row r="68" spans="1:13" x14ac:dyDescent="0.3">
      <c r="A68" s="66" t="s">
        <v>76</v>
      </c>
      <c r="B68" s="67">
        <v>0.17019999999999999</v>
      </c>
      <c r="C68" s="94">
        <f>SQRT((B68*(1-B68))/$B$66)*TINV(0.05,$B$66)</f>
        <v>3.3961816056770865E-2</v>
      </c>
      <c r="E68" s="84">
        <v>0.2782</v>
      </c>
      <c r="F68" s="69">
        <f>SQRT((E68*(1-E68))/$E$66)*TINV(0.05,$E$66)</f>
        <v>3.980779413416221E-2</v>
      </c>
      <c r="H68" s="45">
        <f>E68-B68</f>
        <v>0.10800000000000001</v>
      </c>
      <c r="I68" s="39">
        <f>(((H68)^2)^0.5)</f>
        <v>0.10800000000000001</v>
      </c>
      <c r="J68" s="39">
        <f>(((((1-B68)*B68)/B$66)+(((1-E68)*E68)/E$66))^0.5)*(TINV(0.05,B$66+E$66-1))</f>
        <v>5.2260870343241519E-2</v>
      </c>
      <c r="K68" s="36" t="str">
        <f>IF(I68&gt;J68,"*"," ")</f>
        <v>*</v>
      </c>
      <c r="L68" s="41"/>
      <c r="M68" s="45">
        <f>(E68-B68)/B68</f>
        <v>0.63454759106933034</v>
      </c>
    </row>
    <row r="69" spans="1:13" x14ac:dyDescent="0.3">
      <c r="A69" s="66" t="s">
        <v>77</v>
      </c>
      <c r="B69" s="67">
        <v>0.81110000000000004</v>
      </c>
      <c r="C69" s="94">
        <f t="shared" ref="C69" si="28">SQRT((B69*(1-B69))/$B$66)*TINV(0.05,$B$66)</f>
        <v>3.5373464092253316E-2</v>
      </c>
      <c r="E69" s="84">
        <v>0.70120000000000005</v>
      </c>
      <c r="F69" s="69">
        <f t="shared" ref="F69" si="29">SQRT((E69*(1-E69))/$E$66)*TINV(0.05,$E$66)</f>
        <v>4.0662339429745717E-2</v>
      </c>
      <c r="H69" s="45">
        <f t="shared" ref="H69:H70" si="30">E69-B69</f>
        <v>-0.1099</v>
      </c>
      <c r="I69" s="39">
        <f t="shared" ref="I69:I70" si="31">(((H69)^2)^0.5)</f>
        <v>0.1099</v>
      </c>
      <c r="J69" s="39">
        <f t="shared" ref="J69" si="32">(((((1-B69)*B69)/B$66)+(((1-E69)*E69)/E$66))^0.5)*(TINV(0.05,B$66+E$66-1))</f>
        <v>5.3827670340939431E-2</v>
      </c>
      <c r="K69" s="36" t="str">
        <f t="shared" ref="K69:K70" si="33">IF(I69&gt;J69,"*"," ")</f>
        <v>*</v>
      </c>
      <c r="L69" s="41"/>
      <c r="M69" s="45">
        <f t="shared" ref="M69:M70" si="34">(E69-B69)/B69</f>
        <v>-0.13549500678091481</v>
      </c>
    </row>
    <row r="70" spans="1:13" x14ac:dyDescent="0.3">
      <c r="A70" s="70" t="s">
        <v>293</v>
      </c>
      <c r="B70" s="71">
        <v>1.8700000000000001E-2</v>
      </c>
      <c r="C70" s="96">
        <f>SQRT((B70*(1-B70))/$B$66)*TINV(0.05,$B$66)</f>
        <v>1.2241823538347294E-2</v>
      </c>
      <c r="D70" s="73"/>
      <c r="E70" s="88">
        <v>2.06E-2</v>
      </c>
      <c r="F70" s="74">
        <f>SQRT((E70*(1-E70))/$E$66)*TINV(0.05,$E$66)</f>
        <v>1.2618123421912477E-2</v>
      </c>
      <c r="G70" s="73"/>
      <c r="H70" s="49">
        <f t="shared" si="30"/>
        <v>1.8999999999999989E-3</v>
      </c>
      <c r="I70" s="50">
        <f t="shared" si="31"/>
        <v>1.8999999999999989E-3</v>
      </c>
      <c r="J70" s="50">
        <f>(((((1-B70)*B70)/B$66)+(((1-E70)*E70)/E$66))^0.5)*(TINV(0.05,B$66+E$66-1))</f>
        <v>1.7558491675610896E-2</v>
      </c>
      <c r="K70" s="7" t="str">
        <f t="shared" si="33"/>
        <v xml:space="preserve"> </v>
      </c>
      <c r="L70" s="51"/>
      <c r="M70" s="49">
        <f t="shared" si="34"/>
        <v>0.10160427807486624</v>
      </c>
    </row>
    <row r="72" spans="1:13" ht="27.6" x14ac:dyDescent="0.3">
      <c r="A72" s="62" t="s">
        <v>585</v>
      </c>
    </row>
    <row r="73" spans="1:13" x14ac:dyDescent="0.3">
      <c r="A73" s="62" t="s">
        <v>84</v>
      </c>
    </row>
    <row r="75" spans="1:13" ht="48" x14ac:dyDescent="0.3">
      <c r="A75" s="20"/>
      <c r="B75" s="21"/>
      <c r="C75" s="22"/>
      <c r="D75" s="22"/>
      <c r="E75" s="23"/>
      <c r="F75" s="27"/>
      <c r="G75" s="24"/>
      <c r="H75" s="25" t="s">
        <v>6</v>
      </c>
      <c r="I75" s="26" t="s">
        <v>19</v>
      </c>
      <c r="J75" s="26" t="s">
        <v>20</v>
      </c>
      <c r="K75" s="25" t="s">
        <v>7</v>
      </c>
      <c r="L75" s="25"/>
      <c r="M75" s="5" t="s">
        <v>8</v>
      </c>
    </row>
    <row r="76" spans="1:13" ht="46.5" customHeight="1" x14ac:dyDescent="0.3">
      <c r="A76" s="30"/>
      <c r="B76" s="31" t="s">
        <v>62</v>
      </c>
      <c r="C76" s="32" t="s">
        <v>9</v>
      </c>
      <c r="D76" s="32"/>
      <c r="E76" s="31" t="s">
        <v>63</v>
      </c>
      <c r="F76" s="35" t="s">
        <v>9</v>
      </c>
      <c r="G76" s="33"/>
      <c r="H76" s="33" t="s">
        <v>10</v>
      </c>
      <c r="I76" s="34"/>
      <c r="J76" s="34"/>
      <c r="K76" s="33" t="s">
        <v>10</v>
      </c>
      <c r="L76" s="33"/>
      <c r="M76" s="33" t="s">
        <v>10</v>
      </c>
    </row>
    <row r="77" spans="1:13" x14ac:dyDescent="0.3">
      <c r="A77" s="63" t="s">
        <v>11</v>
      </c>
      <c r="B77" s="86">
        <v>457</v>
      </c>
      <c r="C77" s="59"/>
      <c r="E77" s="65">
        <v>422</v>
      </c>
    </row>
    <row r="78" spans="1:13" x14ac:dyDescent="0.3">
      <c r="A78" s="63" t="s">
        <v>12</v>
      </c>
      <c r="B78" s="86">
        <v>405.3</v>
      </c>
      <c r="C78" s="59"/>
      <c r="E78" s="65">
        <v>374.8</v>
      </c>
    </row>
    <row r="80" spans="1:13" x14ac:dyDescent="0.3">
      <c r="A80" s="66" t="s">
        <v>76</v>
      </c>
      <c r="B80" s="67">
        <v>0.18239999999999998</v>
      </c>
      <c r="C80" s="94">
        <f>SQRT((B80*(1-B80))/$B$78*TINV(0.05,$B$78))</f>
        <v>2.6894810940105502E-2</v>
      </c>
      <c r="E80" s="84">
        <v>0.3296</v>
      </c>
      <c r="F80" s="69">
        <f>SQRT((E80*(1-E80))/$E$78)*TINV(0.05,$E$78)</f>
        <v>4.7743757580422888E-2</v>
      </c>
      <c r="H80" s="45">
        <f>E80-B80</f>
        <v>0.14720000000000003</v>
      </c>
      <c r="I80" s="39">
        <f>(((H80)^2)^0.5)</f>
        <v>0.14720000000000003</v>
      </c>
      <c r="J80" s="39">
        <f>(((((1-B80)*B80)/B$78)+(((1-E80)*E80)/E$78))^0.5)*(TINV(0.05,B$78+E$78-1))</f>
        <v>6.0742565626407334E-2</v>
      </c>
      <c r="K80" s="36" t="str">
        <f>IF(I80&gt;J80,"*"," ")</f>
        <v>*</v>
      </c>
      <c r="L80" s="41"/>
      <c r="M80" s="45">
        <f>(E80-B80)/B80</f>
        <v>0.8070175438596493</v>
      </c>
    </row>
    <row r="81" spans="1:13" x14ac:dyDescent="0.3">
      <c r="A81" s="66" t="s">
        <v>77</v>
      </c>
      <c r="B81" s="67">
        <v>0.79620000000000002</v>
      </c>
      <c r="C81" s="94">
        <f t="shared" ref="C81" si="35">SQRT((B81*(1-B81))/$B$78*TINV(0.05,$B$78))</f>
        <v>2.805425975263106E-2</v>
      </c>
      <c r="E81" s="84">
        <v>0.64739999999999998</v>
      </c>
      <c r="F81" s="69">
        <f t="shared" ref="F81" si="36">SQRT((E81*(1-E81))/$E$78)*TINV(0.05,$E$78)</f>
        <v>4.8527005587066359E-2</v>
      </c>
      <c r="H81" s="45">
        <f t="shared" ref="H81:H82" si="37">E81-B81</f>
        <v>-0.14880000000000004</v>
      </c>
      <c r="I81" s="39">
        <f t="shared" ref="I81:I82" si="38">(((H81)^2)^0.5)</f>
        <v>0.14880000000000004</v>
      </c>
      <c r="J81" s="39">
        <f t="shared" ref="J81" si="39">(((((1-B81)*B81)/B$78)+(((1-E81)*E81)/E$78))^0.5)*(TINV(0.05,B$78+E$78-1))</f>
        <v>6.2367414716107017E-2</v>
      </c>
      <c r="K81" s="36" t="str">
        <f t="shared" ref="K81:K82" si="40">IF(I81&gt;J81,"*"," ")</f>
        <v>*</v>
      </c>
      <c r="L81" s="41"/>
      <c r="M81" s="45">
        <f t="shared" ref="M81:M82" si="41">(E81-B81)/B81</f>
        <v>-0.18688771665410706</v>
      </c>
    </row>
    <row r="82" spans="1:13" x14ac:dyDescent="0.3">
      <c r="A82" s="70" t="s">
        <v>293</v>
      </c>
      <c r="B82" s="71">
        <v>2.1400000000000002E-2</v>
      </c>
      <c r="C82" s="96">
        <f>SQRT((B82*(1-B82))/$B$78*TINV(0.05,$B$78))</f>
        <v>1.0078482120710754E-2</v>
      </c>
      <c r="D82" s="73"/>
      <c r="E82" s="88">
        <v>2.3E-2</v>
      </c>
      <c r="F82" s="74">
        <f>SQRT((E82*(1-E82))/$E$78)*TINV(0.05,$E$78)</f>
        <v>1.5225346736104142E-2</v>
      </c>
      <c r="G82" s="73"/>
      <c r="H82" s="49">
        <f t="shared" si="37"/>
        <v>1.5999999999999973E-3</v>
      </c>
      <c r="I82" s="50">
        <f t="shared" si="38"/>
        <v>1.5999999999999973E-3</v>
      </c>
      <c r="J82" s="50">
        <f>(((((1-B82)*B82)/B$78)+(((1-E82)*E82)/E$78))^0.5)*(TINV(0.05,B$78+E$78-1))</f>
        <v>2.0739788658470305E-2</v>
      </c>
      <c r="K82" s="7" t="str">
        <f t="shared" si="40"/>
        <v xml:space="preserve"> </v>
      </c>
      <c r="L82" s="51"/>
      <c r="M82" s="49">
        <f t="shared" si="41"/>
        <v>7.4766355140186785E-2</v>
      </c>
    </row>
    <row r="84" spans="1:13" ht="27.6" x14ac:dyDescent="0.3">
      <c r="A84" s="62" t="s">
        <v>585</v>
      </c>
    </row>
    <row r="85" spans="1:13" x14ac:dyDescent="0.3">
      <c r="A85" s="62" t="s">
        <v>85</v>
      </c>
    </row>
    <row r="87" spans="1:13" ht="48" x14ac:dyDescent="0.3">
      <c r="A87" s="20"/>
      <c r="B87" s="21"/>
      <c r="C87" s="22"/>
      <c r="D87" s="22"/>
      <c r="E87" s="23"/>
      <c r="F87" s="27"/>
      <c r="G87" s="24"/>
      <c r="H87" s="25" t="s">
        <v>6</v>
      </c>
      <c r="I87" s="26" t="s">
        <v>19</v>
      </c>
      <c r="J87" s="26" t="s">
        <v>20</v>
      </c>
      <c r="K87" s="25" t="s">
        <v>7</v>
      </c>
      <c r="L87" s="25"/>
      <c r="M87" s="5" t="s">
        <v>8</v>
      </c>
    </row>
    <row r="88" spans="1:13" ht="45.75" customHeight="1" x14ac:dyDescent="0.3">
      <c r="A88" s="30"/>
      <c r="B88" s="31" t="s">
        <v>62</v>
      </c>
      <c r="C88" s="32" t="s">
        <v>9</v>
      </c>
      <c r="D88" s="32"/>
      <c r="E88" s="31" t="s">
        <v>63</v>
      </c>
      <c r="F88" s="35" t="s">
        <v>9</v>
      </c>
      <c r="G88" s="33"/>
      <c r="H88" s="33" t="s">
        <v>10</v>
      </c>
      <c r="I88" s="34"/>
      <c r="J88" s="34"/>
      <c r="K88" s="33" t="s">
        <v>10</v>
      </c>
      <c r="L88" s="33"/>
      <c r="M88" s="33" t="s">
        <v>10</v>
      </c>
    </row>
    <row r="89" spans="1:13" x14ac:dyDescent="0.3">
      <c r="A89" s="63" t="s">
        <v>11</v>
      </c>
      <c r="B89" s="86">
        <v>196</v>
      </c>
      <c r="C89" s="59"/>
      <c r="E89" s="65">
        <v>191</v>
      </c>
    </row>
    <row r="90" spans="1:13" x14ac:dyDescent="0.3">
      <c r="A90" s="63" t="s">
        <v>12</v>
      </c>
      <c r="B90" s="86">
        <v>190.5</v>
      </c>
      <c r="C90" s="59"/>
      <c r="E90" s="65">
        <v>185.4</v>
      </c>
    </row>
    <row r="92" spans="1:13" x14ac:dyDescent="0.3">
      <c r="A92" s="66" t="s">
        <v>76</v>
      </c>
      <c r="B92" s="67">
        <v>0.2208</v>
      </c>
      <c r="C92" s="94">
        <f>SQRT((B92*(1-B92))/$B$90*TINV(0.05,$B$90))</f>
        <v>4.2207353804342707E-2</v>
      </c>
      <c r="E92" s="84">
        <v>0.39649999999999996</v>
      </c>
      <c r="F92" s="119">
        <f>SQRT((E92*(1-E92))/$E$90)*TINV(0.05,$E$90)</f>
        <v>7.087675490723451E-2</v>
      </c>
      <c r="H92" s="45">
        <f>E92-B92</f>
        <v>0.17569999999999997</v>
      </c>
      <c r="I92" s="39">
        <f>(((H92)^2)^0.5)</f>
        <v>0.17569999999999997</v>
      </c>
      <c r="J92" s="39">
        <f>(((((1-B92)*B92)/B$90)+(((1-E92)*E92)/E$90))^0.5)*(TINV(0.05,B$90+E$90-1))</f>
        <v>9.2098710700984146E-2</v>
      </c>
      <c r="K92" s="36" t="str">
        <f>IF(I92&gt;J92,"*"," ")</f>
        <v>*</v>
      </c>
      <c r="L92" s="41"/>
      <c r="M92" s="45">
        <f>(E92-B92)/B92</f>
        <v>0.79574275362318825</v>
      </c>
    </row>
    <row r="93" spans="1:13" x14ac:dyDescent="0.3">
      <c r="A93" s="66" t="s">
        <v>77</v>
      </c>
      <c r="B93" s="67">
        <v>0.76359999999999995</v>
      </c>
      <c r="C93" s="94">
        <f t="shared" ref="C93" si="42">SQRT((B93*(1-B93))/$B$90*TINV(0.05,$B$90))</f>
        <v>4.3233541688177501E-2</v>
      </c>
      <c r="E93" s="84">
        <v>0.59399999999999997</v>
      </c>
      <c r="F93" s="119">
        <f t="shared" ref="F93" si="43">SQRT((E93*(1-E93))/$E$90)*TINV(0.05,$E$90)</f>
        <v>7.1154083876563259E-2</v>
      </c>
      <c r="H93" s="45">
        <f t="shared" ref="H93:H94" si="44">E93-B93</f>
        <v>-0.16959999999999997</v>
      </c>
      <c r="I93" s="39">
        <f t="shared" ref="I93:I94" si="45">(((H93)^2)^0.5)</f>
        <v>0.16959999999999997</v>
      </c>
      <c r="J93" s="39">
        <f t="shared" ref="J93" si="46">(((((1-B93)*B93)/B$90)+(((1-E93)*E93)/E$90))^0.5)*(TINV(0.05,B$90+E$90-1))</f>
        <v>9.3237135377405606E-2</v>
      </c>
      <c r="K93" s="36" t="str">
        <f t="shared" ref="K93:K94" si="47">IF(I93&gt;J93,"*"," ")</f>
        <v>*</v>
      </c>
      <c r="L93" s="41"/>
      <c r="M93" s="45">
        <f t="shared" ref="M93:M94" si="48">(E93-B93)/B93</f>
        <v>-0.2221058145625982</v>
      </c>
    </row>
    <row r="94" spans="1:13" x14ac:dyDescent="0.3">
      <c r="A94" s="70" t="s">
        <v>293</v>
      </c>
      <c r="B94" s="71">
        <v>1.5600000000000001E-2</v>
      </c>
      <c r="C94" s="96">
        <f>SQRT((B94*(1-B94))/$B$90*TINV(0.05,$B$90))</f>
        <v>1.260991677011933E-2</v>
      </c>
      <c r="D94" s="73"/>
      <c r="E94" s="88">
        <v>9.4999999999999998E-3</v>
      </c>
      <c r="F94" s="120">
        <f>SQRT((E94*(1-E94))/$E$90)*TINV(0.05,$E$90)</f>
        <v>1.4055057759774919E-2</v>
      </c>
      <c r="G94" s="73"/>
      <c r="H94" s="49">
        <f t="shared" si="44"/>
        <v>-6.1000000000000013E-3</v>
      </c>
      <c r="I94" s="50">
        <f t="shared" si="45"/>
        <v>6.1000000000000013E-3</v>
      </c>
      <c r="J94" s="50">
        <f>(((((1-B94)*B94)/B$90)+(((1-E94)*E94)/E$90))^0.5)*(TINV(0.05,B$90+E$90-1))</f>
        <v>2.2537065601784142E-2</v>
      </c>
      <c r="K94" s="7" t="str">
        <f t="shared" si="47"/>
        <v xml:space="preserve"> </v>
      </c>
      <c r="L94" s="51"/>
      <c r="M94" s="49">
        <f t="shared" si="48"/>
        <v>-0.39102564102564108</v>
      </c>
    </row>
    <row r="96" spans="1:13" x14ac:dyDescent="0.3">
      <c r="B96" s="113"/>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588</v>
      </c>
    </row>
    <row r="4" spans="1:13" ht="18.75" x14ac:dyDescent="0.25">
      <c r="A4" s="61" t="s">
        <v>589</v>
      </c>
    </row>
    <row r="6" spans="1:13" ht="15" x14ac:dyDescent="0.25">
      <c r="A6" s="135" t="s">
        <v>594</v>
      </c>
    </row>
    <row r="7" spans="1:13" ht="15" x14ac:dyDescent="0.25">
      <c r="A7" s="62" t="s">
        <v>64</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1160</v>
      </c>
      <c r="E11" s="65">
        <v>1139</v>
      </c>
    </row>
    <row r="12" spans="1:13" x14ac:dyDescent="0.3">
      <c r="A12" s="63" t="s">
        <v>12</v>
      </c>
      <c r="B12" s="64">
        <v>921.8</v>
      </c>
      <c r="E12" s="65">
        <v>908.7</v>
      </c>
    </row>
    <row r="14" spans="1:13" x14ac:dyDescent="0.3">
      <c r="A14" s="66" t="s">
        <v>295</v>
      </c>
      <c r="B14" s="67">
        <v>3.8399999999999997E-2</v>
      </c>
      <c r="C14" s="94">
        <f>SQRT((B14*(1-B14))/$B$12)*TINV(0.05,$B$12)</f>
        <v>1.2421203712810571E-2</v>
      </c>
      <c r="E14" s="84">
        <v>0.192</v>
      </c>
      <c r="F14" s="69">
        <f>SQRT((E14*(1-E14))/$E$12)*TINV(0.05,$E$12)</f>
        <v>2.5643270255331637E-2</v>
      </c>
      <c r="H14" s="45">
        <f>E14-B14</f>
        <v>0.15360000000000001</v>
      </c>
      <c r="I14" s="39">
        <f>(((H14)^2)^0.5)</f>
        <v>0.15360000000000001</v>
      </c>
      <c r="J14" s="39">
        <f>(((((1-B14)*B14)/B$12)+(((1-E14)*E14)/E$12))^0.5)*(TINV(0.05,B$12+E$12-1))</f>
        <v>2.8474184661092264E-2</v>
      </c>
      <c r="K14" s="36" t="str">
        <f>IF(I14&gt;J14,"*"," ")</f>
        <v>*</v>
      </c>
      <c r="L14" s="41"/>
      <c r="M14" s="45">
        <f>(E14-B14)/B14</f>
        <v>4.0000000000000009</v>
      </c>
    </row>
    <row r="15" spans="1:13" x14ac:dyDescent="0.3">
      <c r="A15" s="66" t="s">
        <v>300</v>
      </c>
      <c r="B15" s="67">
        <v>5.1200000000000002E-2</v>
      </c>
      <c r="C15" s="94">
        <f t="shared" ref="C15:C39" si="0">SQRT((B15*(1-B15))/$B$12)*TINV(0.05,$B$12)</f>
        <v>1.4246991442210734E-2</v>
      </c>
      <c r="E15" s="84">
        <v>0.15210000000000001</v>
      </c>
      <c r="F15" s="69">
        <f t="shared" ref="F15:F39" si="1">SQRT((E15*(1-E15))/$E$12)*TINV(0.05,$E$12)</f>
        <v>2.3380513183732521E-2</v>
      </c>
      <c r="H15" s="45">
        <f t="shared" ref="H15:H39" si="2">E15-B15</f>
        <v>0.10090000000000002</v>
      </c>
      <c r="I15" s="39">
        <f t="shared" ref="I15:I39" si="3">(((H15)^2)^0.5)</f>
        <v>0.10090000000000002</v>
      </c>
      <c r="J15" s="39">
        <f t="shared" ref="J15:J39" si="4">(((((1-B15)*B15)/B$12)+(((1-E15)*E15)/E$12))^0.5)*(TINV(0.05,B$12+E$12-1))</f>
        <v>2.7361033479363302E-2</v>
      </c>
      <c r="K15" s="36" t="str">
        <f t="shared" ref="K15:K39" si="5">IF(I15&gt;J15,"*"," ")</f>
        <v>*</v>
      </c>
      <c r="L15" s="41"/>
      <c r="M15" s="45">
        <f t="shared" ref="M15:M39" si="6">(E15-B15)/B15</f>
        <v>1.9707031250000002</v>
      </c>
    </row>
    <row r="16" spans="1:13" x14ac:dyDescent="0.3">
      <c r="A16" s="66" t="s">
        <v>298</v>
      </c>
      <c r="B16" s="67">
        <v>8.6999999999999994E-3</v>
      </c>
      <c r="C16" s="94">
        <f t="shared" si="0"/>
        <v>6.002926478691932E-3</v>
      </c>
      <c r="E16" s="84">
        <v>5.6600000000000004E-2</v>
      </c>
      <c r="F16" s="69">
        <f t="shared" si="1"/>
        <v>1.5044344378043337E-2</v>
      </c>
      <c r="H16" s="45">
        <f t="shared" si="2"/>
        <v>4.7900000000000005E-2</v>
      </c>
      <c r="I16" s="39">
        <f t="shared" si="3"/>
        <v>4.7900000000000005E-2</v>
      </c>
      <c r="J16" s="39">
        <f t="shared" si="4"/>
        <v>1.6186922362437826E-2</v>
      </c>
      <c r="K16" s="36" t="str">
        <f t="shared" si="5"/>
        <v>*</v>
      </c>
      <c r="L16" s="41"/>
      <c r="M16" s="45">
        <f t="shared" si="6"/>
        <v>5.5057471264367823</v>
      </c>
    </row>
    <row r="17" spans="1:13" x14ac:dyDescent="0.3">
      <c r="A17" s="66" t="s">
        <v>297</v>
      </c>
      <c r="B17" s="67">
        <v>5.3600000000000002E-2</v>
      </c>
      <c r="C17" s="94">
        <f t="shared" si="0"/>
        <v>1.4558633244434186E-2</v>
      </c>
      <c r="E17" s="84">
        <v>4.9400000000000006E-2</v>
      </c>
      <c r="F17" s="69">
        <f t="shared" si="1"/>
        <v>1.4108456196858996E-2</v>
      </c>
      <c r="H17" s="45">
        <f t="shared" si="2"/>
        <v>-4.1999999999999954E-3</v>
      </c>
      <c r="I17" s="39">
        <f t="shared" si="3"/>
        <v>4.1999999999999954E-3</v>
      </c>
      <c r="J17" s="39">
        <f t="shared" si="4"/>
        <v>2.0259772764869202E-2</v>
      </c>
      <c r="K17" s="6" t="str">
        <f t="shared" si="5"/>
        <v xml:space="preserve"> </v>
      </c>
      <c r="L17" s="41"/>
      <c r="M17" s="45">
        <f t="shared" si="6"/>
        <v>-7.8358208955223788E-2</v>
      </c>
    </row>
    <row r="18" spans="1:13" x14ac:dyDescent="0.3">
      <c r="A18" s="66" t="s">
        <v>296</v>
      </c>
      <c r="B18" s="67">
        <v>1.3500000000000002E-2</v>
      </c>
      <c r="C18" s="94">
        <f t="shared" si="0"/>
        <v>7.4596126022272013E-3</v>
      </c>
      <c r="E18" s="84">
        <v>2.4799999999999999E-2</v>
      </c>
      <c r="F18" s="69">
        <f t="shared" si="1"/>
        <v>1.0124878059091765E-2</v>
      </c>
      <c r="H18" s="45">
        <f t="shared" si="2"/>
        <v>1.1299999999999998E-2</v>
      </c>
      <c r="I18" s="39">
        <f t="shared" si="3"/>
        <v>1.1299999999999998E-2</v>
      </c>
      <c r="J18" s="39">
        <f t="shared" si="4"/>
        <v>1.2567763658175805E-2</v>
      </c>
      <c r="K18" s="6" t="str">
        <f t="shared" si="5"/>
        <v xml:space="preserve"> </v>
      </c>
      <c r="L18" s="41"/>
      <c r="M18" s="45">
        <f t="shared" si="6"/>
        <v>0.8370370370370368</v>
      </c>
    </row>
    <row r="19" spans="1:13" x14ac:dyDescent="0.3">
      <c r="A19" s="66" t="s">
        <v>299</v>
      </c>
      <c r="B19" s="67">
        <v>2.9999999999999997E-4</v>
      </c>
      <c r="C19" s="94">
        <f t="shared" si="0"/>
        <v>1.1194283936789987E-3</v>
      </c>
      <c r="E19" s="84">
        <v>5.7999999999999996E-3</v>
      </c>
      <c r="F19" s="69">
        <f t="shared" si="1"/>
        <v>4.9438807974226786E-3</v>
      </c>
      <c r="H19" s="45">
        <f t="shared" si="2"/>
        <v>5.4999999999999997E-3</v>
      </c>
      <c r="I19" s="39">
        <f t="shared" si="3"/>
        <v>5.4999999999999997E-3</v>
      </c>
      <c r="J19" s="39">
        <f t="shared" si="4"/>
        <v>5.0656311904832508E-3</v>
      </c>
      <c r="K19" s="36" t="str">
        <f t="shared" si="5"/>
        <v>*</v>
      </c>
      <c r="L19" s="41"/>
      <c r="M19" s="45">
        <f t="shared" si="6"/>
        <v>18.333333333333332</v>
      </c>
    </row>
    <row r="20" spans="1:13" x14ac:dyDescent="0.3">
      <c r="A20" s="66" t="s">
        <v>301</v>
      </c>
      <c r="B20" s="67">
        <v>1.6299999999999999E-2</v>
      </c>
      <c r="C20" s="94">
        <f t="shared" si="0"/>
        <v>8.1851375644865706E-3</v>
      </c>
      <c r="E20" s="84">
        <v>0.12960000000000002</v>
      </c>
      <c r="F20" s="69">
        <f t="shared" si="1"/>
        <v>2.1866489032047264E-2</v>
      </c>
      <c r="H20" s="45">
        <f t="shared" si="2"/>
        <v>0.11330000000000003</v>
      </c>
      <c r="I20" s="39">
        <f t="shared" si="3"/>
        <v>0.11330000000000003</v>
      </c>
      <c r="J20" s="39">
        <f t="shared" si="4"/>
        <v>2.3332601450498473E-2</v>
      </c>
      <c r="K20" s="36" t="str">
        <f t="shared" si="5"/>
        <v>*</v>
      </c>
      <c r="L20" s="41"/>
      <c r="M20" s="45">
        <f t="shared" si="6"/>
        <v>6.9509202453987751</v>
      </c>
    </row>
    <row r="21" spans="1:13" x14ac:dyDescent="0.3">
      <c r="A21" s="66" t="s">
        <v>302</v>
      </c>
      <c r="B21" s="67">
        <v>4.4000000000000003E-3</v>
      </c>
      <c r="C21" s="94">
        <f t="shared" si="0"/>
        <v>4.2782841647468726E-3</v>
      </c>
      <c r="E21" s="84">
        <v>4.7899999999999998E-2</v>
      </c>
      <c r="F21" s="69">
        <f t="shared" si="1"/>
        <v>1.3903564436712357E-2</v>
      </c>
      <c r="H21" s="45">
        <f t="shared" si="2"/>
        <v>4.3499999999999997E-2</v>
      </c>
      <c r="I21" s="39">
        <f t="shared" si="3"/>
        <v>4.3499999999999997E-2</v>
      </c>
      <c r="J21" s="39">
        <f t="shared" si="4"/>
        <v>1.4537170989745602E-2</v>
      </c>
      <c r="K21" s="36" t="str">
        <f t="shared" si="5"/>
        <v>*</v>
      </c>
      <c r="L21" s="41"/>
      <c r="M21" s="45">
        <f t="shared" si="6"/>
        <v>9.8863636363636349</v>
      </c>
    </row>
    <row r="22" spans="1:13" x14ac:dyDescent="0.3">
      <c r="A22" s="66" t="s">
        <v>303</v>
      </c>
      <c r="B22" s="67">
        <v>3.8399999999999997E-2</v>
      </c>
      <c r="C22" s="94">
        <f t="shared" si="0"/>
        <v>1.2421203712810571E-2</v>
      </c>
      <c r="E22" s="84">
        <v>2.6699999999999998E-2</v>
      </c>
      <c r="F22" s="69">
        <f t="shared" si="1"/>
        <v>1.0495330207819183E-2</v>
      </c>
      <c r="H22" s="45">
        <f t="shared" si="2"/>
        <v>-1.1699999999999999E-2</v>
      </c>
      <c r="I22" s="39">
        <f t="shared" si="3"/>
        <v>1.1699999999999999E-2</v>
      </c>
      <c r="J22" s="39">
        <f t="shared" si="4"/>
        <v>1.6250814077202035E-2</v>
      </c>
      <c r="K22" s="6" t="str">
        <f t="shared" si="5"/>
        <v xml:space="preserve"> </v>
      </c>
      <c r="L22" s="41"/>
      <c r="M22" s="45">
        <f t="shared" si="6"/>
        <v>-0.3046875</v>
      </c>
    </row>
    <row r="23" spans="1:13" x14ac:dyDescent="0.3">
      <c r="A23" s="66" t="s">
        <v>304</v>
      </c>
      <c r="B23" s="67">
        <v>2.2599999999999999E-2</v>
      </c>
      <c r="C23" s="94">
        <f t="shared" si="0"/>
        <v>9.6070761218168942E-3</v>
      </c>
      <c r="E23" s="84">
        <v>2.3700000000000002E-2</v>
      </c>
      <c r="F23" s="69">
        <f t="shared" si="1"/>
        <v>9.9033683425157407E-3</v>
      </c>
      <c r="H23" s="45">
        <f t="shared" si="2"/>
        <v>1.1000000000000038E-3</v>
      </c>
      <c r="I23" s="39">
        <f t="shared" si="3"/>
        <v>1.1000000000000038E-3</v>
      </c>
      <c r="J23" s="39">
        <f t="shared" si="4"/>
        <v>1.3788417026775421E-2</v>
      </c>
      <c r="K23" s="6" t="str">
        <f t="shared" si="5"/>
        <v xml:space="preserve"> </v>
      </c>
      <c r="L23" s="41"/>
      <c r="M23" s="45">
        <f t="shared" si="6"/>
        <v>4.8672566371681582E-2</v>
      </c>
    </row>
    <row r="24" spans="1:13" x14ac:dyDescent="0.3">
      <c r="A24" s="66" t="s">
        <v>305</v>
      </c>
      <c r="B24" s="67">
        <v>3.0000000000000001E-3</v>
      </c>
      <c r="C24" s="94">
        <f t="shared" si="0"/>
        <v>3.5351598117141039E-3</v>
      </c>
      <c r="E24" s="84">
        <v>1.83E-2</v>
      </c>
      <c r="F24" s="69">
        <f t="shared" si="1"/>
        <v>8.7263384905142335E-3</v>
      </c>
      <c r="H24" s="45">
        <f t="shared" si="2"/>
        <v>1.5300000000000001E-2</v>
      </c>
      <c r="I24" s="39">
        <f t="shared" si="3"/>
        <v>1.5300000000000001E-2</v>
      </c>
      <c r="J24" s="39">
        <f t="shared" si="4"/>
        <v>9.4089196188641682E-3</v>
      </c>
      <c r="K24" s="36" t="str">
        <f t="shared" si="5"/>
        <v>*</v>
      </c>
      <c r="L24" s="41"/>
      <c r="M24" s="45">
        <f t="shared" si="6"/>
        <v>5.1000000000000005</v>
      </c>
    </row>
    <row r="25" spans="1:13" x14ac:dyDescent="0.3">
      <c r="A25" s="66" t="s">
        <v>306</v>
      </c>
      <c r="B25" s="67">
        <v>3.4000000000000002E-3</v>
      </c>
      <c r="C25" s="94">
        <f t="shared" si="0"/>
        <v>3.7627099762239931E-3</v>
      </c>
      <c r="E25" s="84">
        <v>1.3600000000000001E-2</v>
      </c>
      <c r="F25" s="69">
        <f t="shared" si="1"/>
        <v>7.5407249604649137E-3</v>
      </c>
      <c r="H25" s="45">
        <f t="shared" si="2"/>
        <v>1.0200000000000001E-2</v>
      </c>
      <c r="I25" s="39">
        <f t="shared" si="3"/>
        <v>1.0200000000000001E-2</v>
      </c>
      <c r="J25" s="39">
        <f t="shared" si="4"/>
        <v>8.4217385946637729E-3</v>
      </c>
      <c r="K25" s="36" t="str">
        <f t="shared" si="5"/>
        <v>*</v>
      </c>
      <c r="L25" s="41"/>
      <c r="M25" s="45">
        <f t="shared" si="6"/>
        <v>3</v>
      </c>
    </row>
    <row r="26" spans="1:13" x14ac:dyDescent="0.3">
      <c r="A26" s="66" t="s">
        <v>307</v>
      </c>
      <c r="B26" s="67">
        <v>2.6000000000000002E-2</v>
      </c>
      <c r="C26" s="94">
        <f t="shared" si="0"/>
        <v>1.0286485005557221E-2</v>
      </c>
      <c r="E26" s="84">
        <v>1.04E-2</v>
      </c>
      <c r="F26" s="69">
        <f t="shared" si="1"/>
        <v>6.6048601692913428E-3</v>
      </c>
      <c r="H26" s="45">
        <f t="shared" si="2"/>
        <v>-1.5600000000000003E-2</v>
      </c>
      <c r="I26" s="39">
        <f t="shared" si="3"/>
        <v>1.5600000000000003E-2</v>
      </c>
      <c r="J26" s="39">
        <f t="shared" si="4"/>
        <v>1.2216352183237177E-2</v>
      </c>
      <c r="K26" s="36" t="str">
        <f t="shared" si="5"/>
        <v>*</v>
      </c>
      <c r="L26" s="41"/>
      <c r="M26" s="45">
        <f t="shared" si="6"/>
        <v>-0.60000000000000009</v>
      </c>
    </row>
    <row r="27" spans="1:13" x14ac:dyDescent="0.3">
      <c r="A27" s="66" t="s">
        <v>308</v>
      </c>
      <c r="B27" s="67">
        <v>3.7000000000000002E-3</v>
      </c>
      <c r="C27" s="94">
        <f t="shared" si="0"/>
        <v>3.9246124039329288E-3</v>
      </c>
      <c r="E27" s="84">
        <v>1.04E-2</v>
      </c>
      <c r="F27" s="69">
        <f t="shared" si="1"/>
        <v>6.6048601692913428E-3</v>
      </c>
      <c r="H27" s="45">
        <f t="shared" si="2"/>
        <v>6.6999999999999994E-3</v>
      </c>
      <c r="I27" s="39">
        <f t="shared" si="3"/>
        <v>6.6999999999999994E-3</v>
      </c>
      <c r="J27" s="39">
        <f t="shared" si="4"/>
        <v>7.6777649672100474E-3</v>
      </c>
      <c r="K27" s="6" t="str">
        <f t="shared" si="5"/>
        <v xml:space="preserve"> </v>
      </c>
      <c r="L27" s="41"/>
      <c r="M27" s="45">
        <f t="shared" si="6"/>
        <v>1.8108108108108105</v>
      </c>
    </row>
    <row r="28" spans="1:13" x14ac:dyDescent="0.3">
      <c r="A28" s="66" t="s">
        <v>309</v>
      </c>
      <c r="B28" s="67">
        <v>1.1000000000000001E-2</v>
      </c>
      <c r="C28" s="94">
        <f t="shared" si="0"/>
        <v>6.742102228480859E-3</v>
      </c>
      <c r="E28" s="84">
        <v>9.5999999999999992E-3</v>
      </c>
      <c r="F28" s="69">
        <f t="shared" si="1"/>
        <v>6.3483088456000999E-3</v>
      </c>
      <c r="H28" s="45">
        <f t="shared" si="2"/>
        <v>-1.4000000000000019E-3</v>
      </c>
      <c r="I28" s="39">
        <f t="shared" si="3"/>
        <v>1.4000000000000019E-3</v>
      </c>
      <c r="J28" s="39">
        <f t="shared" si="4"/>
        <v>9.254378312395296E-3</v>
      </c>
      <c r="K28" s="6" t="str">
        <f t="shared" si="5"/>
        <v xml:space="preserve"> </v>
      </c>
      <c r="L28" s="41"/>
      <c r="M28" s="45">
        <f t="shared" si="6"/>
        <v>-0.12727272727272743</v>
      </c>
    </row>
    <row r="29" spans="1:13" x14ac:dyDescent="0.3">
      <c r="A29" s="66" t="s">
        <v>310</v>
      </c>
      <c r="B29" s="67">
        <v>5.6000000000000008E-3</v>
      </c>
      <c r="C29" s="94">
        <f t="shared" si="0"/>
        <v>4.8236458685003954E-3</v>
      </c>
      <c r="E29" s="84">
        <v>9.5999999999999992E-3</v>
      </c>
      <c r="F29" s="69">
        <f t="shared" si="1"/>
        <v>6.3483088456000999E-3</v>
      </c>
      <c r="H29" s="45">
        <f t="shared" si="2"/>
        <v>3.9999999999999983E-3</v>
      </c>
      <c r="I29" s="39">
        <f t="shared" si="3"/>
        <v>3.9999999999999983E-3</v>
      </c>
      <c r="J29" s="39">
        <f t="shared" si="4"/>
        <v>7.9676907611921661E-3</v>
      </c>
      <c r="K29" s="6" t="str">
        <f t="shared" si="5"/>
        <v xml:space="preserve"> </v>
      </c>
      <c r="L29" s="41"/>
      <c r="M29" s="45">
        <f t="shared" si="6"/>
        <v>0.71428571428571386</v>
      </c>
    </row>
    <row r="30" spans="1:13" x14ac:dyDescent="0.3">
      <c r="A30" s="66" t="s">
        <v>311</v>
      </c>
      <c r="B30" s="67">
        <v>4.8999999999999998E-3</v>
      </c>
      <c r="C30" s="94">
        <f t="shared" si="0"/>
        <v>4.5136954005509239E-3</v>
      </c>
      <c r="E30" s="84">
        <v>8.1000000000000013E-3</v>
      </c>
      <c r="F30" s="69">
        <f t="shared" si="1"/>
        <v>5.8357082175611663E-3</v>
      </c>
      <c r="H30" s="45">
        <f t="shared" si="2"/>
        <v>3.2000000000000015E-3</v>
      </c>
      <c r="I30" s="39">
        <f t="shared" si="3"/>
        <v>3.2000000000000015E-3</v>
      </c>
      <c r="J30" s="39">
        <f t="shared" si="4"/>
        <v>7.3726937002545952E-3</v>
      </c>
      <c r="K30" s="6" t="str">
        <f t="shared" si="5"/>
        <v xml:space="preserve"> </v>
      </c>
      <c r="L30" s="41"/>
      <c r="M30" s="45">
        <f t="shared" si="6"/>
        <v>0.6530612244897962</v>
      </c>
    </row>
    <row r="31" spans="1:13" x14ac:dyDescent="0.3">
      <c r="A31" s="66" t="s">
        <v>312</v>
      </c>
      <c r="B31" s="67">
        <v>4.8999999999999998E-3</v>
      </c>
      <c r="C31" s="94">
        <f t="shared" si="0"/>
        <v>4.5136954005509239E-3</v>
      </c>
      <c r="E31" s="84">
        <v>8.1000000000000013E-3</v>
      </c>
      <c r="F31" s="69">
        <f t="shared" si="1"/>
        <v>5.8357082175611663E-3</v>
      </c>
      <c r="H31" s="45">
        <f t="shared" si="2"/>
        <v>3.2000000000000015E-3</v>
      </c>
      <c r="I31" s="39">
        <f t="shared" si="3"/>
        <v>3.2000000000000015E-3</v>
      </c>
      <c r="J31" s="39">
        <f t="shared" si="4"/>
        <v>7.3726937002545952E-3</v>
      </c>
      <c r="K31" s="6" t="str">
        <f t="shared" si="5"/>
        <v xml:space="preserve"> </v>
      </c>
      <c r="L31" s="41"/>
      <c r="M31" s="45">
        <f t="shared" si="6"/>
        <v>0.6530612244897962</v>
      </c>
    </row>
    <row r="32" spans="1:13" x14ac:dyDescent="0.3">
      <c r="A32" s="66" t="s">
        <v>313</v>
      </c>
      <c r="B32" s="67">
        <v>9.7999999999999997E-3</v>
      </c>
      <c r="C32" s="94">
        <f t="shared" si="0"/>
        <v>6.3675936911153303E-3</v>
      </c>
      <c r="E32" s="84">
        <v>6.7000000000000002E-3</v>
      </c>
      <c r="F32" s="69">
        <f t="shared" si="1"/>
        <v>5.3112254146355413E-3</v>
      </c>
      <c r="H32" s="45">
        <f t="shared" si="2"/>
        <v>-3.0999999999999995E-3</v>
      </c>
      <c r="I32" s="39">
        <f t="shared" si="3"/>
        <v>3.0999999999999995E-3</v>
      </c>
      <c r="J32" s="39">
        <f t="shared" si="4"/>
        <v>8.2864082236876139E-3</v>
      </c>
      <c r="K32" s="6" t="str">
        <f t="shared" si="5"/>
        <v xml:space="preserve"> </v>
      </c>
      <c r="L32" s="41"/>
      <c r="M32" s="45">
        <f t="shared" si="6"/>
        <v>-0.31632653061224486</v>
      </c>
    </row>
    <row r="33" spans="1:13" x14ac:dyDescent="0.3">
      <c r="A33" s="66" t="s">
        <v>314</v>
      </c>
      <c r="B33" s="67">
        <v>1.1999999999999999E-3</v>
      </c>
      <c r="C33" s="94">
        <f t="shared" si="0"/>
        <v>2.2378487725448403E-3</v>
      </c>
      <c r="E33" s="84">
        <v>6.4000000000000003E-3</v>
      </c>
      <c r="F33" s="69">
        <f t="shared" si="1"/>
        <v>5.191739498325916E-3</v>
      </c>
      <c r="H33" s="45">
        <f t="shared" si="2"/>
        <v>5.2000000000000006E-3</v>
      </c>
      <c r="I33" s="39">
        <f t="shared" si="3"/>
        <v>5.2000000000000006E-3</v>
      </c>
      <c r="J33" s="39">
        <f t="shared" si="4"/>
        <v>5.64972510108797E-3</v>
      </c>
      <c r="K33" s="6" t="str">
        <f t="shared" si="5"/>
        <v xml:space="preserve"> </v>
      </c>
      <c r="L33" s="41"/>
      <c r="M33" s="45">
        <f t="shared" si="6"/>
        <v>4.3333333333333339</v>
      </c>
    </row>
    <row r="34" spans="1:13" x14ac:dyDescent="0.3">
      <c r="A34" s="66" t="s">
        <v>315</v>
      </c>
      <c r="B34" s="67">
        <v>6.3E-3</v>
      </c>
      <c r="C34" s="94">
        <f t="shared" si="0"/>
        <v>5.1144479669775937E-3</v>
      </c>
      <c r="E34" s="84">
        <v>5.7999999999999996E-3</v>
      </c>
      <c r="F34" s="69">
        <f t="shared" si="1"/>
        <v>4.9438807974226786E-3</v>
      </c>
      <c r="H34" s="45">
        <f t="shared" si="2"/>
        <v>-5.0000000000000044E-4</v>
      </c>
      <c r="I34" s="39">
        <f t="shared" si="3"/>
        <v>5.0000000000000044E-4</v>
      </c>
      <c r="J34" s="39">
        <f t="shared" si="4"/>
        <v>7.1086265341059303E-3</v>
      </c>
      <c r="K34" s="6" t="str">
        <f t="shared" si="5"/>
        <v xml:space="preserve"> </v>
      </c>
      <c r="L34" s="41"/>
      <c r="M34" s="45">
        <f t="shared" si="6"/>
        <v>-7.936507936507943E-2</v>
      </c>
    </row>
    <row r="35" spans="1:13" x14ac:dyDescent="0.3">
      <c r="A35" s="66" t="s">
        <v>316</v>
      </c>
      <c r="B35" s="67">
        <v>1.2999999999999999E-3</v>
      </c>
      <c r="C35" s="94">
        <f t="shared" si="0"/>
        <v>2.3291102466940663E-3</v>
      </c>
      <c r="E35" s="84">
        <v>5.3E-3</v>
      </c>
      <c r="F35" s="69">
        <f t="shared" si="1"/>
        <v>4.7271687770108449E-3</v>
      </c>
      <c r="H35" s="45">
        <f t="shared" si="2"/>
        <v>4.0000000000000001E-3</v>
      </c>
      <c r="I35" s="39">
        <f t="shared" si="3"/>
        <v>4.0000000000000001E-3</v>
      </c>
      <c r="J35" s="39">
        <f t="shared" si="4"/>
        <v>5.2662881356315347E-3</v>
      </c>
      <c r="K35" s="6" t="str">
        <f t="shared" si="5"/>
        <v xml:space="preserve"> </v>
      </c>
      <c r="L35" s="41"/>
      <c r="M35" s="45">
        <f t="shared" si="6"/>
        <v>3.0769230769230771</v>
      </c>
    </row>
    <row r="36" spans="1:13" x14ac:dyDescent="0.3">
      <c r="A36" s="66" t="s">
        <v>317</v>
      </c>
      <c r="B36" s="67">
        <v>8.0000000000000002E-3</v>
      </c>
      <c r="C36" s="94">
        <f t="shared" si="0"/>
        <v>5.7583979474595997E-3</v>
      </c>
      <c r="E36" s="84">
        <v>5.1000000000000004E-3</v>
      </c>
      <c r="F36" s="69">
        <f t="shared" si="1"/>
        <v>4.6375853791728221E-3</v>
      </c>
      <c r="H36" s="45">
        <f t="shared" si="2"/>
        <v>-2.8999999999999998E-3</v>
      </c>
      <c r="I36" s="39">
        <f t="shared" si="3"/>
        <v>2.8999999999999998E-3</v>
      </c>
      <c r="J36" s="39">
        <f t="shared" si="4"/>
        <v>7.3887876681618461E-3</v>
      </c>
      <c r="K36" s="6" t="str">
        <f t="shared" si="5"/>
        <v xml:space="preserve"> </v>
      </c>
      <c r="L36" s="41"/>
      <c r="M36" s="45">
        <f t="shared" si="6"/>
        <v>-0.36249999999999999</v>
      </c>
    </row>
    <row r="37" spans="1:13" x14ac:dyDescent="0.3">
      <c r="A37" s="66" t="s">
        <v>318</v>
      </c>
      <c r="B37" s="67">
        <v>8.199999999999999E-3</v>
      </c>
      <c r="C37" s="94">
        <f t="shared" si="0"/>
        <v>5.8293458594994452E-3</v>
      </c>
      <c r="E37" s="84">
        <v>4.4000000000000003E-3</v>
      </c>
      <c r="F37" s="69">
        <f t="shared" si="1"/>
        <v>4.3090932942197249E-3</v>
      </c>
      <c r="H37" s="45">
        <f t="shared" si="2"/>
        <v>-3.7999999999999987E-3</v>
      </c>
      <c r="I37" s="39">
        <f t="shared" si="3"/>
        <v>3.7999999999999987E-3</v>
      </c>
      <c r="J37" s="39">
        <f t="shared" si="4"/>
        <v>7.2443267320856045E-3</v>
      </c>
      <c r="K37" s="6" t="str">
        <f t="shared" si="5"/>
        <v xml:space="preserve"> </v>
      </c>
      <c r="L37" s="41"/>
      <c r="M37" s="45">
        <f t="shared" si="6"/>
        <v>-0.46341463414634138</v>
      </c>
    </row>
    <row r="38" spans="1:13" x14ac:dyDescent="0.3">
      <c r="A38" s="66" t="s">
        <v>319</v>
      </c>
      <c r="B38" s="67">
        <v>8.3999999999999995E-3</v>
      </c>
      <c r="C38" s="94">
        <f t="shared" si="0"/>
        <v>5.8994122683896028E-3</v>
      </c>
      <c r="E38" s="84">
        <v>3.0999999999999999E-3</v>
      </c>
      <c r="F38" s="69">
        <f t="shared" si="1"/>
        <v>3.6192931395906112E-3</v>
      </c>
      <c r="H38" s="45">
        <f t="shared" si="2"/>
        <v>-5.2999999999999992E-3</v>
      </c>
      <c r="I38" s="39">
        <f t="shared" si="3"/>
        <v>5.2999999999999992E-3</v>
      </c>
      <c r="J38" s="39">
        <f t="shared" si="4"/>
        <v>6.9165982305680711E-3</v>
      </c>
      <c r="K38" s="6" t="str">
        <f t="shared" si="5"/>
        <v xml:space="preserve"> </v>
      </c>
      <c r="L38" s="41"/>
      <c r="M38" s="45">
        <f t="shared" si="6"/>
        <v>-0.63095238095238093</v>
      </c>
    </row>
    <row r="39" spans="1:13" x14ac:dyDescent="0.3">
      <c r="A39" s="66" t="s">
        <v>320</v>
      </c>
      <c r="B39" s="67">
        <v>7.4999999999999997E-3</v>
      </c>
      <c r="C39" s="94">
        <f t="shared" si="0"/>
        <v>5.5769497880510223E-3</v>
      </c>
      <c r="E39" s="84">
        <v>2.2000000000000001E-3</v>
      </c>
      <c r="F39" s="69">
        <f t="shared" si="1"/>
        <v>3.0503537320025831E-3</v>
      </c>
      <c r="H39" s="45">
        <f t="shared" si="2"/>
        <v>-5.2999999999999992E-3</v>
      </c>
      <c r="I39" s="39">
        <f t="shared" si="3"/>
        <v>5.2999999999999992E-3</v>
      </c>
      <c r="J39" s="39">
        <f t="shared" si="4"/>
        <v>6.3524747880168691E-3</v>
      </c>
      <c r="K39" s="6" t="str">
        <f t="shared" si="5"/>
        <v xml:space="preserve"> </v>
      </c>
      <c r="L39" s="41"/>
      <c r="M39" s="45">
        <f t="shared" si="6"/>
        <v>-0.70666666666666655</v>
      </c>
    </row>
    <row r="40" spans="1:13" x14ac:dyDescent="0.3">
      <c r="A40" s="66" t="s">
        <v>153</v>
      </c>
      <c r="B40" s="67">
        <v>9.3999999999999986E-3</v>
      </c>
      <c r="C40" s="94">
        <f t="shared" ref="C40:C41" si="7">SQRT((B40*(1-B40))/$B$12)*TINV(0.05,$B$12)</f>
        <v>6.2375484721425966E-3</v>
      </c>
      <c r="E40" s="84">
        <v>1.43E-2</v>
      </c>
      <c r="F40" s="69">
        <f t="shared" ref="F40:F41" si="8">SQRT((E40*(1-E40))/$E$12)*TINV(0.05,$E$12)</f>
        <v>7.7296087487929797E-3</v>
      </c>
      <c r="H40" s="45">
        <f t="shared" ref="H40:H41" si="9">E40-B40</f>
        <v>4.9000000000000016E-3</v>
      </c>
      <c r="I40" s="39">
        <f t="shared" ref="I40:I41" si="10">(((H40)^2)^0.5)</f>
        <v>4.9000000000000016E-3</v>
      </c>
      <c r="J40" s="39">
        <f t="shared" ref="J40:J41" si="11">(((((1-B40)*B40)/B$12)+(((1-E40)*E40)/E$12))^0.5)*(TINV(0.05,B$12+E$12-1))</f>
        <v>9.9258675893605357E-3</v>
      </c>
      <c r="K40" s="6" t="str">
        <f t="shared" ref="K40:K41" si="12">IF(I40&gt;J40,"*"," ")</f>
        <v xml:space="preserve"> </v>
      </c>
      <c r="L40" s="41"/>
      <c r="M40" s="45">
        <f t="shared" ref="M40:M41" si="13">(E40-B40)/B40</f>
        <v>0.5212765957446811</v>
      </c>
    </row>
    <row r="41" spans="1:13" x14ac:dyDescent="0.3">
      <c r="A41" s="70" t="s">
        <v>78</v>
      </c>
      <c r="B41" s="71">
        <v>1.8500000000000003E-2</v>
      </c>
      <c r="C41" s="96">
        <f t="shared" si="7"/>
        <v>8.7102748871764404E-3</v>
      </c>
      <c r="D41" s="73"/>
      <c r="E41" s="88">
        <v>1.9099999999999999E-2</v>
      </c>
      <c r="F41" s="74">
        <f t="shared" si="8"/>
        <v>8.9114046700438255E-3</v>
      </c>
      <c r="G41" s="73"/>
      <c r="H41" s="49">
        <f t="shared" si="9"/>
        <v>5.9999999999999637E-4</v>
      </c>
      <c r="I41" s="50">
        <f t="shared" si="10"/>
        <v>5.9999999999999637E-4</v>
      </c>
      <c r="J41" s="50">
        <f t="shared" si="11"/>
        <v>1.245296565586396E-2</v>
      </c>
      <c r="K41" s="7" t="str">
        <f t="shared" si="12"/>
        <v xml:space="preserve"> </v>
      </c>
      <c r="L41" s="51"/>
      <c r="M41" s="49">
        <f t="shared" si="13"/>
        <v>3.2432432432432233E-2</v>
      </c>
    </row>
    <row r="43" spans="1:13" ht="15" customHeight="1" x14ac:dyDescent="0.3">
      <c r="B43" s="76"/>
    </row>
    <row r="44" spans="1:13" x14ac:dyDescent="0.3">
      <c r="A44" s="77" t="s">
        <v>48</v>
      </c>
      <c r="B44" s="78"/>
      <c r="C44" s="98"/>
      <c r="D44" s="80"/>
      <c r="E44" s="81"/>
      <c r="F44" s="105"/>
      <c r="G44" s="83"/>
      <c r="H44" s="83"/>
      <c r="I44" s="83"/>
      <c r="J44" s="83"/>
      <c r="K44" s="83"/>
      <c r="L44" s="83"/>
      <c r="M44" s="83"/>
    </row>
    <row r="45" spans="1:13" s="55" customFormat="1" x14ac:dyDescent="0.3">
      <c r="A45" s="106"/>
      <c r="B45" s="107"/>
      <c r="C45" s="108"/>
      <c r="D45" s="109"/>
      <c r="E45" s="110"/>
      <c r="F45" s="111"/>
      <c r="G45" s="112"/>
      <c r="H45" s="112"/>
      <c r="I45" s="112"/>
      <c r="J45" s="112"/>
      <c r="K45" s="112"/>
      <c r="L45" s="112"/>
      <c r="M45" s="112"/>
    </row>
    <row r="46" spans="1:13" ht="23.25" customHeight="1" x14ac:dyDescent="0.3">
      <c r="A46" s="62" t="s">
        <v>595</v>
      </c>
      <c r="B46" s="113"/>
    </row>
    <row r="47" spans="1:13" x14ac:dyDescent="0.3">
      <c r="A47" s="62" t="s">
        <v>50</v>
      </c>
    </row>
    <row r="48" spans="1:13" x14ac:dyDescent="0.3">
      <c r="A48" s="62"/>
    </row>
    <row r="49" spans="1:13" ht="48" x14ac:dyDescent="0.3">
      <c r="A49" s="20"/>
      <c r="B49" s="21"/>
      <c r="C49" s="22"/>
      <c r="D49" s="22"/>
      <c r="E49" s="23"/>
      <c r="F49" s="27"/>
      <c r="G49" s="24"/>
      <c r="H49" s="25" t="s">
        <v>6</v>
      </c>
      <c r="I49" s="26" t="s">
        <v>19</v>
      </c>
      <c r="J49" s="26" t="s">
        <v>20</v>
      </c>
      <c r="K49" s="25" t="s">
        <v>7</v>
      </c>
      <c r="L49" s="25"/>
      <c r="M49" s="5" t="s">
        <v>8</v>
      </c>
    </row>
    <row r="50" spans="1:13" ht="39.75" customHeight="1" x14ac:dyDescent="0.3">
      <c r="A50" s="30"/>
      <c r="B50" s="31" t="s">
        <v>62</v>
      </c>
      <c r="C50" s="32" t="s">
        <v>9</v>
      </c>
      <c r="D50" s="32"/>
      <c r="E50" s="31" t="s">
        <v>63</v>
      </c>
      <c r="F50" s="35" t="s">
        <v>9</v>
      </c>
      <c r="G50" s="33"/>
      <c r="H50" s="33" t="s">
        <v>10</v>
      </c>
      <c r="I50" s="34"/>
      <c r="J50" s="34"/>
      <c r="K50" s="33" t="s">
        <v>10</v>
      </c>
      <c r="L50" s="33"/>
      <c r="M50" s="33" t="s">
        <v>10</v>
      </c>
    </row>
    <row r="51" spans="1:13" x14ac:dyDescent="0.3">
      <c r="A51" s="63" t="s">
        <v>11</v>
      </c>
      <c r="B51" s="64">
        <v>510</v>
      </c>
      <c r="C51" s="59"/>
      <c r="E51" s="65">
        <v>526</v>
      </c>
    </row>
    <row r="52" spans="1:13" x14ac:dyDescent="0.3">
      <c r="A52" s="63" t="s">
        <v>12</v>
      </c>
      <c r="B52" s="64">
        <v>389.8</v>
      </c>
      <c r="C52" s="59"/>
      <c r="E52" s="65">
        <v>404.3</v>
      </c>
    </row>
    <row r="54" spans="1:13" x14ac:dyDescent="0.3">
      <c r="A54" s="66" t="s">
        <v>295</v>
      </c>
      <c r="B54" s="67">
        <v>3.3799999999999997E-2</v>
      </c>
      <c r="C54" s="94">
        <f>SQRT((B54*(1-B54))/$B$52)*TINV(0.05,$B$52)</f>
        <v>1.7995850213580581E-2</v>
      </c>
      <c r="E54" s="84">
        <v>0.2054</v>
      </c>
      <c r="F54" s="69">
        <f>SQRT((E54*(1-E54))/$E$52)*TINV(0.05,$E$52)</f>
        <v>3.9497874872397046E-2</v>
      </c>
      <c r="H54" s="45">
        <f>E54-B54</f>
        <v>0.1716</v>
      </c>
      <c r="I54" s="39">
        <f>(((H54)^2)^0.5)</f>
        <v>0.1716</v>
      </c>
      <c r="J54" s="39">
        <f>(((((1-B54)*B54)/B$52)+(((1-E54)*E54)/E$52))^0.5)*(TINV(0.05,B$52+E$52-1))</f>
        <v>4.3339549835536895E-2</v>
      </c>
      <c r="K54" s="36" t="str">
        <f>IF(I54&gt;J54,"*"," ")</f>
        <v>*</v>
      </c>
      <c r="L54" s="41"/>
      <c r="M54" s="45">
        <f>(E54-B54)/B54</f>
        <v>5.0769230769230775</v>
      </c>
    </row>
    <row r="55" spans="1:13" x14ac:dyDescent="0.3">
      <c r="A55" s="66" t="s">
        <v>300</v>
      </c>
      <c r="B55" s="67">
        <v>4.3099999999999999E-2</v>
      </c>
      <c r="C55" s="94">
        <f t="shared" ref="C55:C57" si="14">SQRT((B55*(1-B55))/$B$52)*TINV(0.05,$B$52)</f>
        <v>2.0223318205954771E-2</v>
      </c>
      <c r="E55" s="84">
        <v>0.1583</v>
      </c>
      <c r="F55" s="69">
        <f t="shared" ref="F55:F57" si="15">SQRT((E55*(1-E55))/$E$52)*TINV(0.05,$E$52)</f>
        <v>3.5687682843929258E-2</v>
      </c>
      <c r="H55" s="45">
        <f t="shared" ref="H55:H57" si="16">E55-B55</f>
        <v>0.1152</v>
      </c>
      <c r="I55" s="39">
        <f t="shared" ref="I55:I57" si="17">(((H55)^2)^0.5)</f>
        <v>0.1152</v>
      </c>
      <c r="J55" s="39">
        <f t="shared" ref="J55:J57" si="18">(((((1-B55)*B55)/B$52)+(((1-E55)*E55)/E$52))^0.5)*(TINV(0.05,B$52+E$52-1))</f>
        <v>4.0957901414663704E-2</v>
      </c>
      <c r="K55" s="36" t="str">
        <f t="shared" ref="K55:K57" si="19">IF(I55&gt;J55,"*"," ")</f>
        <v>*</v>
      </c>
      <c r="L55" s="41"/>
      <c r="M55" s="45">
        <f t="shared" ref="M55:M57" si="20">(E55-B55)/B55</f>
        <v>2.6728538283062644</v>
      </c>
    </row>
    <row r="56" spans="1:13" x14ac:dyDescent="0.3">
      <c r="A56" s="66" t="s">
        <v>298</v>
      </c>
      <c r="B56" s="67">
        <v>1.1399999999999999E-2</v>
      </c>
      <c r="C56" s="94">
        <f t="shared" si="14"/>
        <v>1.0571661085263473E-2</v>
      </c>
      <c r="E56" s="84">
        <v>7.4999999999999997E-2</v>
      </c>
      <c r="F56" s="69">
        <f t="shared" si="15"/>
        <v>2.5751393054436335E-2</v>
      </c>
      <c r="H56" s="45">
        <f t="shared" si="16"/>
        <v>6.3600000000000004E-2</v>
      </c>
      <c r="I56" s="39">
        <f t="shared" si="17"/>
        <v>6.3600000000000004E-2</v>
      </c>
      <c r="J56" s="39">
        <f t="shared" si="18"/>
        <v>2.7795488676580399E-2</v>
      </c>
      <c r="K56" s="36" t="str">
        <f t="shared" si="19"/>
        <v>*</v>
      </c>
      <c r="L56" s="41"/>
      <c r="M56" s="45">
        <f t="shared" si="20"/>
        <v>5.578947368421054</v>
      </c>
    </row>
    <row r="57" spans="1:13" x14ac:dyDescent="0.3">
      <c r="A57" s="66" t="s">
        <v>297</v>
      </c>
      <c r="B57" s="67">
        <v>4.7300000000000002E-2</v>
      </c>
      <c r="C57" s="94">
        <f t="shared" si="14"/>
        <v>2.1139229608711133E-2</v>
      </c>
      <c r="E57" s="84">
        <v>6.13E-2</v>
      </c>
      <c r="F57" s="69">
        <f t="shared" si="15"/>
        <v>2.3452701491801328E-2</v>
      </c>
      <c r="H57" s="45">
        <f t="shared" si="16"/>
        <v>1.3999999999999999E-2</v>
      </c>
      <c r="I57" s="39">
        <f t="shared" si="17"/>
        <v>1.3999999999999999E-2</v>
      </c>
      <c r="J57" s="39">
        <f t="shared" si="18"/>
        <v>3.1525557187167916E-2</v>
      </c>
      <c r="K57" s="6" t="str">
        <f t="shared" si="19"/>
        <v xml:space="preserve"> </v>
      </c>
      <c r="L57" s="41"/>
      <c r="M57" s="45">
        <f t="shared" si="20"/>
        <v>0.29598308668076106</v>
      </c>
    </row>
    <row r="58" spans="1:13" x14ac:dyDescent="0.3">
      <c r="A58" s="66" t="s">
        <v>296</v>
      </c>
      <c r="B58" s="67">
        <v>1.46E-2</v>
      </c>
      <c r="C58" s="94">
        <f t="shared" ref="C58" si="21">SQRT((B58*(1-B58))/$B$52)*TINV(0.05,$B$52)</f>
        <v>1.194436894985601E-2</v>
      </c>
      <c r="E58" s="84">
        <v>3.32E-2</v>
      </c>
      <c r="F58" s="69">
        <f t="shared" ref="F58" si="22">SQRT((E58*(1-E58))/$E$52)*TINV(0.05,$E$52)</f>
        <v>1.7516066784435208E-2</v>
      </c>
      <c r="H58" s="45">
        <f t="shared" ref="H58:H59" si="23">E58-B58</f>
        <v>1.8599999999999998E-2</v>
      </c>
      <c r="I58" s="39">
        <f t="shared" ref="I58:I59" si="24">(((H58)^2)^0.5)</f>
        <v>1.8599999999999998E-2</v>
      </c>
      <c r="J58" s="39">
        <f t="shared" ref="J58" si="25">(((((1-B58)*B58)/B$52)+(((1-E58)*E58)/E$52))^0.5)*(TINV(0.05,B$52+E$52-1))</f>
        <v>2.1168974844521467E-2</v>
      </c>
      <c r="K58" s="6" t="str">
        <f t="shared" ref="K58:K59" si="26">IF(I58&gt;J58,"*"," ")</f>
        <v xml:space="preserve"> </v>
      </c>
      <c r="L58" s="41"/>
      <c r="M58" s="45">
        <f t="shared" ref="M58" si="27">(E58-B58)/B58</f>
        <v>1.273972602739726</v>
      </c>
    </row>
    <row r="59" spans="1:13" x14ac:dyDescent="0.3">
      <c r="A59" s="70" t="s">
        <v>299</v>
      </c>
      <c r="B59" s="71">
        <v>0</v>
      </c>
      <c r="C59" s="96">
        <f>SQRT((B59*(1-B59))/$B$52)*TINV(0.05,$B$52)</f>
        <v>0</v>
      </c>
      <c r="D59" s="73"/>
      <c r="E59" s="88">
        <v>7.8000000000000005E-3</v>
      </c>
      <c r="F59" s="74">
        <f>SQRT((E59*(1-E59))/$E$52)*TINV(0.05,$E$52)</f>
        <v>8.6009444423242772E-3</v>
      </c>
      <c r="G59" s="73"/>
      <c r="H59" s="49">
        <f t="shared" si="23"/>
        <v>7.8000000000000005E-3</v>
      </c>
      <c r="I59" s="50">
        <f t="shared" si="24"/>
        <v>7.8000000000000005E-3</v>
      </c>
      <c r="J59" s="50">
        <f>(((((1-B59)*B59)/B$52)+(((1-E59)*E59)/E$52))^0.5)*(TINV(0.05,B$52+E$52-1))</f>
        <v>8.5882858382628456E-3</v>
      </c>
      <c r="K59" s="7" t="str">
        <f t="shared" si="26"/>
        <v xml:space="preserve"> </v>
      </c>
      <c r="L59" s="51"/>
      <c r="M59" s="123" t="s">
        <v>59</v>
      </c>
    </row>
    <row r="60" spans="1:13" x14ac:dyDescent="0.3">
      <c r="A60" s="115"/>
      <c r="B60" s="116"/>
      <c r="C60" s="117"/>
      <c r="D60" s="118"/>
      <c r="E60" s="114"/>
      <c r="F60" s="69"/>
      <c r="G60" s="118"/>
      <c r="H60" s="46"/>
      <c r="I60" s="43"/>
      <c r="J60" s="43"/>
      <c r="K60" s="6"/>
      <c r="L60" s="44"/>
      <c r="M60" s="46"/>
    </row>
    <row r="61" spans="1:13" ht="27" customHeight="1" x14ac:dyDescent="0.3">
      <c r="A61" s="62" t="s">
        <v>595</v>
      </c>
      <c r="B61" s="116"/>
      <c r="C61" s="117"/>
      <c r="D61" s="118"/>
      <c r="E61" s="114"/>
      <c r="F61" s="69"/>
      <c r="G61" s="118"/>
      <c r="H61" s="46"/>
      <c r="I61" s="43"/>
      <c r="J61" s="43"/>
      <c r="K61" s="6"/>
      <c r="L61" s="44"/>
      <c r="M61" s="46"/>
    </row>
    <row r="62" spans="1:13" x14ac:dyDescent="0.3">
      <c r="A62" s="62" t="s">
        <v>58</v>
      </c>
    </row>
    <row r="63" spans="1:13" x14ac:dyDescent="0.3">
      <c r="A63" s="62"/>
    </row>
    <row r="64" spans="1:13" ht="48" x14ac:dyDescent="0.3">
      <c r="A64" s="20"/>
      <c r="B64" s="21"/>
      <c r="C64" s="22"/>
      <c r="D64" s="22"/>
      <c r="E64" s="23"/>
      <c r="F64" s="27"/>
      <c r="G64" s="24"/>
      <c r="H64" s="25" t="s">
        <v>6</v>
      </c>
      <c r="I64" s="26" t="s">
        <v>19</v>
      </c>
      <c r="J64" s="26" t="s">
        <v>20</v>
      </c>
      <c r="K64" s="25" t="s">
        <v>7</v>
      </c>
      <c r="L64" s="25"/>
      <c r="M64" s="5" t="s">
        <v>8</v>
      </c>
    </row>
    <row r="65" spans="1:13" ht="43.5" customHeight="1" x14ac:dyDescent="0.3">
      <c r="A65" s="30"/>
      <c r="B65" s="31" t="s">
        <v>62</v>
      </c>
      <c r="C65" s="32" t="s">
        <v>9</v>
      </c>
      <c r="D65" s="32"/>
      <c r="E65" s="31" t="s">
        <v>63</v>
      </c>
      <c r="F65" s="35" t="s">
        <v>9</v>
      </c>
      <c r="G65" s="33"/>
      <c r="H65" s="33" t="s">
        <v>10</v>
      </c>
      <c r="I65" s="34"/>
      <c r="J65" s="34"/>
      <c r="K65" s="33" t="s">
        <v>10</v>
      </c>
      <c r="L65" s="33"/>
      <c r="M65" s="33" t="s">
        <v>10</v>
      </c>
    </row>
    <row r="66" spans="1:13" x14ac:dyDescent="0.3">
      <c r="A66" s="63" t="s">
        <v>11</v>
      </c>
      <c r="B66" s="64">
        <v>127</v>
      </c>
      <c r="C66" s="59"/>
      <c r="E66" s="65">
        <v>130</v>
      </c>
    </row>
    <row r="67" spans="1:13" x14ac:dyDescent="0.3">
      <c r="A67" s="63" t="s">
        <v>12</v>
      </c>
      <c r="B67" s="64">
        <v>100</v>
      </c>
      <c r="C67" s="59"/>
      <c r="E67" s="65">
        <v>108.4</v>
      </c>
    </row>
    <row r="69" spans="1:13" x14ac:dyDescent="0.3">
      <c r="A69" s="66" t="s">
        <v>295</v>
      </c>
      <c r="B69" s="67">
        <v>5.8999999999999999E-3</v>
      </c>
      <c r="C69" s="94">
        <f>SQRT((B69*(1-B69))/$B$67)*TINV(0.05,$B$67)</f>
        <v>1.5194152323144312E-2</v>
      </c>
      <c r="E69" s="84">
        <v>0.18489999999999998</v>
      </c>
      <c r="F69" s="69">
        <f>SQRT((E69*(1-E69))/$E$67)*TINV(0.05,$E$67)</f>
        <v>7.3909612117134482E-2</v>
      </c>
      <c r="H69" s="45">
        <f>E69-B69</f>
        <v>0.17899999999999999</v>
      </c>
      <c r="I69" s="39">
        <f>(((H69)^2)^0.5)</f>
        <v>0.17899999999999999</v>
      </c>
      <c r="J69" s="39">
        <f>(((((1-B69)*B69)/B$67)+(((1-E69)*E69)/E$67))^0.5)*(TINV(0.05,B$67+E$67-1))</f>
        <v>7.5045809484415027E-2</v>
      </c>
      <c r="K69" s="36" t="str">
        <f>IF(I69&gt;J69,"*"," ")</f>
        <v>*</v>
      </c>
      <c r="L69" s="41"/>
      <c r="M69" s="45">
        <f>(E69-B69)/B69</f>
        <v>30.338983050847457</v>
      </c>
    </row>
    <row r="70" spans="1:13" x14ac:dyDescent="0.3">
      <c r="A70" s="66" t="s">
        <v>300</v>
      </c>
      <c r="B70" s="67">
        <v>1.9199999999999998E-2</v>
      </c>
      <c r="C70" s="94">
        <f t="shared" ref="C70:C72" si="28">SQRT((B70*(1-B70))/$B$67)*TINV(0.05,$B$67)</f>
        <v>2.7225525814339898E-2</v>
      </c>
      <c r="E70" s="84">
        <v>0.15380000000000002</v>
      </c>
      <c r="F70" s="69">
        <f t="shared" ref="F70:F72" si="29">SQRT((E70*(1-E70))/$E$67)*TINV(0.05,$E$67)</f>
        <v>6.8681804840892147E-2</v>
      </c>
      <c r="H70" s="45">
        <f t="shared" ref="H70:H72" si="30">E70-B70</f>
        <v>0.13460000000000003</v>
      </c>
      <c r="I70" s="39">
        <f t="shared" ref="I70:I72" si="31">(((H70)^2)^0.5)</f>
        <v>0.13460000000000003</v>
      </c>
      <c r="J70" s="39">
        <f t="shared" ref="J70:J72" si="32">(((((1-B70)*B70)/B$67)+(((1-E70)*E70)/E$67))^0.5)*(TINV(0.05,B$67+E$67-1))</f>
        <v>7.3473889382799015E-2</v>
      </c>
      <c r="K70" s="36" t="str">
        <f t="shared" ref="K70:K72" si="33">IF(I70&gt;J70,"*"," ")</f>
        <v>*</v>
      </c>
      <c r="L70" s="41"/>
      <c r="M70" s="45">
        <f t="shared" ref="M70:M72" si="34">(E70-B70)/B70</f>
        <v>7.0104166666666687</v>
      </c>
    </row>
    <row r="71" spans="1:13" x14ac:dyDescent="0.3">
      <c r="A71" s="66" t="s">
        <v>298</v>
      </c>
      <c r="B71" s="67">
        <v>0</v>
      </c>
      <c r="C71" s="94">
        <f t="shared" si="28"/>
        <v>0</v>
      </c>
      <c r="E71" s="84">
        <v>0.04</v>
      </c>
      <c r="F71" s="69">
        <f t="shared" si="29"/>
        <v>3.7307198088696106E-2</v>
      </c>
      <c r="H71" s="45">
        <f t="shared" si="30"/>
        <v>0.04</v>
      </c>
      <c r="I71" s="39">
        <f t="shared" si="31"/>
        <v>0.04</v>
      </c>
      <c r="J71" s="39">
        <f t="shared" si="32"/>
        <v>3.7106127792921037E-2</v>
      </c>
      <c r="K71" s="36" t="str">
        <f t="shared" si="33"/>
        <v>*</v>
      </c>
      <c r="L71" s="41"/>
      <c r="M71" s="136" t="s">
        <v>59</v>
      </c>
    </row>
    <row r="72" spans="1:13" x14ac:dyDescent="0.3">
      <c r="A72" s="66" t="s">
        <v>297</v>
      </c>
      <c r="B72" s="67">
        <v>5.0999999999999997E-2</v>
      </c>
      <c r="C72" s="94">
        <f t="shared" si="28"/>
        <v>4.3646922502571309E-2</v>
      </c>
      <c r="E72" s="84">
        <v>5.5800000000000002E-2</v>
      </c>
      <c r="F72" s="69">
        <f t="shared" si="29"/>
        <v>4.3699464837404348E-2</v>
      </c>
      <c r="H72" s="45">
        <f t="shared" si="30"/>
        <v>4.8000000000000057E-3</v>
      </c>
      <c r="I72" s="39">
        <f t="shared" si="31"/>
        <v>4.8000000000000057E-3</v>
      </c>
      <c r="J72" s="39">
        <f t="shared" si="32"/>
        <v>6.1402559032169492E-2</v>
      </c>
      <c r="K72" s="6" t="str">
        <f t="shared" si="33"/>
        <v xml:space="preserve"> </v>
      </c>
      <c r="L72" s="41"/>
      <c r="M72" s="45">
        <f t="shared" si="34"/>
        <v>9.4117647058823653E-2</v>
      </c>
    </row>
    <row r="73" spans="1:13" x14ac:dyDescent="0.3">
      <c r="A73" s="66" t="s">
        <v>296</v>
      </c>
      <c r="B73" s="67">
        <v>8.3999999999999995E-3</v>
      </c>
      <c r="C73" s="94">
        <f t="shared" ref="C73" si="35">SQRT((B73*(1-B73))/$B$67)*TINV(0.05,$B$67)</f>
        <v>1.8106867988669978E-2</v>
      </c>
      <c r="E73" s="84">
        <v>2.4E-2</v>
      </c>
      <c r="F73" s="69">
        <f t="shared" ref="F73" si="36">SQRT((E73*(1-E73))/$E$67)*TINV(0.05,$E$67)</f>
        <v>2.9137853178122411E-2</v>
      </c>
      <c r="H73" s="45">
        <f t="shared" ref="H73:H74" si="37">E73-B73</f>
        <v>1.5600000000000001E-2</v>
      </c>
      <c r="I73" s="39">
        <f t="shared" ref="I73:I74" si="38">(((H73)^2)^0.5)</f>
        <v>1.5600000000000001E-2</v>
      </c>
      <c r="J73" s="39">
        <f t="shared" ref="J73" si="39">(((((1-B73)*B73)/B$67)+(((1-E73)*E73)/E$67))^0.5)*(TINV(0.05,B$67+E$67-1))</f>
        <v>3.4112080232014813E-2</v>
      </c>
      <c r="K73" s="6" t="str">
        <f t="shared" ref="K73:K74" si="40">IF(I73&gt;J73,"*"," ")</f>
        <v xml:space="preserve"> </v>
      </c>
      <c r="L73" s="41"/>
      <c r="M73" s="45">
        <f t="shared" ref="M73" si="41">(E73-B73)/B73</f>
        <v>1.8571428571428574</v>
      </c>
    </row>
    <row r="74" spans="1:13" x14ac:dyDescent="0.3">
      <c r="A74" s="70" t="s">
        <v>299</v>
      </c>
      <c r="B74" s="71">
        <v>0</v>
      </c>
      <c r="C74" s="96">
        <f>SQRT((B74*(1-B74))/$B$67)*TINV(0.05,$B$67)</f>
        <v>0</v>
      </c>
      <c r="D74" s="73"/>
      <c r="E74" s="88">
        <v>0</v>
      </c>
      <c r="F74" s="74">
        <f>SQRT((E74*(1-E74))/$E$67)*TINV(0.05,$E$67)</f>
        <v>0</v>
      </c>
      <c r="G74" s="73"/>
      <c r="H74" s="49">
        <f t="shared" si="37"/>
        <v>0</v>
      </c>
      <c r="I74" s="50">
        <f t="shared" si="38"/>
        <v>0</v>
      </c>
      <c r="J74" s="50">
        <f>(((((1-B74)*B74)/B$67)+(((1-E74)*E74)/E$67))^0.5)*(TINV(0.05,B$67+E$67-1))</f>
        <v>0</v>
      </c>
      <c r="K74" s="7" t="str">
        <f t="shared" si="40"/>
        <v xml:space="preserve"> </v>
      </c>
      <c r="L74" s="51"/>
      <c r="M74" s="123" t="s">
        <v>59</v>
      </c>
    </row>
    <row r="75" spans="1:13" x14ac:dyDescent="0.3">
      <c r="A75" s="115"/>
      <c r="B75" s="116"/>
      <c r="C75" s="117"/>
      <c r="D75" s="118"/>
      <c r="E75" s="114"/>
      <c r="F75" s="69"/>
      <c r="G75" s="118"/>
      <c r="H75" s="46"/>
      <c r="I75" s="43"/>
      <c r="J75" s="43"/>
      <c r="K75" s="6"/>
      <c r="L75" s="44"/>
      <c r="M75" s="46"/>
    </row>
    <row r="76" spans="1:13" ht="28.5" customHeight="1" x14ac:dyDescent="0.3">
      <c r="A76" s="62" t="s">
        <v>595</v>
      </c>
    </row>
    <row r="77" spans="1:13" x14ac:dyDescent="0.3">
      <c r="A77" s="62" t="s">
        <v>81</v>
      </c>
    </row>
    <row r="78" spans="1:13" x14ac:dyDescent="0.3">
      <c r="A78" s="62"/>
    </row>
    <row r="79" spans="1:13" ht="48" x14ac:dyDescent="0.3">
      <c r="A79" s="20"/>
      <c r="B79" s="21"/>
      <c r="C79" s="22"/>
      <c r="D79" s="22"/>
      <c r="E79" s="23"/>
      <c r="F79" s="27"/>
      <c r="G79" s="24"/>
      <c r="H79" s="25" t="s">
        <v>6</v>
      </c>
      <c r="I79" s="26" t="s">
        <v>19</v>
      </c>
      <c r="J79" s="26" t="s">
        <v>20</v>
      </c>
      <c r="K79" s="25" t="s">
        <v>7</v>
      </c>
      <c r="L79" s="25"/>
      <c r="M79" s="5" t="s">
        <v>8</v>
      </c>
    </row>
    <row r="80" spans="1:13" ht="43.5" customHeight="1" x14ac:dyDescent="0.3">
      <c r="A80" s="30"/>
      <c r="B80" s="31" t="s">
        <v>62</v>
      </c>
      <c r="C80" s="32" t="s">
        <v>9</v>
      </c>
      <c r="D80" s="32"/>
      <c r="E80" s="31" t="s">
        <v>63</v>
      </c>
      <c r="F80" s="35" t="s">
        <v>9</v>
      </c>
      <c r="G80" s="33"/>
      <c r="H80" s="33" t="s">
        <v>10</v>
      </c>
      <c r="I80" s="34"/>
      <c r="J80" s="34"/>
      <c r="K80" s="33" t="s">
        <v>10</v>
      </c>
      <c r="L80" s="33"/>
      <c r="M80" s="33" t="s">
        <v>10</v>
      </c>
    </row>
    <row r="81" spans="1:13" x14ac:dyDescent="0.3">
      <c r="A81" s="63" t="s">
        <v>11</v>
      </c>
      <c r="B81" s="64">
        <v>466</v>
      </c>
      <c r="C81" s="59"/>
      <c r="E81" s="65">
        <v>426</v>
      </c>
    </row>
    <row r="82" spans="1:13" x14ac:dyDescent="0.3">
      <c r="A82" s="63" t="s">
        <v>12</v>
      </c>
      <c r="B82" s="64">
        <v>388.3</v>
      </c>
      <c r="C82" s="59"/>
      <c r="E82" s="65">
        <v>352.1</v>
      </c>
    </row>
    <row r="84" spans="1:13" x14ac:dyDescent="0.3">
      <c r="A84" s="66" t="s">
        <v>295</v>
      </c>
      <c r="B84" s="67">
        <v>5.0099999999999999E-2</v>
      </c>
      <c r="C84" s="94">
        <f>SQRT((B84*(1-B84))/$B$82)*TINV(0.05,$B$82)</f>
        <v>2.1766020060333766E-2</v>
      </c>
      <c r="E84" s="84">
        <v>0.16570000000000001</v>
      </c>
      <c r="F84" s="69">
        <f>SQRT((E84*(1-E84))/$E$82)*TINV(0.05,$E$82)</f>
        <v>3.8970257315826991E-2</v>
      </c>
      <c r="H84" s="45">
        <f>E84-B84</f>
        <v>0.11560000000000001</v>
      </c>
      <c r="I84" s="39">
        <f>(((H84)^2)^0.5)</f>
        <v>0.11560000000000001</v>
      </c>
      <c r="J84" s="39">
        <f>(((((1-B84)*B84)/B$82)+(((1-E84)*E84)/E$82))^0.5)*(TINV(0.05,B$82+E$82-1))</f>
        <v>4.4559652723058882E-2</v>
      </c>
      <c r="K84" s="36" t="str">
        <f>IF(I84&gt;J84,"*"," ")</f>
        <v>*</v>
      </c>
      <c r="L84" s="41"/>
      <c r="M84" s="45">
        <f>(E84-B84)/B84</f>
        <v>2.3073852295409183</v>
      </c>
    </row>
    <row r="85" spans="1:13" x14ac:dyDescent="0.3">
      <c r="A85" s="66" t="s">
        <v>300</v>
      </c>
      <c r="B85" s="67">
        <v>7.22E-2</v>
      </c>
      <c r="C85" s="94">
        <f t="shared" ref="C85:C87" si="42">SQRT((B85*(1-B85))/$B$82)*TINV(0.05,$B$82)</f>
        <v>2.5823612796216144E-2</v>
      </c>
      <c r="E85" s="84">
        <v>0.1338</v>
      </c>
      <c r="F85" s="69">
        <f t="shared" ref="F85:F87" si="43">SQRT((E85*(1-E85))/$E$82)*TINV(0.05,$E$82)</f>
        <v>3.568190591968716E-2</v>
      </c>
      <c r="H85" s="45">
        <f t="shared" ref="H85:H87" si="44">E85-B85</f>
        <v>6.1600000000000002E-2</v>
      </c>
      <c r="I85" s="39">
        <f t="shared" ref="I85:I87" si="45">(((H85)^2)^0.5)</f>
        <v>6.1600000000000002E-2</v>
      </c>
      <c r="J85" s="39">
        <f t="shared" ref="J85:J87" si="46">(((((1-B85)*B85)/B$82)+(((1-E85)*E85)/E$82))^0.5)*(TINV(0.05,B$82+E$82-1))</f>
        <v>4.3971484232646268E-2</v>
      </c>
      <c r="K85" s="36" t="str">
        <f t="shared" ref="K85:K87" si="47">IF(I85&gt;J85,"*"," ")</f>
        <v>*</v>
      </c>
      <c r="L85" s="41"/>
      <c r="M85" s="45">
        <f t="shared" ref="M85:M87" si="48">(E85-B85)/B85</f>
        <v>0.85318559556786711</v>
      </c>
    </row>
    <row r="86" spans="1:13" x14ac:dyDescent="0.3">
      <c r="A86" s="66" t="s">
        <v>298</v>
      </c>
      <c r="B86" s="67">
        <v>8.6E-3</v>
      </c>
      <c r="C86" s="94">
        <f t="shared" si="42"/>
        <v>9.2128691137951281E-3</v>
      </c>
      <c r="E86" s="84">
        <v>4.5700000000000005E-2</v>
      </c>
      <c r="F86" s="69">
        <f t="shared" si="43"/>
        <v>2.1888271113034825E-2</v>
      </c>
      <c r="H86" s="45">
        <f t="shared" si="44"/>
        <v>3.7100000000000008E-2</v>
      </c>
      <c r="I86" s="39">
        <f t="shared" si="45"/>
        <v>3.7100000000000008E-2</v>
      </c>
      <c r="J86" s="39">
        <f t="shared" si="46"/>
        <v>2.370643627038033E-2</v>
      </c>
      <c r="K86" s="36" t="str">
        <f t="shared" si="47"/>
        <v>*</v>
      </c>
      <c r="L86" s="41"/>
      <c r="M86" s="45">
        <f t="shared" si="48"/>
        <v>4.3139534883720936</v>
      </c>
    </row>
    <row r="87" spans="1:13" x14ac:dyDescent="0.3">
      <c r="A87" s="66" t="s">
        <v>297</v>
      </c>
      <c r="B87" s="67">
        <v>6.13E-2</v>
      </c>
      <c r="C87" s="94">
        <f t="shared" si="42"/>
        <v>2.3933976733947246E-2</v>
      </c>
      <c r="E87" s="84">
        <v>3.9100000000000003E-2</v>
      </c>
      <c r="F87" s="69">
        <f t="shared" si="43"/>
        <v>2.0316007888251403E-2</v>
      </c>
      <c r="H87" s="45">
        <f t="shared" si="44"/>
        <v>-2.2199999999999998E-2</v>
      </c>
      <c r="I87" s="39">
        <f t="shared" si="45"/>
        <v>2.2199999999999998E-2</v>
      </c>
      <c r="J87" s="39">
        <f t="shared" si="46"/>
        <v>3.1343087792191103E-2</v>
      </c>
      <c r="K87" s="6" t="str">
        <f t="shared" si="47"/>
        <v xml:space="preserve"> </v>
      </c>
      <c r="L87" s="41"/>
      <c r="M87" s="45">
        <f t="shared" si="48"/>
        <v>-0.36215334420880907</v>
      </c>
    </row>
    <row r="88" spans="1:13" x14ac:dyDescent="0.3">
      <c r="A88" s="66" t="s">
        <v>296</v>
      </c>
      <c r="B88" s="67">
        <v>1.2E-2</v>
      </c>
      <c r="C88" s="94">
        <f t="shared" ref="C88" si="49">SQRT((B88*(1-B88))/$B$82)*TINV(0.05,$B$82)</f>
        <v>1.0864013926220401E-2</v>
      </c>
      <c r="E88" s="84">
        <v>1.52E-2</v>
      </c>
      <c r="F88" s="69">
        <f t="shared" ref="F88" si="50">SQRT((E88*(1-E88))/$E$82)*TINV(0.05,$E$82)</f>
        <v>1.2823503991807541E-2</v>
      </c>
      <c r="H88" s="45">
        <f t="shared" ref="H88:H89" si="51">E88-B88</f>
        <v>3.1999999999999997E-3</v>
      </c>
      <c r="I88" s="39">
        <f t="shared" ref="I88:I89" si="52">(((H88)^2)^0.5)</f>
        <v>3.1999999999999997E-3</v>
      </c>
      <c r="J88" s="39">
        <f t="shared" ref="J88" si="53">(((((1-B88)*B88)/B$82)+(((1-E88)*E88)/E$82))^0.5)*(TINV(0.05,B$82+E$82-1))</f>
        <v>1.6778748931059389E-2</v>
      </c>
      <c r="K88" s="6" t="str">
        <f t="shared" ref="K88:K89" si="54">IF(I88&gt;J88,"*"," ")</f>
        <v xml:space="preserve"> </v>
      </c>
      <c r="L88" s="41"/>
      <c r="M88" s="45">
        <f t="shared" ref="M88:M89" si="55">(E88-B88)/B88</f>
        <v>0.26666666666666666</v>
      </c>
    </row>
    <row r="89" spans="1:13" x14ac:dyDescent="0.3">
      <c r="A89" s="70" t="s">
        <v>299</v>
      </c>
      <c r="B89" s="71">
        <v>8.0000000000000004E-4</v>
      </c>
      <c r="C89" s="96">
        <f>SQRT((B89*(1-B89))/$B$82)*TINV(0.05,$B$82)</f>
        <v>2.8209307471193175E-3</v>
      </c>
      <c r="D89" s="73"/>
      <c r="E89" s="88">
        <v>6.0999999999999995E-3</v>
      </c>
      <c r="F89" s="74">
        <f>SQRT((E89*(1-E89))/$E$82)*TINV(0.05,$E$82)</f>
        <v>8.161071075837226E-3</v>
      </c>
      <c r="G89" s="73"/>
      <c r="H89" s="49">
        <f t="shared" si="51"/>
        <v>5.2999999999999992E-3</v>
      </c>
      <c r="I89" s="50">
        <f t="shared" si="52"/>
        <v>5.2999999999999992E-3</v>
      </c>
      <c r="J89" s="50">
        <f>(((((1-B89)*B89)/B$82)+(((1-E89)*E89)/E$82))^0.5)*(TINV(0.05,B$82+E$82-1))</f>
        <v>8.6195772857438988E-3</v>
      </c>
      <c r="K89" s="7" t="str">
        <f t="shared" si="54"/>
        <v xml:space="preserve"> </v>
      </c>
      <c r="L89" s="51"/>
      <c r="M89" s="49">
        <f t="shared" si="55"/>
        <v>6.6249999999999982</v>
      </c>
    </row>
    <row r="90" spans="1:13" x14ac:dyDescent="0.3">
      <c r="A90" s="62"/>
    </row>
    <row r="93" spans="1:13" x14ac:dyDescent="0.3">
      <c r="B93" s="113"/>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321</v>
      </c>
    </row>
    <row r="4" spans="1:13" ht="18.75" x14ac:dyDescent="0.25">
      <c r="A4" s="61" t="s">
        <v>590</v>
      </c>
    </row>
    <row r="6" spans="1:13" ht="15" x14ac:dyDescent="0.25">
      <c r="A6" s="62" t="s">
        <v>322</v>
      </c>
    </row>
    <row r="7" spans="1:13" ht="24" customHeight="1" x14ac:dyDescent="0.25">
      <c r="A7" s="62" t="s">
        <v>591</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t="s">
        <v>59</v>
      </c>
      <c r="E11" s="65">
        <v>368</v>
      </c>
    </row>
    <row r="12" spans="1:13" x14ac:dyDescent="0.3">
      <c r="A12" s="63" t="s">
        <v>12</v>
      </c>
      <c r="B12" s="64" t="s">
        <v>59</v>
      </c>
      <c r="E12" s="65">
        <v>283.10000000000002</v>
      </c>
    </row>
    <row r="14" spans="1:13" x14ac:dyDescent="0.3">
      <c r="A14" s="66" t="s">
        <v>323</v>
      </c>
      <c r="B14" s="64" t="s">
        <v>59</v>
      </c>
      <c r="C14" s="94" t="s">
        <v>59</v>
      </c>
      <c r="E14" s="84">
        <v>0.1593</v>
      </c>
      <c r="F14" s="69">
        <f>SQRT((E14*(1-E14))/$E$12)*TINV(0.05,$E$12)</f>
        <v>4.2812229512913524E-2</v>
      </c>
      <c r="H14" s="38" t="s">
        <v>59</v>
      </c>
      <c r="I14" s="39" t="e">
        <f>(((H14)^2)^0.5)</f>
        <v>#VALUE!</v>
      </c>
      <c r="J14" s="39" t="e">
        <f>(((((1-B14)*B14)/B$12)+(((1-E14)*E14)/E$12))^0.5)*(TINV(0.05,B$12+E$12-1))</f>
        <v>#VALUE!</v>
      </c>
      <c r="K14" s="38" t="s">
        <v>59</v>
      </c>
      <c r="L14" s="41"/>
      <c r="M14" s="38" t="s">
        <v>59</v>
      </c>
    </row>
    <row r="15" spans="1:13" x14ac:dyDescent="0.3">
      <c r="A15" s="66" t="s">
        <v>324</v>
      </c>
      <c r="B15" s="64" t="s">
        <v>59</v>
      </c>
      <c r="C15" s="94" t="s">
        <v>59</v>
      </c>
      <c r="E15" s="84">
        <v>6.08E-2</v>
      </c>
      <c r="F15" s="69">
        <f t="shared" ref="F15:F34" si="0">SQRT((E15*(1-E15))/$E$12)*TINV(0.05,$E$12)</f>
        <v>2.7955693154822228E-2</v>
      </c>
      <c r="H15" s="38" t="s">
        <v>59</v>
      </c>
      <c r="I15" s="39" t="e">
        <f t="shared" ref="I15:I34" si="1">(((H15)^2)^0.5)</f>
        <v>#VALUE!</v>
      </c>
      <c r="J15" s="39" t="e">
        <f t="shared" ref="J15:J33" si="2">(((((1-B15)*B15)/B$12)+(((1-E15)*E15)/E$12))^0.5)*(TINV(0.05,B$12+E$12-1))</f>
        <v>#VALUE!</v>
      </c>
      <c r="K15" s="38" t="s">
        <v>59</v>
      </c>
      <c r="L15" s="41"/>
      <c r="M15" s="38" t="s">
        <v>59</v>
      </c>
    </row>
    <row r="16" spans="1:13" x14ac:dyDescent="0.3">
      <c r="A16" s="66" t="s">
        <v>325</v>
      </c>
      <c r="B16" s="64" t="s">
        <v>59</v>
      </c>
      <c r="C16" s="94" t="s">
        <v>59</v>
      </c>
      <c r="E16" s="84">
        <v>5.4900000000000004E-2</v>
      </c>
      <c r="F16" s="69">
        <f t="shared" si="0"/>
        <v>2.6647991869541414E-2</v>
      </c>
      <c r="H16" s="38" t="s">
        <v>59</v>
      </c>
      <c r="I16" s="39" t="e">
        <f t="shared" si="1"/>
        <v>#VALUE!</v>
      </c>
      <c r="J16" s="39" t="e">
        <f t="shared" si="2"/>
        <v>#VALUE!</v>
      </c>
      <c r="K16" s="38" t="s">
        <v>59</v>
      </c>
      <c r="L16" s="41"/>
      <c r="M16" s="38" t="s">
        <v>59</v>
      </c>
    </row>
    <row r="17" spans="1:13" x14ac:dyDescent="0.3">
      <c r="A17" s="66" t="s">
        <v>326</v>
      </c>
      <c r="B17" s="64" t="s">
        <v>59</v>
      </c>
      <c r="C17" s="94" t="s">
        <v>59</v>
      </c>
      <c r="E17" s="84">
        <v>5.3600000000000002E-2</v>
      </c>
      <c r="F17" s="69">
        <f t="shared" si="0"/>
        <v>2.634870007880475E-2</v>
      </c>
      <c r="H17" s="38" t="s">
        <v>59</v>
      </c>
      <c r="I17" s="39" t="e">
        <f t="shared" si="1"/>
        <v>#VALUE!</v>
      </c>
      <c r="J17" s="39" t="e">
        <f t="shared" si="2"/>
        <v>#VALUE!</v>
      </c>
      <c r="K17" s="38" t="s">
        <v>59</v>
      </c>
      <c r="L17" s="41"/>
      <c r="M17" s="38" t="s">
        <v>59</v>
      </c>
    </row>
    <row r="18" spans="1:13" x14ac:dyDescent="0.3">
      <c r="A18" s="66" t="s">
        <v>327</v>
      </c>
      <c r="B18" s="64" t="s">
        <v>59</v>
      </c>
      <c r="C18" s="94" t="s">
        <v>59</v>
      </c>
      <c r="E18" s="84">
        <v>5.0599999999999999E-2</v>
      </c>
      <c r="F18" s="69">
        <f t="shared" si="0"/>
        <v>2.564125663899286E-2</v>
      </c>
      <c r="H18" s="38" t="s">
        <v>59</v>
      </c>
      <c r="I18" s="39" t="e">
        <f t="shared" si="1"/>
        <v>#VALUE!</v>
      </c>
      <c r="J18" s="39" t="e">
        <f t="shared" si="2"/>
        <v>#VALUE!</v>
      </c>
      <c r="K18" s="38" t="s">
        <v>59</v>
      </c>
      <c r="L18" s="41"/>
      <c r="M18" s="38" t="s">
        <v>59</v>
      </c>
    </row>
    <row r="19" spans="1:13" x14ac:dyDescent="0.3">
      <c r="A19" s="66" t="s">
        <v>328</v>
      </c>
      <c r="B19" s="64" t="s">
        <v>59</v>
      </c>
      <c r="C19" s="94" t="s">
        <v>59</v>
      </c>
      <c r="E19" s="84">
        <v>4.2999999999999997E-2</v>
      </c>
      <c r="F19" s="69">
        <f t="shared" si="0"/>
        <v>2.3731742644566896E-2</v>
      </c>
      <c r="H19" s="38" t="s">
        <v>59</v>
      </c>
      <c r="I19" s="39" t="e">
        <f t="shared" si="1"/>
        <v>#VALUE!</v>
      </c>
      <c r="J19" s="39" t="e">
        <f t="shared" si="2"/>
        <v>#VALUE!</v>
      </c>
      <c r="K19" s="38" t="s">
        <v>59</v>
      </c>
      <c r="L19" s="41"/>
      <c r="M19" s="38" t="s">
        <v>59</v>
      </c>
    </row>
    <row r="20" spans="1:13" x14ac:dyDescent="0.3">
      <c r="A20" s="66" t="s">
        <v>329</v>
      </c>
      <c r="B20" s="64" t="s">
        <v>59</v>
      </c>
      <c r="C20" s="94" t="s">
        <v>59</v>
      </c>
      <c r="E20" s="84">
        <v>3.3399999999999999E-2</v>
      </c>
      <c r="F20" s="69">
        <f t="shared" si="0"/>
        <v>2.1020162165202916E-2</v>
      </c>
      <c r="H20" s="38" t="s">
        <v>59</v>
      </c>
      <c r="I20" s="39" t="e">
        <f t="shared" si="1"/>
        <v>#VALUE!</v>
      </c>
      <c r="J20" s="39" t="e">
        <f t="shared" si="2"/>
        <v>#VALUE!</v>
      </c>
      <c r="K20" s="38" t="s">
        <v>59</v>
      </c>
      <c r="L20" s="41"/>
      <c r="M20" s="38" t="s">
        <v>59</v>
      </c>
    </row>
    <row r="21" spans="1:13" x14ac:dyDescent="0.3">
      <c r="A21" s="66" t="s">
        <v>330</v>
      </c>
      <c r="B21" s="64" t="s">
        <v>59</v>
      </c>
      <c r="C21" s="94" t="s">
        <v>59</v>
      </c>
      <c r="E21" s="84">
        <v>3.2599999999999997E-2</v>
      </c>
      <c r="F21" s="69">
        <f t="shared" si="0"/>
        <v>2.0775489966838277E-2</v>
      </c>
      <c r="H21" s="38" t="s">
        <v>59</v>
      </c>
      <c r="I21" s="39" t="e">
        <f t="shared" si="1"/>
        <v>#VALUE!</v>
      </c>
      <c r="J21" s="39" t="e">
        <f t="shared" si="2"/>
        <v>#VALUE!</v>
      </c>
      <c r="K21" s="38" t="s">
        <v>59</v>
      </c>
      <c r="L21" s="41"/>
      <c r="M21" s="38" t="s">
        <v>59</v>
      </c>
    </row>
    <row r="22" spans="1:13" x14ac:dyDescent="0.3">
      <c r="A22" s="66" t="s">
        <v>331</v>
      </c>
      <c r="B22" s="64" t="s">
        <v>59</v>
      </c>
      <c r="C22" s="94" t="s">
        <v>59</v>
      </c>
      <c r="E22" s="84">
        <v>3.1800000000000002E-2</v>
      </c>
      <c r="F22" s="69">
        <f t="shared" si="0"/>
        <v>2.0527475029796995E-2</v>
      </c>
      <c r="H22" s="38" t="s">
        <v>59</v>
      </c>
      <c r="I22" s="39" t="e">
        <f t="shared" si="1"/>
        <v>#VALUE!</v>
      </c>
      <c r="J22" s="39" t="e">
        <f t="shared" si="2"/>
        <v>#VALUE!</v>
      </c>
      <c r="K22" s="38" t="s">
        <v>59</v>
      </c>
      <c r="L22" s="41"/>
      <c r="M22" s="38" t="s">
        <v>59</v>
      </c>
    </row>
    <row r="23" spans="1:13" x14ac:dyDescent="0.3">
      <c r="A23" s="66" t="s">
        <v>332</v>
      </c>
      <c r="B23" s="64" t="s">
        <v>59</v>
      </c>
      <c r="C23" s="94" t="s">
        <v>59</v>
      </c>
      <c r="E23" s="84">
        <v>2.4399999999999998E-2</v>
      </c>
      <c r="F23" s="69">
        <f t="shared" si="0"/>
        <v>1.8049710571813846E-2</v>
      </c>
      <c r="H23" s="38" t="s">
        <v>59</v>
      </c>
      <c r="I23" s="39" t="e">
        <f t="shared" si="1"/>
        <v>#VALUE!</v>
      </c>
      <c r="J23" s="39" t="e">
        <f t="shared" si="2"/>
        <v>#VALUE!</v>
      </c>
      <c r="K23" s="38" t="s">
        <v>59</v>
      </c>
      <c r="L23" s="41"/>
      <c r="M23" s="38" t="s">
        <v>59</v>
      </c>
    </row>
    <row r="24" spans="1:13" x14ac:dyDescent="0.3">
      <c r="A24" s="66" t="s">
        <v>333</v>
      </c>
      <c r="B24" s="64" t="s">
        <v>59</v>
      </c>
      <c r="C24" s="94" t="s">
        <v>59</v>
      </c>
      <c r="E24" s="84">
        <v>2.3599999999999999E-2</v>
      </c>
      <c r="F24" s="69">
        <f t="shared" si="0"/>
        <v>1.7758624332396805E-2</v>
      </c>
      <c r="H24" s="38" t="s">
        <v>59</v>
      </c>
      <c r="I24" s="39" t="e">
        <f t="shared" si="1"/>
        <v>#VALUE!</v>
      </c>
      <c r="J24" s="39" t="e">
        <f t="shared" si="2"/>
        <v>#VALUE!</v>
      </c>
      <c r="K24" s="38" t="s">
        <v>59</v>
      </c>
      <c r="L24" s="41"/>
      <c r="M24" s="38" t="s">
        <v>59</v>
      </c>
    </row>
    <row r="25" spans="1:13" x14ac:dyDescent="0.3">
      <c r="A25" s="66" t="s">
        <v>334</v>
      </c>
      <c r="B25" s="64" t="s">
        <v>59</v>
      </c>
      <c r="C25" s="94" t="s">
        <v>59</v>
      </c>
      <c r="E25" s="84">
        <v>2.3399999999999997E-2</v>
      </c>
      <c r="F25" s="69">
        <f t="shared" si="0"/>
        <v>1.7685026790416256E-2</v>
      </c>
      <c r="H25" s="38" t="s">
        <v>59</v>
      </c>
      <c r="I25" s="39" t="e">
        <f t="shared" si="1"/>
        <v>#VALUE!</v>
      </c>
      <c r="J25" s="39" t="e">
        <f t="shared" si="2"/>
        <v>#VALUE!</v>
      </c>
      <c r="K25" s="38" t="s">
        <v>59</v>
      </c>
      <c r="L25" s="41"/>
      <c r="M25" s="38" t="s">
        <v>59</v>
      </c>
    </row>
    <row r="26" spans="1:13" x14ac:dyDescent="0.3">
      <c r="A26" s="66" t="s">
        <v>335</v>
      </c>
      <c r="B26" s="64" t="s">
        <v>59</v>
      </c>
      <c r="C26" s="94" t="s">
        <v>59</v>
      </c>
      <c r="E26" s="84">
        <v>1.9199999999999998E-2</v>
      </c>
      <c r="F26" s="69">
        <f t="shared" si="0"/>
        <v>1.605388975636883E-2</v>
      </c>
      <c r="H26" s="38" t="s">
        <v>59</v>
      </c>
      <c r="I26" s="39" t="e">
        <f t="shared" si="1"/>
        <v>#VALUE!</v>
      </c>
      <c r="J26" s="39" t="e">
        <f t="shared" si="2"/>
        <v>#VALUE!</v>
      </c>
      <c r="K26" s="38" t="s">
        <v>59</v>
      </c>
      <c r="L26" s="41"/>
      <c r="M26" s="38" t="s">
        <v>59</v>
      </c>
    </row>
    <row r="27" spans="1:13" x14ac:dyDescent="0.3">
      <c r="A27" s="66" t="s">
        <v>336</v>
      </c>
      <c r="B27" s="64" t="s">
        <v>59</v>
      </c>
      <c r="C27" s="94" t="s">
        <v>59</v>
      </c>
      <c r="E27" s="84">
        <v>1.77E-2</v>
      </c>
      <c r="F27" s="69">
        <f t="shared" si="0"/>
        <v>1.5425815708928111E-2</v>
      </c>
      <c r="H27" s="38" t="s">
        <v>59</v>
      </c>
      <c r="I27" s="39" t="e">
        <f t="shared" si="1"/>
        <v>#VALUE!</v>
      </c>
      <c r="J27" s="39" t="e">
        <f t="shared" si="2"/>
        <v>#VALUE!</v>
      </c>
      <c r="K27" s="38" t="s">
        <v>59</v>
      </c>
      <c r="L27" s="41"/>
      <c r="M27" s="38" t="s">
        <v>59</v>
      </c>
    </row>
    <row r="28" spans="1:13" x14ac:dyDescent="0.3">
      <c r="A28" s="66" t="s">
        <v>337</v>
      </c>
      <c r="B28" s="64" t="s">
        <v>59</v>
      </c>
      <c r="C28" s="94" t="s">
        <v>59</v>
      </c>
      <c r="E28" s="84">
        <v>1.46E-2</v>
      </c>
      <c r="F28" s="69">
        <f t="shared" si="0"/>
        <v>1.4032082849516372E-2</v>
      </c>
      <c r="H28" s="38" t="s">
        <v>59</v>
      </c>
      <c r="I28" s="39" t="e">
        <f t="shared" si="1"/>
        <v>#VALUE!</v>
      </c>
      <c r="J28" s="39" t="e">
        <f t="shared" si="2"/>
        <v>#VALUE!</v>
      </c>
      <c r="K28" s="38" t="s">
        <v>59</v>
      </c>
      <c r="L28" s="41"/>
      <c r="M28" s="38" t="s">
        <v>59</v>
      </c>
    </row>
    <row r="29" spans="1:13" x14ac:dyDescent="0.3">
      <c r="A29" s="66" t="s">
        <v>338</v>
      </c>
      <c r="B29" s="64" t="s">
        <v>59</v>
      </c>
      <c r="C29" s="94" t="s">
        <v>59</v>
      </c>
      <c r="E29" s="84">
        <v>1.44E-2</v>
      </c>
      <c r="F29" s="69">
        <f t="shared" si="0"/>
        <v>1.3937055414605364E-2</v>
      </c>
      <c r="H29" s="38" t="s">
        <v>59</v>
      </c>
      <c r="I29" s="39" t="e">
        <f t="shared" si="1"/>
        <v>#VALUE!</v>
      </c>
      <c r="J29" s="39" t="e">
        <f t="shared" si="2"/>
        <v>#VALUE!</v>
      </c>
      <c r="K29" s="38" t="s">
        <v>59</v>
      </c>
      <c r="L29" s="41"/>
      <c r="M29" s="38" t="s">
        <v>59</v>
      </c>
    </row>
    <row r="30" spans="1:13" x14ac:dyDescent="0.3">
      <c r="A30" s="66" t="s">
        <v>339</v>
      </c>
      <c r="B30" s="64" t="s">
        <v>59</v>
      </c>
      <c r="C30" s="94" t="s">
        <v>59</v>
      </c>
      <c r="E30" s="84">
        <v>1.2199999999999999E-2</v>
      </c>
      <c r="F30" s="69">
        <f t="shared" si="0"/>
        <v>1.2842626718739992E-2</v>
      </c>
      <c r="H30" s="38" t="s">
        <v>59</v>
      </c>
      <c r="I30" s="39" t="e">
        <f t="shared" si="1"/>
        <v>#VALUE!</v>
      </c>
      <c r="J30" s="39" t="e">
        <f t="shared" si="2"/>
        <v>#VALUE!</v>
      </c>
      <c r="K30" s="38" t="s">
        <v>59</v>
      </c>
      <c r="L30" s="41"/>
      <c r="M30" s="38" t="s">
        <v>59</v>
      </c>
    </row>
    <row r="31" spans="1:13" x14ac:dyDescent="0.3">
      <c r="A31" s="66" t="s">
        <v>340</v>
      </c>
      <c r="B31" s="64" t="s">
        <v>59</v>
      </c>
      <c r="C31" s="94" t="s">
        <v>59</v>
      </c>
      <c r="E31" s="84">
        <v>8.8999999999999999E-3</v>
      </c>
      <c r="F31" s="69">
        <f t="shared" si="0"/>
        <v>1.0987355455898738E-2</v>
      </c>
      <c r="H31" s="38" t="s">
        <v>59</v>
      </c>
      <c r="I31" s="39" t="e">
        <f t="shared" si="1"/>
        <v>#VALUE!</v>
      </c>
      <c r="J31" s="39" t="e">
        <f t="shared" si="2"/>
        <v>#VALUE!</v>
      </c>
      <c r="K31" s="38" t="s">
        <v>59</v>
      </c>
      <c r="L31" s="41"/>
      <c r="M31" s="38" t="s">
        <v>59</v>
      </c>
    </row>
    <row r="32" spans="1:13" x14ac:dyDescent="0.3">
      <c r="A32" s="66" t="s">
        <v>341</v>
      </c>
      <c r="B32" s="64" t="s">
        <v>59</v>
      </c>
      <c r="C32" s="94" t="s">
        <v>59</v>
      </c>
      <c r="E32" s="84">
        <v>0.1391</v>
      </c>
      <c r="F32" s="69">
        <f t="shared" si="0"/>
        <v>4.0483621172633606E-2</v>
      </c>
      <c r="H32" s="38" t="s">
        <v>59</v>
      </c>
      <c r="I32" s="39" t="e">
        <f t="shared" si="1"/>
        <v>#VALUE!</v>
      </c>
      <c r="J32" s="39" t="e">
        <f t="shared" si="2"/>
        <v>#VALUE!</v>
      </c>
      <c r="K32" s="38" t="s">
        <v>59</v>
      </c>
      <c r="L32" s="41"/>
      <c r="M32" s="38" t="s">
        <v>59</v>
      </c>
    </row>
    <row r="33" spans="1:13" x14ac:dyDescent="0.3">
      <c r="A33" s="66" t="s">
        <v>186</v>
      </c>
      <c r="B33" s="64" t="s">
        <v>59</v>
      </c>
      <c r="C33" s="94" t="s">
        <v>59</v>
      </c>
      <c r="E33" s="84">
        <v>0.23760000000000001</v>
      </c>
      <c r="F33" s="69">
        <f t="shared" si="0"/>
        <v>4.9791372220726757E-2</v>
      </c>
      <c r="H33" s="38" t="s">
        <v>59</v>
      </c>
      <c r="I33" s="39" t="e">
        <f t="shared" si="1"/>
        <v>#VALUE!</v>
      </c>
      <c r="J33" s="39" t="e">
        <f t="shared" si="2"/>
        <v>#VALUE!</v>
      </c>
      <c r="K33" s="38" t="s">
        <v>59</v>
      </c>
      <c r="L33" s="41"/>
      <c r="M33" s="38" t="s">
        <v>59</v>
      </c>
    </row>
    <row r="34" spans="1:13" x14ac:dyDescent="0.3">
      <c r="A34" s="70" t="s">
        <v>78</v>
      </c>
      <c r="B34" s="103" t="s">
        <v>59</v>
      </c>
      <c r="C34" s="96" t="s">
        <v>59</v>
      </c>
      <c r="D34" s="73"/>
      <c r="E34" s="88">
        <v>0.13489999999999999</v>
      </c>
      <c r="F34" s="74">
        <f t="shared" si="0"/>
        <v>3.9964884687127646E-2</v>
      </c>
      <c r="G34" s="73"/>
      <c r="H34" s="104" t="s">
        <v>59</v>
      </c>
      <c r="I34" s="50" t="e">
        <f t="shared" si="1"/>
        <v>#VALUE!</v>
      </c>
      <c r="J34" s="50" t="e">
        <f t="shared" ref="J34" si="3">(((((1-B34)*B34)/B$12)+(((1-E34)*E34)/E$12))^0.5)*(TINV(0.05,B$12+E$12-1))</f>
        <v>#VALUE!</v>
      </c>
      <c r="K34" s="104" t="s">
        <v>59</v>
      </c>
      <c r="L34" s="51"/>
      <c r="M34" s="104" t="s">
        <v>59</v>
      </c>
    </row>
    <row r="36" spans="1:13" ht="15" customHeight="1" x14ac:dyDescent="0.3">
      <c r="B36" s="76"/>
    </row>
    <row r="37" spans="1:13" x14ac:dyDescent="0.3">
      <c r="A37" s="77" t="s">
        <v>48</v>
      </c>
      <c r="B37" s="78"/>
      <c r="C37" s="98"/>
      <c r="D37" s="80"/>
      <c r="E37" s="81"/>
      <c r="F37" s="105"/>
      <c r="G37" s="83"/>
      <c r="H37" s="83"/>
      <c r="I37" s="83"/>
      <c r="J37" s="83"/>
      <c r="K37" s="83"/>
      <c r="L37" s="83"/>
      <c r="M37" s="83"/>
    </row>
    <row r="38" spans="1:13" s="55" customFormat="1" x14ac:dyDescent="0.3">
      <c r="A38" s="106"/>
      <c r="B38" s="107"/>
      <c r="C38" s="108"/>
      <c r="D38" s="109"/>
      <c r="E38" s="110"/>
      <c r="F38" s="111"/>
      <c r="G38" s="112"/>
      <c r="H38" s="112"/>
      <c r="I38" s="112"/>
      <c r="J38" s="112"/>
      <c r="K38" s="112"/>
      <c r="L38" s="112"/>
      <c r="M38" s="112"/>
    </row>
    <row r="39" spans="1:13" x14ac:dyDescent="0.3">
      <c r="A39" s="62" t="s">
        <v>322</v>
      </c>
      <c r="B39" s="113"/>
    </row>
    <row r="40" spans="1:13" ht="34.5" customHeight="1" x14ac:dyDescent="0.3">
      <c r="A40" s="62" t="s">
        <v>592</v>
      </c>
    </row>
    <row r="41" spans="1:13" x14ac:dyDescent="0.3">
      <c r="A41" s="62"/>
    </row>
    <row r="42" spans="1:13" ht="48" x14ac:dyDescent="0.3">
      <c r="A42" s="20"/>
      <c r="B42" s="21"/>
      <c r="C42" s="22"/>
      <c r="D42" s="22"/>
      <c r="E42" s="23"/>
      <c r="F42" s="27"/>
      <c r="G42" s="24"/>
      <c r="H42" s="25" t="s">
        <v>6</v>
      </c>
      <c r="I42" s="26" t="s">
        <v>19</v>
      </c>
      <c r="J42" s="26" t="s">
        <v>20</v>
      </c>
      <c r="K42" s="25" t="s">
        <v>7</v>
      </c>
      <c r="L42" s="25"/>
      <c r="M42" s="5" t="s">
        <v>8</v>
      </c>
    </row>
    <row r="43" spans="1:13" ht="40.5" customHeight="1" x14ac:dyDescent="0.3">
      <c r="A43" s="30"/>
      <c r="B43" s="31" t="s">
        <v>62</v>
      </c>
      <c r="C43" s="32" t="s">
        <v>9</v>
      </c>
      <c r="D43" s="32"/>
      <c r="E43" s="31" t="s">
        <v>63</v>
      </c>
      <c r="F43" s="35" t="s">
        <v>9</v>
      </c>
      <c r="G43" s="33"/>
      <c r="H43" s="33" t="s">
        <v>10</v>
      </c>
      <c r="I43" s="34"/>
      <c r="J43" s="34"/>
      <c r="K43" s="33" t="s">
        <v>10</v>
      </c>
      <c r="L43" s="33"/>
      <c r="M43" s="33" t="s">
        <v>10</v>
      </c>
    </row>
    <row r="44" spans="1:13" x14ac:dyDescent="0.3">
      <c r="A44" s="63" t="s">
        <v>11</v>
      </c>
      <c r="B44" s="64" t="s">
        <v>59</v>
      </c>
      <c r="C44" s="59"/>
      <c r="E44" s="65">
        <v>189</v>
      </c>
    </row>
    <row r="45" spans="1:13" x14ac:dyDescent="0.3">
      <c r="A45" s="63" t="s">
        <v>12</v>
      </c>
      <c r="B45" s="64" t="s">
        <v>59</v>
      </c>
      <c r="C45" s="59"/>
      <c r="E45" s="65">
        <v>140.1</v>
      </c>
    </row>
    <row r="47" spans="1:13" x14ac:dyDescent="0.3">
      <c r="A47" s="66" t="s">
        <v>323</v>
      </c>
      <c r="B47" s="64" t="s">
        <v>59</v>
      </c>
      <c r="C47" s="94" t="s">
        <v>59</v>
      </c>
      <c r="E47" s="84">
        <v>0.10490000000000001</v>
      </c>
      <c r="F47" s="69">
        <f>SQRT((E47*(1-E47))/$E$45)*TINV(0.05,$E$45)</f>
        <v>5.1182668511131381E-2</v>
      </c>
      <c r="H47" s="38" t="s">
        <v>59</v>
      </c>
      <c r="I47" s="39" t="e">
        <f t="shared" ref="I47:I67" si="4">(((H47)^2)^0.5)</f>
        <v>#VALUE!</v>
      </c>
      <c r="J47" s="39" t="e">
        <f t="shared" ref="J47:J67" si="5">(((((1-B47)*B47)/B$12)+(((1-E47)*E47)/E$12))^0.5)*(TINV(0.05,B$12+E$12-1))</f>
        <v>#VALUE!</v>
      </c>
      <c r="K47" s="38" t="s">
        <v>59</v>
      </c>
      <c r="L47" s="41"/>
      <c r="M47" s="38" t="s">
        <v>59</v>
      </c>
    </row>
    <row r="48" spans="1:13" x14ac:dyDescent="0.3">
      <c r="A48" s="66" t="s">
        <v>324</v>
      </c>
      <c r="B48" s="64" t="s">
        <v>59</v>
      </c>
      <c r="C48" s="94" t="s">
        <v>59</v>
      </c>
      <c r="E48" s="84">
        <v>3.6900000000000002E-2</v>
      </c>
      <c r="F48" s="69">
        <f t="shared" ref="F48:F67" si="6">SQRT((E48*(1-E48))/$E$45)*TINV(0.05,$E$45)</f>
        <v>3.1488232016869129E-2</v>
      </c>
      <c r="H48" s="38" t="s">
        <v>59</v>
      </c>
      <c r="I48" s="39" t="e">
        <f t="shared" si="4"/>
        <v>#VALUE!</v>
      </c>
      <c r="J48" s="39" t="e">
        <f t="shared" si="5"/>
        <v>#VALUE!</v>
      </c>
      <c r="K48" s="38" t="s">
        <v>59</v>
      </c>
      <c r="L48" s="41"/>
      <c r="M48" s="38" t="s">
        <v>59</v>
      </c>
    </row>
    <row r="49" spans="1:13" x14ac:dyDescent="0.3">
      <c r="A49" s="66" t="s">
        <v>325</v>
      </c>
      <c r="B49" s="64" t="s">
        <v>59</v>
      </c>
      <c r="C49" s="94" t="s">
        <v>59</v>
      </c>
      <c r="E49" s="84">
        <v>7.1900000000000006E-2</v>
      </c>
      <c r="F49" s="69">
        <f t="shared" si="6"/>
        <v>4.3148056010841263E-2</v>
      </c>
      <c r="H49" s="38" t="s">
        <v>59</v>
      </c>
      <c r="I49" s="39" t="e">
        <f t="shared" si="4"/>
        <v>#VALUE!</v>
      </c>
      <c r="J49" s="39" t="e">
        <f t="shared" ref="J49:J63" si="7">(((((1-B49)*B49)/B$12)+(((1-E49)*E49)/E$12))^0.5)*(TINV(0.05,B$12+E$12-1))</f>
        <v>#VALUE!</v>
      </c>
      <c r="K49" s="38" t="s">
        <v>59</v>
      </c>
      <c r="L49" s="41"/>
      <c r="M49" s="38" t="s">
        <v>59</v>
      </c>
    </row>
    <row r="50" spans="1:13" x14ac:dyDescent="0.3">
      <c r="A50" s="66" t="s">
        <v>326</v>
      </c>
      <c r="B50" s="64" t="s">
        <v>59</v>
      </c>
      <c r="C50" s="94" t="s">
        <v>59</v>
      </c>
      <c r="E50" s="84">
        <v>4.5199999999999997E-2</v>
      </c>
      <c r="F50" s="69">
        <f t="shared" si="6"/>
        <v>3.4699628474522043E-2</v>
      </c>
      <c r="H50" s="38" t="s">
        <v>59</v>
      </c>
      <c r="I50" s="39" t="e">
        <f t="shared" si="4"/>
        <v>#VALUE!</v>
      </c>
      <c r="J50" s="39" t="e">
        <f t="shared" si="7"/>
        <v>#VALUE!</v>
      </c>
      <c r="K50" s="38" t="s">
        <v>59</v>
      </c>
      <c r="L50" s="41"/>
      <c r="M50" s="38" t="s">
        <v>59</v>
      </c>
    </row>
    <row r="51" spans="1:13" x14ac:dyDescent="0.3">
      <c r="A51" s="66" t="s">
        <v>327</v>
      </c>
      <c r="B51" s="64" t="s">
        <v>59</v>
      </c>
      <c r="C51" s="94" t="s">
        <v>59</v>
      </c>
      <c r="E51" s="84">
        <v>3.8900000000000004E-2</v>
      </c>
      <c r="F51" s="69">
        <f t="shared" si="6"/>
        <v>3.2296725445231579E-2</v>
      </c>
      <c r="H51" s="38" t="s">
        <v>59</v>
      </c>
      <c r="I51" s="39" t="e">
        <f t="shared" si="4"/>
        <v>#VALUE!</v>
      </c>
      <c r="J51" s="39" t="e">
        <f t="shared" si="7"/>
        <v>#VALUE!</v>
      </c>
      <c r="K51" s="38" t="s">
        <v>59</v>
      </c>
      <c r="L51" s="41"/>
      <c r="M51" s="38" t="s">
        <v>59</v>
      </c>
    </row>
    <row r="52" spans="1:13" x14ac:dyDescent="0.3">
      <c r="A52" s="66" t="s">
        <v>328</v>
      </c>
      <c r="B52" s="64" t="s">
        <v>59</v>
      </c>
      <c r="C52" s="94" t="s">
        <v>59</v>
      </c>
      <c r="E52" s="84">
        <v>8.77E-2</v>
      </c>
      <c r="F52" s="69">
        <f t="shared" si="6"/>
        <v>4.7246325363117021E-2</v>
      </c>
      <c r="H52" s="38" t="s">
        <v>59</v>
      </c>
      <c r="I52" s="39" t="e">
        <f t="shared" si="4"/>
        <v>#VALUE!</v>
      </c>
      <c r="J52" s="39" t="e">
        <f t="shared" si="7"/>
        <v>#VALUE!</v>
      </c>
      <c r="K52" s="38" t="s">
        <v>59</v>
      </c>
      <c r="L52" s="41"/>
      <c r="M52" s="38" t="s">
        <v>59</v>
      </c>
    </row>
    <row r="53" spans="1:13" x14ac:dyDescent="0.3">
      <c r="A53" s="66" t="s">
        <v>329</v>
      </c>
      <c r="B53" s="64" t="s">
        <v>59</v>
      </c>
      <c r="C53" s="94" t="s">
        <v>59</v>
      </c>
      <c r="E53" s="84">
        <v>5.0999999999999997E-2</v>
      </c>
      <c r="F53" s="69">
        <f t="shared" si="6"/>
        <v>3.6746636774288702E-2</v>
      </c>
      <c r="H53" s="38" t="s">
        <v>59</v>
      </c>
      <c r="I53" s="39" t="e">
        <f t="shared" si="4"/>
        <v>#VALUE!</v>
      </c>
      <c r="J53" s="39" t="e">
        <f t="shared" si="7"/>
        <v>#VALUE!</v>
      </c>
      <c r="K53" s="38" t="s">
        <v>59</v>
      </c>
      <c r="L53" s="41"/>
      <c r="M53" s="38" t="s">
        <v>59</v>
      </c>
    </row>
    <row r="54" spans="1:13" x14ac:dyDescent="0.3">
      <c r="A54" s="66" t="s">
        <v>330</v>
      </c>
      <c r="B54" s="64" t="s">
        <v>59</v>
      </c>
      <c r="C54" s="94" t="s">
        <v>59</v>
      </c>
      <c r="E54" s="84">
        <v>2.86E-2</v>
      </c>
      <c r="F54" s="69">
        <f t="shared" si="6"/>
        <v>2.7840784482687782E-2</v>
      </c>
      <c r="H54" s="38" t="s">
        <v>59</v>
      </c>
      <c r="I54" s="39" t="e">
        <f t="shared" si="4"/>
        <v>#VALUE!</v>
      </c>
      <c r="J54" s="39" t="e">
        <f t="shared" si="7"/>
        <v>#VALUE!</v>
      </c>
      <c r="K54" s="38" t="s">
        <v>59</v>
      </c>
      <c r="L54" s="41"/>
      <c r="M54" s="38" t="s">
        <v>59</v>
      </c>
    </row>
    <row r="55" spans="1:13" x14ac:dyDescent="0.3">
      <c r="A55" s="66" t="s">
        <v>331</v>
      </c>
      <c r="B55" s="64" t="s">
        <v>59</v>
      </c>
      <c r="C55" s="94" t="s">
        <v>59</v>
      </c>
      <c r="E55" s="84">
        <v>3.2099999999999997E-2</v>
      </c>
      <c r="F55" s="69">
        <f t="shared" si="6"/>
        <v>2.9441990174253561E-2</v>
      </c>
      <c r="H55" s="38" t="s">
        <v>59</v>
      </c>
      <c r="I55" s="39" t="e">
        <f t="shared" si="4"/>
        <v>#VALUE!</v>
      </c>
      <c r="J55" s="39" t="e">
        <f t="shared" si="7"/>
        <v>#VALUE!</v>
      </c>
      <c r="K55" s="38" t="s">
        <v>59</v>
      </c>
      <c r="L55" s="41"/>
      <c r="M55" s="38" t="s">
        <v>59</v>
      </c>
    </row>
    <row r="56" spans="1:13" x14ac:dyDescent="0.3">
      <c r="A56" s="66" t="s">
        <v>332</v>
      </c>
      <c r="B56" s="64" t="s">
        <v>59</v>
      </c>
      <c r="C56" s="94" t="s">
        <v>59</v>
      </c>
      <c r="E56" s="84">
        <v>7.6E-3</v>
      </c>
      <c r="F56" s="69">
        <f t="shared" si="6"/>
        <v>1.4506063566471385E-2</v>
      </c>
      <c r="H56" s="38" t="s">
        <v>59</v>
      </c>
      <c r="I56" s="39" t="e">
        <f t="shared" si="4"/>
        <v>#VALUE!</v>
      </c>
      <c r="J56" s="39" t="e">
        <f t="shared" si="7"/>
        <v>#VALUE!</v>
      </c>
      <c r="K56" s="38" t="s">
        <v>59</v>
      </c>
      <c r="L56" s="41"/>
      <c r="M56" s="38" t="s">
        <v>59</v>
      </c>
    </row>
    <row r="57" spans="1:13" x14ac:dyDescent="0.3">
      <c r="A57" s="66" t="s">
        <v>333</v>
      </c>
      <c r="B57" s="64" t="s">
        <v>59</v>
      </c>
      <c r="C57" s="94" t="s">
        <v>59</v>
      </c>
      <c r="E57" s="84">
        <v>3.6900000000000002E-2</v>
      </c>
      <c r="F57" s="69">
        <f t="shared" si="6"/>
        <v>3.1488232016869129E-2</v>
      </c>
      <c r="H57" s="38" t="s">
        <v>59</v>
      </c>
      <c r="I57" s="39" t="e">
        <f t="shared" si="4"/>
        <v>#VALUE!</v>
      </c>
      <c r="J57" s="39" t="e">
        <f t="shared" si="7"/>
        <v>#VALUE!</v>
      </c>
      <c r="K57" s="38" t="s">
        <v>59</v>
      </c>
      <c r="L57" s="41"/>
      <c r="M57" s="38" t="s">
        <v>59</v>
      </c>
    </row>
    <row r="58" spans="1:13" x14ac:dyDescent="0.3">
      <c r="A58" s="66" t="s">
        <v>334</v>
      </c>
      <c r="B58" s="64" t="s">
        <v>59</v>
      </c>
      <c r="C58" s="94" t="s">
        <v>59</v>
      </c>
      <c r="E58" s="84">
        <v>3.4000000000000002E-2</v>
      </c>
      <c r="F58" s="69">
        <f t="shared" si="6"/>
        <v>3.0271045720599066E-2</v>
      </c>
      <c r="H58" s="38" t="s">
        <v>59</v>
      </c>
      <c r="I58" s="39" t="e">
        <f t="shared" si="4"/>
        <v>#VALUE!</v>
      </c>
      <c r="J58" s="39" t="e">
        <f t="shared" si="7"/>
        <v>#VALUE!</v>
      </c>
      <c r="K58" s="38" t="s">
        <v>59</v>
      </c>
      <c r="L58" s="41"/>
      <c r="M58" s="38" t="s">
        <v>59</v>
      </c>
    </row>
    <row r="59" spans="1:13" x14ac:dyDescent="0.3">
      <c r="A59" s="66" t="s">
        <v>335</v>
      </c>
      <c r="B59" s="64" t="s">
        <v>59</v>
      </c>
      <c r="C59" s="94" t="s">
        <v>59</v>
      </c>
      <c r="E59" s="84">
        <v>2.5899999999999999E-2</v>
      </c>
      <c r="F59" s="69">
        <f t="shared" si="6"/>
        <v>2.6530843390153918E-2</v>
      </c>
      <c r="H59" s="38" t="s">
        <v>59</v>
      </c>
      <c r="I59" s="39" t="e">
        <f t="shared" si="4"/>
        <v>#VALUE!</v>
      </c>
      <c r="J59" s="39" t="e">
        <f t="shared" si="7"/>
        <v>#VALUE!</v>
      </c>
      <c r="K59" s="38" t="s">
        <v>59</v>
      </c>
      <c r="L59" s="41"/>
      <c r="M59" s="38" t="s">
        <v>59</v>
      </c>
    </row>
    <row r="60" spans="1:13" x14ac:dyDescent="0.3">
      <c r="A60" s="66" t="s">
        <v>336</v>
      </c>
      <c r="B60" s="64" t="s">
        <v>59</v>
      </c>
      <c r="C60" s="94" t="s">
        <v>59</v>
      </c>
      <c r="E60" s="84">
        <v>1.78E-2</v>
      </c>
      <c r="F60" s="69">
        <f t="shared" si="6"/>
        <v>2.2085608447062765E-2</v>
      </c>
      <c r="H60" s="38" t="s">
        <v>59</v>
      </c>
      <c r="I60" s="39" t="e">
        <f t="shared" si="4"/>
        <v>#VALUE!</v>
      </c>
      <c r="J60" s="39" t="e">
        <f t="shared" si="7"/>
        <v>#VALUE!</v>
      </c>
      <c r="K60" s="38" t="s">
        <v>59</v>
      </c>
      <c r="L60" s="41"/>
      <c r="M60" s="38" t="s">
        <v>59</v>
      </c>
    </row>
    <row r="61" spans="1:13" x14ac:dyDescent="0.3">
      <c r="A61" s="66" t="s">
        <v>337</v>
      </c>
      <c r="B61" s="64" t="s">
        <v>59</v>
      </c>
      <c r="C61" s="94" t="s">
        <v>59</v>
      </c>
      <c r="E61" s="84">
        <v>1.7899999999999999E-2</v>
      </c>
      <c r="F61" s="69">
        <f t="shared" si="6"/>
        <v>2.2146432309359518E-2</v>
      </c>
      <c r="H61" s="38" t="s">
        <v>59</v>
      </c>
      <c r="I61" s="39" t="e">
        <f t="shared" si="4"/>
        <v>#VALUE!</v>
      </c>
      <c r="J61" s="39" t="e">
        <f t="shared" si="7"/>
        <v>#VALUE!</v>
      </c>
      <c r="K61" s="38" t="s">
        <v>59</v>
      </c>
      <c r="L61" s="41"/>
      <c r="M61" s="38" t="s">
        <v>59</v>
      </c>
    </row>
    <row r="62" spans="1:13" x14ac:dyDescent="0.3">
      <c r="A62" s="66" t="s">
        <v>338</v>
      </c>
      <c r="B62" s="64" t="s">
        <v>59</v>
      </c>
      <c r="C62" s="94" t="s">
        <v>59</v>
      </c>
      <c r="E62" s="84">
        <v>2.81E-2</v>
      </c>
      <c r="F62" s="69">
        <f t="shared" si="6"/>
        <v>2.7603449226310202E-2</v>
      </c>
      <c r="H62" s="38" t="s">
        <v>59</v>
      </c>
      <c r="I62" s="39" t="e">
        <f t="shared" si="4"/>
        <v>#VALUE!</v>
      </c>
      <c r="J62" s="39" t="e">
        <f t="shared" si="7"/>
        <v>#VALUE!</v>
      </c>
      <c r="K62" s="38" t="s">
        <v>59</v>
      </c>
      <c r="L62" s="41"/>
      <c r="M62" s="38" t="s">
        <v>59</v>
      </c>
    </row>
    <row r="63" spans="1:13" x14ac:dyDescent="0.3">
      <c r="A63" s="66" t="s">
        <v>339</v>
      </c>
      <c r="B63" s="64" t="s">
        <v>59</v>
      </c>
      <c r="C63" s="94" t="s">
        <v>59</v>
      </c>
      <c r="E63" s="84">
        <v>1.09E-2</v>
      </c>
      <c r="F63" s="69">
        <f t="shared" si="6"/>
        <v>1.7343340562284204E-2</v>
      </c>
      <c r="H63" s="38" t="s">
        <v>59</v>
      </c>
      <c r="I63" s="39" t="e">
        <f t="shared" si="4"/>
        <v>#VALUE!</v>
      </c>
      <c r="J63" s="39" t="e">
        <f t="shared" si="7"/>
        <v>#VALUE!</v>
      </c>
      <c r="K63" s="38" t="s">
        <v>59</v>
      </c>
      <c r="L63" s="41"/>
      <c r="M63" s="38" t="s">
        <v>59</v>
      </c>
    </row>
    <row r="64" spans="1:13" x14ac:dyDescent="0.3">
      <c r="A64" s="66" t="s">
        <v>340</v>
      </c>
      <c r="B64" s="64" t="s">
        <v>59</v>
      </c>
      <c r="C64" s="94" t="s">
        <v>59</v>
      </c>
      <c r="E64" s="84">
        <v>1.83E-2</v>
      </c>
      <c r="F64" s="69">
        <f t="shared" si="6"/>
        <v>2.2387950739777406E-2</v>
      </c>
      <c r="H64" s="38" t="s">
        <v>59</v>
      </c>
      <c r="I64" s="39" t="e">
        <f t="shared" si="4"/>
        <v>#VALUE!</v>
      </c>
      <c r="J64" s="39" t="e">
        <f t="shared" si="5"/>
        <v>#VALUE!</v>
      </c>
      <c r="K64" s="38" t="s">
        <v>59</v>
      </c>
      <c r="L64" s="41"/>
      <c r="M64" s="38" t="s">
        <v>59</v>
      </c>
    </row>
    <row r="65" spans="1:13" x14ac:dyDescent="0.3">
      <c r="A65" s="66" t="s">
        <v>341</v>
      </c>
      <c r="B65" s="64" t="s">
        <v>59</v>
      </c>
      <c r="C65" s="94" t="s">
        <v>59</v>
      </c>
      <c r="E65" s="84">
        <v>0.15439999999999998</v>
      </c>
      <c r="F65" s="69">
        <f t="shared" si="6"/>
        <v>6.0353927584360069E-2</v>
      </c>
      <c r="H65" s="38" t="s">
        <v>59</v>
      </c>
      <c r="I65" s="39" t="e">
        <f t="shared" si="4"/>
        <v>#VALUE!</v>
      </c>
      <c r="J65" s="39" t="e">
        <f t="shared" si="5"/>
        <v>#VALUE!</v>
      </c>
      <c r="K65" s="38" t="s">
        <v>59</v>
      </c>
      <c r="L65" s="41"/>
      <c r="M65" s="38" t="s">
        <v>59</v>
      </c>
    </row>
    <row r="66" spans="1:13" x14ac:dyDescent="0.3">
      <c r="A66" s="66" t="s">
        <v>186</v>
      </c>
      <c r="B66" s="64" t="s">
        <v>59</v>
      </c>
      <c r="C66" s="94" t="s">
        <v>59</v>
      </c>
      <c r="E66" s="84">
        <v>0.21690000000000001</v>
      </c>
      <c r="F66" s="69">
        <f t="shared" si="6"/>
        <v>6.8839513159010005E-2</v>
      </c>
      <c r="H66" s="134" t="s">
        <v>59</v>
      </c>
      <c r="I66" s="39" t="e">
        <f t="shared" si="4"/>
        <v>#VALUE!</v>
      </c>
      <c r="J66" s="39" t="e">
        <f t="shared" si="5"/>
        <v>#VALUE!</v>
      </c>
      <c r="K66" s="134" t="s">
        <v>59</v>
      </c>
      <c r="L66" s="41"/>
      <c r="M66" s="134" t="s">
        <v>59</v>
      </c>
    </row>
    <row r="67" spans="1:13" x14ac:dyDescent="0.3">
      <c r="A67" s="70" t="s">
        <v>78</v>
      </c>
      <c r="B67" s="103" t="s">
        <v>59</v>
      </c>
      <c r="C67" s="96" t="s">
        <v>59</v>
      </c>
      <c r="D67" s="73"/>
      <c r="E67" s="88">
        <v>0.12909999999999999</v>
      </c>
      <c r="F67" s="74">
        <f t="shared" si="6"/>
        <v>5.6007562050444264E-2</v>
      </c>
      <c r="G67" s="73"/>
      <c r="H67" s="104" t="s">
        <v>59</v>
      </c>
      <c r="I67" s="50" t="e">
        <f t="shared" si="4"/>
        <v>#VALUE!</v>
      </c>
      <c r="J67" s="50" t="e">
        <f t="shared" si="5"/>
        <v>#VALUE!</v>
      </c>
      <c r="K67" s="104" t="s">
        <v>59</v>
      </c>
      <c r="L67" s="51"/>
      <c r="M67" s="104" t="s">
        <v>59</v>
      </c>
    </row>
    <row r="68" spans="1:13" x14ac:dyDescent="0.3">
      <c r="A68" s="115"/>
      <c r="B68" s="116"/>
      <c r="C68" s="117"/>
      <c r="D68" s="118"/>
      <c r="E68" s="114"/>
      <c r="F68" s="69"/>
      <c r="G68" s="118"/>
      <c r="H68" s="46"/>
      <c r="I68" s="43"/>
      <c r="J68" s="43"/>
      <c r="K68" s="6"/>
      <c r="L68" s="44"/>
      <c r="M68" s="46"/>
    </row>
    <row r="69" spans="1:13" x14ac:dyDescent="0.3">
      <c r="A69" s="62" t="s">
        <v>322</v>
      </c>
      <c r="B69" s="116"/>
      <c r="C69" s="117"/>
      <c r="D69" s="118"/>
      <c r="E69" s="114"/>
      <c r="F69" s="69"/>
      <c r="G69" s="118"/>
      <c r="H69" s="46"/>
      <c r="I69" s="43"/>
      <c r="J69" s="43"/>
      <c r="K69" s="6"/>
      <c r="L69" s="44"/>
      <c r="M69" s="46"/>
    </row>
    <row r="70" spans="1:13" ht="27.75" customHeight="1" x14ac:dyDescent="0.3">
      <c r="A70" s="62" t="s">
        <v>593</v>
      </c>
    </row>
    <row r="71" spans="1:13" x14ac:dyDescent="0.3">
      <c r="A71" s="62"/>
    </row>
    <row r="72" spans="1:13" ht="48" x14ac:dyDescent="0.3">
      <c r="A72" s="20"/>
      <c r="B72" s="21"/>
      <c r="C72" s="22"/>
      <c r="D72" s="22"/>
      <c r="E72" s="23"/>
      <c r="F72" s="27"/>
      <c r="G72" s="24"/>
      <c r="H72" s="25" t="s">
        <v>6</v>
      </c>
      <c r="I72" s="26" t="s">
        <v>19</v>
      </c>
      <c r="J72" s="26" t="s">
        <v>20</v>
      </c>
      <c r="K72" s="25" t="s">
        <v>7</v>
      </c>
      <c r="L72" s="25"/>
      <c r="M72" s="5" t="s">
        <v>8</v>
      </c>
    </row>
    <row r="73" spans="1:13" ht="40.5" customHeight="1" x14ac:dyDescent="0.3">
      <c r="A73" s="30"/>
      <c r="B73" s="31" t="s">
        <v>62</v>
      </c>
      <c r="C73" s="32" t="s">
        <v>9</v>
      </c>
      <c r="D73" s="32"/>
      <c r="E73" s="31" t="s">
        <v>63</v>
      </c>
      <c r="F73" s="35" t="s">
        <v>9</v>
      </c>
      <c r="G73" s="33"/>
      <c r="H73" s="33" t="s">
        <v>10</v>
      </c>
      <c r="I73" s="34"/>
      <c r="J73" s="34"/>
      <c r="K73" s="33" t="s">
        <v>10</v>
      </c>
      <c r="L73" s="33"/>
      <c r="M73" s="33" t="s">
        <v>10</v>
      </c>
    </row>
    <row r="74" spans="1:13" x14ac:dyDescent="0.3">
      <c r="A74" s="63" t="s">
        <v>11</v>
      </c>
      <c r="B74" s="64" t="s">
        <v>59</v>
      </c>
      <c r="C74" s="59"/>
      <c r="E74" s="65">
        <v>159</v>
      </c>
    </row>
    <row r="75" spans="1:13" x14ac:dyDescent="0.3">
      <c r="A75" s="63" t="s">
        <v>12</v>
      </c>
      <c r="B75" s="64" t="s">
        <v>59</v>
      </c>
      <c r="C75" s="59"/>
      <c r="E75" s="65">
        <v>126.9</v>
      </c>
    </row>
    <row r="77" spans="1:13" x14ac:dyDescent="0.3">
      <c r="A77" s="66" t="s">
        <v>323</v>
      </c>
      <c r="B77" s="64" t="s">
        <v>59</v>
      </c>
      <c r="C77" s="94" t="s">
        <v>59</v>
      </c>
      <c r="E77" s="84">
        <v>0.2036</v>
      </c>
      <c r="F77" s="69">
        <f>SQRT((E77*(1-E77))/$E$75)*TINV(0.05,$E$75)</f>
        <v>7.0739672391353758E-2</v>
      </c>
      <c r="H77" s="38" t="s">
        <v>59</v>
      </c>
      <c r="I77" s="39" t="e">
        <f t="shared" ref="I77:I97" si="8">(((H77)^2)^0.5)</f>
        <v>#VALUE!</v>
      </c>
      <c r="J77" s="39" t="e">
        <f t="shared" ref="J77:J97" si="9">(((((1-B77)*B77)/B$12)+(((1-E77)*E77)/E$12))^0.5)*(TINV(0.05,B$12+E$12-1))</f>
        <v>#VALUE!</v>
      </c>
      <c r="K77" s="38" t="s">
        <v>59</v>
      </c>
      <c r="L77" s="41"/>
      <c r="M77" s="38" t="s">
        <v>59</v>
      </c>
    </row>
    <row r="78" spans="1:13" x14ac:dyDescent="0.3">
      <c r="A78" s="66" t="s">
        <v>324</v>
      </c>
      <c r="B78" s="64" t="s">
        <v>59</v>
      </c>
      <c r="C78" s="94" t="s">
        <v>59</v>
      </c>
      <c r="E78" s="84">
        <v>8.6800000000000002E-2</v>
      </c>
      <c r="F78" s="69">
        <f t="shared" ref="F78:F97" si="10">SQRT((E78*(1-E78))/$E$75)*TINV(0.05,$E$75)</f>
        <v>4.9459684952457457E-2</v>
      </c>
      <c r="H78" s="38" t="s">
        <v>59</v>
      </c>
      <c r="I78" s="39" t="e">
        <f t="shared" si="8"/>
        <v>#VALUE!</v>
      </c>
      <c r="J78" s="39" t="e">
        <f t="shared" si="9"/>
        <v>#VALUE!</v>
      </c>
      <c r="K78" s="38" t="s">
        <v>59</v>
      </c>
      <c r="L78" s="41"/>
      <c r="M78" s="38" t="s">
        <v>59</v>
      </c>
    </row>
    <row r="79" spans="1:13" x14ac:dyDescent="0.3">
      <c r="A79" s="66" t="s">
        <v>325</v>
      </c>
      <c r="B79" s="64" t="s">
        <v>59</v>
      </c>
      <c r="C79" s="94" t="s">
        <v>59</v>
      </c>
      <c r="E79" s="84">
        <v>3.7900000000000003E-2</v>
      </c>
      <c r="F79" s="69">
        <f t="shared" si="10"/>
        <v>3.3545806997775741E-2</v>
      </c>
      <c r="H79" s="38" t="s">
        <v>59</v>
      </c>
      <c r="I79" s="39" t="e">
        <f t="shared" si="8"/>
        <v>#VALUE!</v>
      </c>
      <c r="J79" s="39" t="e">
        <f t="shared" ref="J79:J93" si="11">(((((1-B79)*B79)/B$12)+(((1-E79)*E79)/E$12))^0.5)*(TINV(0.05,B$12+E$12-1))</f>
        <v>#VALUE!</v>
      </c>
      <c r="K79" s="38" t="s">
        <v>59</v>
      </c>
      <c r="L79" s="41"/>
      <c r="M79" s="38" t="s">
        <v>59</v>
      </c>
    </row>
    <row r="80" spans="1:13" x14ac:dyDescent="0.3">
      <c r="A80" s="66" t="s">
        <v>326</v>
      </c>
      <c r="B80" s="64" t="s">
        <v>59</v>
      </c>
      <c r="C80" s="94" t="s">
        <v>59</v>
      </c>
      <c r="E80" s="84">
        <v>6.2100000000000002E-2</v>
      </c>
      <c r="F80" s="69">
        <f t="shared" si="10"/>
        <v>4.2396753266178096E-2</v>
      </c>
      <c r="H80" s="38" t="s">
        <v>59</v>
      </c>
      <c r="I80" s="39" t="e">
        <f t="shared" si="8"/>
        <v>#VALUE!</v>
      </c>
      <c r="J80" s="39" t="e">
        <f t="shared" si="11"/>
        <v>#VALUE!</v>
      </c>
      <c r="K80" s="38" t="s">
        <v>59</v>
      </c>
      <c r="L80" s="41"/>
      <c r="M80" s="38" t="s">
        <v>59</v>
      </c>
    </row>
    <row r="81" spans="1:13" x14ac:dyDescent="0.3">
      <c r="A81" s="66" t="s">
        <v>327</v>
      </c>
      <c r="B81" s="64" t="s">
        <v>59</v>
      </c>
      <c r="C81" s="94" t="s">
        <v>59</v>
      </c>
      <c r="E81" s="84">
        <v>6.2199999999999998E-2</v>
      </c>
      <c r="F81" s="69">
        <f t="shared" si="10"/>
        <v>4.2428613331933776E-2</v>
      </c>
      <c r="H81" s="38" t="s">
        <v>59</v>
      </c>
      <c r="I81" s="39" t="e">
        <f t="shared" si="8"/>
        <v>#VALUE!</v>
      </c>
      <c r="J81" s="39" t="e">
        <f t="shared" si="11"/>
        <v>#VALUE!</v>
      </c>
      <c r="K81" s="38" t="s">
        <v>59</v>
      </c>
      <c r="L81" s="41"/>
      <c r="M81" s="38" t="s">
        <v>59</v>
      </c>
    </row>
    <row r="82" spans="1:13" x14ac:dyDescent="0.3">
      <c r="A82" s="66" t="s">
        <v>328</v>
      </c>
      <c r="B82" s="64" t="s">
        <v>59</v>
      </c>
      <c r="C82" s="94" t="s">
        <v>59</v>
      </c>
      <c r="E82" s="84">
        <v>1.1000000000000001E-3</v>
      </c>
      <c r="F82" s="69">
        <f t="shared" si="10"/>
        <v>5.8232559729677223E-3</v>
      </c>
      <c r="H82" s="38" t="s">
        <v>59</v>
      </c>
      <c r="I82" s="39" t="e">
        <f t="shared" si="8"/>
        <v>#VALUE!</v>
      </c>
      <c r="J82" s="39" t="e">
        <f t="shared" si="11"/>
        <v>#VALUE!</v>
      </c>
      <c r="K82" s="38" t="s">
        <v>59</v>
      </c>
      <c r="L82" s="41"/>
      <c r="M82" s="38" t="s">
        <v>59</v>
      </c>
    </row>
    <row r="83" spans="1:13" x14ac:dyDescent="0.3">
      <c r="A83" s="66" t="s">
        <v>329</v>
      </c>
      <c r="B83" s="64" t="s">
        <v>59</v>
      </c>
      <c r="C83" s="94" t="s">
        <v>59</v>
      </c>
      <c r="E83" s="84">
        <v>1.8799999999999997E-2</v>
      </c>
      <c r="F83" s="69">
        <f t="shared" si="10"/>
        <v>2.3859768525916192E-2</v>
      </c>
      <c r="H83" s="38" t="s">
        <v>59</v>
      </c>
      <c r="I83" s="39" t="e">
        <f t="shared" si="8"/>
        <v>#VALUE!</v>
      </c>
      <c r="J83" s="39" t="e">
        <f t="shared" si="11"/>
        <v>#VALUE!</v>
      </c>
      <c r="K83" s="38" t="s">
        <v>59</v>
      </c>
      <c r="L83" s="41"/>
      <c r="M83" s="38" t="s">
        <v>59</v>
      </c>
    </row>
    <row r="84" spans="1:13" x14ac:dyDescent="0.3">
      <c r="A84" s="66" t="s">
        <v>330</v>
      </c>
      <c r="B84" s="64" t="s">
        <v>59</v>
      </c>
      <c r="C84" s="94" t="s">
        <v>59</v>
      </c>
      <c r="E84" s="84">
        <v>2.5600000000000001E-2</v>
      </c>
      <c r="F84" s="69">
        <f t="shared" si="10"/>
        <v>2.7745793646272953E-2</v>
      </c>
      <c r="H84" s="38" t="s">
        <v>59</v>
      </c>
      <c r="I84" s="39" t="e">
        <f t="shared" si="8"/>
        <v>#VALUE!</v>
      </c>
      <c r="J84" s="39" t="e">
        <f t="shared" si="11"/>
        <v>#VALUE!</v>
      </c>
      <c r="K84" s="38" t="s">
        <v>59</v>
      </c>
      <c r="L84" s="41"/>
      <c r="M84" s="38" t="s">
        <v>59</v>
      </c>
    </row>
    <row r="85" spans="1:13" x14ac:dyDescent="0.3">
      <c r="A85" s="66" t="s">
        <v>331</v>
      </c>
      <c r="B85" s="64" t="s">
        <v>59</v>
      </c>
      <c r="C85" s="94" t="s">
        <v>59</v>
      </c>
      <c r="E85" s="84">
        <v>2.75E-2</v>
      </c>
      <c r="F85" s="69">
        <f t="shared" si="10"/>
        <v>2.8728945377236428E-2</v>
      </c>
      <c r="H85" s="38" t="s">
        <v>59</v>
      </c>
      <c r="I85" s="39" t="e">
        <f t="shared" si="8"/>
        <v>#VALUE!</v>
      </c>
      <c r="J85" s="39" t="e">
        <f t="shared" si="11"/>
        <v>#VALUE!</v>
      </c>
      <c r="K85" s="38" t="s">
        <v>59</v>
      </c>
      <c r="L85" s="41"/>
      <c r="M85" s="38" t="s">
        <v>59</v>
      </c>
    </row>
    <row r="86" spans="1:13" x14ac:dyDescent="0.3">
      <c r="A86" s="66" t="s">
        <v>332</v>
      </c>
      <c r="B86" s="64" t="s">
        <v>59</v>
      </c>
      <c r="C86" s="94" t="s">
        <v>59</v>
      </c>
      <c r="E86" s="84">
        <v>4.4800000000000006E-2</v>
      </c>
      <c r="F86" s="69">
        <f t="shared" si="10"/>
        <v>3.634081774022184E-2</v>
      </c>
      <c r="H86" s="38" t="s">
        <v>59</v>
      </c>
      <c r="I86" s="39" t="e">
        <f t="shared" si="8"/>
        <v>#VALUE!</v>
      </c>
      <c r="J86" s="39" t="e">
        <f t="shared" si="11"/>
        <v>#VALUE!</v>
      </c>
      <c r="K86" s="38" t="s">
        <v>59</v>
      </c>
      <c r="L86" s="41"/>
      <c r="M86" s="38" t="s">
        <v>59</v>
      </c>
    </row>
    <row r="87" spans="1:13" x14ac:dyDescent="0.3">
      <c r="A87" s="66" t="s">
        <v>333</v>
      </c>
      <c r="B87" s="64" t="s">
        <v>59</v>
      </c>
      <c r="C87" s="94" t="s">
        <v>59</v>
      </c>
      <c r="E87" s="84">
        <v>1.2500000000000001E-2</v>
      </c>
      <c r="F87" s="69">
        <f t="shared" si="10"/>
        <v>1.951785513775461E-2</v>
      </c>
      <c r="H87" s="38" t="s">
        <v>59</v>
      </c>
      <c r="I87" s="39" t="e">
        <f t="shared" si="8"/>
        <v>#VALUE!</v>
      </c>
      <c r="J87" s="39" t="e">
        <f t="shared" si="11"/>
        <v>#VALUE!</v>
      </c>
      <c r="K87" s="38" t="s">
        <v>59</v>
      </c>
      <c r="L87" s="41"/>
      <c r="M87" s="38" t="s">
        <v>59</v>
      </c>
    </row>
    <row r="88" spans="1:13" x14ac:dyDescent="0.3">
      <c r="A88" s="66" t="s">
        <v>334</v>
      </c>
      <c r="B88" s="64" t="s">
        <v>59</v>
      </c>
      <c r="C88" s="94" t="s">
        <v>59</v>
      </c>
      <c r="E88" s="84">
        <v>1.4999999999999999E-2</v>
      </c>
      <c r="F88" s="69">
        <f t="shared" si="10"/>
        <v>2.1353657688492258E-2</v>
      </c>
      <c r="H88" s="38" t="s">
        <v>59</v>
      </c>
      <c r="I88" s="39" t="e">
        <f t="shared" si="8"/>
        <v>#VALUE!</v>
      </c>
      <c r="J88" s="39" t="e">
        <f t="shared" si="11"/>
        <v>#VALUE!</v>
      </c>
      <c r="K88" s="38" t="s">
        <v>59</v>
      </c>
      <c r="L88" s="41"/>
      <c r="M88" s="38" t="s">
        <v>59</v>
      </c>
    </row>
    <row r="89" spans="1:13" x14ac:dyDescent="0.3">
      <c r="A89" s="66" t="s">
        <v>335</v>
      </c>
      <c r="B89" s="64" t="s">
        <v>59</v>
      </c>
      <c r="C89" s="94" t="s">
        <v>59</v>
      </c>
      <c r="E89" s="84">
        <v>1.4499999999999999E-2</v>
      </c>
      <c r="F89" s="69">
        <f t="shared" si="10"/>
        <v>2.1000075063671356E-2</v>
      </c>
      <c r="H89" s="38" t="s">
        <v>59</v>
      </c>
      <c r="I89" s="39" t="e">
        <f t="shared" si="8"/>
        <v>#VALUE!</v>
      </c>
      <c r="J89" s="39" t="e">
        <f t="shared" si="11"/>
        <v>#VALUE!</v>
      </c>
      <c r="K89" s="38" t="s">
        <v>59</v>
      </c>
      <c r="L89" s="41"/>
      <c r="M89" s="38" t="s">
        <v>59</v>
      </c>
    </row>
    <row r="90" spans="1:13" x14ac:dyDescent="0.3">
      <c r="A90" s="66" t="s">
        <v>336</v>
      </c>
      <c r="B90" s="64" t="s">
        <v>59</v>
      </c>
      <c r="C90" s="94" t="s">
        <v>59</v>
      </c>
      <c r="E90" s="84">
        <v>1.9599999999999999E-2</v>
      </c>
      <c r="F90" s="69">
        <f t="shared" si="10"/>
        <v>2.4352200939746445E-2</v>
      </c>
      <c r="H90" s="38" t="s">
        <v>59</v>
      </c>
      <c r="I90" s="39" t="e">
        <f t="shared" si="8"/>
        <v>#VALUE!</v>
      </c>
      <c r="J90" s="39" t="e">
        <f t="shared" si="11"/>
        <v>#VALUE!</v>
      </c>
      <c r="K90" s="38" t="s">
        <v>59</v>
      </c>
      <c r="L90" s="41"/>
      <c r="M90" s="38" t="s">
        <v>59</v>
      </c>
    </row>
    <row r="91" spans="1:13" x14ac:dyDescent="0.3">
      <c r="A91" s="66" t="s">
        <v>337</v>
      </c>
      <c r="B91" s="64" t="s">
        <v>59</v>
      </c>
      <c r="C91" s="94" t="s">
        <v>59</v>
      </c>
      <c r="E91" s="84">
        <v>7.0999999999999995E-3</v>
      </c>
      <c r="F91" s="69">
        <f t="shared" si="10"/>
        <v>1.4749947053871209E-2</v>
      </c>
      <c r="H91" s="38" t="s">
        <v>59</v>
      </c>
      <c r="I91" s="39" t="e">
        <f t="shared" si="8"/>
        <v>#VALUE!</v>
      </c>
      <c r="J91" s="39" t="e">
        <f t="shared" si="11"/>
        <v>#VALUE!</v>
      </c>
      <c r="K91" s="38" t="s">
        <v>59</v>
      </c>
      <c r="L91" s="41"/>
      <c r="M91" s="38" t="s">
        <v>59</v>
      </c>
    </row>
    <row r="92" spans="1:13" x14ac:dyDescent="0.3">
      <c r="A92" s="66" t="s">
        <v>338</v>
      </c>
      <c r="B92" s="64" t="s">
        <v>59</v>
      </c>
      <c r="C92" s="94" t="s">
        <v>59</v>
      </c>
      <c r="E92" s="84">
        <v>0</v>
      </c>
      <c r="F92" s="69">
        <f t="shared" si="10"/>
        <v>0</v>
      </c>
      <c r="H92" s="38" t="s">
        <v>59</v>
      </c>
      <c r="I92" s="39" t="e">
        <f t="shared" si="8"/>
        <v>#VALUE!</v>
      </c>
      <c r="J92" s="39" t="e">
        <f t="shared" si="11"/>
        <v>#VALUE!</v>
      </c>
      <c r="K92" s="38" t="s">
        <v>59</v>
      </c>
      <c r="L92" s="41"/>
      <c r="M92" s="38" t="s">
        <v>59</v>
      </c>
    </row>
    <row r="93" spans="1:13" x14ac:dyDescent="0.3">
      <c r="A93" s="66" t="s">
        <v>339</v>
      </c>
      <c r="B93" s="64" t="s">
        <v>59</v>
      </c>
      <c r="C93" s="94" t="s">
        <v>59</v>
      </c>
      <c r="E93" s="84">
        <v>1.4999999999999999E-2</v>
      </c>
      <c r="F93" s="69">
        <f t="shared" si="10"/>
        <v>2.1353657688492258E-2</v>
      </c>
      <c r="H93" s="38" t="s">
        <v>59</v>
      </c>
      <c r="I93" s="39" t="e">
        <f t="shared" si="8"/>
        <v>#VALUE!</v>
      </c>
      <c r="J93" s="39" t="e">
        <f t="shared" si="11"/>
        <v>#VALUE!</v>
      </c>
      <c r="K93" s="38" t="s">
        <v>59</v>
      </c>
      <c r="L93" s="41"/>
      <c r="M93" s="38" t="s">
        <v>59</v>
      </c>
    </row>
    <row r="94" spans="1:13" x14ac:dyDescent="0.3">
      <c r="A94" s="66" t="s">
        <v>340</v>
      </c>
      <c r="B94" s="64" t="s">
        <v>59</v>
      </c>
      <c r="C94" s="94" t="s">
        <v>59</v>
      </c>
      <c r="E94" s="84">
        <v>0</v>
      </c>
      <c r="F94" s="69">
        <f t="shared" si="10"/>
        <v>0</v>
      </c>
      <c r="H94" s="38" t="s">
        <v>59</v>
      </c>
      <c r="I94" s="39" t="e">
        <f t="shared" si="8"/>
        <v>#VALUE!</v>
      </c>
      <c r="J94" s="39" t="e">
        <f t="shared" si="9"/>
        <v>#VALUE!</v>
      </c>
      <c r="K94" s="38" t="s">
        <v>59</v>
      </c>
      <c r="L94" s="41"/>
      <c r="M94" s="38" t="s">
        <v>59</v>
      </c>
    </row>
    <row r="95" spans="1:13" x14ac:dyDescent="0.3">
      <c r="A95" s="66" t="s">
        <v>341</v>
      </c>
      <c r="B95" s="64" t="s">
        <v>59</v>
      </c>
      <c r="C95" s="94" t="s">
        <v>59</v>
      </c>
      <c r="E95" s="84">
        <v>0.13100000000000001</v>
      </c>
      <c r="F95" s="69">
        <f t="shared" si="10"/>
        <v>5.9272612240651563E-2</v>
      </c>
      <c r="H95" s="38" t="s">
        <v>59</v>
      </c>
      <c r="I95" s="39" t="e">
        <f t="shared" si="8"/>
        <v>#VALUE!</v>
      </c>
      <c r="J95" s="39" t="e">
        <f t="shared" si="9"/>
        <v>#VALUE!</v>
      </c>
      <c r="K95" s="38" t="s">
        <v>59</v>
      </c>
      <c r="L95" s="41"/>
      <c r="M95" s="38" t="s">
        <v>59</v>
      </c>
    </row>
    <row r="96" spans="1:13" x14ac:dyDescent="0.3">
      <c r="A96" s="66" t="s">
        <v>186</v>
      </c>
      <c r="B96" s="64" t="s">
        <v>59</v>
      </c>
      <c r="C96" s="94" t="s">
        <v>59</v>
      </c>
      <c r="E96" s="84">
        <v>0.2601</v>
      </c>
      <c r="F96" s="69">
        <f t="shared" si="10"/>
        <v>7.7066426468033092E-2</v>
      </c>
      <c r="H96" s="134" t="s">
        <v>59</v>
      </c>
      <c r="I96" s="39" t="e">
        <f t="shared" si="8"/>
        <v>#VALUE!</v>
      </c>
      <c r="J96" s="39" t="e">
        <f t="shared" si="9"/>
        <v>#VALUE!</v>
      </c>
      <c r="K96" s="134" t="s">
        <v>59</v>
      </c>
      <c r="L96" s="41"/>
      <c r="M96" s="134" t="s">
        <v>59</v>
      </c>
    </row>
    <row r="97" spans="1:13" x14ac:dyDescent="0.3">
      <c r="A97" s="70" t="s">
        <v>78</v>
      </c>
      <c r="B97" s="103" t="s">
        <v>59</v>
      </c>
      <c r="C97" s="96" t="s">
        <v>59</v>
      </c>
      <c r="D97" s="73"/>
      <c r="E97" s="88">
        <v>0.13739999999999999</v>
      </c>
      <c r="F97" s="74">
        <f t="shared" si="10"/>
        <v>6.0479281761786186E-2</v>
      </c>
      <c r="G97" s="73"/>
      <c r="H97" s="104" t="s">
        <v>59</v>
      </c>
      <c r="I97" s="50" t="e">
        <f t="shared" si="8"/>
        <v>#VALUE!</v>
      </c>
      <c r="J97" s="50" t="e">
        <f t="shared" si="9"/>
        <v>#VALUE!</v>
      </c>
      <c r="K97" s="104" t="s">
        <v>59</v>
      </c>
      <c r="L97" s="51"/>
      <c r="M97" s="104" t="s">
        <v>59</v>
      </c>
    </row>
    <row r="98" spans="1:13" x14ac:dyDescent="0.3">
      <c r="A98" s="115"/>
      <c r="B98" s="116"/>
      <c r="C98" s="117"/>
      <c r="D98" s="118"/>
      <c r="E98" s="114"/>
      <c r="F98" s="69"/>
      <c r="G98" s="118"/>
      <c r="H98" s="46"/>
      <c r="I98" s="43"/>
      <c r="J98" s="43"/>
      <c r="K98" s="6"/>
      <c r="L98" s="44"/>
      <c r="M98" s="46"/>
    </row>
    <row r="99" spans="1:13" x14ac:dyDescent="0.3">
      <c r="A99" s="62"/>
    </row>
    <row r="102" spans="1:13" x14ac:dyDescent="0.3">
      <c r="B102" s="113"/>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342</v>
      </c>
    </row>
    <row r="4" spans="1:13" ht="18.75" x14ac:dyDescent="0.25">
      <c r="A4" s="61" t="s">
        <v>590</v>
      </c>
    </row>
    <row r="6" spans="1:13" ht="36" customHeight="1" x14ac:dyDescent="0.25">
      <c r="A6" s="62" t="s">
        <v>343</v>
      </c>
    </row>
    <row r="7" spans="1:13" ht="24" customHeight="1" x14ac:dyDescent="0.25">
      <c r="A7" s="62" t="s">
        <v>591</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x14ac:dyDescent="0.3">
      <c r="A11" s="63" t="s">
        <v>11</v>
      </c>
      <c r="B11" s="64" t="s">
        <v>59</v>
      </c>
      <c r="E11" s="65">
        <v>368</v>
      </c>
    </row>
    <row r="12" spans="1:13" x14ac:dyDescent="0.3">
      <c r="A12" s="63" t="s">
        <v>12</v>
      </c>
      <c r="B12" s="64" t="s">
        <v>59</v>
      </c>
      <c r="E12" s="65">
        <v>283.10000000000002</v>
      </c>
    </row>
    <row r="14" spans="1:13" x14ac:dyDescent="0.3">
      <c r="A14" s="66" t="s">
        <v>344</v>
      </c>
      <c r="B14" s="64" t="s">
        <v>59</v>
      </c>
      <c r="C14" s="94" t="s">
        <v>59</v>
      </c>
      <c r="E14" s="84">
        <v>0.58579999999999999</v>
      </c>
      <c r="F14" s="69">
        <f>SQRT((E14*(1-E14))/$E$12)*TINV(0.05,$E$12)</f>
        <v>5.7626091479011168E-2</v>
      </c>
      <c r="H14" s="38" t="s">
        <v>59</v>
      </c>
      <c r="I14" s="39" t="e">
        <f>(((H14)^2)^0.5)</f>
        <v>#VALUE!</v>
      </c>
      <c r="J14" s="39" t="e">
        <f>(((((1-B14)*B14)/B$12)+(((1-E14)*E14)/E$12))^0.5)*(TINV(0.05,B$12+E$12-1))</f>
        <v>#VALUE!</v>
      </c>
      <c r="K14" s="38" t="s">
        <v>59</v>
      </c>
      <c r="L14" s="41"/>
      <c r="M14" s="38" t="s">
        <v>59</v>
      </c>
    </row>
    <row r="15" spans="1:13" x14ac:dyDescent="0.3">
      <c r="A15" s="66" t="s">
        <v>357</v>
      </c>
      <c r="B15" s="64" t="s">
        <v>59</v>
      </c>
      <c r="C15" s="94" t="s">
        <v>59</v>
      </c>
      <c r="E15" s="84">
        <v>7.4200000000000002E-2</v>
      </c>
      <c r="F15" s="69">
        <f t="shared" ref="F15:F32" si="0">SQRT((E15*(1-E15))/$E$12)*TINV(0.05,$E$12)</f>
        <v>3.0661964340859924E-2</v>
      </c>
      <c r="H15" s="38" t="s">
        <v>59</v>
      </c>
      <c r="I15" s="39" t="e">
        <f t="shared" ref="I15:I32" si="1">(((H15)^2)^0.5)</f>
        <v>#VALUE!</v>
      </c>
      <c r="J15" s="39" t="e">
        <f t="shared" ref="J15:J32" si="2">(((((1-B15)*B15)/B$12)+(((1-E15)*E15)/E$12))^0.5)*(TINV(0.05,B$12+E$12-1))</f>
        <v>#VALUE!</v>
      </c>
      <c r="K15" s="38" t="s">
        <v>59</v>
      </c>
      <c r="L15" s="41"/>
      <c r="M15" s="38" t="s">
        <v>59</v>
      </c>
    </row>
    <row r="16" spans="1:13" x14ac:dyDescent="0.3">
      <c r="A16" s="66" t="s">
        <v>345</v>
      </c>
      <c r="B16" s="64" t="s">
        <v>59</v>
      </c>
      <c r="C16" s="94" t="s">
        <v>59</v>
      </c>
      <c r="E16" s="84">
        <v>4.58E-2</v>
      </c>
      <c r="F16" s="69">
        <f t="shared" si="0"/>
        <v>2.4456363370922125E-2</v>
      </c>
      <c r="H16" s="38" t="s">
        <v>59</v>
      </c>
      <c r="I16" s="39" t="e">
        <f t="shared" si="1"/>
        <v>#VALUE!</v>
      </c>
      <c r="J16" s="39" t="e">
        <f t="shared" si="2"/>
        <v>#VALUE!</v>
      </c>
      <c r="K16" s="38" t="s">
        <v>59</v>
      </c>
      <c r="L16" s="41"/>
      <c r="M16" s="38" t="s">
        <v>59</v>
      </c>
    </row>
    <row r="17" spans="1:13" x14ac:dyDescent="0.3">
      <c r="A17" s="66" t="s">
        <v>260</v>
      </c>
      <c r="B17" s="64" t="s">
        <v>59</v>
      </c>
      <c r="C17" s="94" t="s">
        <v>59</v>
      </c>
      <c r="E17" s="84">
        <v>3.1E-2</v>
      </c>
      <c r="F17" s="69">
        <f t="shared" si="0"/>
        <v>2.0275994689821056E-2</v>
      </c>
      <c r="H17" s="38" t="s">
        <v>59</v>
      </c>
      <c r="I17" s="39" t="e">
        <f t="shared" si="1"/>
        <v>#VALUE!</v>
      </c>
      <c r="J17" s="39" t="e">
        <f t="shared" si="2"/>
        <v>#VALUE!</v>
      </c>
      <c r="K17" s="38" t="s">
        <v>59</v>
      </c>
      <c r="L17" s="41"/>
      <c r="M17" s="38" t="s">
        <v>59</v>
      </c>
    </row>
    <row r="18" spans="1:13" x14ac:dyDescent="0.3">
      <c r="A18" s="66" t="s">
        <v>346</v>
      </c>
      <c r="B18" s="64" t="s">
        <v>59</v>
      </c>
      <c r="C18" s="94" t="s">
        <v>59</v>
      </c>
      <c r="E18" s="84">
        <v>1.49E-2</v>
      </c>
      <c r="F18" s="69">
        <f t="shared" si="0"/>
        <v>1.4173357025896815E-2</v>
      </c>
      <c r="H18" s="38" t="s">
        <v>59</v>
      </c>
      <c r="I18" s="39" t="e">
        <f t="shared" si="1"/>
        <v>#VALUE!</v>
      </c>
      <c r="J18" s="39" t="e">
        <f t="shared" si="2"/>
        <v>#VALUE!</v>
      </c>
      <c r="K18" s="38" t="s">
        <v>59</v>
      </c>
      <c r="L18" s="41"/>
      <c r="M18" s="38" t="s">
        <v>59</v>
      </c>
    </row>
    <row r="19" spans="1:13" x14ac:dyDescent="0.3">
      <c r="A19" s="66" t="s">
        <v>347</v>
      </c>
      <c r="B19" s="64" t="s">
        <v>59</v>
      </c>
      <c r="C19" s="94" t="s">
        <v>59</v>
      </c>
      <c r="E19" s="84">
        <v>1.1000000000000001E-2</v>
      </c>
      <c r="F19" s="69">
        <f t="shared" si="0"/>
        <v>1.2202081509732227E-2</v>
      </c>
      <c r="H19" s="38" t="s">
        <v>59</v>
      </c>
      <c r="I19" s="39" t="e">
        <f t="shared" si="1"/>
        <v>#VALUE!</v>
      </c>
      <c r="J19" s="39" t="e">
        <f t="shared" si="2"/>
        <v>#VALUE!</v>
      </c>
      <c r="K19" s="38" t="s">
        <v>59</v>
      </c>
      <c r="L19" s="41"/>
      <c r="M19" s="38" t="s">
        <v>59</v>
      </c>
    </row>
    <row r="20" spans="1:13" x14ac:dyDescent="0.3">
      <c r="A20" s="66" t="s">
        <v>348</v>
      </c>
      <c r="B20" s="64" t="s">
        <v>59</v>
      </c>
      <c r="C20" s="94" t="s">
        <v>59</v>
      </c>
      <c r="E20" s="84">
        <v>1.04E-2</v>
      </c>
      <c r="F20" s="69">
        <f t="shared" si="0"/>
        <v>1.1868229787017091E-2</v>
      </c>
      <c r="H20" s="38" t="s">
        <v>59</v>
      </c>
      <c r="I20" s="39" t="e">
        <f t="shared" si="1"/>
        <v>#VALUE!</v>
      </c>
      <c r="J20" s="39" t="e">
        <f t="shared" si="2"/>
        <v>#VALUE!</v>
      </c>
      <c r="K20" s="38" t="s">
        <v>59</v>
      </c>
      <c r="L20" s="41"/>
      <c r="M20" s="38" t="s">
        <v>59</v>
      </c>
    </row>
    <row r="21" spans="1:13" x14ac:dyDescent="0.3">
      <c r="A21" s="66" t="s">
        <v>349</v>
      </c>
      <c r="B21" s="64" t="s">
        <v>59</v>
      </c>
      <c r="C21" s="94" t="s">
        <v>59</v>
      </c>
      <c r="E21" s="84">
        <v>8.5000000000000006E-3</v>
      </c>
      <c r="F21" s="69">
        <f t="shared" si="0"/>
        <v>1.0739776794775226E-2</v>
      </c>
      <c r="H21" s="38" t="s">
        <v>59</v>
      </c>
      <c r="I21" s="39" t="e">
        <f t="shared" si="1"/>
        <v>#VALUE!</v>
      </c>
      <c r="J21" s="39" t="e">
        <f t="shared" si="2"/>
        <v>#VALUE!</v>
      </c>
      <c r="K21" s="38" t="s">
        <v>59</v>
      </c>
      <c r="L21" s="41"/>
      <c r="M21" s="38" t="s">
        <v>59</v>
      </c>
    </row>
    <row r="22" spans="1:13" x14ac:dyDescent="0.3">
      <c r="A22" s="66" t="s">
        <v>350</v>
      </c>
      <c r="B22" s="64" t="s">
        <v>59</v>
      </c>
      <c r="C22" s="94" t="s">
        <v>59</v>
      </c>
      <c r="E22" s="84">
        <v>6.7000000000000002E-3</v>
      </c>
      <c r="F22" s="69">
        <f t="shared" si="0"/>
        <v>9.5437060067697001E-3</v>
      </c>
      <c r="H22" s="38" t="s">
        <v>59</v>
      </c>
      <c r="I22" s="39" t="e">
        <f t="shared" si="1"/>
        <v>#VALUE!</v>
      </c>
      <c r="J22" s="39" t="e">
        <f t="shared" si="2"/>
        <v>#VALUE!</v>
      </c>
      <c r="K22" s="38" t="s">
        <v>59</v>
      </c>
      <c r="L22" s="41"/>
      <c r="M22" s="38" t="s">
        <v>59</v>
      </c>
    </row>
    <row r="23" spans="1:13" x14ac:dyDescent="0.3">
      <c r="A23" s="66" t="s">
        <v>351</v>
      </c>
      <c r="B23" s="64" t="s">
        <v>59</v>
      </c>
      <c r="C23" s="94" t="s">
        <v>59</v>
      </c>
      <c r="E23" s="84">
        <v>5.7999999999999996E-3</v>
      </c>
      <c r="F23" s="69">
        <f t="shared" si="0"/>
        <v>8.8836268807382015E-3</v>
      </c>
      <c r="H23" s="38" t="s">
        <v>59</v>
      </c>
      <c r="I23" s="39" t="e">
        <f t="shared" si="1"/>
        <v>#VALUE!</v>
      </c>
      <c r="J23" s="39" t="e">
        <f t="shared" si="2"/>
        <v>#VALUE!</v>
      </c>
      <c r="K23" s="38" t="s">
        <v>59</v>
      </c>
      <c r="L23" s="41"/>
      <c r="M23" s="38" t="s">
        <v>59</v>
      </c>
    </row>
    <row r="24" spans="1:13" x14ac:dyDescent="0.3">
      <c r="A24" s="66" t="s">
        <v>259</v>
      </c>
      <c r="B24" s="64" t="s">
        <v>59</v>
      </c>
      <c r="C24" s="94" t="s">
        <v>59</v>
      </c>
      <c r="E24" s="84">
        <v>5.6000000000000008E-3</v>
      </c>
      <c r="F24" s="69">
        <f t="shared" si="0"/>
        <v>8.7299951953987241E-3</v>
      </c>
      <c r="H24" s="38" t="s">
        <v>59</v>
      </c>
      <c r="I24" s="39" t="e">
        <f t="shared" si="1"/>
        <v>#VALUE!</v>
      </c>
      <c r="J24" s="39" t="e">
        <f t="shared" si="2"/>
        <v>#VALUE!</v>
      </c>
      <c r="K24" s="38" t="s">
        <v>59</v>
      </c>
      <c r="L24" s="41"/>
      <c r="M24" s="38" t="s">
        <v>59</v>
      </c>
    </row>
    <row r="25" spans="1:13" x14ac:dyDescent="0.3">
      <c r="A25" s="66" t="s">
        <v>267</v>
      </c>
      <c r="B25" s="64" t="s">
        <v>59</v>
      </c>
      <c r="C25" s="94" t="s">
        <v>59</v>
      </c>
      <c r="E25" s="84">
        <v>4.0000000000000001E-3</v>
      </c>
      <c r="F25" s="69">
        <f t="shared" si="0"/>
        <v>7.3841259918966621E-3</v>
      </c>
      <c r="H25" s="38" t="s">
        <v>59</v>
      </c>
      <c r="I25" s="39" t="e">
        <f t="shared" si="1"/>
        <v>#VALUE!</v>
      </c>
      <c r="J25" s="39" t="e">
        <f t="shared" si="2"/>
        <v>#VALUE!</v>
      </c>
      <c r="K25" s="38" t="s">
        <v>59</v>
      </c>
      <c r="L25" s="41"/>
      <c r="M25" s="38" t="s">
        <v>59</v>
      </c>
    </row>
    <row r="26" spans="1:13" x14ac:dyDescent="0.3">
      <c r="A26" s="66" t="s">
        <v>352</v>
      </c>
      <c r="B26" s="64" t="s">
        <v>59</v>
      </c>
      <c r="C26" s="94" t="s">
        <v>59</v>
      </c>
      <c r="E26" s="84">
        <v>2.8000000000000004E-3</v>
      </c>
      <c r="F26" s="69">
        <f t="shared" si="0"/>
        <v>6.181723616578789E-3</v>
      </c>
      <c r="H26" s="38" t="s">
        <v>59</v>
      </c>
      <c r="I26" s="39" t="e">
        <f t="shared" si="1"/>
        <v>#VALUE!</v>
      </c>
      <c r="J26" s="39" t="e">
        <f t="shared" si="2"/>
        <v>#VALUE!</v>
      </c>
      <c r="K26" s="38" t="s">
        <v>59</v>
      </c>
      <c r="L26" s="41"/>
      <c r="M26" s="38" t="s">
        <v>59</v>
      </c>
    </row>
    <row r="27" spans="1:13" x14ac:dyDescent="0.3">
      <c r="A27" s="66" t="s">
        <v>353</v>
      </c>
      <c r="B27" s="64" t="s">
        <v>59</v>
      </c>
      <c r="C27" s="94" t="s">
        <v>59</v>
      </c>
      <c r="E27" s="84">
        <v>2.5999999999999999E-3</v>
      </c>
      <c r="F27" s="69">
        <f t="shared" si="0"/>
        <v>5.9574552569974472E-3</v>
      </c>
      <c r="H27" s="38" t="s">
        <v>59</v>
      </c>
      <c r="I27" s="39" t="e">
        <f t="shared" si="1"/>
        <v>#VALUE!</v>
      </c>
      <c r="J27" s="39" t="e">
        <f t="shared" si="2"/>
        <v>#VALUE!</v>
      </c>
      <c r="K27" s="38" t="s">
        <v>59</v>
      </c>
      <c r="L27" s="41"/>
      <c r="M27" s="38" t="s">
        <v>59</v>
      </c>
    </row>
    <row r="28" spans="1:13" x14ac:dyDescent="0.3">
      <c r="A28" s="66" t="s">
        <v>354</v>
      </c>
      <c r="B28" s="64" t="s">
        <v>59</v>
      </c>
      <c r="C28" s="94" t="s">
        <v>59</v>
      </c>
      <c r="E28" s="84">
        <v>2.0999999999999999E-3</v>
      </c>
      <c r="F28" s="69">
        <f t="shared" si="0"/>
        <v>5.355408358081762E-3</v>
      </c>
      <c r="H28" s="38" t="s">
        <v>59</v>
      </c>
      <c r="I28" s="39" t="e">
        <f t="shared" si="1"/>
        <v>#VALUE!</v>
      </c>
      <c r="J28" s="39" t="e">
        <f t="shared" si="2"/>
        <v>#VALUE!</v>
      </c>
      <c r="K28" s="38" t="s">
        <v>59</v>
      </c>
      <c r="L28" s="41"/>
      <c r="M28" s="38" t="s">
        <v>59</v>
      </c>
    </row>
    <row r="29" spans="1:13" x14ac:dyDescent="0.3">
      <c r="A29" s="66" t="s">
        <v>355</v>
      </c>
      <c r="B29" s="64" t="s">
        <v>59</v>
      </c>
      <c r="C29" s="94" t="s">
        <v>59</v>
      </c>
      <c r="E29" s="84">
        <v>5.0000000000000001E-4</v>
      </c>
      <c r="F29" s="69">
        <f t="shared" si="0"/>
        <v>2.6152658013250379E-3</v>
      </c>
      <c r="H29" s="38" t="s">
        <v>59</v>
      </c>
      <c r="I29" s="39" t="e">
        <f t="shared" si="1"/>
        <v>#VALUE!</v>
      </c>
      <c r="J29" s="39" t="e">
        <f t="shared" si="2"/>
        <v>#VALUE!</v>
      </c>
      <c r="K29" s="38" t="s">
        <v>59</v>
      </c>
      <c r="L29" s="41"/>
      <c r="M29" s="38" t="s">
        <v>59</v>
      </c>
    </row>
    <row r="30" spans="1:13" x14ac:dyDescent="0.3">
      <c r="A30" s="66" t="s">
        <v>356</v>
      </c>
      <c r="B30" s="64" t="s">
        <v>59</v>
      </c>
      <c r="C30" s="94" t="s">
        <v>59</v>
      </c>
      <c r="E30" s="84">
        <v>5.0000000000000001E-4</v>
      </c>
      <c r="F30" s="69">
        <f t="shared" si="0"/>
        <v>2.6152658013250379E-3</v>
      </c>
      <c r="H30" s="38" t="s">
        <v>59</v>
      </c>
      <c r="I30" s="39" t="e">
        <f t="shared" si="1"/>
        <v>#VALUE!</v>
      </c>
      <c r="J30" s="39" t="e">
        <f t="shared" si="2"/>
        <v>#VALUE!</v>
      </c>
      <c r="K30" s="38" t="s">
        <v>59</v>
      </c>
      <c r="L30" s="41"/>
      <c r="M30" s="38" t="s">
        <v>59</v>
      </c>
    </row>
    <row r="31" spans="1:13" x14ac:dyDescent="0.3">
      <c r="A31" s="66" t="s">
        <v>153</v>
      </c>
      <c r="B31" s="64" t="s">
        <v>59</v>
      </c>
      <c r="C31" s="94" t="s">
        <v>59</v>
      </c>
      <c r="E31" s="84">
        <v>8.3299999999999999E-2</v>
      </c>
      <c r="F31" s="69">
        <f t="shared" si="0"/>
        <v>3.2327755272192678E-2</v>
      </c>
      <c r="H31" s="38" t="s">
        <v>59</v>
      </c>
      <c r="I31" s="39" t="e">
        <f t="shared" si="1"/>
        <v>#VALUE!</v>
      </c>
      <c r="J31" s="39" t="e">
        <f t="shared" si="2"/>
        <v>#VALUE!</v>
      </c>
      <c r="K31" s="38" t="s">
        <v>59</v>
      </c>
      <c r="L31" s="41"/>
      <c r="M31" s="38" t="s">
        <v>59</v>
      </c>
    </row>
    <row r="32" spans="1:13" x14ac:dyDescent="0.3">
      <c r="A32" s="70" t="s">
        <v>190</v>
      </c>
      <c r="B32" s="103" t="s">
        <v>59</v>
      </c>
      <c r="C32" s="96" t="s">
        <v>59</v>
      </c>
      <c r="D32" s="73"/>
      <c r="E32" s="88">
        <v>0.19140000000000001</v>
      </c>
      <c r="F32" s="74">
        <f t="shared" si="0"/>
        <v>4.6023248391832972E-2</v>
      </c>
      <c r="G32" s="73"/>
      <c r="H32" s="104" t="s">
        <v>59</v>
      </c>
      <c r="I32" s="50" t="e">
        <f t="shared" si="1"/>
        <v>#VALUE!</v>
      </c>
      <c r="J32" s="50" t="e">
        <f t="shared" si="2"/>
        <v>#VALUE!</v>
      </c>
      <c r="K32" s="104" t="s">
        <v>59</v>
      </c>
      <c r="L32" s="51"/>
      <c r="M32" s="104" t="s">
        <v>59</v>
      </c>
    </row>
    <row r="34" spans="1:13" ht="15" customHeight="1" x14ac:dyDescent="0.3">
      <c r="B34" s="76"/>
    </row>
    <row r="35" spans="1:13" x14ac:dyDescent="0.3">
      <c r="A35" s="77" t="s">
        <v>445</v>
      </c>
      <c r="B35" s="78"/>
      <c r="C35" s="98"/>
      <c r="D35" s="80"/>
      <c r="E35" s="81"/>
      <c r="F35" s="105"/>
      <c r="G35" s="83"/>
      <c r="H35" s="83"/>
      <c r="I35" s="83"/>
      <c r="J35" s="83"/>
      <c r="K35" s="83"/>
      <c r="L35" s="83"/>
      <c r="M35" s="83"/>
    </row>
    <row r="36" spans="1:13" s="55" customFormat="1" x14ac:dyDescent="0.3">
      <c r="A36" s="106"/>
      <c r="B36" s="107"/>
      <c r="C36" s="108"/>
      <c r="D36" s="109"/>
      <c r="E36" s="110"/>
      <c r="F36" s="111"/>
      <c r="G36" s="112"/>
      <c r="H36" s="112"/>
      <c r="I36" s="112"/>
      <c r="J36" s="112"/>
      <c r="K36" s="112"/>
      <c r="L36" s="112"/>
      <c r="M36" s="112"/>
    </row>
    <row r="37" spans="1:13" ht="33.75" customHeight="1" x14ac:dyDescent="0.3">
      <c r="A37" s="62" t="s">
        <v>343</v>
      </c>
      <c r="B37" s="113"/>
    </row>
    <row r="38" spans="1:13" ht="29.25" customHeight="1" x14ac:dyDescent="0.3">
      <c r="A38" s="62" t="s">
        <v>592</v>
      </c>
    </row>
    <row r="39" spans="1:13" x14ac:dyDescent="0.3">
      <c r="A39" s="62"/>
    </row>
    <row r="40" spans="1:13" ht="48" x14ac:dyDescent="0.3">
      <c r="A40" s="20"/>
      <c r="B40" s="21"/>
      <c r="C40" s="22"/>
      <c r="D40" s="22"/>
      <c r="E40" s="23"/>
      <c r="F40" s="27"/>
      <c r="G40" s="24"/>
      <c r="H40" s="25" t="s">
        <v>6</v>
      </c>
      <c r="I40" s="26" t="s">
        <v>19</v>
      </c>
      <c r="J40" s="26" t="s">
        <v>20</v>
      </c>
      <c r="K40" s="25" t="s">
        <v>7</v>
      </c>
      <c r="L40" s="25"/>
      <c r="M40" s="5" t="s">
        <v>8</v>
      </c>
    </row>
    <row r="41" spans="1:13" ht="45.75" customHeight="1" x14ac:dyDescent="0.3">
      <c r="A41" s="30"/>
      <c r="B41" s="31" t="s">
        <v>62</v>
      </c>
      <c r="C41" s="32" t="s">
        <v>9</v>
      </c>
      <c r="D41" s="32"/>
      <c r="E41" s="31" t="s">
        <v>63</v>
      </c>
      <c r="F41" s="35" t="s">
        <v>9</v>
      </c>
      <c r="G41" s="33"/>
      <c r="H41" s="33" t="s">
        <v>10</v>
      </c>
      <c r="I41" s="34"/>
      <c r="J41" s="34"/>
      <c r="K41" s="33" t="s">
        <v>10</v>
      </c>
      <c r="L41" s="33"/>
      <c r="M41" s="33" t="s">
        <v>10</v>
      </c>
    </row>
    <row r="42" spans="1:13" x14ac:dyDescent="0.3">
      <c r="A42" s="63" t="s">
        <v>11</v>
      </c>
      <c r="B42" s="64" t="s">
        <v>59</v>
      </c>
      <c r="C42" s="59"/>
      <c r="E42" s="65">
        <v>189</v>
      </c>
    </row>
    <row r="43" spans="1:13" x14ac:dyDescent="0.3">
      <c r="A43" s="63" t="s">
        <v>12</v>
      </c>
      <c r="B43" s="64" t="s">
        <v>59</v>
      </c>
      <c r="C43" s="59"/>
      <c r="E43" s="65">
        <v>140.1</v>
      </c>
    </row>
    <row r="45" spans="1:13" x14ac:dyDescent="0.3">
      <c r="A45" s="66" t="s">
        <v>344</v>
      </c>
      <c r="B45" s="64" t="s">
        <v>59</v>
      </c>
      <c r="C45" s="94" t="s">
        <v>59</v>
      </c>
      <c r="E45" s="84">
        <v>0.56909999999999994</v>
      </c>
      <c r="F45" s="69">
        <f>SQRT((E45*(1-E45))/$E$43)*TINV(0.05,$E$43)</f>
        <v>8.271455586419206E-2</v>
      </c>
      <c r="H45" s="38" t="s">
        <v>59</v>
      </c>
      <c r="I45" s="39" t="e">
        <f t="shared" ref="I45:I63" si="3">(((H45)^2)^0.5)</f>
        <v>#VALUE!</v>
      </c>
      <c r="J45" s="39" t="e">
        <f t="shared" ref="J45:J63" si="4">(((((1-B45)*B45)/B$12)+(((1-E45)*E45)/E$12))^0.5)*(TINV(0.05,B$12+E$12-1))</f>
        <v>#VALUE!</v>
      </c>
      <c r="K45" s="38" t="s">
        <v>59</v>
      </c>
      <c r="L45" s="41"/>
      <c r="M45" s="38" t="s">
        <v>59</v>
      </c>
    </row>
    <row r="46" spans="1:13" x14ac:dyDescent="0.3">
      <c r="A46" s="66" t="s">
        <v>357</v>
      </c>
      <c r="B46" s="64" t="s">
        <v>59</v>
      </c>
      <c r="C46" s="94" t="s">
        <v>59</v>
      </c>
      <c r="E46" s="84">
        <v>0.1027</v>
      </c>
      <c r="F46" s="69">
        <f t="shared" ref="F46:F63" si="5">SQRT((E46*(1-E46))/$E$43)*TINV(0.05,$E$43)</f>
        <v>5.070531183738123E-2</v>
      </c>
      <c r="H46" s="38" t="s">
        <v>59</v>
      </c>
      <c r="I46" s="39" t="e">
        <f t="shared" si="3"/>
        <v>#VALUE!</v>
      </c>
      <c r="J46" s="39" t="e">
        <f t="shared" si="4"/>
        <v>#VALUE!</v>
      </c>
      <c r="K46" s="38" t="s">
        <v>59</v>
      </c>
      <c r="L46" s="41"/>
      <c r="M46" s="38" t="s">
        <v>59</v>
      </c>
    </row>
    <row r="47" spans="1:13" x14ac:dyDescent="0.3">
      <c r="A47" s="66" t="s">
        <v>345</v>
      </c>
      <c r="B47" s="64" t="s">
        <v>59</v>
      </c>
      <c r="C47" s="94" t="s">
        <v>59</v>
      </c>
      <c r="E47" s="84">
        <v>3.4500000000000003E-2</v>
      </c>
      <c r="F47" s="69">
        <f t="shared" si="5"/>
        <v>3.0484922051513024E-2</v>
      </c>
      <c r="H47" s="38" t="s">
        <v>59</v>
      </c>
      <c r="I47" s="39" t="e">
        <f t="shared" si="3"/>
        <v>#VALUE!</v>
      </c>
      <c r="J47" s="39" t="e">
        <f t="shared" si="4"/>
        <v>#VALUE!</v>
      </c>
      <c r="K47" s="38" t="s">
        <v>59</v>
      </c>
      <c r="L47" s="41"/>
      <c r="M47" s="38" t="s">
        <v>59</v>
      </c>
    </row>
    <row r="48" spans="1:13" x14ac:dyDescent="0.3">
      <c r="A48" s="66" t="s">
        <v>260</v>
      </c>
      <c r="B48" s="64" t="s">
        <v>59</v>
      </c>
      <c r="C48" s="94" t="s">
        <v>59</v>
      </c>
      <c r="E48" s="84">
        <v>3.2300000000000002E-2</v>
      </c>
      <c r="F48" s="69">
        <f t="shared" si="5"/>
        <v>2.9530515886515434E-2</v>
      </c>
      <c r="H48" s="38" t="s">
        <v>59</v>
      </c>
      <c r="I48" s="39" t="e">
        <f t="shared" si="3"/>
        <v>#VALUE!</v>
      </c>
      <c r="J48" s="39" t="e">
        <f t="shared" si="4"/>
        <v>#VALUE!</v>
      </c>
      <c r="K48" s="38" t="s">
        <v>59</v>
      </c>
      <c r="L48" s="41"/>
      <c r="M48" s="38" t="s">
        <v>59</v>
      </c>
    </row>
    <row r="49" spans="1:13" x14ac:dyDescent="0.3">
      <c r="A49" s="66" t="s">
        <v>346</v>
      </c>
      <c r="B49" s="64" t="s">
        <v>59</v>
      </c>
      <c r="C49" s="94" t="s">
        <v>59</v>
      </c>
      <c r="E49" s="84">
        <v>6.3E-3</v>
      </c>
      <c r="F49" s="69">
        <f t="shared" si="5"/>
        <v>1.3215917591845804E-2</v>
      </c>
      <c r="H49" s="38" t="s">
        <v>59</v>
      </c>
      <c r="I49" s="39" t="e">
        <f t="shared" si="3"/>
        <v>#VALUE!</v>
      </c>
      <c r="J49" s="39" t="e">
        <f t="shared" si="4"/>
        <v>#VALUE!</v>
      </c>
      <c r="K49" s="38" t="s">
        <v>59</v>
      </c>
      <c r="L49" s="41"/>
      <c r="M49" s="38" t="s">
        <v>59</v>
      </c>
    </row>
    <row r="50" spans="1:13" x14ac:dyDescent="0.3">
      <c r="A50" s="66" t="s">
        <v>347</v>
      </c>
      <c r="B50" s="64" t="s">
        <v>59</v>
      </c>
      <c r="C50" s="94" t="s">
        <v>59</v>
      </c>
      <c r="E50" s="84">
        <v>2.2700000000000001E-2</v>
      </c>
      <c r="F50" s="69">
        <f t="shared" si="5"/>
        <v>2.4878619633769364E-2</v>
      </c>
      <c r="H50" s="38" t="s">
        <v>59</v>
      </c>
      <c r="I50" s="39" t="e">
        <f t="shared" si="3"/>
        <v>#VALUE!</v>
      </c>
      <c r="J50" s="39" t="e">
        <f t="shared" si="4"/>
        <v>#VALUE!</v>
      </c>
      <c r="K50" s="38" t="s">
        <v>59</v>
      </c>
      <c r="L50" s="41"/>
      <c r="M50" s="38" t="s">
        <v>59</v>
      </c>
    </row>
    <row r="51" spans="1:13" x14ac:dyDescent="0.3">
      <c r="A51" s="66" t="s">
        <v>348</v>
      </c>
      <c r="B51" s="64" t="s">
        <v>59</v>
      </c>
      <c r="C51" s="94" t="s">
        <v>59</v>
      </c>
      <c r="E51" s="84">
        <v>1.21E-2</v>
      </c>
      <c r="F51" s="69">
        <f t="shared" si="5"/>
        <v>1.8262010164456177E-2</v>
      </c>
      <c r="H51" s="38" t="s">
        <v>59</v>
      </c>
      <c r="I51" s="39" t="e">
        <f t="shared" si="3"/>
        <v>#VALUE!</v>
      </c>
      <c r="J51" s="39" t="e">
        <f t="shared" si="4"/>
        <v>#VALUE!</v>
      </c>
      <c r="K51" s="38" t="s">
        <v>59</v>
      </c>
      <c r="L51" s="41"/>
      <c r="M51" s="38" t="s">
        <v>59</v>
      </c>
    </row>
    <row r="52" spans="1:13" x14ac:dyDescent="0.3">
      <c r="A52" s="66" t="s">
        <v>349</v>
      </c>
      <c r="B52" s="64" t="s">
        <v>59</v>
      </c>
      <c r="C52" s="94" t="s">
        <v>59</v>
      </c>
      <c r="E52" s="84">
        <v>1.1000000000000001E-3</v>
      </c>
      <c r="F52" s="69">
        <f t="shared" si="5"/>
        <v>5.5367734211185749E-3</v>
      </c>
      <c r="H52" s="38" t="s">
        <v>59</v>
      </c>
      <c r="I52" s="39" t="e">
        <f t="shared" si="3"/>
        <v>#VALUE!</v>
      </c>
      <c r="J52" s="39" t="e">
        <f t="shared" si="4"/>
        <v>#VALUE!</v>
      </c>
      <c r="K52" s="38" t="s">
        <v>59</v>
      </c>
      <c r="L52" s="41"/>
      <c r="M52" s="38" t="s">
        <v>59</v>
      </c>
    </row>
    <row r="53" spans="1:13" x14ac:dyDescent="0.3">
      <c r="A53" s="66" t="s">
        <v>350</v>
      </c>
      <c r="B53" s="64" t="s">
        <v>59</v>
      </c>
      <c r="C53" s="94" t="s">
        <v>59</v>
      </c>
      <c r="E53" s="84">
        <v>7.7000000000000002E-3</v>
      </c>
      <c r="F53" s="69">
        <f t="shared" si="5"/>
        <v>1.4600450645205005E-2</v>
      </c>
      <c r="H53" s="38" t="s">
        <v>59</v>
      </c>
      <c r="I53" s="39" t="e">
        <f t="shared" si="3"/>
        <v>#VALUE!</v>
      </c>
      <c r="J53" s="39" t="e">
        <f t="shared" si="4"/>
        <v>#VALUE!</v>
      </c>
      <c r="K53" s="38" t="s">
        <v>59</v>
      </c>
      <c r="L53" s="41"/>
      <c r="M53" s="38" t="s">
        <v>59</v>
      </c>
    </row>
    <row r="54" spans="1:13" x14ac:dyDescent="0.3">
      <c r="A54" s="66" t="s">
        <v>351</v>
      </c>
      <c r="B54" s="64" t="s">
        <v>59</v>
      </c>
      <c r="C54" s="94" t="s">
        <v>59</v>
      </c>
      <c r="E54" s="84">
        <v>8.9999999999999998E-4</v>
      </c>
      <c r="F54" s="69">
        <f t="shared" si="5"/>
        <v>5.0087013428862948E-3</v>
      </c>
      <c r="H54" s="38" t="s">
        <v>59</v>
      </c>
      <c r="I54" s="39" t="e">
        <f t="shared" si="3"/>
        <v>#VALUE!</v>
      </c>
      <c r="J54" s="39" t="e">
        <f t="shared" si="4"/>
        <v>#VALUE!</v>
      </c>
      <c r="K54" s="38" t="s">
        <v>59</v>
      </c>
      <c r="L54" s="41"/>
      <c r="M54" s="38" t="s">
        <v>59</v>
      </c>
    </row>
    <row r="55" spans="1:13" x14ac:dyDescent="0.3">
      <c r="A55" s="66" t="s">
        <v>259</v>
      </c>
      <c r="B55" s="64" t="s">
        <v>59</v>
      </c>
      <c r="C55" s="94" t="s">
        <v>59</v>
      </c>
      <c r="E55" s="84">
        <v>0</v>
      </c>
      <c r="F55" s="69">
        <f t="shared" si="5"/>
        <v>0</v>
      </c>
      <c r="H55" s="38" t="s">
        <v>59</v>
      </c>
      <c r="I55" s="39" t="e">
        <f t="shared" si="3"/>
        <v>#VALUE!</v>
      </c>
      <c r="J55" s="39" t="e">
        <f t="shared" si="4"/>
        <v>#VALUE!</v>
      </c>
      <c r="K55" s="38" t="s">
        <v>59</v>
      </c>
      <c r="L55" s="41"/>
      <c r="M55" s="38" t="s">
        <v>59</v>
      </c>
    </row>
    <row r="56" spans="1:13" x14ac:dyDescent="0.3">
      <c r="A56" s="66" t="s">
        <v>267</v>
      </c>
      <c r="B56" s="64" t="s">
        <v>59</v>
      </c>
      <c r="C56" s="94" t="s">
        <v>59</v>
      </c>
      <c r="E56" s="84">
        <v>0</v>
      </c>
      <c r="F56" s="69">
        <f t="shared" si="5"/>
        <v>0</v>
      </c>
      <c r="H56" s="38" t="s">
        <v>59</v>
      </c>
      <c r="I56" s="39" t="e">
        <f t="shared" si="3"/>
        <v>#VALUE!</v>
      </c>
      <c r="J56" s="39" t="e">
        <f t="shared" si="4"/>
        <v>#VALUE!</v>
      </c>
      <c r="K56" s="38" t="s">
        <v>59</v>
      </c>
      <c r="L56" s="41"/>
      <c r="M56" s="38" t="s">
        <v>59</v>
      </c>
    </row>
    <row r="57" spans="1:13" x14ac:dyDescent="0.3">
      <c r="A57" s="66" t="s">
        <v>352</v>
      </c>
      <c r="B57" s="64" t="s">
        <v>59</v>
      </c>
      <c r="C57" s="94" t="s">
        <v>59</v>
      </c>
      <c r="E57" s="84">
        <v>5.6999999999999993E-3</v>
      </c>
      <c r="F57" s="69">
        <f t="shared" si="5"/>
        <v>1.2574639692246153E-2</v>
      </c>
      <c r="H57" s="38" t="s">
        <v>59</v>
      </c>
      <c r="I57" s="39" t="e">
        <f t="shared" si="3"/>
        <v>#VALUE!</v>
      </c>
      <c r="J57" s="39" t="e">
        <f t="shared" si="4"/>
        <v>#VALUE!</v>
      </c>
      <c r="K57" s="38" t="s">
        <v>59</v>
      </c>
      <c r="L57" s="41"/>
      <c r="M57" s="38" t="s">
        <v>59</v>
      </c>
    </row>
    <row r="58" spans="1:13" x14ac:dyDescent="0.3">
      <c r="A58" s="66" t="s">
        <v>353</v>
      </c>
      <c r="B58" s="64" t="s">
        <v>59</v>
      </c>
      <c r="C58" s="94" t="s">
        <v>59</v>
      </c>
      <c r="E58" s="84">
        <v>5.4000000000000003E-3</v>
      </c>
      <c r="F58" s="69">
        <f t="shared" si="5"/>
        <v>1.2241101800129373E-2</v>
      </c>
      <c r="H58" s="38" t="s">
        <v>59</v>
      </c>
      <c r="I58" s="39" t="e">
        <f t="shared" si="3"/>
        <v>#VALUE!</v>
      </c>
      <c r="J58" s="39" t="e">
        <f t="shared" si="4"/>
        <v>#VALUE!</v>
      </c>
      <c r="K58" s="38" t="s">
        <v>59</v>
      </c>
      <c r="L58" s="41"/>
      <c r="M58" s="38" t="s">
        <v>59</v>
      </c>
    </row>
    <row r="59" spans="1:13" x14ac:dyDescent="0.3">
      <c r="A59" s="66" t="s">
        <v>354</v>
      </c>
      <c r="B59" s="64" t="s">
        <v>59</v>
      </c>
      <c r="C59" s="94" t="s">
        <v>59</v>
      </c>
      <c r="E59" s="84">
        <v>4.1999999999999997E-3</v>
      </c>
      <c r="F59" s="69">
        <f t="shared" si="5"/>
        <v>1.0802147632331286E-2</v>
      </c>
      <c r="H59" s="38" t="s">
        <v>59</v>
      </c>
      <c r="I59" s="39" t="e">
        <f t="shared" si="3"/>
        <v>#VALUE!</v>
      </c>
      <c r="J59" s="39" t="e">
        <f t="shared" si="4"/>
        <v>#VALUE!</v>
      </c>
      <c r="K59" s="38" t="s">
        <v>59</v>
      </c>
      <c r="L59" s="41"/>
      <c r="M59" s="38" t="s">
        <v>59</v>
      </c>
    </row>
    <row r="60" spans="1:13" x14ac:dyDescent="0.3">
      <c r="A60" s="66" t="s">
        <v>355</v>
      </c>
      <c r="B60" s="64" t="s">
        <v>59</v>
      </c>
      <c r="C60" s="94" t="s">
        <v>59</v>
      </c>
      <c r="E60" s="84">
        <v>1E-3</v>
      </c>
      <c r="F60" s="69">
        <f t="shared" si="5"/>
        <v>5.279370561539494E-3</v>
      </c>
      <c r="H60" s="38" t="s">
        <v>59</v>
      </c>
      <c r="I60" s="39" t="e">
        <f t="shared" si="3"/>
        <v>#VALUE!</v>
      </c>
      <c r="J60" s="39" t="e">
        <f t="shared" si="4"/>
        <v>#VALUE!</v>
      </c>
      <c r="K60" s="38" t="s">
        <v>59</v>
      </c>
      <c r="L60" s="41"/>
      <c r="M60" s="38" t="s">
        <v>59</v>
      </c>
    </row>
    <row r="61" spans="1:13" x14ac:dyDescent="0.3">
      <c r="A61" s="66" t="s">
        <v>356</v>
      </c>
      <c r="B61" s="64" t="s">
        <v>59</v>
      </c>
      <c r="C61" s="94" t="s">
        <v>59</v>
      </c>
      <c r="E61" s="84">
        <v>8.9999999999999998E-4</v>
      </c>
      <c r="F61" s="69">
        <f t="shared" si="5"/>
        <v>5.0087013428862948E-3</v>
      </c>
      <c r="H61" s="38" t="s">
        <v>59</v>
      </c>
      <c r="I61" s="39" t="e">
        <f t="shared" si="3"/>
        <v>#VALUE!</v>
      </c>
      <c r="J61" s="39" t="e">
        <f t="shared" si="4"/>
        <v>#VALUE!</v>
      </c>
      <c r="K61" s="38" t="s">
        <v>59</v>
      </c>
      <c r="L61" s="41"/>
      <c r="M61" s="38" t="s">
        <v>59</v>
      </c>
    </row>
    <row r="62" spans="1:13" x14ac:dyDescent="0.3">
      <c r="A62" s="66" t="s">
        <v>153</v>
      </c>
      <c r="B62" s="64" t="s">
        <v>59</v>
      </c>
      <c r="C62" s="94" t="s">
        <v>59</v>
      </c>
      <c r="E62" s="84">
        <v>8.3900000000000002E-2</v>
      </c>
      <c r="F62" s="69">
        <f t="shared" si="5"/>
        <v>4.6307552127936503E-2</v>
      </c>
      <c r="H62" s="134" t="s">
        <v>59</v>
      </c>
      <c r="I62" s="39" t="e">
        <f t="shared" si="3"/>
        <v>#VALUE!</v>
      </c>
      <c r="J62" s="39" t="e">
        <f t="shared" si="4"/>
        <v>#VALUE!</v>
      </c>
      <c r="K62" s="134" t="s">
        <v>59</v>
      </c>
      <c r="L62" s="41"/>
      <c r="M62" s="134" t="s">
        <v>59</v>
      </c>
    </row>
    <row r="63" spans="1:13" x14ac:dyDescent="0.3">
      <c r="A63" s="70" t="s">
        <v>190</v>
      </c>
      <c r="B63" s="103" t="s">
        <v>59</v>
      </c>
      <c r="C63" s="96" t="s">
        <v>59</v>
      </c>
      <c r="D63" s="73"/>
      <c r="E63" s="88">
        <v>0.20329999999999998</v>
      </c>
      <c r="F63" s="74">
        <f t="shared" si="5"/>
        <v>6.7222630079076792E-2</v>
      </c>
      <c r="G63" s="73"/>
      <c r="H63" s="104" t="s">
        <v>59</v>
      </c>
      <c r="I63" s="50" t="e">
        <f t="shared" si="3"/>
        <v>#VALUE!</v>
      </c>
      <c r="J63" s="50" t="e">
        <f t="shared" si="4"/>
        <v>#VALUE!</v>
      </c>
      <c r="K63" s="104" t="s">
        <v>59</v>
      </c>
      <c r="L63" s="51"/>
      <c r="M63" s="104" t="s">
        <v>59</v>
      </c>
    </row>
    <row r="64" spans="1:13" x14ac:dyDescent="0.3">
      <c r="A64" s="115"/>
      <c r="B64" s="116"/>
      <c r="C64" s="117"/>
      <c r="D64" s="118"/>
      <c r="E64" s="114"/>
      <c r="F64" s="69"/>
      <c r="G64" s="118"/>
      <c r="H64" s="46"/>
      <c r="I64" s="43"/>
      <c r="J64" s="43"/>
      <c r="K64" s="6"/>
      <c r="L64" s="44"/>
      <c r="M64" s="46"/>
    </row>
    <row r="65" spans="1:13" ht="27.75" customHeight="1" x14ac:dyDescent="0.3">
      <c r="A65" s="62" t="s">
        <v>343</v>
      </c>
      <c r="B65" s="116"/>
      <c r="C65" s="117"/>
      <c r="D65" s="118"/>
      <c r="E65" s="114"/>
      <c r="F65" s="69"/>
      <c r="G65" s="118"/>
      <c r="H65" s="46"/>
      <c r="I65" s="43"/>
      <c r="J65" s="43"/>
      <c r="K65" s="6"/>
      <c r="L65" s="44"/>
      <c r="M65" s="46"/>
    </row>
    <row r="66" spans="1:13" ht="30" customHeight="1" x14ac:dyDescent="0.3">
      <c r="A66" s="62" t="s">
        <v>593</v>
      </c>
    </row>
    <row r="67" spans="1:13" x14ac:dyDescent="0.3">
      <c r="A67" s="62"/>
    </row>
    <row r="68" spans="1:13" ht="48" x14ac:dyDescent="0.3">
      <c r="A68" s="20"/>
      <c r="B68" s="21"/>
      <c r="C68" s="22"/>
      <c r="D68" s="22"/>
      <c r="E68" s="23"/>
      <c r="F68" s="27"/>
      <c r="G68" s="24"/>
      <c r="H68" s="25" t="s">
        <v>6</v>
      </c>
      <c r="I68" s="26" t="s">
        <v>19</v>
      </c>
      <c r="J68" s="26" t="s">
        <v>20</v>
      </c>
      <c r="K68" s="25" t="s">
        <v>7</v>
      </c>
      <c r="L68" s="25"/>
      <c r="M68" s="5" t="s">
        <v>8</v>
      </c>
    </row>
    <row r="69" spans="1:13" ht="48.75" customHeight="1" x14ac:dyDescent="0.3">
      <c r="A69" s="30"/>
      <c r="B69" s="31" t="s">
        <v>62</v>
      </c>
      <c r="C69" s="32" t="s">
        <v>9</v>
      </c>
      <c r="D69" s="32"/>
      <c r="E69" s="31" t="s">
        <v>63</v>
      </c>
      <c r="F69" s="35" t="s">
        <v>9</v>
      </c>
      <c r="G69" s="33"/>
      <c r="H69" s="33" t="s">
        <v>10</v>
      </c>
      <c r="I69" s="34"/>
      <c r="J69" s="34"/>
      <c r="K69" s="33" t="s">
        <v>10</v>
      </c>
      <c r="L69" s="33"/>
      <c r="M69" s="33" t="s">
        <v>10</v>
      </c>
    </row>
    <row r="70" spans="1:13" x14ac:dyDescent="0.3">
      <c r="A70" s="63" t="s">
        <v>11</v>
      </c>
      <c r="B70" s="64" t="s">
        <v>59</v>
      </c>
      <c r="C70" s="59"/>
      <c r="E70" s="65">
        <v>159</v>
      </c>
    </row>
    <row r="71" spans="1:13" x14ac:dyDescent="0.3">
      <c r="A71" s="63" t="s">
        <v>12</v>
      </c>
      <c r="B71" s="64" t="s">
        <v>59</v>
      </c>
      <c r="C71" s="59"/>
      <c r="E71" s="65">
        <v>126.9</v>
      </c>
    </row>
    <row r="73" spans="1:13" x14ac:dyDescent="0.3">
      <c r="A73" s="66" t="s">
        <v>344</v>
      </c>
      <c r="B73" s="64" t="s">
        <v>59</v>
      </c>
      <c r="C73" s="94" t="s">
        <v>59</v>
      </c>
      <c r="E73" s="84">
        <v>0.59630000000000005</v>
      </c>
      <c r="F73" s="69">
        <f>SQRT((E73*(1-E73))/$E$71)*TINV(0.05,$E$71)</f>
        <v>8.6192665424091763E-2</v>
      </c>
      <c r="H73" s="38" t="s">
        <v>59</v>
      </c>
      <c r="I73" s="39" t="e">
        <f t="shared" ref="I73:I91" si="6">(((H73)^2)^0.5)</f>
        <v>#VALUE!</v>
      </c>
      <c r="J73" s="39" t="e">
        <f t="shared" ref="J73:J91" si="7">(((((1-B73)*B73)/B$12)+(((1-E73)*E73)/E$12))^0.5)*(TINV(0.05,B$12+E$12-1))</f>
        <v>#VALUE!</v>
      </c>
      <c r="K73" s="38" t="s">
        <v>59</v>
      </c>
      <c r="L73" s="41"/>
      <c r="M73" s="38" t="s">
        <v>59</v>
      </c>
    </row>
    <row r="74" spans="1:13" x14ac:dyDescent="0.3">
      <c r="A74" s="66" t="s">
        <v>357</v>
      </c>
      <c r="B74" s="64" t="s">
        <v>59</v>
      </c>
      <c r="C74" s="94" t="s">
        <v>59</v>
      </c>
      <c r="E74" s="84">
        <v>4.2599999999999999E-2</v>
      </c>
      <c r="F74" s="69">
        <f t="shared" ref="F74:F91" si="8">SQRT((E74*(1-E74))/$E$71)*TINV(0.05,$E$71)</f>
        <v>3.547807461804818E-2</v>
      </c>
      <c r="H74" s="38" t="s">
        <v>59</v>
      </c>
      <c r="I74" s="39" t="e">
        <f t="shared" si="6"/>
        <v>#VALUE!</v>
      </c>
      <c r="J74" s="39" t="e">
        <f t="shared" si="7"/>
        <v>#VALUE!</v>
      </c>
      <c r="K74" s="38" t="s">
        <v>59</v>
      </c>
      <c r="L74" s="41"/>
      <c r="M74" s="38" t="s">
        <v>59</v>
      </c>
    </row>
    <row r="75" spans="1:13" x14ac:dyDescent="0.3">
      <c r="A75" s="66" t="s">
        <v>345</v>
      </c>
      <c r="B75" s="64" t="s">
        <v>59</v>
      </c>
      <c r="C75" s="94" t="s">
        <v>59</v>
      </c>
      <c r="E75" s="84">
        <v>5.4800000000000001E-2</v>
      </c>
      <c r="F75" s="69">
        <f t="shared" si="8"/>
        <v>3.9981645799740874E-2</v>
      </c>
      <c r="H75" s="38" t="s">
        <v>59</v>
      </c>
      <c r="I75" s="39" t="e">
        <f t="shared" si="6"/>
        <v>#VALUE!</v>
      </c>
      <c r="J75" s="39" t="e">
        <f t="shared" si="7"/>
        <v>#VALUE!</v>
      </c>
      <c r="K75" s="38" t="s">
        <v>59</v>
      </c>
      <c r="L75" s="41"/>
      <c r="M75" s="38" t="s">
        <v>59</v>
      </c>
    </row>
    <row r="76" spans="1:13" x14ac:dyDescent="0.3">
      <c r="A76" s="66" t="s">
        <v>260</v>
      </c>
      <c r="B76" s="64" t="s">
        <v>59</v>
      </c>
      <c r="C76" s="94" t="s">
        <v>59</v>
      </c>
      <c r="E76" s="84">
        <v>3.3399999999999999E-2</v>
      </c>
      <c r="F76" s="69">
        <f t="shared" si="8"/>
        <v>3.156495397968883E-2</v>
      </c>
      <c r="H76" s="38" t="s">
        <v>59</v>
      </c>
      <c r="I76" s="39" t="e">
        <f t="shared" si="6"/>
        <v>#VALUE!</v>
      </c>
      <c r="J76" s="39" t="e">
        <f t="shared" si="7"/>
        <v>#VALUE!</v>
      </c>
      <c r="K76" s="38" t="s">
        <v>59</v>
      </c>
      <c r="L76" s="41"/>
      <c r="M76" s="38" t="s">
        <v>59</v>
      </c>
    </row>
    <row r="77" spans="1:13" x14ac:dyDescent="0.3">
      <c r="A77" s="66" t="s">
        <v>346</v>
      </c>
      <c r="B77" s="64" t="s">
        <v>59</v>
      </c>
      <c r="C77" s="94" t="s">
        <v>59</v>
      </c>
      <c r="E77" s="84">
        <v>2.5600000000000001E-2</v>
      </c>
      <c r="F77" s="69">
        <f t="shared" si="8"/>
        <v>2.7745793646272953E-2</v>
      </c>
      <c r="H77" s="38" t="s">
        <v>59</v>
      </c>
      <c r="I77" s="39" t="e">
        <f t="shared" si="6"/>
        <v>#VALUE!</v>
      </c>
      <c r="J77" s="39" t="e">
        <f t="shared" si="7"/>
        <v>#VALUE!</v>
      </c>
      <c r="K77" s="38" t="s">
        <v>59</v>
      </c>
      <c r="L77" s="41"/>
      <c r="M77" s="38" t="s">
        <v>59</v>
      </c>
    </row>
    <row r="78" spans="1:13" x14ac:dyDescent="0.3">
      <c r="A78" s="66" t="s">
        <v>347</v>
      </c>
      <c r="B78" s="64" t="s">
        <v>59</v>
      </c>
      <c r="C78" s="94" t="s">
        <v>59</v>
      </c>
      <c r="E78" s="84">
        <v>0</v>
      </c>
      <c r="F78" s="69">
        <f t="shared" si="8"/>
        <v>0</v>
      </c>
      <c r="H78" s="38" t="s">
        <v>59</v>
      </c>
      <c r="I78" s="39" t="e">
        <f t="shared" si="6"/>
        <v>#VALUE!</v>
      </c>
      <c r="J78" s="39" t="e">
        <f t="shared" si="7"/>
        <v>#VALUE!</v>
      </c>
      <c r="K78" s="38" t="s">
        <v>59</v>
      </c>
      <c r="L78" s="41"/>
      <c r="M78" s="38" t="s">
        <v>59</v>
      </c>
    </row>
    <row r="79" spans="1:13" x14ac:dyDescent="0.3">
      <c r="A79" s="66" t="s">
        <v>348</v>
      </c>
      <c r="B79" s="64" t="s">
        <v>59</v>
      </c>
      <c r="C79" s="94" t="s">
        <v>59</v>
      </c>
      <c r="E79" s="84">
        <v>9.7999999999999997E-3</v>
      </c>
      <c r="F79" s="69">
        <f t="shared" si="8"/>
        <v>1.7305455324464945E-2</v>
      </c>
      <c r="H79" s="38" t="s">
        <v>59</v>
      </c>
      <c r="I79" s="39" t="e">
        <f t="shared" si="6"/>
        <v>#VALUE!</v>
      </c>
      <c r="J79" s="39" t="e">
        <f t="shared" si="7"/>
        <v>#VALUE!</v>
      </c>
      <c r="K79" s="38" t="s">
        <v>59</v>
      </c>
      <c r="L79" s="41"/>
      <c r="M79" s="38" t="s">
        <v>59</v>
      </c>
    </row>
    <row r="80" spans="1:13" x14ac:dyDescent="0.3">
      <c r="A80" s="66" t="s">
        <v>349</v>
      </c>
      <c r="B80" s="64" t="s">
        <v>59</v>
      </c>
      <c r="C80" s="94" t="s">
        <v>59</v>
      </c>
      <c r="E80" s="84">
        <v>1.7299999999999999E-2</v>
      </c>
      <c r="F80" s="69">
        <f t="shared" si="8"/>
        <v>2.2905620510930997E-2</v>
      </c>
      <c r="H80" s="38" t="s">
        <v>59</v>
      </c>
      <c r="I80" s="39" t="e">
        <f t="shared" si="6"/>
        <v>#VALUE!</v>
      </c>
      <c r="J80" s="39" t="e">
        <f t="shared" si="7"/>
        <v>#VALUE!</v>
      </c>
      <c r="K80" s="38" t="s">
        <v>59</v>
      </c>
      <c r="L80" s="41"/>
      <c r="M80" s="38" t="s">
        <v>59</v>
      </c>
    </row>
    <row r="81" spans="1:13" x14ac:dyDescent="0.3">
      <c r="A81" s="66" t="s">
        <v>350</v>
      </c>
      <c r="B81" s="64" t="s">
        <v>59</v>
      </c>
      <c r="C81" s="94" t="s">
        <v>59</v>
      </c>
      <c r="E81" s="84">
        <v>6.4000000000000003E-3</v>
      </c>
      <c r="F81" s="69">
        <f t="shared" si="8"/>
        <v>1.4008908867918097E-2</v>
      </c>
      <c r="H81" s="38" t="s">
        <v>59</v>
      </c>
      <c r="I81" s="39" t="e">
        <f t="shared" si="6"/>
        <v>#VALUE!</v>
      </c>
      <c r="J81" s="39" t="e">
        <f t="shared" si="7"/>
        <v>#VALUE!</v>
      </c>
      <c r="K81" s="38" t="s">
        <v>59</v>
      </c>
      <c r="L81" s="41"/>
      <c r="M81" s="38" t="s">
        <v>59</v>
      </c>
    </row>
    <row r="82" spans="1:13" x14ac:dyDescent="0.3">
      <c r="A82" s="66" t="s">
        <v>351</v>
      </c>
      <c r="B82" s="64" t="s">
        <v>59</v>
      </c>
      <c r="C82" s="94" t="s">
        <v>59</v>
      </c>
      <c r="E82" s="84">
        <v>1.1599999999999999E-2</v>
      </c>
      <c r="F82" s="69">
        <f t="shared" si="8"/>
        <v>1.8810653978043417E-2</v>
      </c>
      <c r="H82" s="38" t="s">
        <v>59</v>
      </c>
      <c r="I82" s="39" t="e">
        <f t="shared" si="6"/>
        <v>#VALUE!</v>
      </c>
      <c r="J82" s="39" t="e">
        <f t="shared" si="7"/>
        <v>#VALUE!</v>
      </c>
      <c r="K82" s="38" t="s">
        <v>59</v>
      </c>
      <c r="L82" s="41"/>
      <c r="M82" s="38" t="s">
        <v>59</v>
      </c>
    </row>
    <row r="83" spans="1:13" x14ac:dyDescent="0.3">
      <c r="A83" s="66" t="s">
        <v>259</v>
      </c>
      <c r="B83" s="64" t="s">
        <v>59</v>
      </c>
      <c r="C83" s="94" t="s">
        <v>59</v>
      </c>
      <c r="E83" s="84">
        <v>1.21E-2</v>
      </c>
      <c r="F83" s="69">
        <f t="shared" si="8"/>
        <v>1.9206919207302924E-2</v>
      </c>
      <c r="H83" s="38" t="s">
        <v>59</v>
      </c>
      <c r="I83" s="39" t="e">
        <f t="shared" si="6"/>
        <v>#VALUE!</v>
      </c>
      <c r="J83" s="39" t="e">
        <f t="shared" si="7"/>
        <v>#VALUE!</v>
      </c>
      <c r="K83" s="38" t="s">
        <v>59</v>
      </c>
      <c r="L83" s="41"/>
      <c r="M83" s="38" t="s">
        <v>59</v>
      </c>
    </row>
    <row r="84" spans="1:13" x14ac:dyDescent="0.3">
      <c r="A84" s="66" t="s">
        <v>267</v>
      </c>
      <c r="B84" s="64" t="s">
        <v>59</v>
      </c>
      <c r="C84" s="94" t="s">
        <v>59</v>
      </c>
      <c r="E84" s="84">
        <v>8.6999999999999994E-3</v>
      </c>
      <c r="F84" s="69">
        <f t="shared" si="8"/>
        <v>1.631438515588688E-2</v>
      </c>
      <c r="H84" s="38" t="s">
        <v>59</v>
      </c>
      <c r="I84" s="39" t="e">
        <f t="shared" si="6"/>
        <v>#VALUE!</v>
      </c>
      <c r="J84" s="39" t="e">
        <f t="shared" si="7"/>
        <v>#VALUE!</v>
      </c>
      <c r="K84" s="38" t="s">
        <v>59</v>
      </c>
      <c r="L84" s="41"/>
      <c r="M84" s="38" t="s">
        <v>59</v>
      </c>
    </row>
    <row r="85" spans="1:13" x14ac:dyDescent="0.3">
      <c r="A85" s="66" t="s">
        <v>352</v>
      </c>
      <c r="B85" s="64" t="s">
        <v>59</v>
      </c>
      <c r="C85" s="94" t="s">
        <v>59</v>
      </c>
      <c r="E85" s="84">
        <v>0</v>
      </c>
      <c r="F85" s="69">
        <f t="shared" si="8"/>
        <v>0</v>
      </c>
      <c r="H85" s="38" t="s">
        <v>59</v>
      </c>
      <c r="I85" s="39" t="e">
        <f t="shared" si="6"/>
        <v>#VALUE!</v>
      </c>
      <c r="J85" s="39" t="e">
        <f t="shared" si="7"/>
        <v>#VALUE!</v>
      </c>
      <c r="K85" s="38" t="s">
        <v>59</v>
      </c>
      <c r="L85" s="41"/>
      <c r="M85" s="38" t="s">
        <v>59</v>
      </c>
    </row>
    <row r="86" spans="1:13" x14ac:dyDescent="0.3">
      <c r="A86" s="66" t="s">
        <v>353</v>
      </c>
      <c r="B86" s="64" t="s">
        <v>59</v>
      </c>
      <c r="C86" s="94" t="s">
        <v>59</v>
      </c>
      <c r="E86" s="84">
        <v>0</v>
      </c>
      <c r="F86" s="69">
        <f t="shared" si="8"/>
        <v>0</v>
      </c>
      <c r="H86" s="38" t="s">
        <v>59</v>
      </c>
      <c r="I86" s="39" t="e">
        <f t="shared" si="6"/>
        <v>#VALUE!</v>
      </c>
      <c r="J86" s="39" t="e">
        <f t="shared" si="7"/>
        <v>#VALUE!</v>
      </c>
      <c r="K86" s="38" t="s">
        <v>59</v>
      </c>
      <c r="L86" s="41"/>
      <c r="M86" s="38" t="s">
        <v>59</v>
      </c>
    </row>
    <row r="87" spans="1:13" x14ac:dyDescent="0.3">
      <c r="A87" s="66" t="s">
        <v>354</v>
      </c>
      <c r="B87" s="64" t="s">
        <v>59</v>
      </c>
      <c r="C87" s="94" t="s">
        <v>59</v>
      </c>
      <c r="E87" s="84">
        <v>0</v>
      </c>
      <c r="F87" s="69">
        <f t="shared" si="8"/>
        <v>0</v>
      </c>
      <c r="H87" s="38" t="s">
        <v>59</v>
      </c>
      <c r="I87" s="39" t="e">
        <f t="shared" si="6"/>
        <v>#VALUE!</v>
      </c>
      <c r="J87" s="39" t="e">
        <f t="shared" si="7"/>
        <v>#VALUE!</v>
      </c>
      <c r="K87" s="38" t="s">
        <v>59</v>
      </c>
      <c r="L87" s="41"/>
      <c r="M87" s="38" t="s">
        <v>59</v>
      </c>
    </row>
    <row r="88" spans="1:13" x14ac:dyDescent="0.3">
      <c r="A88" s="66" t="s">
        <v>355</v>
      </c>
      <c r="B88" s="64" t="s">
        <v>59</v>
      </c>
      <c r="C88" s="94" t="s">
        <v>59</v>
      </c>
      <c r="E88" s="84">
        <v>0</v>
      </c>
      <c r="F88" s="69">
        <f t="shared" si="8"/>
        <v>0</v>
      </c>
      <c r="H88" s="38" t="s">
        <v>59</v>
      </c>
      <c r="I88" s="39" t="e">
        <f t="shared" si="6"/>
        <v>#VALUE!</v>
      </c>
      <c r="J88" s="39" t="e">
        <f t="shared" si="7"/>
        <v>#VALUE!</v>
      </c>
      <c r="K88" s="38" t="s">
        <v>59</v>
      </c>
      <c r="L88" s="41"/>
      <c r="M88" s="38" t="s">
        <v>59</v>
      </c>
    </row>
    <row r="89" spans="1:13" x14ac:dyDescent="0.3">
      <c r="A89" s="66" t="s">
        <v>356</v>
      </c>
      <c r="B89" s="64" t="s">
        <v>59</v>
      </c>
      <c r="C89" s="94" t="s">
        <v>59</v>
      </c>
      <c r="E89" s="84">
        <v>0</v>
      </c>
      <c r="F89" s="69">
        <f t="shared" si="8"/>
        <v>0</v>
      </c>
      <c r="H89" s="38" t="s">
        <v>59</v>
      </c>
      <c r="I89" s="39" t="e">
        <f t="shared" si="6"/>
        <v>#VALUE!</v>
      </c>
      <c r="J89" s="39" t="e">
        <f t="shared" si="7"/>
        <v>#VALUE!</v>
      </c>
      <c r="K89" s="38" t="s">
        <v>59</v>
      </c>
      <c r="L89" s="41"/>
      <c r="M89" s="38" t="s">
        <v>59</v>
      </c>
    </row>
    <row r="90" spans="1:13" x14ac:dyDescent="0.3">
      <c r="A90" s="66" t="s">
        <v>153</v>
      </c>
      <c r="B90" s="64" t="s">
        <v>59</v>
      </c>
      <c r="C90" s="94" t="s">
        <v>59</v>
      </c>
      <c r="E90" s="84">
        <v>7.8E-2</v>
      </c>
      <c r="F90" s="69">
        <f t="shared" si="8"/>
        <v>4.711088834181535E-2</v>
      </c>
      <c r="H90" s="134" t="s">
        <v>59</v>
      </c>
      <c r="I90" s="39" t="e">
        <f t="shared" si="6"/>
        <v>#VALUE!</v>
      </c>
      <c r="J90" s="39" t="e">
        <f t="shared" si="7"/>
        <v>#VALUE!</v>
      </c>
      <c r="K90" s="134" t="s">
        <v>59</v>
      </c>
      <c r="L90" s="41"/>
      <c r="M90" s="134" t="s">
        <v>59</v>
      </c>
    </row>
    <row r="91" spans="1:13" x14ac:dyDescent="0.3">
      <c r="A91" s="70" t="s">
        <v>190</v>
      </c>
      <c r="B91" s="103" t="s">
        <v>59</v>
      </c>
      <c r="C91" s="96" t="s">
        <v>59</v>
      </c>
      <c r="D91" s="73"/>
      <c r="E91" s="88">
        <v>0.17850000000000002</v>
      </c>
      <c r="F91" s="74">
        <f t="shared" si="8"/>
        <v>6.727154867271308E-2</v>
      </c>
      <c r="G91" s="73"/>
      <c r="H91" s="104" t="s">
        <v>59</v>
      </c>
      <c r="I91" s="50" t="e">
        <f t="shared" si="6"/>
        <v>#VALUE!</v>
      </c>
      <c r="J91" s="50" t="e">
        <f t="shared" si="7"/>
        <v>#VALUE!</v>
      </c>
      <c r="K91" s="104" t="s">
        <v>59</v>
      </c>
      <c r="L91" s="51"/>
      <c r="M91" s="104" t="s">
        <v>59</v>
      </c>
    </row>
    <row r="92" spans="1:13" x14ac:dyDescent="0.3">
      <c r="A92" s="115"/>
      <c r="B92" s="116"/>
      <c r="C92" s="117"/>
      <c r="D92" s="118"/>
      <c r="E92" s="114"/>
      <c r="F92" s="69"/>
      <c r="G92" s="118"/>
      <c r="H92" s="46"/>
      <c r="I92" s="43"/>
      <c r="J92" s="43"/>
      <c r="K92" s="6"/>
      <c r="L92" s="44"/>
      <c r="M92" s="46"/>
    </row>
    <row r="93" spans="1:13" x14ac:dyDescent="0.3">
      <c r="A93" s="62"/>
    </row>
    <row r="96" spans="1:13" x14ac:dyDescent="0.3">
      <c r="B96" s="113"/>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zoomScale="75" zoomScaleNormal="75" workbookViewId="0"/>
  </sheetViews>
  <sheetFormatPr defaultColWidth="9.109375" defaultRowHeight="14.4" x14ac:dyDescent="0.3"/>
  <cols>
    <col min="1" max="1" width="90.5546875" style="16" customWidth="1"/>
    <col min="2" max="2" width="9.109375" style="58"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6.4414062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101"/>
      <c r="I1" s="57" t="s">
        <v>21</v>
      </c>
      <c r="J1" s="57" t="s">
        <v>21</v>
      </c>
    </row>
    <row r="2" spans="1:13" ht="18" x14ac:dyDescent="0.3">
      <c r="A2" s="52" t="s">
        <v>61</v>
      </c>
    </row>
    <row r="3" spans="1:13" ht="18.75" x14ac:dyDescent="0.25">
      <c r="A3" s="60" t="s">
        <v>358</v>
      </c>
    </row>
    <row r="4" spans="1:13" ht="18.75" x14ac:dyDescent="0.25">
      <c r="A4" s="61" t="s">
        <v>359</v>
      </c>
    </row>
    <row r="6" spans="1:13" ht="15" x14ac:dyDescent="0.25">
      <c r="A6" s="62" t="s">
        <v>360</v>
      </c>
    </row>
    <row r="7" spans="1:13" ht="15" x14ac:dyDescent="0.25">
      <c r="A7" s="62" t="s">
        <v>361</v>
      </c>
    </row>
    <row r="8" spans="1:13" ht="15" x14ac:dyDescent="0.25">
      <c r="A8" s="62"/>
    </row>
    <row r="9" spans="1:13" ht="39" customHeight="1" x14ac:dyDescent="0.25">
      <c r="A9" s="20"/>
      <c r="B9" s="23"/>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5" t="s">
        <v>59</v>
      </c>
      <c r="E11" s="65">
        <v>936</v>
      </c>
    </row>
    <row r="12" spans="1:13" x14ac:dyDescent="0.3">
      <c r="A12" s="63" t="s">
        <v>12</v>
      </c>
      <c r="B12" s="121" t="s">
        <v>59</v>
      </c>
      <c r="E12" s="65">
        <v>748.6</v>
      </c>
    </row>
    <row r="14" spans="1:13" x14ac:dyDescent="0.3">
      <c r="A14" s="70" t="s">
        <v>362</v>
      </c>
      <c r="B14" s="103" t="s">
        <v>59</v>
      </c>
      <c r="C14" s="96" t="s">
        <v>59</v>
      </c>
      <c r="D14" s="73"/>
      <c r="E14" s="71">
        <v>0.45520000000000005</v>
      </c>
      <c r="F14" s="74">
        <f t="shared" ref="F14" si="0">SQRT((E14*(1-E14))/$E$12)*TINV(0.05,$E$12)</f>
        <v>3.5731080725678571E-2</v>
      </c>
      <c r="G14" s="73"/>
      <c r="H14" s="123" t="s">
        <v>59</v>
      </c>
      <c r="I14" s="50" t="e">
        <f t="shared" ref="I14" si="1">(((H14)^2)^0.5)</f>
        <v>#VALUE!</v>
      </c>
      <c r="J14" s="50" t="e">
        <f t="shared" ref="J14" si="2">(((((1-B14)*B14)/B$12)+(((1-E14)*E14)/E$12))^0.5)*(TINV(0.05,B$12+E$12-1))</f>
        <v>#VALUE!</v>
      </c>
      <c r="K14" s="124" t="s">
        <v>59</v>
      </c>
      <c r="L14" s="51"/>
      <c r="M14" s="123" t="s">
        <v>59</v>
      </c>
    </row>
    <row r="16" spans="1:13" x14ac:dyDescent="0.3">
      <c r="A16" s="77" t="s">
        <v>48</v>
      </c>
      <c r="B16" s="78"/>
      <c r="C16" s="98"/>
      <c r="D16" s="80"/>
      <c r="E16" s="81"/>
      <c r="F16" s="105"/>
      <c r="G16" s="83"/>
      <c r="H16" s="83"/>
      <c r="I16" s="83"/>
      <c r="J16" s="83"/>
      <c r="K16" s="83"/>
      <c r="L16" s="83"/>
      <c r="M16" s="83"/>
    </row>
    <row r="17" spans="1:13" s="55" customFormat="1" x14ac:dyDescent="0.3">
      <c r="A17" s="106"/>
      <c r="B17" s="107"/>
      <c r="C17" s="108"/>
      <c r="D17" s="109"/>
      <c r="E17" s="110"/>
      <c r="F17" s="111"/>
      <c r="G17" s="112"/>
      <c r="H17" s="112"/>
      <c r="I17" s="112"/>
      <c r="J17" s="112"/>
      <c r="K17" s="112"/>
      <c r="L17" s="112"/>
      <c r="M17" s="112"/>
    </row>
    <row r="18" spans="1:13" x14ac:dyDescent="0.3">
      <c r="A18" s="62" t="s">
        <v>360</v>
      </c>
      <c r="B18" s="113"/>
    </row>
    <row r="19" spans="1:13" ht="27.6" x14ac:dyDescent="0.3">
      <c r="A19" s="62" t="s">
        <v>528</v>
      </c>
      <c r="B19" s="75"/>
    </row>
    <row r="20" spans="1:13" x14ac:dyDescent="0.3">
      <c r="A20" s="62"/>
      <c r="B20" s="75"/>
    </row>
    <row r="21" spans="1:13" ht="36" x14ac:dyDescent="0.3">
      <c r="A21" s="20"/>
      <c r="B21" s="21"/>
      <c r="C21" s="22"/>
      <c r="D21" s="22"/>
      <c r="E21" s="23"/>
      <c r="F21" s="27"/>
      <c r="G21" s="24"/>
      <c r="H21" s="25" t="s">
        <v>6</v>
      </c>
      <c r="I21" s="26" t="s">
        <v>19</v>
      </c>
      <c r="J21" s="26" t="s">
        <v>20</v>
      </c>
      <c r="K21" s="25" t="s">
        <v>7</v>
      </c>
      <c r="L21" s="25"/>
      <c r="M21" s="5" t="s">
        <v>8</v>
      </c>
    </row>
    <row r="22" spans="1:13" ht="42.75" customHeight="1" x14ac:dyDescent="0.3">
      <c r="A22" s="30"/>
      <c r="B22" s="31" t="s">
        <v>62</v>
      </c>
      <c r="C22" s="32" t="s">
        <v>9</v>
      </c>
      <c r="D22" s="32"/>
      <c r="E22" s="31" t="s">
        <v>63</v>
      </c>
      <c r="F22" s="35" t="s">
        <v>9</v>
      </c>
      <c r="G22" s="33"/>
      <c r="H22" s="33" t="s">
        <v>10</v>
      </c>
      <c r="I22" s="34"/>
      <c r="J22" s="34"/>
      <c r="K22" s="33" t="s">
        <v>10</v>
      </c>
      <c r="L22" s="33"/>
      <c r="M22" s="33" t="s">
        <v>10</v>
      </c>
    </row>
    <row r="23" spans="1:13" x14ac:dyDescent="0.3">
      <c r="A23" s="63" t="s">
        <v>11</v>
      </c>
      <c r="B23" s="65" t="s">
        <v>59</v>
      </c>
      <c r="C23" s="59"/>
      <c r="E23" s="65">
        <v>447</v>
      </c>
    </row>
    <row r="24" spans="1:13" x14ac:dyDescent="0.3">
      <c r="A24" s="63" t="s">
        <v>12</v>
      </c>
      <c r="B24" s="121" t="s">
        <v>59</v>
      </c>
      <c r="C24" s="59"/>
      <c r="E24" s="65">
        <v>344.9</v>
      </c>
    </row>
    <row r="26" spans="1:13" x14ac:dyDescent="0.3">
      <c r="A26" s="70" t="s">
        <v>362</v>
      </c>
      <c r="B26" s="103" t="s">
        <v>59</v>
      </c>
      <c r="C26" s="96" t="s">
        <v>59</v>
      </c>
      <c r="D26" s="73"/>
      <c r="E26" s="88">
        <v>0.50759999999999994</v>
      </c>
      <c r="F26" s="74">
        <f>SQRT((E26*(1-E26))/$E$24)*TINV(0.05,$E$24)</f>
        <v>5.2948295891222789E-2</v>
      </c>
      <c r="G26" s="73"/>
      <c r="H26" s="123" t="s">
        <v>59</v>
      </c>
      <c r="I26" s="50" t="e">
        <f t="shared" ref="I26" si="3">(((H26)^2)^0.5)</f>
        <v>#VALUE!</v>
      </c>
      <c r="J26" s="50" t="e">
        <f t="shared" ref="J26" si="4">(((((1-B26)*B26)/B$12)+(((1-E26)*E26)/E$12))^0.5)*(TINV(0.05,B$12+E$12-1))</f>
        <v>#VALUE!</v>
      </c>
      <c r="K26" s="124" t="s">
        <v>59</v>
      </c>
      <c r="L26" s="51"/>
      <c r="M26" s="123" t="s">
        <v>59</v>
      </c>
    </row>
    <row r="27" spans="1:13" x14ac:dyDescent="0.3">
      <c r="A27" s="115"/>
      <c r="B27" s="116"/>
      <c r="C27" s="117"/>
      <c r="D27" s="118"/>
      <c r="E27" s="114"/>
      <c r="F27" s="69"/>
      <c r="G27" s="118"/>
      <c r="H27" s="46"/>
      <c r="I27" s="43"/>
      <c r="J27" s="43"/>
      <c r="K27" s="6"/>
      <c r="L27" s="44"/>
      <c r="M27" s="46"/>
    </row>
    <row r="28" spans="1:13" x14ac:dyDescent="0.3">
      <c r="A28" s="62" t="s">
        <v>360</v>
      </c>
      <c r="B28" s="116"/>
      <c r="C28" s="117"/>
      <c r="D28" s="118"/>
      <c r="E28" s="114"/>
      <c r="F28" s="69"/>
      <c r="G28" s="118"/>
      <c r="H28" s="46"/>
      <c r="I28" s="43"/>
      <c r="J28" s="43"/>
      <c r="K28" s="6"/>
      <c r="L28" s="44"/>
      <c r="M28" s="46"/>
    </row>
    <row r="29" spans="1:13" ht="27.6" x14ac:dyDescent="0.3">
      <c r="A29" s="62" t="s">
        <v>529</v>
      </c>
      <c r="B29" s="75"/>
    </row>
    <row r="30" spans="1:13" x14ac:dyDescent="0.3">
      <c r="A30" s="62"/>
      <c r="B30" s="75"/>
    </row>
    <row r="31" spans="1:13" ht="36" x14ac:dyDescent="0.3">
      <c r="A31" s="20"/>
      <c r="B31" s="21"/>
      <c r="C31" s="22"/>
      <c r="D31" s="22"/>
      <c r="E31" s="23"/>
      <c r="F31" s="27"/>
      <c r="G31" s="24"/>
      <c r="H31" s="25" t="s">
        <v>6</v>
      </c>
      <c r="I31" s="26" t="s">
        <v>19</v>
      </c>
      <c r="J31" s="26" t="s">
        <v>20</v>
      </c>
      <c r="K31" s="25" t="s">
        <v>7</v>
      </c>
      <c r="L31" s="25"/>
      <c r="M31" s="5" t="s">
        <v>8</v>
      </c>
    </row>
    <row r="32" spans="1:13" ht="42.75" customHeight="1" x14ac:dyDescent="0.3">
      <c r="A32" s="30"/>
      <c r="B32" s="31" t="s">
        <v>62</v>
      </c>
      <c r="C32" s="32" t="s">
        <v>9</v>
      </c>
      <c r="D32" s="32"/>
      <c r="E32" s="31" t="s">
        <v>63</v>
      </c>
      <c r="F32" s="35" t="s">
        <v>9</v>
      </c>
      <c r="G32" s="33"/>
      <c r="H32" s="33" t="s">
        <v>10</v>
      </c>
      <c r="I32" s="34"/>
      <c r="J32" s="34"/>
      <c r="K32" s="33" t="s">
        <v>10</v>
      </c>
      <c r="L32" s="33"/>
      <c r="M32" s="33" t="s">
        <v>10</v>
      </c>
    </row>
    <row r="33" spans="1:13" x14ac:dyDescent="0.3">
      <c r="A33" s="63" t="s">
        <v>11</v>
      </c>
      <c r="B33" s="65" t="s">
        <v>59</v>
      </c>
      <c r="C33" s="59"/>
      <c r="E33" s="65">
        <v>105</v>
      </c>
    </row>
    <row r="34" spans="1:13" x14ac:dyDescent="0.3">
      <c r="A34" s="63" t="s">
        <v>12</v>
      </c>
      <c r="B34" s="121" t="s">
        <v>59</v>
      </c>
      <c r="C34" s="59"/>
      <c r="E34" s="65">
        <v>86.1</v>
      </c>
    </row>
    <row r="36" spans="1:13" x14ac:dyDescent="0.3">
      <c r="A36" s="70" t="s">
        <v>362</v>
      </c>
      <c r="B36" s="103" t="s">
        <v>59</v>
      </c>
      <c r="C36" s="96" t="s">
        <v>59</v>
      </c>
      <c r="D36" s="73"/>
      <c r="E36" s="88">
        <v>0.37060000000000004</v>
      </c>
      <c r="F36" s="74">
        <f>SQRT((E36*(1-E36))/$E$34)*TINV(0.05,$E$34)</f>
        <v>0.10347049046350892</v>
      </c>
      <c r="G36" s="73"/>
      <c r="H36" s="123" t="s">
        <v>59</v>
      </c>
      <c r="I36" s="50" t="e">
        <f t="shared" ref="I36" si="5">(((H36)^2)^0.5)</f>
        <v>#VALUE!</v>
      </c>
      <c r="J36" s="50" t="e">
        <f t="shared" ref="J36" si="6">(((((1-B36)*B36)/B$12)+(((1-E36)*E36)/E$12))^0.5)*(TINV(0.05,B$12+E$12-1))</f>
        <v>#VALUE!</v>
      </c>
      <c r="K36" s="124" t="s">
        <v>59</v>
      </c>
      <c r="L36" s="51"/>
      <c r="M36" s="123" t="s">
        <v>59</v>
      </c>
    </row>
    <row r="37" spans="1:13" x14ac:dyDescent="0.3">
      <c r="A37" s="115"/>
      <c r="B37" s="116"/>
      <c r="C37" s="117"/>
      <c r="D37" s="118"/>
      <c r="E37" s="114"/>
      <c r="F37" s="69"/>
      <c r="G37" s="118"/>
      <c r="H37" s="46"/>
      <c r="I37" s="43"/>
      <c r="J37" s="43"/>
      <c r="K37" s="6"/>
      <c r="L37" s="44"/>
      <c r="M37" s="46"/>
    </row>
    <row r="38" spans="1:13" x14ac:dyDescent="0.3">
      <c r="A38" s="62" t="s">
        <v>360</v>
      </c>
      <c r="B38" s="75"/>
    </row>
    <row r="39" spans="1:13" ht="27.6" x14ac:dyDescent="0.3">
      <c r="A39" s="62" t="s">
        <v>530</v>
      </c>
      <c r="B39" s="75"/>
    </row>
    <row r="40" spans="1:13" x14ac:dyDescent="0.3">
      <c r="A40" s="62"/>
      <c r="B40" s="75"/>
    </row>
    <row r="41" spans="1:13" ht="36" x14ac:dyDescent="0.3">
      <c r="A41" s="20"/>
      <c r="B41" s="21"/>
      <c r="C41" s="22"/>
      <c r="D41" s="22"/>
      <c r="E41" s="23"/>
      <c r="F41" s="27"/>
      <c r="G41" s="24"/>
      <c r="H41" s="25" t="s">
        <v>6</v>
      </c>
      <c r="I41" s="26" t="s">
        <v>19</v>
      </c>
      <c r="J41" s="26" t="s">
        <v>20</v>
      </c>
      <c r="K41" s="25" t="s">
        <v>7</v>
      </c>
      <c r="L41" s="25"/>
      <c r="M41" s="5" t="s">
        <v>8</v>
      </c>
    </row>
    <row r="42" spans="1:13" ht="39.75" customHeight="1" x14ac:dyDescent="0.3">
      <c r="A42" s="30"/>
      <c r="B42" s="31" t="s">
        <v>62</v>
      </c>
      <c r="C42" s="32" t="s">
        <v>9</v>
      </c>
      <c r="D42" s="32"/>
      <c r="E42" s="31" t="s">
        <v>63</v>
      </c>
      <c r="F42" s="35" t="s">
        <v>9</v>
      </c>
      <c r="G42" s="33"/>
      <c r="H42" s="33" t="s">
        <v>10</v>
      </c>
      <c r="I42" s="34"/>
      <c r="J42" s="34"/>
      <c r="K42" s="33" t="s">
        <v>10</v>
      </c>
      <c r="L42" s="33"/>
      <c r="M42" s="33" t="s">
        <v>10</v>
      </c>
    </row>
    <row r="43" spans="1:13" x14ac:dyDescent="0.3">
      <c r="A43" s="63" t="s">
        <v>11</v>
      </c>
      <c r="B43" s="65" t="s">
        <v>59</v>
      </c>
      <c r="C43" s="59"/>
      <c r="E43" s="65">
        <v>342</v>
      </c>
    </row>
    <row r="44" spans="1:13" x14ac:dyDescent="0.3">
      <c r="A44" s="63" t="s">
        <v>12</v>
      </c>
      <c r="B44" s="121" t="s">
        <v>59</v>
      </c>
      <c r="C44" s="59"/>
      <c r="E44" s="65">
        <v>284.5</v>
      </c>
    </row>
    <row r="46" spans="1:13" x14ac:dyDescent="0.3">
      <c r="A46" s="70" t="s">
        <v>362</v>
      </c>
      <c r="B46" s="103" t="s">
        <v>59</v>
      </c>
      <c r="C46" s="96" t="s">
        <v>59</v>
      </c>
      <c r="D46" s="73"/>
      <c r="E46" s="88">
        <v>0.41920000000000002</v>
      </c>
      <c r="F46" s="74">
        <f>SQRT((E46*(1-E46))/$E$44)*TINV(0.05,$E$44)</f>
        <v>5.7581848990678378E-2</v>
      </c>
      <c r="G46" s="73"/>
      <c r="H46" s="123" t="s">
        <v>59</v>
      </c>
      <c r="I46" s="50" t="e">
        <f t="shared" ref="I46" si="7">(((H46)^2)^0.5)</f>
        <v>#VALUE!</v>
      </c>
      <c r="J46" s="50" t="e">
        <f t="shared" ref="J46" si="8">(((((1-B46)*B46)/B$12)+(((1-E46)*E46)/E$12))^0.5)*(TINV(0.05,B$12+E$12-1))</f>
        <v>#VALUE!</v>
      </c>
      <c r="K46" s="124" t="s">
        <v>59</v>
      </c>
      <c r="L46" s="51"/>
      <c r="M46" s="123" t="s">
        <v>59</v>
      </c>
    </row>
    <row r="48" spans="1:13" x14ac:dyDescent="0.3">
      <c r="A48" s="77" t="s">
        <v>363</v>
      </c>
      <c r="B48" s="78"/>
      <c r="C48" s="98"/>
      <c r="D48" s="80"/>
      <c r="E48" s="81"/>
      <c r="F48" s="105"/>
      <c r="G48" s="83"/>
      <c r="H48" s="83"/>
      <c r="I48" s="83"/>
      <c r="J48" s="83"/>
      <c r="K48" s="83"/>
      <c r="L48" s="83"/>
      <c r="M48" s="83"/>
    </row>
    <row r="49" spans="1:13" x14ac:dyDescent="0.3">
      <c r="B49" s="75"/>
    </row>
    <row r="50" spans="1:13" x14ac:dyDescent="0.3">
      <c r="A50" s="62" t="s">
        <v>360</v>
      </c>
      <c r="B50" s="75"/>
    </row>
    <row r="51" spans="1:13" ht="29.25" customHeight="1" x14ac:dyDescent="0.3">
      <c r="A51" s="62" t="s">
        <v>531</v>
      </c>
      <c r="B51" s="75"/>
    </row>
    <row r="52" spans="1:13" x14ac:dyDescent="0.3">
      <c r="B52" s="75"/>
    </row>
    <row r="53" spans="1:13" ht="36" x14ac:dyDescent="0.3">
      <c r="A53" s="20"/>
      <c r="B53" s="21"/>
      <c r="C53" s="22"/>
      <c r="D53" s="22"/>
      <c r="E53" s="23"/>
      <c r="F53" s="27"/>
      <c r="G53" s="24"/>
      <c r="H53" s="25" t="s">
        <v>6</v>
      </c>
      <c r="I53" s="26" t="s">
        <v>19</v>
      </c>
      <c r="J53" s="26" t="s">
        <v>20</v>
      </c>
      <c r="K53" s="25" t="s">
        <v>7</v>
      </c>
      <c r="L53" s="25"/>
      <c r="M53" s="5" t="s">
        <v>8</v>
      </c>
    </row>
    <row r="54" spans="1:13" ht="43.5" customHeight="1" x14ac:dyDescent="0.3">
      <c r="A54" s="30"/>
      <c r="B54" s="31" t="s">
        <v>62</v>
      </c>
      <c r="C54" s="32" t="s">
        <v>9</v>
      </c>
      <c r="D54" s="32"/>
      <c r="E54" s="31" t="s">
        <v>63</v>
      </c>
      <c r="F54" s="35" t="s">
        <v>9</v>
      </c>
      <c r="G54" s="33"/>
      <c r="H54" s="33" t="s">
        <v>10</v>
      </c>
      <c r="I54" s="34"/>
      <c r="J54" s="34"/>
      <c r="K54" s="33" t="s">
        <v>10</v>
      </c>
      <c r="L54" s="33"/>
      <c r="M54" s="33" t="s">
        <v>10</v>
      </c>
    </row>
    <row r="55" spans="1:13" x14ac:dyDescent="0.3">
      <c r="A55" s="63" t="s">
        <v>11</v>
      </c>
      <c r="B55" s="65" t="s">
        <v>59</v>
      </c>
      <c r="C55" s="59"/>
      <c r="E55" s="65">
        <v>317</v>
      </c>
    </row>
    <row r="56" spans="1:13" x14ac:dyDescent="0.3">
      <c r="A56" s="63" t="s">
        <v>12</v>
      </c>
      <c r="B56" s="121" t="s">
        <v>59</v>
      </c>
      <c r="C56" s="59"/>
      <c r="E56" s="65">
        <v>244.8</v>
      </c>
    </row>
    <row r="58" spans="1:13" x14ac:dyDescent="0.3">
      <c r="A58" s="70" t="s">
        <v>362</v>
      </c>
      <c r="B58" s="103" t="s">
        <v>59</v>
      </c>
      <c r="C58" s="96" t="s">
        <v>59</v>
      </c>
      <c r="D58" s="73"/>
      <c r="E58" s="88">
        <v>0.76690000000000003</v>
      </c>
      <c r="F58" s="74">
        <f>SQRT((E58*(1-E58))/$E$56)*TINV(0.05,$E$56)</f>
        <v>5.322827336560141E-2</v>
      </c>
      <c r="G58" s="73"/>
      <c r="H58" s="123" t="s">
        <v>59</v>
      </c>
      <c r="I58" s="50" t="e">
        <f t="shared" ref="I58" si="9">(((H58)^2)^0.5)</f>
        <v>#VALUE!</v>
      </c>
      <c r="J58" s="50" t="e">
        <f t="shared" ref="J58" si="10">(((((1-B58)*B58)/B$12)+(((1-E58)*E58)/E$12))^0.5)*(TINV(0.05,B$12+E$12-1))</f>
        <v>#VALUE!</v>
      </c>
      <c r="K58" s="124" t="s">
        <v>59</v>
      </c>
      <c r="L58" s="51"/>
      <c r="M58" s="123" t="s">
        <v>59</v>
      </c>
    </row>
    <row r="59" spans="1:13" x14ac:dyDescent="0.3">
      <c r="B59" s="75"/>
    </row>
    <row r="60" spans="1:13" x14ac:dyDescent="0.3">
      <c r="A60" s="62" t="s">
        <v>360</v>
      </c>
      <c r="B60" s="75"/>
    </row>
    <row r="61" spans="1:13" ht="26.25" customHeight="1" x14ac:dyDescent="0.3">
      <c r="A61" s="62" t="s">
        <v>532</v>
      </c>
      <c r="B61" s="75"/>
    </row>
    <row r="62" spans="1:13" x14ac:dyDescent="0.3">
      <c r="B62" s="75"/>
    </row>
    <row r="63" spans="1:13" ht="36" x14ac:dyDescent="0.3">
      <c r="A63" s="20"/>
      <c r="B63" s="21"/>
      <c r="C63" s="22"/>
      <c r="D63" s="22"/>
      <c r="E63" s="23"/>
      <c r="F63" s="27"/>
      <c r="G63" s="24"/>
      <c r="H63" s="25" t="s">
        <v>6</v>
      </c>
      <c r="I63" s="26" t="s">
        <v>19</v>
      </c>
      <c r="J63" s="26" t="s">
        <v>20</v>
      </c>
      <c r="K63" s="25" t="s">
        <v>7</v>
      </c>
      <c r="L63" s="25"/>
      <c r="M63" s="5" t="s">
        <v>8</v>
      </c>
    </row>
    <row r="64" spans="1:13" ht="40.5" customHeight="1" x14ac:dyDescent="0.3">
      <c r="A64" s="30"/>
      <c r="B64" s="31" t="s">
        <v>62</v>
      </c>
      <c r="C64" s="32" t="s">
        <v>9</v>
      </c>
      <c r="D64" s="32"/>
      <c r="E64" s="31" t="s">
        <v>63</v>
      </c>
      <c r="F64" s="35" t="s">
        <v>9</v>
      </c>
      <c r="G64" s="33"/>
      <c r="H64" s="33" t="s">
        <v>10</v>
      </c>
      <c r="I64" s="34"/>
      <c r="J64" s="34"/>
      <c r="K64" s="33" t="s">
        <v>10</v>
      </c>
      <c r="L64" s="33"/>
      <c r="M64" s="33" t="s">
        <v>10</v>
      </c>
    </row>
    <row r="65" spans="1:13" x14ac:dyDescent="0.3">
      <c r="A65" s="63" t="s">
        <v>11</v>
      </c>
      <c r="B65" s="65" t="s">
        <v>59</v>
      </c>
      <c r="C65" s="59"/>
      <c r="E65" s="65">
        <v>619</v>
      </c>
    </row>
    <row r="66" spans="1:13" x14ac:dyDescent="0.3">
      <c r="A66" s="63" t="s">
        <v>12</v>
      </c>
      <c r="B66" s="121" t="s">
        <v>59</v>
      </c>
      <c r="C66" s="59"/>
      <c r="E66" s="65">
        <v>504.1</v>
      </c>
    </row>
    <row r="68" spans="1:13" x14ac:dyDescent="0.3">
      <c r="A68" s="70" t="s">
        <v>362</v>
      </c>
      <c r="B68" s="103" t="s">
        <v>59</v>
      </c>
      <c r="C68" s="96" t="s">
        <v>59</v>
      </c>
      <c r="D68" s="73"/>
      <c r="E68" s="88">
        <v>0.3095</v>
      </c>
      <c r="F68" s="74">
        <f>SQRT((E68*(1-E68))/$E$66)*TINV(0.05,$E$66)</f>
        <v>4.0452567051695247E-2</v>
      </c>
      <c r="G68" s="73"/>
      <c r="H68" s="123" t="s">
        <v>59</v>
      </c>
      <c r="I68" s="50" t="e">
        <f t="shared" ref="I68" si="11">(((H68)^2)^0.5)</f>
        <v>#VALUE!</v>
      </c>
      <c r="J68" s="50" t="e">
        <f t="shared" ref="J68" si="12">(((((1-B68)*B68)/B$12)+(((1-E68)*E68)/E$12))^0.5)*(TINV(0.05,B$12+E$12-1))</f>
        <v>#VALUE!</v>
      </c>
      <c r="K68" s="124" t="s">
        <v>59</v>
      </c>
      <c r="L68" s="51"/>
      <c r="M68" s="123" t="s">
        <v>59</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zoomScale="75" zoomScaleNormal="75" workbookViewId="0"/>
  </sheetViews>
  <sheetFormatPr defaultColWidth="9.109375" defaultRowHeight="14.4" x14ac:dyDescent="0.3"/>
  <cols>
    <col min="1" max="1" width="90.5546875" style="16" customWidth="1"/>
    <col min="2" max="2" width="9.109375" style="58"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6.4414062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101"/>
      <c r="I1" s="57" t="s">
        <v>21</v>
      </c>
      <c r="J1" s="57" t="s">
        <v>21</v>
      </c>
    </row>
    <row r="2" spans="1:13" ht="18" x14ac:dyDescent="0.3">
      <c r="A2" s="52" t="s">
        <v>61</v>
      </c>
    </row>
    <row r="3" spans="1:13" ht="18.75" x14ac:dyDescent="0.25">
      <c r="A3" s="60" t="s">
        <v>364</v>
      </c>
    </row>
    <row r="4" spans="1:13" ht="18.75" x14ac:dyDescent="0.25">
      <c r="A4" s="61" t="s">
        <v>365</v>
      </c>
    </row>
    <row r="6" spans="1:13" ht="15" x14ac:dyDescent="0.25">
      <c r="A6" s="62" t="s">
        <v>366</v>
      </c>
    </row>
    <row r="7" spans="1:13" ht="15" x14ac:dyDescent="0.25">
      <c r="A7" s="62" t="s">
        <v>367</v>
      </c>
    </row>
    <row r="8" spans="1:13" ht="15" x14ac:dyDescent="0.25">
      <c r="A8" s="62"/>
    </row>
    <row r="9" spans="1:13" ht="39" customHeight="1" x14ac:dyDescent="0.25">
      <c r="A9" s="20"/>
      <c r="B9" s="23"/>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5" t="s">
        <v>59</v>
      </c>
      <c r="E11" s="65">
        <v>896</v>
      </c>
    </row>
    <row r="12" spans="1:13" x14ac:dyDescent="0.3">
      <c r="A12" s="63" t="s">
        <v>12</v>
      </c>
      <c r="B12" s="121" t="s">
        <v>59</v>
      </c>
      <c r="E12" s="65">
        <v>717.6</v>
      </c>
    </row>
    <row r="14" spans="1:13" x14ac:dyDescent="0.3">
      <c r="A14" s="66" t="s">
        <v>368</v>
      </c>
      <c r="B14" s="121" t="s">
        <v>59</v>
      </c>
      <c r="C14" s="125" t="s">
        <v>59</v>
      </c>
      <c r="E14" s="116">
        <v>0.33229999999999998</v>
      </c>
      <c r="F14" s="69">
        <f t="shared" ref="F14:F15" si="0">SQRT((E14*(1-E14))/$E$12)*TINV(0.05,$E$12)</f>
        <v>3.4522040951267506E-2</v>
      </c>
      <c r="G14" s="118"/>
      <c r="H14" s="42" t="s">
        <v>59</v>
      </c>
      <c r="I14" s="43" t="e">
        <f t="shared" ref="I14:I15" si="1">(((H14)^2)^0.5)</f>
        <v>#VALUE!</v>
      </c>
      <c r="J14" s="43" t="e">
        <f t="shared" ref="J14:J15" si="2">(((((1-B14)*B14)/B$12)+(((1-E14)*E14)/E$12))^0.5)*(TINV(0.05,B$12+E$12-1))</f>
        <v>#VALUE!</v>
      </c>
      <c r="K14" s="122" t="s">
        <v>59</v>
      </c>
      <c r="L14" s="44"/>
      <c r="M14" s="42" t="s">
        <v>59</v>
      </c>
    </row>
    <row r="15" spans="1:13" x14ac:dyDescent="0.3">
      <c r="A15" s="66" t="s">
        <v>369</v>
      </c>
      <c r="B15" s="121" t="s">
        <v>59</v>
      </c>
      <c r="C15" s="125" t="s">
        <v>59</v>
      </c>
      <c r="E15" s="116">
        <v>0.65849999999999997</v>
      </c>
      <c r="F15" s="69">
        <f t="shared" si="0"/>
        <v>3.4754724346435492E-2</v>
      </c>
      <c r="G15" s="118"/>
      <c r="H15" s="42" t="s">
        <v>59</v>
      </c>
      <c r="I15" s="43" t="e">
        <f t="shared" si="1"/>
        <v>#VALUE!</v>
      </c>
      <c r="J15" s="43" t="e">
        <f t="shared" si="2"/>
        <v>#VALUE!</v>
      </c>
      <c r="K15" s="122" t="s">
        <v>59</v>
      </c>
      <c r="L15" s="44"/>
      <c r="M15" s="42" t="s">
        <v>59</v>
      </c>
    </row>
    <row r="16" spans="1:13" x14ac:dyDescent="0.3">
      <c r="A16" s="70" t="s">
        <v>78</v>
      </c>
      <c r="B16" s="103" t="s">
        <v>59</v>
      </c>
      <c r="C16" s="96" t="s">
        <v>59</v>
      </c>
      <c r="D16" s="73"/>
      <c r="E16" s="71">
        <v>9.1999999999999998E-3</v>
      </c>
      <c r="F16" s="74">
        <f t="shared" ref="F16" si="3">SQRT((E16*(1-E16))/$E$12)*TINV(0.05,$E$12)</f>
        <v>6.9972520375970893E-3</v>
      </c>
      <c r="G16" s="73"/>
      <c r="H16" s="123" t="s">
        <v>59</v>
      </c>
      <c r="I16" s="50" t="e">
        <f t="shared" ref="I16" si="4">(((H16)^2)^0.5)</f>
        <v>#VALUE!</v>
      </c>
      <c r="J16" s="50" t="e">
        <f t="shared" ref="J16" si="5">(((((1-B16)*B16)/B$12)+(((1-E16)*E16)/E$12))^0.5)*(TINV(0.05,B$12+E$12-1))</f>
        <v>#VALUE!</v>
      </c>
      <c r="K16" s="124" t="s">
        <v>59</v>
      </c>
      <c r="L16" s="51"/>
      <c r="M16" s="123" t="s">
        <v>59</v>
      </c>
    </row>
    <row r="18" spans="1:13" x14ac:dyDescent="0.3">
      <c r="A18" s="77" t="s">
        <v>48</v>
      </c>
      <c r="B18" s="78"/>
      <c r="C18" s="98"/>
      <c r="D18" s="80"/>
      <c r="E18" s="81"/>
      <c r="F18" s="105"/>
      <c r="G18" s="83"/>
      <c r="H18" s="83"/>
      <c r="I18" s="83"/>
      <c r="J18" s="83"/>
      <c r="K18" s="83"/>
      <c r="L18" s="83"/>
      <c r="M18" s="83"/>
    </row>
    <row r="19" spans="1:13" s="55" customFormat="1" x14ac:dyDescent="0.3">
      <c r="A19" s="106"/>
      <c r="B19" s="107"/>
      <c r="C19" s="108"/>
      <c r="D19" s="109"/>
      <c r="E19" s="110"/>
      <c r="F19" s="111"/>
      <c r="G19" s="112"/>
      <c r="H19" s="112"/>
      <c r="I19" s="112"/>
      <c r="J19" s="112"/>
      <c r="K19" s="112"/>
      <c r="L19" s="112"/>
      <c r="M19" s="112"/>
    </row>
    <row r="20" spans="1:13" x14ac:dyDescent="0.3">
      <c r="A20" s="62" t="s">
        <v>366</v>
      </c>
      <c r="B20" s="113"/>
    </row>
    <row r="21" spans="1:13" ht="36" customHeight="1" x14ac:dyDescent="0.3">
      <c r="A21" s="62" t="s">
        <v>533</v>
      </c>
      <c r="B21" s="75"/>
    </row>
    <row r="22" spans="1:13" x14ac:dyDescent="0.3">
      <c r="A22" s="62"/>
      <c r="B22" s="75"/>
    </row>
    <row r="23" spans="1:13" ht="36" x14ac:dyDescent="0.3">
      <c r="A23" s="20"/>
      <c r="B23" s="21"/>
      <c r="C23" s="22"/>
      <c r="D23" s="22"/>
      <c r="E23" s="23"/>
      <c r="F23" s="27"/>
      <c r="G23" s="24"/>
      <c r="H23" s="25" t="s">
        <v>6</v>
      </c>
      <c r="I23" s="26" t="s">
        <v>19</v>
      </c>
      <c r="J23" s="26" t="s">
        <v>20</v>
      </c>
      <c r="K23" s="25" t="s">
        <v>7</v>
      </c>
      <c r="L23" s="25"/>
      <c r="M23" s="5" t="s">
        <v>8</v>
      </c>
    </row>
    <row r="24" spans="1:13" ht="43.5" customHeight="1" x14ac:dyDescent="0.3">
      <c r="A24" s="30"/>
      <c r="B24" s="31" t="s">
        <v>62</v>
      </c>
      <c r="C24" s="32" t="s">
        <v>9</v>
      </c>
      <c r="D24" s="32"/>
      <c r="E24" s="31" t="s">
        <v>63</v>
      </c>
      <c r="F24" s="35" t="s">
        <v>9</v>
      </c>
      <c r="G24" s="33"/>
      <c r="H24" s="33" t="s">
        <v>10</v>
      </c>
      <c r="I24" s="34"/>
      <c r="J24" s="34"/>
      <c r="K24" s="33" t="s">
        <v>10</v>
      </c>
      <c r="L24" s="33"/>
      <c r="M24" s="33" t="s">
        <v>10</v>
      </c>
    </row>
    <row r="25" spans="1:13" x14ac:dyDescent="0.3">
      <c r="A25" s="63" t="s">
        <v>11</v>
      </c>
      <c r="B25" s="65" t="s">
        <v>59</v>
      </c>
      <c r="C25" s="59"/>
      <c r="E25" s="65">
        <v>435</v>
      </c>
    </row>
    <row r="26" spans="1:13" x14ac:dyDescent="0.3">
      <c r="A26" s="63" t="s">
        <v>12</v>
      </c>
      <c r="B26" s="121" t="s">
        <v>59</v>
      </c>
      <c r="C26" s="59"/>
      <c r="E26" s="65">
        <v>336.7</v>
      </c>
    </row>
    <row r="28" spans="1:13" x14ac:dyDescent="0.3">
      <c r="A28" s="66" t="s">
        <v>368</v>
      </c>
      <c r="B28" s="121" t="s">
        <v>59</v>
      </c>
      <c r="C28" s="125" t="s">
        <v>59</v>
      </c>
      <c r="E28" s="114">
        <v>0.34179999999999999</v>
      </c>
      <c r="F28" s="69">
        <f t="shared" ref="F28:F29" si="6">SQRT((E28*(1-E28))/$E$26)*TINV(0.05,$E$26)</f>
        <v>5.0846220121400075E-2</v>
      </c>
      <c r="H28" s="42" t="s">
        <v>59</v>
      </c>
      <c r="I28" s="43" t="e">
        <f t="shared" ref="I28:I29" si="7">(((H28)^2)^0.5)</f>
        <v>#VALUE!</v>
      </c>
      <c r="J28" s="43" t="e">
        <f t="shared" ref="J28:J29" si="8">(((((1-B28)*B28)/B$12)+(((1-E28)*E28)/E$12))^0.5)*(TINV(0.05,B$12+E$12-1))</f>
        <v>#VALUE!</v>
      </c>
      <c r="K28" s="122" t="s">
        <v>59</v>
      </c>
      <c r="L28" s="44"/>
      <c r="M28" s="42" t="s">
        <v>59</v>
      </c>
    </row>
    <row r="29" spans="1:13" x14ac:dyDescent="0.3">
      <c r="A29" s="66" t="s">
        <v>369</v>
      </c>
      <c r="B29" s="121" t="s">
        <v>59</v>
      </c>
      <c r="C29" s="125" t="s">
        <v>59</v>
      </c>
      <c r="E29" s="114">
        <v>0.65229999999999999</v>
      </c>
      <c r="F29" s="69">
        <f t="shared" si="6"/>
        <v>5.1052820413662554E-2</v>
      </c>
      <c r="H29" s="42" t="s">
        <v>59</v>
      </c>
      <c r="I29" s="43" t="e">
        <f t="shared" si="7"/>
        <v>#VALUE!</v>
      </c>
      <c r="J29" s="43" t="e">
        <f t="shared" si="8"/>
        <v>#VALUE!</v>
      </c>
      <c r="K29" s="122" t="s">
        <v>59</v>
      </c>
      <c r="L29" s="44"/>
      <c r="M29" s="42" t="s">
        <v>59</v>
      </c>
    </row>
    <row r="30" spans="1:13" x14ac:dyDescent="0.3">
      <c r="A30" s="70" t="s">
        <v>78</v>
      </c>
      <c r="B30" s="103" t="s">
        <v>59</v>
      </c>
      <c r="C30" s="96" t="s">
        <v>59</v>
      </c>
      <c r="D30" s="73"/>
      <c r="E30" s="88">
        <v>5.8999999999999999E-3</v>
      </c>
      <c r="F30" s="74">
        <f>SQRT((E30*(1-E30))/$E$26)*TINV(0.05,$E$26)</f>
        <v>8.2098410300043712E-3</v>
      </c>
      <c r="G30" s="73"/>
      <c r="H30" s="123" t="s">
        <v>59</v>
      </c>
      <c r="I30" s="50" t="e">
        <f t="shared" ref="I30" si="9">(((H30)^2)^0.5)</f>
        <v>#VALUE!</v>
      </c>
      <c r="J30" s="50" t="e">
        <f t="shared" ref="J30" si="10">(((((1-B30)*B30)/B$12)+(((1-E30)*E30)/E$12))^0.5)*(TINV(0.05,B$12+E$12-1))</f>
        <v>#VALUE!</v>
      </c>
      <c r="K30" s="124" t="s">
        <v>59</v>
      </c>
      <c r="L30" s="51"/>
      <c r="M30" s="123" t="s">
        <v>59</v>
      </c>
    </row>
    <row r="31" spans="1:13" x14ac:dyDescent="0.3">
      <c r="A31" s="115"/>
      <c r="B31" s="116"/>
      <c r="C31" s="117"/>
      <c r="D31" s="118"/>
      <c r="E31" s="114"/>
      <c r="F31" s="69"/>
      <c r="G31" s="118"/>
      <c r="H31" s="46"/>
      <c r="I31" s="43"/>
      <c r="J31" s="43"/>
      <c r="K31" s="6"/>
      <c r="L31" s="44"/>
      <c r="M31" s="46"/>
    </row>
    <row r="32" spans="1:13" x14ac:dyDescent="0.3">
      <c r="A32" s="62" t="s">
        <v>366</v>
      </c>
      <c r="B32" s="116"/>
      <c r="C32" s="117"/>
      <c r="D32" s="118"/>
      <c r="E32" s="114"/>
      <c r="F32" s="69"/>
      <c r="G32" s="118"/>
      <c r="H32" s="46"/>
      <c r="I32" s="43"/>
      <c r="J32" s="43"/>
      <c r="K32" s="6"/>
      <c r="L32" s="44"/>
      <c r="M32" s="46"/>
    </row>
    <row r="33" spans="1:13" ht="27.6" x14ac:dyDescent="0.3">
      <c r="A33" s="62" t="s">
        <v>534</v>
      </c>
      <c r="B33" s="75"/>
    </row>
    <row r="34" spans="1:13" x14ac:dyDescent="0.3">
      <c r="A34" s="62"/>
      <c r="B34" s="75"/>
    </row>
    <row r="35" spans="1:13" ht="36" x14ac:dyDescent="0.3">
      <c r="A35" s="20"/>
      <c r="B35" s="21"/>
      <c r="C35" s="22"/>
      <c r="D35" s="22"/>
      <c r="E35" s="23"/>
      <c r="F35" s="27"/>
      <c r="G35" s="24"/>
      <c r="H35" s="25" t="s">
        <v>6</v>
      </c>
      <c r="I35" s="26" t="s">
        <v>19</v>
      </c>
      <c r="J35" s="26" t="s">
        <v>20</v>
      </c>
      <c r="K35" s="25" t="s">
        <v>7</v>
      </c>
      <c r="L35" s="25"/>
      <c r="M35" s="5" t="s">
        <v>8</v>
      </c>
    </row>
    <row r="36" spans="1:13" ht="43.5" customHeight="1" x14ac:dyDescent="0.3">
      <c r="A36" s="30"/>
      <c r="B36" s="31" t="s">
        <v>62</v>
      </c>
      <c r="C36" s="32" t="s">
        <v>9</v>
      </c>
      <c r="D36" s="32"/>
      <c r="E36" s="31" t="s">
        <v>63</v>
      </c>
      <c r="F36" s="35" t="s">
        <v>9</v>
      </c>
      <c r="G36" s="33"/>
      <c r="H36" s="33" t="s">
        <v>10</v>
      </c>
      <c r="I36" s="34"/>
      <c r="J36" s="34"/>
      <c r="K36" s="33" t="s">
        <v>10</v>
      </c>
      <c r="L36" s="33"/>
      <c r="M36" s="33" t="s">
        <v>10</v>
      </c>
    </row>
    <row r="37" spans="1:13" x14ac:dyDescent="0.3">
      <c r="A37" s="63" t="s">
        <v>11</v>
      </c>
      <c r="B37" s="65" t="s">
        <v>59</v>
      </c>
      <c r="C37" s="59"/>
      <c r="E37" s="65">
        <v>98</v>
      </c>
    </row>
    <row r="38" spans="1:13" x14ac:dyDescent="0.3">
      <c r="A38" s="63" t="s">
        <v>12</v>
      </c>
      <c r="B38" s="121" t="s">
        <v>59</v>
      </c>
      <c r="C38" s="59"/>
      <c r="E38" s="65">
        <v>81.2</v>
      </c>
    </row>
    <row r="40" spans="1:13" x14ac:dyDescent="0.3">
      <c r="A40" s="66" t="s">
        <v>368</v>
      </c>
      <c r="B40" s="121" t="s">
        <v>59</v>
      </c>
      <c r="C40" s="125" t="s">
        <v>59</v>
      </c>
      <c r="E40" s="114">
        <v>0.30420000000000003</v>
      </c>
      <c r="F40" s="69">
        <f t="shared" ref="F40:F41" si="11">SQRT((E40*(1-E40))/$E$38)*TINV(0.05,$E$38)</f>
        <v>0.10158472685319611</v>
      </c>
      <c r="H40" s="42" t="s">
        <v>59</v>
      </c>
      <c r="I40" s="43" t="e">
        <f t="shared" ref="I40:I41" si="12">(((H40)^2)^0.5)</f>
        <v>#VALUE!</v>
      </c>
      <c r="J40" s="43" t="e">
        <f t="shared" ref="J40:J41" si="13">(((((1-B40)*B40)/B$12)+(((1-E40)*E40)/E$12))^0.5)*(TINV(0.05,B$12+E$12-1))</f>
        <v>#VALUE!</v>
      </c>
      <c r="K40" s="122" t="s">
        <v>59</v>
      </c>
      <c r="L40" s="44"/>
      <c r="M40" s="42" t="s">
        <v>59</v>
      </c>
    </row>
    <row r="41" spans="1:13" x14ac:dyDescent="0.3">
      <c r="A41" s="66" t="s">
        <v>369</v>
      </c>
      <c r="B41" s="121" t="s">
        <v>59</v>
      </c>
      <c r="C41" s="125" t="s">
        <v>59</v>
      </c>
      <c r="E41" s="114">
        <v>0.68590000000000007</v>
      </c>
      <c r="F41" s="69">
        <f t="shared" si="11"/>
        <v>0.10248751659552692</v>
      </c>
      <c r="H41" s="42" t="s">
        <v>59</v>
      </c>
      <c r="I41" s="43" t="e">
        <f t="shared" si="12"/>
        <v>#VALUE!</v>
      </c>
      <c r="J41" s="43" t="e">
        <f t="shared" si="13"/>
        <v>#VALUE!</v>
      </c>
      <c r="K41" s="122" t="s">
        <v>59</v>
      </c>
      <c r="L41" s="44"/>
      <c r="M41" s="42" t="s">
        <v>59</v>
      </c>
    </row>
    <row r="42" spans="1:13" x14ac:dyDescent="0.3">
      <c r="A42" s="70" t="s">
        <v>78</v>
      </c>
      <c r="B42" s="103" t="s">
        <v>59</v>
      </c>
      <c r="C42" s="96" t="s">
        <v>59</v>
      </c>
      <c r="D42" s="73"/>
      <c r="E42" s="88">
        <v>9.8999999999999991E-3</v>
      </c>
      <c r="F42" s="74">
        <f>SQRT((E42*(1-E42))/$E$38)*TINV(0.05,$E$38)</f>
        <v>2.1860683052839128E-2</v>
      </c>
      <c r="G42" s="73"/>
      <c r="H42" s="123" t="s">
        <v>59</v>
      </c>
      <c r="I42" s="50" t="e">
        <f t="shared" ref="I42" si="14">(((H42)^2)^0.5)</f>
        <v>#VALUE!</v>
      </c>
      <c r="J42" s="50" t="e">
        <f t="shared" ref="J42" si="15">(((((1-B42)*B42)/B$12)+(((1-E42)*E42)/E$12))^0.5)*(TINV(0.05,B$12+E$12-1))</f>
        <v>#VALUE!</v>
      </c>
      <c r="K42" s="124" t="s">
        <v>59</v>
      </c>
      <c r="L42" s="51"/>
      <c r="M42" s="123" t="s">
        <v>59</v>
      </c>
    </row>
    <row r="43" spans="1:13" x14ac:dyDescent="0.3">
      <c r="A43" s="115"/>
      <c r="B43" s="116"/>
      <c r="C43" s="117"/>
      <c r="D43" s="118"/>
      <c r="E43" s="114"/>
      <c r="F43" s="69"/>
      <c r="G43" s="118"/>
      <c r="H43" s="46"/>
      <c r="I43" s="43"/>
      <c r="J43" s="43"/>
      <c r="K43" s="6"/>
      <c r="L43" s="44"/>
      <c r="M43" s="46"/>
    </row>
    <row r="44" spans="1:13" x14ac:dyDescent="0.3">
      <c r="A44" s="62" t="s">
        <v>366</v>
      </c>
      <c r="B44" s="75"/>
    </row>
    <row r="45" spans="1:13" ht="31.5" customHeight="1" x14ac:dyDescent="0.3">
      <c r="A45" s="62" t="s">
        <v>535</v>
      </c>
      <c r="B45" s="75"/>
    </row>
    <row r="46" spans="1:13" x14ac:dyDescent="0.3">
      <c r="A46" s="62"/>
      <c r="B46" s="75"/>
    </row>
    <row r="47" spans="1:13" ht="36" x14ac:dyDescent="0.3">
      <c r="A47" s="20"/>
      <c r="B47" s="21"/>
      <c r="C47" s="22"/>
      <c r="D47" s="22"/>
      <c r="E47" s="23"/>
      <c r="F47" s="27"/>
      <c r="G47" s="24"/>
      <c r="H47" s="25" t="s">
        <v>6</v>
      </c>
      <c r="I47" s="26" t="s">
        <v>19</v>
      </c>
      <c r="J47" s="26" t="s">
        <v>20</v>
      </c>
      <c r="K47" s="25" t="s">
        <v>7</v>
      </c>
      <c r="L47" s="25"/>
      <c r="M47" s="5" t="s">
        <v>8</v>
      </c>
    </row>
    <row r="48" spans="1:13" ht="39.75" customHeight="1" x14ac:dyDescent="0.3">
      <c r="A48" s="30"/>
      <c r="B48" s="31" t="s">
        <v>62</v>
      </c>
      <c r="C48" s="32" t="s">
        <v>9</v>
      </c>
      <c r="D48" s="32"/>
      <c r="E48" s="31" t="s">
        <v>63</v>
      </c>
      <c r="F48" s="35" t="s">
        <v>9</v>
      </c>
      <c r="G48" s="33"/>
      <c r="H48" s="33" t="s">
        <v>10</v>
      </c>
      <c r="I48" s="34"/>
      <c r="J48" s="34"/>
      <c r="K48" s="33" t="s">
        <v>10</v>
      </c>
      <c r="L48" s="33"/>
      <c r="M48" s="33" t="s">
        <v>10</v>
      </c>
    </row>
    <row r="49" spans="1:13" x14ac:dyDescent="0.3">
      <c r="A49" s="63" t="s">
        <v>11</v>
      </c>
      <c r="B49" s="65" t="s">
        <v>59</v>
      </c>
      <c r="C49" s="59"/>
      <c r="E49" s="65">
        <v>324</v>
      </c>
    </row>
    <row r="50" spans="1:13" x14ac:dyDescent="0.3">
      <c r="A50" s="63" t="s">
        <v>12</v>
      </c>
      <c r="B50" s="121" t="s">
        <v>59</v>
      </c>
      <c r="C50" s="59"/>
      <c r="E50" s="65">
        <v>268.8</v>
      </c>
    </row>
    <row r="52" spans="1:13" x14ac:dyDescent="0.3">
      <c r="A52" s="66" t="s">
        <v>368</v>
      </c>
      <c r="B52" s="121" t="s">
        <v>59</v>
      </c>
      <c r="C52" s="125" t="s">
        <v>59</v>
      </c>
      <c r="E52" s="114">
        <v>0.32520000000000004</v>
      </c>
      <c r="F52" s="69">
        <f t="shared" ref="F52:F53" si="16">SQRT((E52*(1-E52))/$E$50)*TINV(0.05,$E$50)</f>
        <v>5.6255105612652512E-2</v>
      </c>
      <c r="H52" s="42" t="s">
        <v>59</v>
      </c>
      <c r="I52" s="43" t="e">
        <f t="shared" ref="I52:I54" si="17">(((H52)^2)^0.5)</f>
        <v>#VALUE!</v>
      </c>
      <c r="J52" s="43" t="e">
        <f t="shared" ref="J52:J54" si="18">(((((1-B52)*B52)/B$12)+(((1-E52)*E52)/E$12))^0.5)*(TINV(0.05,B$12+E$12-1))</f>
        <v>#VALUE!</v>
      </c>
      <c r="K52" s="122" t="s">
        <v>59</v>
      </c>
      <c r="L52" s="44"/>
      <c r="M52" s="42" t="s">
        <v>59</v>
      </c>
    </row>
    <row r="53" spans="1:13" x14ac:dyDescent="0.3">
      <c r="A53" s="66" t="s">
        <v>369</v>
      </c>
      <c r="B53" s="121" t="s">
        <v>59</v>
      </c>
      <c r="C53" s="125" t="s">
        <v>59</v>
      </c>
      <c r="E53" s="114">
        <v>0.66510000000000002</v>
      </c>
      <c r="F53" s="69">
        <f t="shared" si="16"/>
        <v>5.6676129849580918E-2</v>
      </c>
      <c r="H53" s="42" t="s">
        <v>59</v>
      </c>
      <c r="I53" s="43" t="e">
        <f t="shared" si="17"/>
        <v>#VALUE!</v>
      </c>
      <c r="J53" s="43" t="e">
        <f t="shared" si="18"/>
        <v>#VALUE!</v>
      </c>
      <c r="K53" s="122" t="s">
        <v>59</v>
      </c>
      <c r="L53" s="44"/>
      <c r="M53" s="42" t="s">
        <v>59</v>
      </c>
    </row>
    <row r="54" spans="1:13" x14ac:dyDescent="0.3">
      <c r="A54" s="70" t="s">
        <v>78</v>
      </c>
      <c r="B54" s="103" t="s">
        <v>59</v>
      </c>
      <c r="C54" s="96" t="s">
        <v>59</v>
      </c>
      <c r="D54" s="73"/>
      <c r="E54" s="88">
        <v>9.7000000000000003E-3</v>
      </c>
      <c r="F54" s="74">
        <f>SQRT((E54*(1-E54))/$E$50)*TINV(0.05,$E$50)</f>
        <v>1.176978136823127E-2</v>
      </c>
      <c r="G54" s="73"/>
      <c r="H54" s="123" t="s">
        <v>59</v>
      </c>
      <c r="I54" s="50" t="e">
        <f t="shared" si="17"/>
        <v>#VALUE!</v>
      </c>
      <c r="J54" s="50" t="e">
        <f t="shared" si="18"/>
        <v>#VALUE!</v>
      </c>
      <c r="K54" s="124" t="s">
        <v>59</v>
      </c>
      <c r="L54" s="51"/>
      <c r="M54" s="123" t="s">
        <v>59</v>
      </c>
    </row>
    <row r="56" spans="1:13" x14ac:dyDescent="0.3">
      <c r="A56" s="77" t="s">
        <v>29</v>
      </c>
      <c r="B56" s="78"/>
      <c r="C56" s="98"/>
      <c r="D56" s="80"/>
      <c r="E56" s="81"/>
      <c r="F56" s="105"/>
      <c r="G56" s="83"/>
      <c r="H56" s="83"/>
      <c r="I56" s="83"/>
      <c r="J56" s="83"/>
      <c r="K56" s="83"/>
      <c r="L56" s="83"/>
      <c r="M56" s="83"/>
    </row>
    <row r="57" spans="1:13" x14ac:dyDescent="0.3">
      <c r="B57" s="75"/>
    </row>
    <row r="58" spans="1:13" x14ac:dyDescent="0.3">
      <c r="A58" s="62" t="s">
        <v>366</v>
      </c>
      <c r="B58" s="75"/>
    </row>
    <row r="59" spans="1:13" x14ac:dyDescent="0.3">
      <c r="A59" s="62" t="s">
        <v>536</v>
      </c>
      <c r="B59" s="75"/>
    </row>
    <row r="60" spans="1:13" x14ac:dyDescent="0.3">
      <c r="B60" s="75"/>
    </row>
    <row r="61" spans="1:13" ht="36" x14ac:dyDescent="0.3">
      <c r="A61" s="20"/>
      <c r="B61" s="21"/>
      <c r="C61" s="22"/>
      <c r="D61" s="22"/>
      <c r="E61" s="23"/>
      <c r="F61" s="27"/>
      <c r="G61" s="24"/>
      <c r="H61" s="25" t="s">
        <v>6</v>
      </c>
      <c r="I61" s="26" t="s">
        <v>19</v>
      </c>
      <c r="J61" s="26" t="s">
        <v>20</v>
      </c>
      <c r="K61" s="25" t="s">
        <v>7</v>
      </c>
      <c r="L61" s="25"/>
      <c r="M61" s="5" t="s">
        <v>8</v>
      </c>
    </row>
    <row r="62" spans="1:13" ht="43.5" customHeight="1" x14ac:dyDescent="0.3">
      <c r="A62" s="30"/>
      <c r="B62" s="31" t="s">
        <v>62</v>
      </c>
      <c r="C62" s="32" t="s">
        <v>9</v>
      </c>
      <c r="D62" s="32"/>
      <c r="E62" s="31" t="s">
        <v>63</v>
      </c>
      <c r="F62" s="35" t="s">
        <v>9</v>
      </c>
      <c r="G62" s="33"/>
      <c r="H62" s="33" t="s">
        <v>10</v>
      </c>
      <c r="I62" s="34"/>
      <c r="J62" s="34"/>
      <c r="K62" s="33" t="s">
        <v>10</v>
      </c>
      <c r="L62" s="33"/>
      <c r="M62" s="33" t="s">
        <v>10</v>
      </c>
    </row>
    <row r="63" spans="1:13" x14ac:dyDescent="0.3">
      <c r="A63" s="63" t="s">
        <v>11</v>
      </c>
      <c r="B63" s="65" t="s">
        <v>59</v>
      </c>
      <c r="C63" s="59"/>
      <c r="E63" s="65">
        <v>142</v>
      </c>
    </row>
    <row r="64" spans="1:13" x14ac:dyDescent="0.3">
      <c r="A64" s="63" t="s">
        <v>12</v>
      </c>
      <c r="B64" s="121" t="s">
        <v>59</v>
      </c>
      <c r="C64" s="59"/>
      <c r="E64" s="65">
        <v>115.7</v>
      </c>
    </row>
    <row r="66" spans="1:13" x14ac:dyDescent="0.3">
      <c r="A66" s="66" t="s">
        <v>368</v>
      </c>
      <c r="B66" s="121" t="s">
        <v>59</v>
      </c>
      <c r="C66" s="125" t="s">
        <v>59</v>
      </c>
      <c r="E66" s="84">
        <v>0.40029999999999999</v>
      </c>
      <c r="F66" s="69">
        <f>SQRT((E66*(1-E66))/$E$64)*TINV(0.05,$E$64)</f>
        <v>9.0226772131936805E-2</v>
      </c>
      <c r="H66" s="42" t="s">
        <v>59</v>
      </c>
      <c r="I66" s="43" t="e">
        <f t="shared" ref="I66:I68" si="19">(((H66)^2)^0.5)</f>
        <v>#VALUE!</v>
      </c>
      <c r="J66" s="43" t="e">
        <f t="shared" ref="J66:J68" si="20">(((((1-B66)*B66)/B$12)+(((1-E66)*E66)/E$12))^0.5)*(TINV(0.05,B$12+E$12-1))</f>
        <v>#VALUE!</v>
      </c>
      <c r="K66" s="122" t="s">
        <v>59</v>
      </c>
      <c r="L66" s="44"/>
      <c r="M66" s="42" t="s">
        <v>59</v>
      </c>
    </row>
    <row r="67" spans="1:13" x14ac:dyDescent="0.3">
      <c r="A67" s="66" t="s">
        <v>369</v>
      </c>
      <c r="B67" s="121" t="s">
        <v>59</v>
      </c>
      <c r="C67" s="125" t="s">
        <v>59</v>
      </c>
      <c r="E67" s="84">
        <v>0.59970000000000001</v>
      </c>
      <c r="F67" s="69">
        <f t="shared" ref="F67" si="21">SQRT((E67*(1-E67))/$E$64)*TINV(0.05,$E$64)</f>
        <v>9.0226772131936805E-2</v>
      </c>
      <c r="H67" s="42" t="s">
        <v>59</v>
      </c>
      <c r="I67" s="43" t="e">
        <f t="shared" si="19"/>
        <v>#VALUE!</v>
      </c>
      <c r="J67" s="43" t="e">
        <f t="shared" si="20"/>
        <v>#VALUE!</v>
      </c>
      <c r="K67" s="122" t="s">
        <v>59</v>
      </c>
      <c r="L67" s="44"/>
      <c r="M67" s="42" t="s">
        <v>59</v>
      </c>
    </row>
    <row r="68" spans="1:13" x14ac:dyDescent="0.3">
      <c r="A68" s="70" t="s">
        <v>78</v>
      </c>
      <c r="B68" s="103" t="s">
        <v>59</v>
      </c>
      <c r="C68" s="96" t="s">
        <v>59</v>
      </c>
      <c r="D68" s="73"/>
      <c r="E68" s="88">
        <v>0</v>
      </c>
      <c r="F68" s="74">
        <f>SQRT((E68*(1-E68))/$E$64)*TINV(0.05,$E$64)</f>
        <v>0</v>
      </c>
      <c r="G68" s="73"/>
      <c r="H68" s="123" t="s">
        <v>59</v>
      </c>
      <c r="I68" s="50" t="e">
        <f t="shared" si="19"/>
        <v>#VALUE!</v>
      </c>
      <c r="J68" s="50" t="e">
        <f t="shared" si="20"/>
        <v>#VALUE!</v>
      </c>
      <c r="K68" s="124" t="s">
        <v>59</v>
      </c>
      <c r="L68" s="51"/>
      <c r="M68" s="123" t="s">
        <v>59</v>
      </c>
    </row>
    <row r="69" spans="1:13" x14ac:dyDescent="0.3">
      <c r="A69" s="11"/>
      <c r="B69" s="75"/>
    </row>
    <row r="70" spans="1:13" x14ac:dyDescent="0.3">
      <c r="A70" s="62" t="s">
        <v>366</v>
      </c>
      <c r="B70" s="75"/>
    </row>
    <row r="71" spans="1:13" x14ac:dyDescent="0.3">
      <c r="A71" s="62" t="s">
        <v>537</v>
      </c>
      <c r="B71" s="75"/>
    </row>
    <row r="72" spans="1:13" x14ac:dyDescent="0.3">
      <c r="B72" s="75"/>
    </row>
    <row r="73" spans="1:13" ht="36" x14ac:dyDescent="0.3">
      <c r="A73" s="20"/>
      <c r="B73" s="21"/>
      <c r="C73" s="22"/>
      <c r="D73" s="22"/>
      <c r="E73" s="23"/>
      <c r="F73" s="27"/>
      <c r="G73" s="24"/>
      <c r="H73" s="25" t="s">
        <v>6</v>
      </c>
      <c r="I73" s="26" t="s">
        <v>19</v>
      </c>
      <c r="J73" s="26" t="s">
        <v>20</v>
      </c>
      <c r="K73" s="25" t="s">
        <v>7</v>
      </c>
      <c r="L73" s="25"/>
      <c r="M73" s="5" t="s">
        <v>8</v>
      </c>
    </row>
    <row r="74" spans="1:13" ht="44.25" customHeight="1" x14ac:dyDescent="0.3">
      <c r="A74" s="30"/>
      <c r="B74" s="31" t="s">
        <v>62</v>
      </c>
      <c r="C74" s="32" t="s">
        <v>9</v>
      </c>
      <c r="D74" s="32"/>
      <c r="E74" s="31" t="s">
        <v>63</v>
      </c>
      <c r="F74" s="35" t="s">
        <v>9</v>
      </c>
      <c r="G74" s="33"/>
      <c r="H74" s="33" t="s">
        <v>10</v>
      </c>
      <c r="I74" s="34"/>
      <c r="J74" s="34"/>
      <c r="K74" s="33" t="s">
        <v>10</v>
      </c>
      <c r="L74" s="33"/>
      <c r="M74" s="33" t="s">
        <v>10</v>
      </c>
    </row>
    <row r="75" spans="1:13" x14ac:dyDescent="0.3">
      <c r="A75" s="63" t="s">
        <v>11</v>
      </c>
      <c r="B75" s="65" t="s">
        <v>59</v>
      </c>
      <c r="C75" s="59"/>
      <c r="E75" s="65">
        <v>121</v>
      </c>
    </row>
    <row r="76" spans="1:13" x14ac:dyDescent="0.3">
      <c r="A76" s="63" t="s">
        <v>12</v>
      </c>
      <c r="B76" s="121" t="s">
        <v>59</v>
      </c>
      <c r="C76" s="59"/>
      <c r="E76" s="65">
        <v>96.5</v>
      </c>
    </row>
    <row r="78" spans="1:13" x14ac:dyDescent="0.3">
      <c r="A78" s="66" t="s">
        <v>368</v>
      </c>
      <c r="B78" s="121" t="s">
        <v>59</v>
      </c>
      <c r="C78" s="125" t="s">
        <v>59</v>
      </c>
      <c r="E78" s="84">
        <v>0.34090000000000004</v>
      </c>
      <c r="F78" s="69">
        <f>SQRT((E78*(1-E78))/$E$76)*TINV(0.05,$E$76)</f>
        <v>9.5781708261793219E-2</v>
      </c>
      <c r="H78" s="42" t="s">
        <v>59</v>
      </c>
      <c r="I78" s="43" t="e">
        <f t="shared" ref="I78:I80" si="22">(((H78)^2)^0.5)</f>
        <v>#VALUE!</v>
      </c>
      <c r="J78" s="43" t="e">
        <f t="shared" ref="J78:J80" si="23">(((((1-B78)*B78)/B$12)+(((1-E78)*E78)/E$12))^0.5)*(TINV(0.05,B$12+E$12-1))</f>
        <v>#VALUE!</v>
      </c>
      <c r="K78" s="122" t="s">
        <v>59</v>
      </c>
      <c r="L78" s="44"/>
      <c r="M78" s="42" t="s">
        <v>59</v>
      </c>
    </row>
    <row r="79" spans="1:13" x14ac:dyDescent="0.3">
      <c r="A79" s="66" t="s">
        <v>369</v>
      </c>
      <c r="B79" s="121" t="s">
        <v>59</v>
      </c>
      <c r="C79" s="125" t="s">
        <v>59</v>
      </c>
      <c r="E79" s="84">
        <v>0.65910000000000002</v>
      </c>
      <c r="F79" s="69">
        <f t="shared" ref="F79" si="24">SQRT((E79*(1-E79))/$E$76)*TINV(0.05,$E$76)</f>
        <v>9.5781708261793205E-2</v>
      </c>
      <c r="H79" s="42" t="s">
        <v>59</v>
      </c>
      <c r="I79" s="43" t="e">
        <f t="shared" si="22"/>
        <v>#VALUE!</v>
      </c>
      <c r="J79" s="43" t="e">
        <f t="shared" si="23"/>
        <v>#VALUE!</v>
      </c>
      <c r="K79" s="122" t="s">
        <v>59</v>
      </c>
      <c r="L79" s="44"/>
      <c r="M79" s="42" t="s">
        <v>59</v>
      </c>
    </row>
    <row r="80" spans="1:13" x14ac:dyDescent="0.3">
      <c r="A80" s="70" t="s">
        <v>78</v>
      </c>
      <c r="B80" s="103" t="s">
        <v>59</v>
      </c>
      <c r="C80" s="96" t="s">
        <v>59</v>
      </c>
      <c r="D80" s="73"/>
      <c r="E80" s="88">
        <v>0</v>
      </c>
      <c r="F80" s="74">
        <f>SQRT((E80*(1-E80))/$E$76)*TINV(0.05,$E$76)</f>
        <v>0</v>
      </c>
      <c r="G80" s="73"/>
      <c r="H80" s="123" t="s">
        <v>59</v>
      </c>
      <c r="I80" s="50" t="e">
        <f t="shared" si="22"/>
        <v>#VALUE!</v>
      </c>
      <c r="J80" s="50" t="e">
        <f t="shared" si="23"/>
        <v>#VALUE!</v>
      </c>
      <c r="K80" s="124" t="s">
        <v>59</v>
      </c>
      <c r="L80" s="51"/>
      <c r="M80" s="123" t="s">
        <v>59</v>
      </c>
    </row>
    <row r="81" spans="1:13" x14ac:dyDescent="0.3">
      <c r="A81" s="11"/>
      <c r="B81" s="75"/>
    </row>
    <row r="82" spans="1:13" x14ac:dyDescent="0.3">
      <c r="A82" s="62" t="s">
        <v>366</v>
      </c>
      <c r="B82" s="75"/>
    </row>
    <row r="83" spans="1:13" x14ac:dyDescent="0.3">
      <c r="A83" s="62" t="s">
        <v>538</v>
      </c>
      <c r="B83" s="75"/>
    </row>
    <row r="84" spans="1:13" x14ac:dyDescent="0.3">
      <c r="B84" s="75"/>
    </row>
    <row r="85" spans="1:13" ht="36" x14ac:dyDescent="0.3">
      <c r="A85" s="20"/>
      <c r="B85" s="21"/>
      <c r="C85" s="22"/>
      <c r="D85" s="22"/>
      <c r="E85" s="23"/>
      <c r="F85" s="27"/>
      <c r="G85" s="24"/>
      <c r="H85" s="25" t="s">
        <v>6</v>
      </c>
      <c r="I85" s="26" t="s">
        <v>19</v>
      </c>
      <c r="J85" s="26" t="s">
        <v>20</v>
      </c>
      <c r="K85" s="25" t="s">
        <v>7</v>
      </c>
      <c r="L85" s="25"/>
      <c r="M85" s="5" t="s">
        <v>8</v>
      </c>
    </row>
    <row r="86" spans="1:13" ht="41.25" customHeight="1" x14ac:dyDescent="0.3">
      <c r="A86" s="30"/>
      <c r="B86" s="31" t="s">
        <v>62</v>
      </c>
      <c r="C86" s="32" t="s">
        <v>9</v>
      </c>
      <c r="D86" s="32"/>
      <c r="E86" s="31" t="s">
        <v>63</v>
      </c>
      <c r="F86" s="35" t="s">
        <v>9</v>
      </c>
      <c r="G86" s="33"/>
      <c r="H86" s="33" t="s">
        <v>10</v>
      </c>
      <c r="I86" s="34"/>
      <c r="J86" s="34"/>
      <c r="K86" s="33" t="s">
        <v>10</v>
      </c>
      <c r="L86" s="33"/>
      <c r="M86" s="33" t="s">
        <v>10</v>
      </c>
    </row>
    <row r="87" spans="1:13" x14ac:dyDescent="0.3">
      <c r="A87" s="63" t="s">
        <v>11</v>
      </c>
      <c r="B87" s="65" t="s">
        <v>59</v>
      </c>
      <c r="C87" s="59"/>
      <c r="E87" s="65">
        <v>271</v>
      </c>
    </row>
    <row r="88" spans="1:13" x14ac:dyDescent="0.3">
      <c r="A88" s="63" t="s">
        <v>12</v>
      </c>
      <c r="B88" s="121" t="s">
        <v>59</v>
      </c>
      <c r="C88" s="59"/>
      <c r="E88" s="65">
        <v>220.1</v>
      </c>
    </row>
    <row r="90" spans="1:13" x14ac:dyDescent="0.3">
      <c r="A90" s="66" t="s">
        <v>368</v>
      </c>
      <c r="B90" s="121" t="s">
        <v>59</v>
      </c>
      <c r="C90" s="125" t="s">
        <v>59</v>
      </c>
      <c r="E90" s="84">
        <v>0.36599999999999999</v>
      </c>
      <c r="F90" s="69">
        <f>SQRT((E90*(1-E90))/$E$88)*TINV(0.05,$E$88)</f>
        <v>6.3991005790380182E-2</v>
      </c>
      <c r="H90" s="42" t="s">
        <v>59</v>
      </c>
      <c r="I90" s="43" t="e">
        <f t="shared" ref="I90:I92" si="25">(((H90)^2)^0.5)</f>
        <v>#VALUE!</v>
      </c>
      <c r="J90" s="43" t="e">
        <f t="shared" ref="J90:J92" si="26">(((((1-B90)*B90)/B$12)+(((1-E90)*E90)/E$12))^0.5)*(TINV(0.05,B$12+E$12-1))</f>
        <v>#VALUE!</v>
      </c>
      <c r="K90" s="122" t="s">
        <v>59</v>
      </c>
      <c r="L90" s="44"/>
      <c r="M90" s="42" t="s">
        <v>59</v>
      </c>
    </row>
    <row r="91" spans="1:13" x14ac:dyDescent="0.3">
      <c r="A91" s="66" t="s">
        <v>369</v>
      </c>
      <c r="B91" s="121" t="s">
        <v>59</v>
      </c>
      <c r="C91" s="125" t="s">
        <v>59</v>
      </c>
      <c r="E91" s="84">
        <v>0.61509999999999998</v>
      </c>
      <c r="F91" s="69">
        <f t="shared" ref="F91" si="27">SQRT((E91*(1-E91))/$E$88)*TINV(0.05,$E$88)</f>
        <v>6.4636909575902235E-2</v>
      </c>
      <c r="H91" s="42" t="s">
        <v>59</v>
      </c>
      <c r="I91" s="43" t="e">
        <f t="shared" si="25"/>
        <v>#VALUE!</v>
      </c>
      <c r="J91" s="43" t="e">
        <f t="shared" si="26"/>
        <v>#VALUE!</v>
      </c>
      <c r="K91" s="122" t="s">
        <v>59</v>
      </c>
      <c r="L91" s="44"/>
      <c r="M91" s="42" t="s">
        <v>59</v>
      </c>
    </row>
    <row r="92" spans="1:13" x14ac:dyDescent="0.3">
      <c r="A92" s="70" t="s">
        <v>78</v>
      </c>
      <c r="B92" s="103" t="s">
        <v>59</v>
      </c>
      <c r="C92" s="96" t="s">
        <v>59</v>
      </c>
      <c r="D92" s="73"/>
      <c r="E92" s="88">
        <v>1.89E-2</v>
      </c>
      <c r="F92" s="74">
        <f>SQRT((E92*(1-E92))/$E$88)*TINV(0.05,$E$88)</f>
        <v>1.8089280977482074E-2</v>
      </c>
      <c r="G92" s="73"/>
      <c r="H92" s="123" t="s">
        <v>59</v>
      </c>
      <c r="I92" s="50" t="e">
        <f t="shared" si="25"/>
        <v>#VALUE!</v>
      </c>
      <c r="J92" s="50" t="e">
        <f t="shared" si="26"/>
        <v>#VALUE!</v>
      </c>
      <c r="K92" s="124" t="s">
        <v>59</v>
      </c>
      <c r="L92" s="51"/>
      <c r="M92" s="123" t="s">
        <v>59</v>
      </c>
    </row>
    <row r="93" spans="1:13" x14ac:dyDescent="0.3">
      <c r="B93" s="75"/>
    </row>
    <row r="94" spans="1:13" x14ac:dyDescent="0.3">
      <c r="A94" s="62" t="s">
        <v>366</v>
      </c>
      <c r="B94" s="75"/>
    </row>
    <row r="95" spans="1:13" ht="29.25" customHeight="1" x14ac:dyDescent="0.3">
      <c r="A95" s="62" t="s">
        <v>539</v>
      </c>
      <c r="B95" s="75"/>
    </row>
    <row r="96" spans="1:13" x14ac:dyDescent="0.3">
      <c r="B96" s="75"/>
    </row>
    <row r="97" spans="1:13" ht="36" x14ac:dyDescent="0.3">
      <c r="A97" s="20"/>
      <c r="B97" s="21"/>
      <c r="C97" s="22"/>
      <c r="D97" s="22"/>
      <c r="E97" s="23"/>
      <c r="F97" s="27"/>
      <c r="G97" s="24"/>
      <c r="H97" s="25" t="s">
        <v>6</v>
      </c>
      <c r="I97" s="26" t="s">
        <v>19</v>
      </c>
      <c r="J97" s="26" t="s">
        <v>20</v>
      </c>
      <c r="K97" s="25" t="s">
        <v>7</v>
      </c>
      <c r="L97" s="25"/>
      <c r="M97" s="5" t="s">
        <v>8</v>
      </c>
    </row>
    <row r="98" spans="1:13" ht="45.75" customHeight="1" x14ac:dyDescent="0.3">
      <c r="A98" s="30"/>
      <c r="B98" s="31" t="s">
        <v>62</v>
      </c>
      <c r="C98" s="32" t="s">
        <v>9</v>
      </c>
      <c r="D98" s="32"/>
      <c r="E98" s="31" t="s">
        <v>63</v>
      </c>
      <c r="F98" s="35" t="s">
        <v>9</v>
      </c>
      <c r="G98" s="33"/>
      <c r="H98" s="33" t="s">
        <v>10</v>
      </c>
      <c r="I98" s="34"/>
      <c r="J98" s="34"/>
      <c r="K98" s="33" t="s">
        <v>10</v>
      </c>
      <c r="L98" s="33"/>
      <c r="M98" s="33" t="s">
        <v>10</v>
      </c>
    </row>
    <row r="99" spans="1:13" x14ac:dyDescent="0.3">
      <c r="A99" s="63" t="s">
        <v>11</v>
      </c>
      <c r="B99" s="65" t="s">
        <v>59</v>
      </c>
      <c r="C99" s="59"/>
      <c r="E99" s="65">
        <v>180</v>
      </c>
    </row>
    <row r="100" spans="1:13" x14ac:dyDescent="0.3">
      <c r="A100" s="63" t="s">
        <v>12</v>
      </c>
      <c r="B100" s="121" t="s">
        <v>59</v>
      </c>
      <c r="C100" s="59"/>
      <c r="E100" s="65">
        <v>148</v>
      </c>
    </row>
    <row r="102" spans="1:13" x14ac:dyDescent="0.3">
      <c r="A102" s="66" t="s">
        <v>368</v>
      </c>
      <c r="B102" s="121" t="s">
        <v>59</v>
      </c>
      <c r="C102" s="125" t="s">
        <v>59</v>
      </c>
      <c r="E102" s="84">
        <v>0.28389999999999999</v>
      </c>
      <c r="F102" s="69">
        <f>SQRT((E102*(1-E102))/$E$100)*TINV(0.05,$E$100)</f>
        <v>7.3240708538692439E-2</v>
      </c>
      <c r="H102" s="42" t="s">
        <v>59</v>
      </c>
      <c r="I102" s="43" t="e">
        <f t="shared" ref="I102:I104" si="28">(((H102)^2)^0.5)</f>
        <v>#VALUE!</v>
      </c>
      <c r="J102" s="43" t="e">
        <f t="shared" ref="J102:J104" si="29">(((((1-B102)*B102)/B$12)+(((1-E102)*E102)/E$12))^0.5)*(TINV(0.05,B$12+E$12-1))</f>
        <v>#VALUE!</v>
      </c>
      <c r="K102" s="122" t="s">
        <v>59</v>
      </c>
      <c r="L102" s="44"/>
      <c r="M102" s="42" t="s">
        <v>59</v>
      </c>
    </row>
    <row r="103" spans="1:13" x14ac:dyDescent="0.3">
      <c r="A103" s="66" t="s">
        <v>369</v>
      </c>
      <c r="B103" s="121" t="s">
        <v>59</v>
      </c>
      <c r="C103" s="125" t="s">
        <v>59</v>
      </c>
      <c r="E103" s="84">
        <v>0.71019999999999994</v>
      </c>
      <c r="F103" s="69">
        <f t="shared" ref="F103" si="30">SQRT((E103*(1-E103))/$E$100)*TINV(0.05,$E$100)</f>
        <v>7.3692370766019311E-2</v>
      </c>
      <c r="H103" s="42" t="s">
        <v>59</v>
      </c>
      <c r="I103" s="43" t="e">
        <f t="shared" si="28"/>
        <v>#VALUE!</v>
      </c>
      <c r="J103" s="43" t="e">
        <f t="shared" si="29"/>
        <v>#VALUE!</v>
      </c>
      <c r="K103" s="122" t="s">
        <v>59</v>
      </c>
      <c r="L103" s="44"/>
      <c r="M103" s="42" t="s">
        <v>59</v>
      </c>
    </row>
    <row r="104" spans="1:13" x14ac:dyDescent="0.3">
      <c r="A104" s="70" t="s">
        <v>78</v>
      </c>
      <c r="B104" s="103" t="s">
        <v>59</v>
      </c>
      <c r="C104" s="96" t="s">
        <v>59</v>
      </c>
      <c r="D104" s="73"/>
      <c r="E104" s="88">
        <v>5.8999999999999999E-3</v>
      </c>
      <c r="F104" s="74">
        <f>SQRT((E104*(1-E104))/$E$100)*TINV(0.05,$E$100)</f>
        <v>1.244010501856678E-2</v>
      </c>
      <c r="G104" s="73"/>
      <c r="H104" s="123" t="s">
        <v>59</v>
      </c>
      <c r="I104" s="50" t="e">
        <f t="shared" si="28"/>
        <v>#VALUE!</v>
      </c>
      <c r="J104" s="50" t="e">
        <f t="shared" si="29"/>
        <v>#VALUE!</v>
      </c>
      <c r="K104" s="124" t="s">
        <v>59</v>
      </c>
      <c r="L104" s="51"/>
      <c r="M104" s="123" t="s">
        <v>59</v>
      </c>
    </row>
    <row r="105" spans="1:13" x14ac:dyDescent="0.3">
      <c r="B105" s="75"/>
    </row>
    <row r="106" spans="1:13" x14ac:dyDescent="0.3">
      <c r="A106" s="62" t="s">
        <v>366</v>
      </c>
      <c r="B106" s="75"/>
    </row>
    <row r="107" spans="1:13" x14ac:dyDescent="0.3">
      <c r="A107" s="62" t="s">
        <v>540</v>
      </c>
      <c r="B107" s="75"/>
    </row>
    <row r="108" spans="1:13" x14ac:dyDescent="0.3">
      <c r="B108" s="75"/>
    </row>
    <row r="109" spans="1:13" ht="36" x14ac:dyDescent="0.3">
      <c r="A109" s="20"/>
      <c r="B109" s="21"/>
      <c r="C109" s="22"/>
      <c r="D109" s="22"/>
      <c r="E109" s="23"/>
      <c r="F109" s="27"/>
      <c r="G109" s="24"/>
      <c r="H109" s="25" t="s">
        <v>6</v>
      </c>
      <c r="I109" s="26" t="s">
        <v>19</v>
      </c>
      <c r="J109" s="26" t="s">
        <v>20</v>
      </c>
      <c r="K109" s="25" t="s">
        <v>7</v>
      </c>
      <c r="L109" s="25"/>
      <c r="M109" s="5" t="s">
        <v>8</v>
      </c>
    </row>
    <row r="110" spans="1:13" ht="41.25" customHeight="1" x14ac:dyDescent="0.3">
      <c r="A110" s="30"/>
      <c r="B110" s="31" t="s">
        <v>62</v>
      </c>
      <c r="C110" s="32" t="s">
        <v>9</v>
      </c>
      <c r="D110" s="32"/>
      <c r="E110" s="31" t="s">
        <v>63</v>
      </c>
      <c r="F110" s="35" t="s">
        <v>9</v>
      </c>
      <c r="G110" s="33"/>
      <c r="H110" s="33" t="s">
        <v>10</v>
      </c>
      <c r="I110" s="34"/>
      <c r="J110" s="34"/>
      <c r="K110" s="33" t="s">
        <v>10</v>
      </c>
      <c r="L110" s="33"/>
      <c r="M110" s="33" t="s">
        <v>10</v>
      </c>
    </row>
    <row r="111" spans="1:13" x14ac:dyDescent="0.3">
      <c r="A111" s="63" t="s">
        <v>11</v>
      </c>
      <c r="B111" s="65" t="s">
        <v>59</v>
      </c>
      <c r="C111" s="59"/>
      <c r="E111" s="65">
        <v>182</v>
      </c>
    </row>
    <row r="112" spans="1:13" x14ac:dyDescent="0.3">
      <c r="A112" s="63" t="s">
        <v>12</v>
      </c>
      <c r="B112" s="121" t="s">
        <v>59</v>
      </c>
      <c r="C112" s="59"/>
      <c r="E112" s="65">
        <v>152.6</v>
      </c>
    </row>
    <row r="114" spans="1:13" x14ac:dyDescent="0.3">
      <c r="A114" s="66" t="s">
        <v>368</v>
      </c>
      <c r="B114" s="121" t="s">
        <v>59</v>
      </c>
      <c r="C114" s="125" t="s">
        <v>59</v>
      </c>
      <c r="E114" s="84">
        <v>0.27629999999999999</v>
      </c>
      <c r="F114" s="69">
        <f>SQRT((E114*(1-E114))/$E$112)*TINV(0.05,$E$112)</f>
        <v>7.1517467457858142E-2</v>
      </c>
      <c r="H114" s="42" t="s">
        <v>59</v>
      </c>
      <c r="I114" s="43" t="e">
        <f t="shared" ref="I114:I116" si="31">(((H114)^2)^0.5)</f>
        <v>#VALUE!</v>
      </c>
      <c r="J114" s="43" t="e">
        <f>(((((1-B115)*B115)/B$12)+(((1-E115)*E115)/E$12))^0.5)*(TINV(0.05,B$12+E$12-1))</f>
        <v>#VALUE!</v>
      </c>
      <c r="K114" s="122" t="s">
        <v>59</v>
      </c>
      <c r="L114" s="44"/>
      <c r="M114" s="42" t="s">
        <v>59</v>
      </c>
    </row>
    <row r="115" spans="1:13" x14ac:dyDescent="0.3">
      <c r="A115" s="66" t="s">
        <v>369</v>
      </c>
      <c r="B115" s="121" t="s">
        <v>59</v>
      </c>
      <c r="C115" s="125" t="s">
        <v>59</v>
      </c>
      <c r="E115" s="84">
        <v>0.71230000000000004</v>
      </c>
      <c r="F115" s="69">
        <f t="shared" ref="F115" si="32">SQRT((E115*(1-E115))/$E$112)*TINV(0.05,$E$112)</f>
        <v>7.2400872747582251E-2</v>
      </c>
      <c r="H115" s="42" t="s">
        <v>59</v>
      </c>
      <c r="I115" s="43" t="e">
        <f t="shared" si="31"/>
        <v>#VALUE!</v>
      </c>
      <c r="J115" s="43" t="e">
        <f>(((((1-B116)*B116)/B$12)+(((1-E116)*E116)/E$12))^0.5)*(TINV(0.05,B$12+E$12-1))</f>
        <v>#VALUE!</v>
      </c>
      <c r="K115" s="122" t="s">
        <v>59</v>
      </c>
      <c r="L115" s="44"/>
      <c r="M115" s="42" t="s">
        <v>59</v>
      </c>
    </row>
    <row r="116" spans="1:13" x14ac:dyDescent="0.3">
      <c r="A116" s="70" t="s">
        <v>78</v>
      </c>
      <c r="B116" s="103" t="s">
        <v>59</v>
      </c>
      <c r="C116" s="96" t="s">
        <v>59</v>
      </c>
      <c r="D116" s="73"/>
      <c r="E116" s="88">
        <v>1.1399999999999999E-2</v>
      </c>
      <c r="F116" s="74">
        <f>SQRT((E116*(1-E116))/$E$112)*TINV(0.05,$E$112)</f>
        <v>1.6978727062654981E-2</v>
      </c>
      <c r="G116" s="73"/>
      <c r="H116" s="123" t="s">
        <v>59</v>
      </c>
      <c r="I116" s="50" t="e">
        <f t="shared" si="31"/>
        <v>#VALUE!</v>
      </c>
      <c r="J116" s="50" t="e">
        <f>(((((1-B117)*B117)/B$12)+(((1-E117)*E117)/E$12))^0.5)*(TINV(0.05,B$12+E$12-1))</f>
        <v>#VALUE!</v>
      </c>
      <c r="K116" s="124" t="s">
        <v>59</v>
      </c>
      <c r="L116" s="51"/>
      <c r="M116" s="123"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75" zoomScaleNormal="75" workbookViewId="0"/>
  </sheetViews>
  <sheetFormatPr defaultColWidth="9.109375" defaultRowHeight="14.4" x14ac:dyDescent="0.3"/>
  <cols>
    <col min="1" max="1" width="90.5546875" style="16" customWidth="1"/>
    <col min="2" max="2" width="9.109375" style="58"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0.1093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101"/>
      <c r="I1" s="57" t="s">
        <v>21</v>
      </c>
      <c r="J1" s="57" t="s">
        <v>21</v>
      </c>
    </row>
    <row r="2" spans="1:13" ht="18" x14ac:dyDescent="0.3">
      <c r="A2" s="52" t="s">
        <v>61</v>
      </c>
    </row>
    <row r="3" spans="1:13" ht="18.75" x14ac:dyDescent="0.25">
      <c r="A3" s="60" t="s">
        <v>191</v>
      </c>
    </row>
    <row r="4" spans="1:13" ht="18.75" x14ac:dyDescent="0.25">
      <c r="A4" s="61" t="s">
        <v>115</v>
      </c>
    </row>
    <row r="6" spans="1:13" ht="15" x14ac:dyDescent="0.25">
      <c r="A6" s="62" t="s">
        <v>35</v>
      </c>
    </row>
    <row r="7" spans="1:13" ht="15" x14ac:dyDescent="0.25">
      <c r="A7" s="62" t="s">
        <v>65</v>
      </c>
    </row>
    <row r="8" spans="1:13" ht="15" x14ac:dyDescent="0.25">
      <c r="A8" s="62"/>
    </row>
    <row r="9" spans="1:13" ht="39" customHeight="1" x14ac:dyDescent="0.25">
      <c r="A9" s="20"/>
      <c r="B9" s="23"/>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5">
        <v>510</v>
      </c>
      <c r="E11" s="65">
        <v>530</v>
      </c>
    </row>
    <row r="12" spans="1:13" x14ac:dyDescent="0.3">
      <c r="A12" s="63" t="s">
        <v>12</v>
      </c>
      <c r="B12" s="65">
        <v>389.8</v>
      </c>
      <c r="E12" s="65">
        <v>408</v>
      </c>
    </row>
    <row r="14" spans="1:13" x14ac:dyDescent="0.3">
      <c r="A14" s="66" t="s">
        <v>36</v>
      </c>
      <c r="B14" s="67">
        <v>8.2699999999999996E-2</v>
      </c>
      <c r="C14" s="94">
        <f>SQRT((B14*(1-B14))/$B$12)*TINV(0.05,$B$12)</f>
        <v>2.7427672461518868E-2</v>
      </c>
      <c r="E14" s="84">
        <v>9.6099999999999991E-2</v>
      </c>
      <c r="F14" s="69">
        <f>SQRT((E14*(1-E14))/$E$12)*TINV(0.05,$E$12)</f>
        <v>2.8683365892073539E-2</v>
      </c>
      <c r="H14" s="45">
        <f>E14-B14</f>
        <v>1.3399999999999995E-2</v>
      </c>
      <c r="I14" s="39">
        <f>(((H14)^2)^0.5)</f>
        <v>1.3399999999999995E-2</v>
      </c>
      <c r="J14" s="39">
        <f>(((((1-B14)*B14)/B$12)+(((1-E14)*E14)/E$12))^0.5)*(TINV(0.05,B$12+E$12-1))</f>
        <v>3.9626209005169666E-2</v>
      </c>
      <c r="K14" s="6" t="str">
        <f>IF(I14&gt;J14,"*"," ")</f>
        <v xml:space="preserve"> </v>
      </c>
      <c r="L14" s="41"/>
      <c r="M14" s="45">
        <f>(E14-B14)/B14</f>
        <v>0.1620314389359129</v>
      </c>
    </row>
    <row r="15" spans="1:13" x14ac:dyDescent="0.3">
      <c r="A15" s="66" t="s">
        <v>37</v>
      </c>
      <c r="B15" s="67">
        <v>0.39730000000000004</v>
      </c>
      <c r="C15" s="94">
        <f>SQRT((B15*(1-B15))/$B$12)*TINV(0.05,$B$12)</f>
        <v>4.872932339457467E-2</v>
      </c>
      <c r="E15" s="84">
        <v>0.36880000000000002</v>
      </c>
      <c r="F15" s="69">
        <f>SQRT((E15*(1-E15))/$E$12)*TINV(0.05,$E$12)</f>
        <v>4.6955576519800674E-2</v>
      </c>
      <c r="H15" s="45">
        <f>E15-B15</f>
        <v>-2.8500000000000025E-2</v>
      </c>
      <c r="I15" s="39">
        <f t="shared" ref="I15:I20" si="0">(((H15)^2)^0.5)</f>
        <v>2.8500000000000025E-2</v>
      </c>
      <c r="J15" s="39">
        <f t="shared" ref="J15:J19" si="1">(((((1-B15)*B15)/B$12)+(((1-E15)*E15)/E$12))^0.5)*(TINV(0.05,B$12+E$12-1))</f>
        <v>6.7567979255602414E-2</v>
      </c>
      <c r="K15" s="6" t="str">
        <f t="shared" ref="K15:K20" si="2">IF(I15&gt;J15,"*"," ")</f>
        <v xml:space="preserve"> </v>
      </c>
      <c r="L15" s="41"/>
      <c r="M15" s="45">
        <f t="shared" ref="M15:M20" si="3">(E15-B15)/B15</f>
        <v>-7.1734205889755903E-2</v>
      </c>
    </row>
    <row r="16" spans="1:13" x14ac:dyDescent="0.3">
      <c r="A16" s="66" t="s">
        <v>40</v>
      </c>
      <c r="B16" s="67">
        <v>0.22260000000000002</v>
      </c>
      <c r="C16" s="94">
        <f t="shared" ref="C16:C19" si="4">SQRT((B16*(1-B16))/$B$12)*TINV(0.05,$B$12)</f>
        <v>4.142527032549552E-2</v>
      </c>
      <c r="E16" s="84">
        <v>0.24239999999999998</v>
      </c>
      <c r="F16" s="69">
        <f t="shared" ref="F16:F19" si="5">SQRT((E16*(1-E16))/$E$12)*TINV(0.05,$E$12)</f>
        <v>4.1705613737318022E-2</v>
      </c>
      <c r="H16" s="45">
        <f t="shared" ref="H16:H19" si="6">E16-B16</f>
        <v>1.9799999999999957E-2</v>
      </c>
      <c r="I16" s="39">
        <f t="shared" si="0"/>
        <v>1.9799999999999957E-2</v>
      </c>
      <c r="J16" s="39">
        <f t="shared" si="1"/>
        <v>5.8693386515155127E-2</v>
      </c>
      <c r="K16" s="6" t="str">
        <f t="shared" si="2"/>
        <v xml:space="preserve"> </v>
      </c>
      <c r="L16" s="41"/>
      <c r="M16" s="45">
        <f t="shared" si="3"/>
        <v>8.8948787061994411E-2</v>
      </c>
    </row>
    <row r="17" spans="1:13" x14ac:dyDescent="0.3">
      <c r="A17" s="66" t="s">
        <v>38</v>
      </c>
      <c r="B17" s="67">
        <v>0.17649999999999999</v>
      </c>
      <c r="C17" s="94">
        <f t="shared" si="4"/>
        <v>3.7965109743784642E-2</v>
      </c>
      <c r="E17" s="84">
        <v>0.1502</v>
      </c>
      <c r="F17" s="69">
        <f t="shared" si="5"/>
        <v>3.4769749003026568E-2</v>
      </c>
      <c r="H17" s="45">
        <f t="shared" si="6"/>
        <v>-2.629999999999999E-2</v>
      </c>
      <c r="I17" s="39">
        <f t="shared" si="0"/>
        <v>2.629999999999999E-2</v>
      </c>
      <c r="J17" s="39">
        <f t="shared" si="1"/>
        <v>5.1402306515463771E-2</v>
      </c>
      <c r="K17" s="6" t="str">
        <f t="shared" si="2"/>
        <v xml:space="preserve"> </v>
      </c>
      <c r="L17" s="41"/>
      <c r="M17" s="45">
        <f t="shared" si="3"/>
        <v>-0.14900849858356935</v>
      </c>
    </row>
    <row r="18" spans="1:13" x14ac:dyDescent="0.3">
      <c r="A18" s="66" t="s">
        <v>39</v>
      </c>
      <c r="B18" s="67">
        <v>6.2300000000000001E-2</v>
      </c>
      <c r="C18" s="94">
        <f t="shared" si="4"/>
        <v>2.4068913399704624E-2</v>
      </c>
      <c r="E18" s="84">
        <v>6.0999999999999999E-2</v>
      </c>
      <c r="F18" s="69">
        <f t="shared" si="5"/>
        <v>2.3291954846742322E-2</v>
      </c>
      <c r="H18" s="45">
        <f t="shared" si="6"/>
        <v>-1.3000000000000025E-3</v>
      </c>
      <c r="I18" s="39">
        <f t="shared" si="0"/>
        <v>1.3000000000000025E-3</v>
      </c>
      <c r="J18" s="39">
        <f t="shared" si="1"/>
        <v>3.3442685105549756E-2</v>
      </c>
      <c r="K18" s="6" t="str">
        <f t="shared" si="2"/>
        <v xml:space="preserve"> </v>
      </c>
      <c r="L18" s="41"/>
      <c r="M18" s="45">
        <f t="shared" si="3"/>
        <v>-2.0866773675762479E-2</v>
      </c>
    </row>
    <row r="19" spans="1:13" x14ac:dyDescent="0.3">
      <c r="A19" s="66" t="s">
        <v>41</v>
      </c>
      <c r="B19" s="67">
        <v>9.3999999999999986E-3</v>
      </c>
      <c r="C19" s="94">
        <f t="shared" si="4"/>
        <v>9.6093407002665835E-3</v>
      </c>
      <c r="E19" s="84">
        <v>8.0000000000000002E-3</v>
      </c>
      <c r="F19" s="69">
        <f t="shared" si="5"/>
        <v>8.669799529362289E-3</v>
      </c>
      <c r="H19" s="45">
        <f t="shared" si="6"/>
        <v>-1.3999999999999985E-3</v>
      </c>
      <c r="I19" s="39">
        <f t="shared" si="0"/>
        <v>1.3999999999999985E-3</v>
      </c>
      <c r="J19" s="39">
        <f t="shared" si="1"/>
        <v>1.2922589413136747E-2</v>
      </c>
      <c r="K19" s="6" t="str">
        <f t="shared" si="2"/>
        <v xml:space="preserve"> </v>
      </c>
      <c r="L19" s="41"/>
      <c r="M19" s="45">
        <f t="shared" si="3"/>
        <v>-0.14893617021276581</v>
      </c>
    </row>
    <row r="20" spans="1:13" x14ac:dyDescent="0.3">
      <c r="A20" s="70" t="s">
        <v>16</v>
      </c>
      <c r="B20" s="71">
        <v>4.9200000000000001E-2</v>
      </c>
      <c r="C20" s="96">
        <f>SQRT((B20*(1-B20))/$B$12)*TINV(0.05,$B$12)</f>
        <v>2.1538112491280608E-2</v>
      </c>
      <c r="D20" s="73"/>
      <c r="E20" s="88">
        <v>7.3599999999999999E-2</v>
      </c>
      <c r="F20" s="74">
        <f>SQRT((E20*(1-E20))/$E$12)*TINV(0.05,$E$12)</f>
        <v>2.5412442339887237E-2</v>
      </c>
      <c r="G20" s="73"/>
      <c r="H20" s="49">
        <f>E20-B20</f>
        <v>2.4399999999999998E-2</v>
      </c>
      <c r="I20" s="50">
        <f t="shared" si="0"/>
        <v>2.4399999999999998E-2</v>
      </c>
      <c r="J20" s="50">
        <f>(((((1-B20)*B20)/B$12)+(((1-E20)*E20)/E$12))^0.5)*(TINV(0.05,B$12+E$12-1))</f>
        <v>3.3261637729314932E-2</v>
      </c>
      <c r="K20" s="7" t="str">
        <f t="shared" si="2"/>
        <v xml:space="preserve"> </v>
      </c>
      <c r="L20" s="51"/>
      <c r="M20" s="49">
        <f t="shared" si="3"/>
        <v>0.49593495934959347</v>
      </c>
    </row>
    <row r="23" spans="1:13" x14ac:dyDescent="0.3">
      <c r="A23" s="77" t="s">
        <v>52</v>
      </c>
      <c r="B23" s="78"/>
      <c r="C23" s="79"/>
      <c r="D23" s="80"/>
      <c r="E23" s="81"/>
      <c r="F23" s="82"/>
      <c r="G23" s="83"/>
      <c r="H23" s="83"/>
      <c r="I23" s="83"/>
      <c r="J23" s="83"/>
      <c r="K23" s="83"/>
      <c r="L23" s="83"/>
      <c r="M23" s="83"/>
    </row>
    <row r="24" spans="1:13" x14ac:dyDescent="0.3">
      <c r="A24" s="11"/>
      <c r="B24" s="75"/>
      <c r="C24" s="59"/>
      <c r="F24" s="56"/>
    </row>
    <row r="25" spans="1:13" x14ac:dyDescent="0.3">
      <c r="A25" s="62" t="s">
        <v>35</v>
      </c>
      <c r="B25" s="75"/>
      <c r="C25" s="59"/>
      <c r="F25" s="56"/>
    </row>
    <row r="26" spans="1:13" x14ac:dyDescent="0.3">
      <c r="A26" s="62" t="s">
        <v>596</v>
      </c>
      <c r="B26" s="75"/>
      <c r="C26" s="59"/>
      <c r="F26" s="56"/>
    </row>
    <row r="28" spans="1:13" ht="34.5" customHeight="1" x14ac:dyDescent="0.3">
      <c r="A28" s="20"/>
      <c r="B28" s="23"/>
      <c r="C28" s="22"/>
      <c r="D28" s="22"/>
      <c r="E28" s="23"/>
      <c r="F28" s="27"/>
      <c r="G28" s="24"/>
      <c r="H28" s="25" t="s">
        <v>6</v>
      </c>
      <c r="I28" s="26" t="s">
        <v>19</v>
      </c>
      <c r="J28" s="26" t="s">
        <v>20</v>
      </c>
      <c r="K28" s="25" t="s">
        <v>7</v>
      </c>
      <c r="L28" s="25"/>
      <c r="M28" s="5" t="s">
        <v>8</v>
      </c>
    </row>
    <row r="29" spans="1:13" ht="42" customHeight="1" x14ac:dyDescent="0.3">
      <c r="A29" s="30"/>
      <c r="B29" s="31" t="s">
        <v>62</v>
      </c>
      <c r="C29" s="32" t="s">
        <v>9</v>
      </c>
      <c r="D29" s="32"/>
      <c r="E29" s="31" t="s">
        <v>63</v>
      </c>
      <c r="F29" s="35" t="s">
        <v>9</v>
      </c>
      <c r="G29" s="33"/>
      <c r="H29" s="33" t="s">
        <v>10</v>
      </c>
      <c r="I29" s="34"/>
      <c r="J29" s="34"/>
      <c r="K29" s="33" t="s">
        <v>10</v>
      </c>
      <c r="L29" s="33"/>
      <c r="M29" s="33" t="s">
        <v>10</v>
      </c>
    </row>
    <row r="30" spans="1:13" x14ac:dyDescent="0.3">
      <c r="A30" s="63" t="s">
        <v>11</v>
      </c>
      <c r="B30" s="65">
        <v>183</v>
      </c>
      <c r="E30" s="65">
        <v>193</v>
      </c>
    </row>
    <row r="31" spans="1:13" x14ac:dyDescent="0.3">
      <c r="A31" s="63" t="s">
        <v>12</v>
      </c>
      <c r="B31" s="65">
        <v>171.4</v>
      </c>
      <c r="E31" s="65">
        <v>183.5</v>
      </c>
    </row>
    <row r="33" spans="1:13" x14ac:dyDescent="0.3">
      <c r="A33" s="70" t="s">
        <v>597</v>
      </c>
      <c r="B33" s="71">
        <v>0.16539999999999999</v>
      </c>
      <c r="C33" s="96">
        <f t="shared" ref="C33" si="7">SQRT((B33*(1-B33))/$B$31)*TINV(0.05,$B$31)</f>
        <v>5.6018845160170382E-2</v>
      </c>
      <c r="D33" s="73"/>
      <c r="E33" s="88">
        <v>0.15029999999999999</v>
      </c>
      <c r="F33" s="74">
        <f t="shared" ref="F33" si="8">SQRT((E33*(1-E33))/$E$31)*TINV(0.05,$E$31)</f>
        <v>5.2050388226475348E-2</v>
      </c>
      <c r="G33" s="73"/>
      <c r="H33" s="49">
        <f>E33-B33</f>
        <v>-1.5100000000000002E-2</v>
      </c>
      <c r="I33" s="50">
        <f t="shared" ref="I33" si="9">(((H33)^2)^0.5)</f>
        <v>1.5100000000000002E-2</v>
      </c>
      <c r="J33" s="50">
        <f t="shared" ref="J33" si="10">(((((1-B33)*B33)/B$12)+(((1-E33)*E33)/E$12))^0.5)*(TINV(0.05,B$12+E$12-1))</f>
        <v>5.0701565977660963E-2</v>
      </c>
      <c r="K33" s="7" t="str">
        <f t="shared" ref="K33" si="11">IF(I33&gt;J33,"*"," ")</f>
        <v xml:space="preserve"> </v>
      </c>
      <c r="L33" s="51"/>
      <c r="M33" s="49">
        <f t="shared" ref="M33" si="12">(E33-B33)/B33</f>
        <v>-9.1293833131801713E-2</v>
      </c>
    </row>
    <row r="35" spans="1:13" x14ac:dyDescent="0.3">
      <c r="A35" s="62" t="s">
        <v>35</v>
      </c>
      <c r="B35" s="75"/>
      <c r="C35" s="59"/>
      <c r="F35" s="56"/>
    </row>
    <row r="36" spans="1:13" x14ac:dyDescent="0.3">
      <c r="A36" s="62" t="s">
        <v>598</v>
      </c>
      <c r="B36" s="75"/>
      <c r="C36" s="59"/>
      <c r="F36" s="56"/>
    </row>
    <row r="38" spans="1:13" ht="39" customHeight="1" x14ac:dyDescent="0.3">
      <c r="A38" s="20"/>
      <c r="B38" s="23"/>
      <c r="C38" s="22"/>
      <c r="D38" s="22"/>
      <c r="E38" s="23"/>
      <c r="F38" s="27"/>
      <c r="G38" s="24"/>
      <c r="H38" s="25" t="s">
        <v>6</v>
      </c>
      <c r="I38" s="26" t="s">
        <v>19</v>
      </c>
      <c r="J38" s="26" t="s">
        <v>20</v>
      </c>
      <c r="K38" s="25" t="s">
        <v>7</v>
      </c>
      <c r="L38" s="25"/>
      <c r="M38" s="5" t="s">
        <v>8</v>
      </c>
    </row>
    <row r="39" spans="1:13" ht="42.75" customHeight="1" x14ac:dyDescent="0.3">
      <c r="A39" s="30"/>
      <c r="B39" s="31" t="s">
        <v>62</v>
      </c>
      <c r="C39" s="32" t="s">
        <v>9</v>
      </c>
      <c r="D39" s="32"/>
      <c r="E39" s="31" t="s">
        <v>63</v>
      </c>
      <c r="F39" s="35" t="s">
        <v>9</v>
      </c>
      <c r="G39" s="33"/>
      <c r="H39" s="33" t="s">
        <v>10</v>
      </c>
      <c r="I39" s="34"/>
      <c r="J39" s="34"/>
      <c r="K39" s="33" t="s">
        <v>10</v>
      </c>
      <c r="L39" s="33"/>
      <c r="M39" s="33" t="s">
        <v>10</v>
      </c>
    </row>
    <row r="40" spans="1:13" x14ac:dyDescent="0.3">
      <c r="A40" s="63" t="s">
        <v>11</v>
      </c>
      <c r="B40" s="65">
        <v>110</v>
      </c>
      <c r="E40" s="65">
        <v>119</v>
      </c>
    </row>
    <row r="41" spans="1:13" x14ac:dyDescent="0.3">
      <c r="A41" s="63" t="s">
        <v>12</v>
      </c>
      <c r="B41" s="65">
        <v>107.1</v>
      </c>
      <c r="E41" s="65">
        <v>115.8</v>
      </c>
    </row>
    <row r="43" spans="1:13" x14ac:dyDescent="0.3">
      <c r="A43" s="70" t="s">
        <v>597</v>
      </c>
      <c r="B43" s="71">
        <v>0.27450000000000002</v>
      </c>
      <c r="C43" s="96">
        <f t="shared" ref="C43" si="13">SQRT((B43*(1-B43))/$B$41)*TINV(0.05,$B$41)</f>
        <v>8.5483597978811679E-2</v>
      </c>
      <c r="D43" s="73"/>
      <c r="E43" s="88">
        <v>0.28799999999999998</v>
      </c>
      <c r="F43" s="74">
        <f t="shared" ref="F43" si="14">SQRT((E43*(1-E43))/$E$41)*TINV(0.05,$E$41)</f>
        <v>8.3353577009389196E-2</v>
      </c>
      <c r="G43" s="73"/>
      <c r="H43" s="49">
        <f>E43-B43</f>
        <v>1.3499999999999956E-2</v>
      </c>
      <c r="I43" s="50">
        <f t="shared" ref="I43" si="15">(((H43)^2)^0.5)</f>
        <v>1.3499999999999956E-2</v>
      </c>
      <c r="J43" s="50">
        <f t="shared" ref="J43" si="16">(((((1-B43)*B43)/B$12)+(((1-E43)*E43)/E$12))^0.5)*(TINV(0.05,B$12+E$12-1))</f>
        <v>6.2491192668690167E-2</v>
      </c>
      <c r="K43" s="7" t="str">
        <f t="shared" ref="K43" si="17">IF(I43&gt;J43,"*"," ")</f>
        <v xml:space="preserve"> </v>
      </c>
      <c r="L43" s="51"/>
      <c r="M43" s="49">
        <f t="shared" ref="M43" si="18">(E43-B43)/B43</f>
        <v>4.9180327868852299E-2</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75" zoomScaleNormal="75" workbookViewId="0"/>
  </sheetViews>
  <sheetFormatPr defaultColWidth="9.109375" defaultRowHeight="14.4" x14ac:dyDescent="0.3"/>
  <cols>
    <col min="1" max="1" width="90.5546875" style="16" customWidth="1"/>
    <col min="2" max="2" width="9.109375" style="58"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6.4414062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101"/>
      <c r="I1" s="57" t="s">
        <v>21</v>
      </c>
      <c r="J1" s="57" t="s">
        <v>21</v>
      </c>
    </row>
    <row r="2" spans="1:13" ht="18" x14ac:dyDescent="0.3">
      <c r="A2" s="52" t="s">
        <v>61</v>
      </c>
    </row>
    <row r="3" spans="1:13" ht="18.75" x14ac:dyDescent="0.25">
      <c r="A3" s="60" t="s">
        <v>370</v>
      </c>
    </row>
    <row r="4" spans="1:13" ht="18.75" x14ac:dyDescent="0.25">
      <c r="A4" s="61" t="s">
        <v>371</v>
      </c>
    </row>
    <row r="6" spans="1:13" ht="15" x14ac:dyDescent="0.25">
      <c r="A6" s="62" t="s">
        <v>372</v>
      </c>
    </row>
    <row r="7" spans="1:13" ht="15" x14ac:dyDescent="0.25">
      <c r="A7" s="62" t="s">
        <v>373</v>
      </c>
    </row>
    <row r="8" spans="1:13" ht="15" x14ac:dyDescent="0.25">
      <c r="A8" s="62"/>
    </row>
    <row r="9" spans="1:13" ht="39" customHeight="1" x14ac:dyDescent="0.25">
      <c r="A9" s="20"/>
      <c r="B9" s="23"/>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5" t="s">
        <v>59</v>
      </c>
      <c r="E11" s="65">
        <v>693</v>
      </c>
    </row>
    <row r="12" spans="1:13" x14ac:dyDescent="0.3">
      <c r="A12" s="63" t="s">
        <v>12</v>
      </c>
      <c r="B12" s="121" t="s">
        <v>59</v>
      </c>
      <c r="E12" s="65">
        <v>558</v>
      </c>
    </row>
    <row r="14" spans="1:13" x14ac:dyDescent="0.3">
      <c r="A14" s="66" t="s">
        <v>374</v>
      </c>
      <c r="B14" s="121" t="s">
        <v>59</v>
      </c>
      <c r="C14" s="125" t="s">
        <v>59</v>
      </c>
      <c r="E14" s="116">
        <v>0.12839999999999999</v>
      </c>
      <c r="F14" s="69">
        <f t="shared" ref="F14:F16" si="0">SQRT((E14*(1-E14))/$E$12)*TINV(0.05,$E$12)</f>
        <v>2.7817310300426654E-2</v>
      </c>
      <c r="G14" s="118"/>
      <c r="H14" s="42" t="s">
        <v>59</v>
      </c>
      <c r="I14" s="43" t="e">
        <f t="shared" ref="I14:I16" si="1">(((H14)^2)^0.5)</f>
        <v>#VALUE!</v>
      </c>
      <c r="J14" s="43" t="e">
        <f t="shared" ref="J14:J16" si="2">(((((1-B14)*B14)/B$12)+(((1-E14)*E14)/E$12))^0.5)*(TINV(0.05,B$12+E$12-1))</f>
        <v>#VALUE!</v>
      </c>
      <c r="K14" s="122" t="s">
        <v>59</v>
      </c>
      <c r="L14" s="44"/>
      <c r="M14" s="42" t="s">
        <v>59</v>
      </c>
    </row>
    <row r="15" spans="1:13" x14ac:dyDescent="0.3">
      <c r="A15" s="66" t="s">
        <v>375</v>
      </c>
      <c r="B15" s="121" t="s">
        <v>59</v>
      </c>
      <c r="C15" s="125" t="s">
        <v>59</v>
      </c>
      <c r="E15" s="116">
        <v>0.86349999999999993</v>
      </c>
      <c r="F15" s="69">
        <f t="shared" si="0"/>
        <v>2.8547725296122092E-2</v>
      </c>
      <c r="G15" s="118"/>
      <c r="H15" s="42" t="s">
        <v>59</v>
      </c>
      <c r="I15" s="43" t="e">
        <f t="shared" si="1"/>
        <v>#VALUE!</v>
      </c>
      <c r="J15" s="43" t="e">
        <f t="shared" si="2"/>
        <v>#VALUE!</v>
      </c>
      <c r="K15" s="122" t="s">
        <v>59</v>
      </c>
      <c r="L15" s="44"/>
      <c r="M15" s="42" t="s">
        <v>59</v>
      </c>
    </row>
    <row r="16" spans="1:13" x14ac:dyDescent="0.3">
      <c r="A16" s="70" t="s">
        <v>78</v>
      </c>
      <c r="B16" s="103" t="s">
        <v>59</v>
      </c>
      <c r="C16" s="96" t="s">
        <v>59</v>
      </c>
      <c r="D16" s="73"/>
      <c r="E16" s="71">
        <v>8.199999999999999E-3</v>
      </c>
      <c r="F16" s="74">
        <f t="shared" si="0"/>
        <v>7.4988210630502561E-3</v>
      </c>
      <c r="G16" s="73"/>
      <c r="H16" s="123" t="s">
        <v>59</v>
      </c>
      <c r="I16" s="50" t="e">
        <f t="shared" si="1"/>
        <v>#VALUE!</v>
      </c>
      <c r="J16" s="50" t="e">
        <f t="shared" si="2"/>
        <v>#VALUE!</v>
      </c>
      <c r="K16" s="124" t="s">
        <v>59</v>
      </c>
      <c r="L16" s="51"/>
      <c r="M16" s="123" t="s">
        <v>59</v>
      </c>
    </row>
    <row r="18" spans="1:13" x14ac:dyDescent="0.3">
      <c r="A18" s="77" t="s">
        <v>48</v>
      </c>
      <c r="B18" s="78"/>
      <c r="C18" s="98"/>
      <c r="D18" s="80"/>
      <c r="E18" s="81"/>
      <c r="F18" s="105"/>
      <c r="G18" s="83"/>
      <c r="H18" s="83"/>
      <c r="I18" s="83"/>
      <c r="J18" s="83"/>
      <c r="K18" s="83"/>
      <c r="L18" s="83"/>
      <c r="M18" s="83"/>
    </row>
    <row r="19" spans="1:13" s="55" customFormat="1" x14ac:dyDescent="0.3">
      <c r="A19" s="106"/>
      <c r="B19" s="107"/>
      <c r="C19" s="108"/>
      <c r="D19" s="109"/>
      <c r="E19" s="110"/>
      <c r="F19" s="111"/>
      <c r="G19" s="112"/>
      <c r="H19" s="112"/>
      <c r="I19" s="112"/>
      <c r="J19" s="112"/>
      <c r="K19" s="112"/>
      <c r="L19" s="112"/>
      <c r="M19" s="112"/>
    </row>
    <row r="20" spans="1:13" x14ac:dyDescent="0.3">
      <c r="A20" s="62" t="s">
        <v>372</v>
      </c>
      <c r="B20" s="113"/>
    </row>
    <row r="21" spans="1:13" ht="30.75" customHeight="1" x14ac:dyDescent="0.3">
      <c r="A21" s="62" t="s">
        <v>541</v>
      </c>
      <c r="B21" s="75"/>
    </row>
    <row r="22" spans="1:13" x14ac:dyDescent="0.3">
      <c r="A22" s="62"/>
      <c r="B22" s="75"/>
    </row>
    <row r="23" spans="1:13" ht="36" x14ac:dyDescent="0.3">
      <c r="A23" s="20"/>
      <c r="B23" s="21"/>
      <c r="C23" s="22"/>
      <c r="D23" s="22"/>
      <c r="E23" s="23"/>
      <c r="F23" s="27"/>
      <c r="G23" s="24"/>
      <c r="H23" s="25" t="s">
        <v>6</v>
      </c>
      <c r="I23" s="26" t="s">
        <v>19</v>
      </c>
      <c r="J23" s="26" t="s">
        <v>20</v>
      </c>
      <c r="K23" s="25" t="s">
        <v>7</v>
      </c>
      <c r="L23" s="25"/>
      <c r="M23" s="5" t="s">
        <v>8</v>
      </c>
    </row>
    <row r="24" spans="1:13" ht="40.5" customHeight="1" x14ac:dyDescent="0.3">
      <c r="A24" s="30"/>
      <c r="B24" s="31" t="s">
        <v>62</v>
      </c>
      <c r="C24" s="32" t="s">
        <v>9</v>
      </c>
      <c r="D24" s="32"/>
      <c r="E24" s="31" t="s">
        <v>63</v>
      </c>
      <c r="F24" s="35" t="s">
        <v>9</v>
      </c>
      <c r="G24" s="33"/>
      <c r="H24" s="33" t="s">
        <v>10</v>
      </c>
      <c r="I24" s="34"/>
      <c r="J24" s="34"/>
      <c r="K24" s="33" t="s">
        <v>10</v>
      </c>
      <c r="L24" s="33"/>
      <c r="M24" s="33" t="s">
        <v>10</v>
      </c>
    </row>
    <row r="25" spans="1:13" x14ac:dyDescent="0.3">
      <c r="A25" s="63" t="s">
        <v>11</v>
      </c>
      <c r="B25" s="65" t="s">
        <v>59</v>
      </c>
      <c r="C25" s="59"/>
      <c r="E25" s="65">
        <v>344</v>
      </c>
    </row>
    <row r="26" spans="1:13" x14ac:dyDescent="0.3">
      <c r="A26" s="63" t="s">
        <v>12</v>
      </c>
      <c r="B26" s="121" t="s">
        <v>59</v>
      </c>
      <c r="C26" s="59"/>
      <c r="E26" s="65">
        <v>266.5</v>
      </c>
    </row>
    <row r="28" spans="1:13" x14ac:dyDescent="0.3">
      <c r="A28" s="66" t="s">
        <v>374</v>
      </c>
      <c r="B28" s="121" t="s">
        <v>59</v>
      </c>
      <c r="C28" s="125" t="s">
        <v>59</v>
      </c>
      <c r="E28" s="114">
        <v>0.13769999999999999</v>
      </c>
      <c r="F28" s="69">
        <f t="shared" ref="F28:F29" si="3">SQRT((E28*(1-E28))/$E$26)*TINV(0.05,$E$26)</f>
        <v>4.1560057489838792E-2</v>
      </c>
      <c r="H28" s="42" t="s">
        <v>59</v>
      </c>
      <c r="I28" s="43" t="e">
        <f t="shared" ref="I28:I30" si="4">(((H28)^2)^0.5)</f>
        <v>#VALUE!</v>
      </c>
      <c r="J28" s="43" t="e">
        <f t="shared" ref="J28:J30" si="5">(((((1-B28)*B28)/B$12)+(((1-E28)*E28)/E$12))^0.5)*(TINV(0.05,B$12+E$12-1))</f>
        <v>#VALUE!</v>
      </c>
      <c r="K28" s="122" t="s">
        <v>59</v>
      </c>
      <c r="L28" s="44"/>
      <c r="M28" s="42" t="s">
        <v>59</v>
      </c>
    </row>
    <row r="29" spans="1:13" x14ac:dyDescent="0.3">
      <c r="A29" s="66" t="s">
        <v>375</v>
      </c>
      <c r="B29" s="121" t="s">
        <v>59</v>
      </c>
      <c r="C29" s="125" t="s">
        <v>59</v>
      </c>
      <c r="E29" s="114">
        <v>0.85540000000000005</v>
      </c>
      <c r="F29" s="69">
        <f t="shared" si="3"/>
        <v>4.2417859171904514E-2</v>
      </c>
      <c r="H29" s="42" t="s">
        <v>59</v>
      </c>
      <c r="I29" s="43" t="e">
        <f t="shared" si="4"/>
        <v>#VALUE!</v>
      </c>
      <c r="J29" s="43" t="e">
        <f t="shared" si="5"/>
        <v>#VALUE!</v>
      </c>
      <c r="K29" s="122" t="s">
        <v>59</v>
      </c>
      <c r="L29" s="44"/>
      <c r="M29" s="42" t="s">
        <v>59</v>
      </c>
    </row>
    <row r="30" spans="1:13" x14ac:dyDescent="0.3">
      <c r="A30" s="70" t="s">
        <v>78</v>
      </c>
      <c r="B30" s="103" t="s">
        <v>59</v>
      </c>
      <c r="C30" s="96" t="s">
        <v>59</v>
      </c>
      <c r="D30" s="73"/>
      <c r="E30" s="88">
        <v>6.8000000000000005E-3</v>
      </c>
      <c r="F30" s="74">
        <f>SQRT((E30*(1-E30))/$E$26)*TINV(0.05,$E$26)</f>
        <v>9.9118058878915859E-3</v>
      </c>
      <c r="G30" s="73"/>
      <c r="H30" s="123" t="s">
        <v>59</v>
      </c>
      <c r="I30" s="50" t="e">
        <f t="shared" si="4"/>
        <v>#VALUE!</v>
      </c>
      <c r="J30" s="50" t="e">
        <f t="shared" si="5"/>
        <v>#VALUE!</v>
      </c>
      <c r="K30" s="124" t="s">
        <v>59</v>
      </c>
      <c r="L30" s="51"/>
      <c r="M30" s="123" t="s">
        <v>59</v>
      </c>
    </row>
    <row r="31" spans="1:13" x14ac:dyDescent="0.3">
      <c r="A31" s="115"/>
      <c r="B31" s="116"/>
      <c r="C31" s="117"/>
      <c r="D31" s="118"/>
      <c r="E31" s="114"/>
      <c r="F31" s="69"/>
      <c r="G31" s="118"/>
      <c r="H31" s="46"/>
      <c r="I31" s="43"/>
      <c r="J31" s="43"/>
      <c r="K31" s="6"/>
      <c r="L31" s="44"/>
      <c r="M31" s="46"/>
    </row>
    <row r="32" spans="1:13" x14ac:dyDescent="0.3">
      <c r="A32" s="62" t="s">
        <v>372</v>
      </c>
      <c r="B32" s="116"/>
      <c r="C32" s="117"/>
      <c r="D32" s="118"/>
      <c r="E32" s="114"/>
      <c r="F32" s="69"/>
      <c r="G32" s="118"/>
      <c r="H32" s="46"/>
      <c r="I32" s="43"/>
      <c r="J32" s="43"/>
      <c r="K32" s="6"/>
      <c r="L32" s="44"/>
      <c r="M32" s="46"/>
    </row>
    <row r="33" spans="1:13" ht="27.6" x14ac:dyDescent="0.3">
      <c r="A33" s="62" t="s">
        <v>542</v>
      </c>
      <c r="B33" s="75"/>
    </row>
    <row r="34" spans="1:13" x14ac:dyDescent="0.3">
      <c r="A34" s="62"/>
      <c r="B34" s="75"/>
    </row>
    <row r="35" spans="1:13" ht="36" x14ac:dyDescent="0.3">
      <c r="A35" s="20"/>
      <c r="B35" s="21"/>
      <c r="C35" s="22"/>
      <c r="D35" s="22"/>
      <c r="E35" s="23"/>
      <c r="F35" s="27"/>
      <c r="G35" s="24"/>
      <c r="H35" s="25" t="s">
        <v>6</v>
      </c>
      <c r="I35" s="26" t="s">
        <v>19</v>
      </c>
      <c r="J35" s="26" t="s">
        <v>20</v>
      </c>
      <c r="K35" s="25" t="s">
        <v>7</v>
      </c>
      <c r="L35" s="25"/>
      <c r="M35" s="5" t="s">
        <v>8</v>
      </c>
    </row>
    <row r="36" spans="1:13" ht="43.5" customHeight="1" x14ac:dyDescent="0.3">
      <c r="A36" s="30"/>
      <c r="B36" s="31" t="s">
        <v>62</v>
      </c>
      <c r="C36" s="32" t="s">
        <v>9</v>
      </c>
      <c r="D36" s="32"/>
      <c r="E36" s="31" t="s">
        <v>63</v>
      </c>
      <c r="F36" s="35" t="s">
        <v>9</v>
      </c>
      <c r="G36" s="33"/>
      <c r="H36" s="33" t="s">
        <v>10</v>
      </c>
      <c r="I36" s="34"/>
      <c r="J36" s="34"/>
      <c r="K36" s="33" t="s">
        <v>10</v>
      </c>
      <c r="L36" s="33"/>
      <c r="M36" s="33" t="s">
        <v>10</v>
      </c>
    </row>
    <row r="37" spans="1:13" x14ac:dyDescent="0.3">
      <c r="A37" s="63" t="s">
        <v>11</v>
      </c>
      <c r="B37" s="65" t="s">
        <v>59</v>
      </c>
      <c r="C37" s="59"/>
      <c r="E37" s="65">
        <v>68</v>
      </c>
    </row>
    <row r="38" spans="1:13" x14ac:dyDescent="0.3">
      <c r="A38" s="63" t="s">
        <v>12</v>
      </c>
      <c r="B38" s="121" t="s">
        <v>59</v>
      </c>
      <c r="C38" s="59"/>
      <c r="E38" s="65">
        <v>56.1</v>
      </c>
    </row>
    <row r="40" spans="1:13" x14ac:dyDescent="0.3">
      <c r="A40" s="66" t="s">
        <v>374</v>
      </c>
      <c r="B40" s="121" t="s">
        <v>59</v>
      </c>
      <c r="C40" s="125" t="s">
        <v>59</v>
      </c>
      <c r="E40" s="114">
        <v>0.1268</v>
      </c>
      <c r="F40" s="69">
        <f t="shared" ref="F40:F41" si="6">SQRT((E40*(1-E40))/$E$38)*TINV(0.05,$E$38)</f>
        <v>8.8995531062726355E-2</v>
      </c>
      <c r="H40" s="42" t="s">
        <v>59</v>
      </c>
      <c r="I40" s="43" t="e">
        <f t="shared" ref="I40:I42" si="7">(((H40)^2)^0.5)</f>
        <v>#VALUE!</v>
      </c>
      <c r="J40" s="43" t="e">
        <f t="shared" ref="J40:J42" si="8">(((((1-B40)*B40)/B$12)+(((1-E40)*E40)/E$12))^0.5)*(TINV(0.05,B$12+E$12-1))</f>
        <v>#VALUE!</v>
      </c>
      <c r="K40" s="122" t="s">
        <v>59</v>
      </c>
      <c r="L40" s="44"/>
      <c r="M40" s="42" t="s">
        <v>59</v>
      </c>
    </row>
    <row r="41" spans="1:13" x14ac:dyDescent="0.3">
      <c r="A41" s="66" t="s">
        <v>375</v>
      </c>
      <c r="B41" s="121" t="s">
        <v>59</v>
      </c>
      <c r="C41" s="125" t="s">
        <v>59</v>
      </c>
      <c r="E41" s="114">
        <v>0.87319999999999998</v>
      </c>
      <c r="F41" s="69">
        <f t="shared" si="6"/>
        <v>8.8995531062726368E-2</v>
      </c>
      <c r="H41" s="42" t="s">
        <v>59</v>
      </c>
      <c r="I41" s="43" t="e">
        <f t="shared" si="7"/>
        <v>#VALUE!</v>
      </c>
      <c r="J41" s="43" t="e">
        <f t="shared" si="8"/>
        <v>#VALUE!</v>
      </c>
      <c r="K41" s="122" t="s">
        <v>59</v>
      </c>
      <c r="L41" s="44"/>
      <c r="M41" s="42" t="s">
        <v>59</v>
      </c>
    </row>
    <row r="42" spans="1:13" x14ac:dyDescent="0.3">
      <c r="A42" s="70" t="s">
        <v>78</v>
      </c>
      <c r="B42" s="103" t="s">
        <v>59</v>
      </c>
      <c r="C42" s="96" t="s">
        <v>59</v>
      </c>
      <c r="D42" s="73"/>
      <c r="E42" s="88">
        <v>0</v>
      </c>
      <c r="F42" s="74">
        <f>SQRT((E42*(1-E42))/$E$38)*TINV(0.05,$E$38)</f>
        <v>0</v>
      </c>
      <c r="G42" s="73"/>
      <c r="H42" s="123" t="s">
        <v>59</v>
      </c>
      <c r="I42" s="50" t="e">
        <f t="shared" si="7"/>
        <v>#VALUE!</v>
      </c>
      <c r="J42" s="50" t="e">
        <f t="shared" si="8"/>
        <v>#VALUE!</v>
      </c>
      <c r="K42" s="124" t="s">
        <v>59</v>
      </c>
      <c r="L42" s="51"/>
      <c r="M42" s="123" t="s">
        <v>59</v>
      </c>
    </row>
    <row r="43" spans="1:13" x14ac:dyDescent="0.3">
      <c r="A43" s="115"/>
      <c r="B43" s="116"/>
      <c r="C43" s="117"/>
      <c r="D43" s="118"/>
      <c r="E43" s="114"/>
      <c r="F43" s="69"/>
      <c r="G43" s="118"/>
      <c r="H43" s="46"/>
      <c r="I43" s="43"/>
      <c r="J43" s="43"/>
      <c r="K43" s="6"/>
      <c r="L43" s="44"/>
      <c r="M43" s="46"/>
    </row>
    <row r="44" spans="1:13" x14ac:dyDescent="0.3">
      <c r="A44" s="62" t="s">
        <v>372</v>
      </c>
      <c r="B44" s="75"/>
    </row>
    <row r="45" spans="1:13" ht="27.6" x14ac:dyDescent="0.3">
      <c r="A45" s="62" t="s">
        <v>543</v>
      </c>
      <c r="B45" s="75"/>
    </row>
    <row r="46" spans="1:13" x14ac:dyDescent="0.3">
      <c r="A46" s="62"/>
      <c r="B46" s="75"/>
    </row>
    <row r="47" spans="1:13" ht="36" x14ac:dyDescent="0.3">
      <c r="A47" s="20"/>
      <c r="B47" s="21"/>
      <c r="C47" s="22"/>
      <c r="D47" s="22"/>
      <c r="E47" s="23"/>
      <c r="F47" s="27"/>
      <c r="G47" s="24"/>
      <c r="H47" s="25" t="s">
        <v>6</v>
      </c>
      <c r="I47" s="26" t="s">
        <v>19</v>
      </c>
      <c r="J47" s="26" t="s">
        <v>20</v>
      </c>
      <c r="K47" s="25" t="s">
        <v>7</v>
      </c>
      <c r="L47" s="25"/>
      <c r="M47" s="5" t="s">
        <v>8</v>
      </c>
    </row>
    <row r="48" spans="1:13" ht="42.75" customHeight="1" x14ac:dyDescent="0.3">
      <c r="A48" s="30"/>
      <c r="B48" s="31" t="s">
        <v>62</v>
      </c>
      <c r="C48" s="32" t="s">
        <v>9</v>
      </c>
      <c r="D48" s="32"/>
      <c r="E48" s="31" t="s">
        <v>63</v>
      </c>
      <c r="F48" s="35" t="s">
        <v>9</v>
      </c>
      <c r="G48" s="33"/>
      <c r="H48" s="33" t="s">
        <v>10</v>
      </c>
      <c r="I48" s="34"/>
      <c r="J48" s="34"/>
      <c r="K48" s="33" t="s">
        <v>10</v>
      </c>
      <c r="L48" s="33"/>
      <c r="M48" s="33" t="s">
        <v>10</v>
      </c>
    </row>
    <row r="49" spans="1:13" x14ac:dyDescent="0.3">
      <c r="A49" s="63" t="s">
        <v>11</v>
      </c>
      <c r="B49" s="65" t="s">
        <v>59</v>
      </c>
      <c r="C49" s="59"/>
      <c r="E49" s="65">
        <v>256</v>
      </c>
    </row>
    <row r="50" spans="1:13" x14ac:dyDescent="0.3">
      <c r="A50" s="63" t="s">
        <v>12</v>
      </c>
      <c r="B50" s="121" t="s">
        <v>59</v>
      </c>
      <c r="C50" s="59"/>
      <c r="E50" s="65">
        <v>214.5</v>
      </c>
    </row>
    <row r="52" spans="1:13" x14ac:dyDescent="0.3">
      <c r="A52" s="66" t="s">
        <v>374</v>
      </c>
      <c r="B52" s="121" t="s">
        <v>59</v>
      </c>
      <c r="C52" s="125" t="s">
        <v>59</v>
      </c>
      <c r="E52" s="114">
        <v>0.12189999999999999</v>
      </c>
      <c r="F52" s="69">
        <f t="shared" ref="F52:F53" si="9">SQRT((E52*(1-E52))/$E$50)*TINV(0.05,$E$50)</f>
        <v>4.4032295976455728E-2</v>
      </c>
      <c r="H52" s="42" t="s">
        <v>59</v>
      </c>
      <c r="I52" s="43" t="e">
        <f t="shared" ref="I52:I54" si="10">(((H52)^2)^0.5)</f>
        <v>#VALUE!</v>
      </c>
      <c r="J52" s="43" t="e">
        <f t="shared" ref="J52:J54" si="11">(((((1-B52)*B52)/B$12)+(((1-E52)*E52)/E$12))^0.5)*(TINV(0.05,B$12+E$12-1))</f>
        <v>#VALUE!</v>
      </c>
      <c r="K52" s="122" t="s">
        <v>59</v>
      </c>
      <c r="L52" s="44"/>
      <c r="M52" s="42" t="s">
        <v>59</v>
      </c>
    </row>
    <row r="53" spans="1:13" x14ac:dyDescent="0.3">
      <c r="A53" s="66" t="s">
        <v>375</v>
      </c>
      <c r="B53" s="121" t="s">
        <v>59</v>
      </c>
      <c r="C53" s="125" t="s">
        <v>59</v>
      </c>
      <c r="E53" s="114">
        <v>0.86569999999999991</v>
      </c>
      <c r="F53" s="69">
        <f t="shared" si="9"/>
        <v>4.5890121249774228E-2</v>
      </c>
      <c r="H53" s="42" t="s">
        <v>59</v>
      </c>
      <c r="I53" s="43" t="e">
        <f t="shared" si="10"/>
        <v>#VALUE!</v>
      </c>
      <c r="J53" s="43" t="e">
        <f t="shared" si="11"/>
        <v>#VALUE!</v>
      </c>
      <c r="K53" s="122" t="s">
        <v>59</v>
      </c>
      <c r="L53" s="44"/>
      <c r="M53" s="42" t="s">
        <v>59</v>
      </c>
    </row>
    <row r="54" spans="1:13" x14ac:dyDescent="0.3">
      <c r="A54" s="70" t="s">
        <v>78</v>
      </c>
      <c r="B54" s="103" t="s">
        <v>59</v>
      </c>
      <c r="C54" s="96" t="s">
        <v>59</v>
      </c>
      <c r="D54" s="73"/>
      <c r="E54" s="88">
        <v>1.24E-2</v>
      </c>
      <c r="F54" s="74">
        <f>SQRT((E54*(1-E54))/$E$50)*TINV(0.05,$E$50)</f>
        <v>1.489357213821362E-2</v>
      </c>
      <c r="G54" s="73"/>
      <c r="H54" s="123" t="s">
        <v>59</v>
      </c>
      <c r="I54" s="50" t="e">
        <f t="shared" si="10"/>
        <v>#VALUE!</v>
      </c>
      <c r="J54" s="50" t="e">
        <f t="shared" si="11"/>
        <v>#VALUE!</v>
      </c>
      <c r="K54" s="124" t="s">
        <v>59</v>
      </c>
      <c r="L54" s="51"/>
      <c r="M54" s="123" t="s">
        <v>59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zoomScale="75" zoomScaleNormal="75" workbookViewId="0"/>
  </sheetViews>
  <sheetFormatPr defaultColWidth="9.109375" defaultRowHeight="14.4" x14ac:dyDescent="0.3"/>
  <cols>
    <col min="1" max="1" width="90.5546875" style="16" customWidth="1"/>
    <col min="2" max="2" width="9.109375" style="58"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6.4414062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101"/>
      <c r="I1" s="57" t="s">
        <v>21</v>
      </c>
      <c r="J1" s="57" t="s">
        <v>21</v>
      </c>
    </row>
    <row r="2" spans="1:13" ht="18" x14ac:dyDescent="0.3">
      <c r="A2" s="52" t="s">
        <v>61</v>
      </c>
    </row>
    <row r="3" spans="1:13" ht="18.75" x14ac:dyDescent="0.25">
      <c r="A3" s="60" t="s">
        <v>376</v>
      </c>
    </row>
    <row r="4" spans="1:13" ht="18.75" x14ac:dyDescent="0.25">
      <c r="A4" s="61" t="s">
        <v>377</v>
      </c>
    </row>
    <row r="6" spans="1:13" ht="15" x14ac:dyDescent="0.25">
      <c r="A6" s="62" t="s">
        <v>378</v>
      </c>
    </row>
    <row r="7" spans="1:13" ht="15" x14ac:dyDescent="0.25">
      <c r="A7" s="62" t="s">
        <v>379</v>
      </c>
    </row>
    <row r="8" spans="1:13" ht="15" x14ac:dyDescent="0.25">
      <c r="A8" s="62"/>
    </row>
    <row r="9" spans="1:13" ht="39" customHeight="1" x14ac:dyDescent="0.25">
      <c r="A9" s="20"/>
      <c r="B9" s="23"/>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5" t="s">
        <v>59</v>
      </c>
      <c r="E11" s="65">
        <v>922</v>
      </c>
    </row>
    <row r="12" spans="1:13" x14ac:dyDescent="0.3">
      <c r="A12" s="63" t="s">
        <v>12</v>
      </c>
      <c r="B12" s="121" t="s">
        <v>59</v>
      </c>
      <c r="E12" s="65">
        <v>738.3</v>
      </c>
    </row>
    <row r="14" spans="1:13" x14ac:dyDescent="0.3">
      <c r="A14" s="66" t="s">
        <v>54</v>
      </c>
      <c r="B14" s="121" t="s">
        <v>59</v>
      </c>
      <c r="C14" s="125" t="s">
        <v>59</v>
      </c>
      <c r="E14" s="116">
        <v>0.16109999999999999</v>
      </c>
      <c r="F14" s="69">
        <f t="shared" ref="F14:F19" si="0">SQRT((E14*(1-E14))/$E$12)*TINV(0.05,$E$12)</f>
        <v>2.6561179564819334E-2</v>
      </c>
      <c r="G14" s="118"/>
      <c r="H14" s="42" t="s">
        <v>59</v>
      </c>
      <c r="I14" s="43" t="e">
        <f t="shared" ref="I14:I19" si="1">(((H14)^2)^0.5)</f>
        <v>#VALUE!</v>
      </c>
      <c r="J14" s="43" t="e">
        <f t="shared" ref="J14:J19" si="2">(((((1-B14)*B14)/B$12)+(((1-E14)*E14)/E$12))^0.5)*(TINV(0.05,B$12+E$12-1))</f>
        <v>#VALUE!</v>
      </c>
      <c r="K14" s="122" t="s">
        <v>59</v>
      </c>
      <c r="L14" s="44"/>
      <c r="M14" s="42" t="s">
        <v>59</v>
      </c>
    </row>
    <row r="15" spans="1:13" x14ac:dyDescent="0.3">
      <c r="A15" s="66" t="s">
        <v>380</v>
      </c>
      <c r="B15" s="121" t="s">
        <v>59</v>
      </c>
      <c r="C15" s="125" t="s">
        <v>59</v>
      </c>
      <c r="E15" s="116">
        <v>8.3499999999999991E-2</v>
      </c>
      <c r="F15" s="69">
        <f t="shared" ref="F15:F17" si="3">SQRT((E15*(1-E15))/$E$12)*TINV(0.05,$E$12)</f>
        <v>1.9987292257775006E-2</v>
      </c>
      <c r="G15" s="118"/>
      <c r="H15" s="42" t="s">
        <v>59</v>
      </c>
      <c r="I15" s="43" t="e">
        <f t="shared" ref="I15:I17" si="4">(((H15)^2)^0.5)</f>
        <v>#VALUE!</v>
      </c>
      <c r="J15" s="43" t="e">
        <f t="shared" ref="J15:J17" si="5">(((((1-B15)*B15)/B$12)+(((1-E15)*E15)/E$12))^0.5)*(TINV(0.05,B$12+E$12-1))</f>
        <v>#VALUE!</v>
      </c>
      <c r="K15" s="122" t="s">
        <v>59</v>
      </c>
      <c r="L15" s="44"/>
      <c r="M15" s="42" t="s">
        <v>59</v>
      </c>
    </row>
    <row r="16" spans="1:13" x14ac:dyDescent="0.3">
      <c r="A16" s="66" t="s">
        <v>381</v>
      </c>
      <c r="B16" s="121" t="s">
        <v>59</v>
      </c>
      <c r="C16" s="125" t="s">
        <v>59</v>
      </c>
      <c r="E16" s="116">
        <v>4.3799999999999999E-2</v>
      </c>
      <c r="F16" s="69">
        <f t="shared" si="3"/>
        <v>1.4786177500826884E-2</v>
      </c>
      <c r="G16" s="118"/>
      <c r="H16" s="42" t="s">
        <v>59</v>
      </c>
      <c r="I16" s="43" t="e">
        <f t="shared" si="4"/>
        <v>#VALUE!</v>
      </c>
      <c r="J16" s="43" t="e">
        <f t="shared" si="5"/>
        <v>#VALUE!</v>
      </c>
      <c r="K16" s="122" t="s">
        <v>59</v>
      </c>
      <c r="L16" s="44"/>
      <c r="M16" s="42" t="s">
        <v>59</v>
      </c>
    </row>
    <row r="17" spans="1:13" x14ac:dyDescent="0.3">
      <c r="A17" s="66" t="s">
        <v>382</v>
      </c>
      <c r="B17" s="121" t="s">
        <v>59</v>
      </c>
      <c r="C17" s="125" t="s">
        <v>59</v>
      </c>
      <c r="E17" s="116">
        <v>4.2199999999999994E-2</v>
      </c>
      <c r="F17" s="69">
        <f t="shared" si="3"/>
        <v>1.4525735516221426E-2</v>
      </c>
      <c r="G17" s="118"/>
      <c r="H17" s="42" t="s">
        <v>59</v>
      </c>
      <c r="I17" s="43" t="e">
        <f t="shared" si="4"/>
        <v>#VALUE!</v>
      </c>
      <c r="J17" s="43" t="e">
        <f t="shared" si="5"/>
        <v>#VALUE!</v>
      </c>
      <c r="K17" s="122" t="s">
        <v>59</v>
      </c>
      <c r="L17" s="44"/>
      <c r="M17" s="42" t="s">
        <v>59</v>
      </c>
    </row>
    <row r="18" spans="1:13" x14ac:dyDescent="0.3">
      <c r="A18" s="66" t="s">
        <v>383</v>
      </c>
      <c r="B18" s="121" t="s">
        <v>59</v>
      </c>
      <c r="C18" s="125" t="s">
        <v>59</v>
      </c>
      <c r="E18" s="116">
        <v>0.83279999999999998</v>
      </c>
      <c r="F18" s="69">
        <f t="shared" si="0"/>
        <v>2.6960813068222185E-2</v>
      </c>
      <c r="G18" s="118"/>
      <c r="H18" s="42" t="s">
        <v>59</v>
      </c>
      <c r="I18" s="43" t="e">
        <f t="shared" si="1"/>
        <v>#VALUE!</v>
      </c>
      <c r="J18" s="43" t="e">
        <f t="shared" si="2"/>
        <v>#VALUE!</v>
      </c>
      <c r="K18" s="122" t="s">
        <v>59</v>
      </c>
      <c r="L18" s="44"/>
      <c r="M18" s="42" t="s">
        <v>59</v>
      </c>
    </row>
    <row r="19" spans="1:13" x14ac:dyDescent="0.3">
      <c r="A19" s="70" t="s">
        <v>78</v>
      </c>
      <c r="B19" s="103" t="s">
        <v>59</v>
      </c>
      <c r="C19" s="96" t="s">
        <v>59</v>
      </c>
      <c r="D19" s="73"/>
      <c r="E19" s="71">
        <v>6.0999999999999995E-3</v>
      </c>
      <c r="F19" s="74">
        <f t="shared" si="0"/>
        <v>5.6257542022760025E-3</v>
      </c>
      <c r="G19" s="73"/>
      <c r="H19" s="123" t="s">
        <v>59</v>
      </c>
      <c r="I19" s="50" t="e">
        <f t="shared" si="1"/>
        <v>#VALUE!</v>
      </c>
      <c r="J19" s="50" t="e">
        <f t="shared" si="2"/>
        <v>#VALUE!</v>
      </c>
      <c r="K19" s="124" t="s">
        <v>59</v>
      </c>
      <c r="L19" s="51"/>
      <c r="M19" s="123" t="s">
        <v>59</v>
      </c>
    </row>
    <row r="21" spans="1:13" x14ac:dyDescent="0.3">
      <c r="A21" s="77" t="s">
        <v>48</v>
      </c>
      <c r="B21" s="78"/>
      <c r="C21" s="98"/>
      <c r="D21" s="80"/>
      <c r="E21" s="81"/>
      <c r="F21" s="105"/>
      <c r="G21" s="83"/>
      <c r="H21" s="83"/>
      <c r="I21" s="83"/>
      <c r="J21" s="83"/>
      <c r="K21" s="83"/>
      <c r="L21" s="83"/>
      <c r="M21" s="83"/>
    </row>
    <row r="22" spans="1:13" s="55" customFormat="1" x14ac:dyDescent="0.3">
      <c r="A22" s="106"/>
      <c r="B22" s="107"/>
      <c r="C22" s="108"/>
      <c r="D22" s="109"/>
      <c r="E22" s="110"/>
      <c r="F22" s="111"/>
      <c r="G22" s="112"/>
      <c r="H22" s="112"/>
      <c r="I22" s="112"/>
      <c r="J22" s="112"/>
      <c r="K22" s="112"/>
      <c r="L22" s="112"/>
      <c r="M22" s="112"/>
    </row>
    <row r="23" spans="1:13" x14ac:dyDescent="0.3">
      <c r="A23" s="62" t="s">
        <v>378</v>
      </c>
      <c r="B23" s="113"/>
    </row>
    <row r="24" spans="1:13" ht="33.75" customHeight="1" x14ac:dyDescent="0.3">
      <c r="A24" s="62" t="s">
        <v>544</v>
      </c>
      <c r="B24" s="75"/>
    </row>
    <row r="25" spans="1:13" x14ac:dyDescent="0.3">
      <c r="A25" s="62"/>
      <c r="B25" s="75"/>
    </row>
    <row r="26" spans="1:13" ht="36" x14ac:dyDescent="0.3">
      <c r="A26" s="20"/>
      <c r="B26" s="21"/>
      <c r="C26" s="22"/>
      <c r="D26" s="22"/>
      <c r="E26" s="23"/>
      <c r="F26" s="27"/>
      <c r="G26" s="24"/>
      <c r="H26" s="25" t="s">
        <v>6</v>
      </c>
      <c r="I26" s="26" t="s">
        <v>19</v>
      </c>
      <c r="J26" s="26" t="s">
        <v>20</v>
      </c>
      <c r="K26" s="25" t="s">
        <v>7</v>
      </c>
      <c r="L26" s="25"/>
      <c r="M26" s="5" t="s">
        <v>8</v>
      </c>
    </row>
    <row r="27" spans="1:13" ht="43.5" customHeight="1" x14ac:dyDescent="0.3">
      <c r="A27" s="30"/>
      <c r="B27" s="31" t="s">
        <v>62</v>
      </c>
      <c r="C27" s="32" t="s">
        <v>9</v>
      </c>
      <c r="D27" s="32"/>
      <c r="E27" s="31" t="s">
        <v>63</v>
      </c>
      <c r="F27" s="35" t="s">
        <v>9</v>
      </c>
      <c r="G27" s="33"/>
      <c r="H27" s="33" t="s">
        <v>10</v>
      </c>
      <c r="I27" s="34"/>
      <c r="J27" s="34"/>
      <c r="K27" s="33" t="s">
        <v>10</v>
      </c>
      <c r="L27" s="33"/>
      <c r="M27" s="33" t="s">
        <v>10</v>
      </c>
    </row>
    <row r="28" spans="1:13" x14ac:dyDescent="0.3">
      <c r="A28" s="63" t="s">
        <v>11</v>
      </c>
      <c r="B28" s="65" t="s">
        <v>59</v>
      </c>
      <c r="C28" s="59"/>
      <c r="E28" s="65">
        <v>443</v>
      </c>
    </row>
    <row r="29" spans="1:13" x14ac:dyDescent="0.3">
      <c r="A29" s="63" t="s">
        <v>12</v>
      </c>
      <c r="B29" s="121" t="s">
        <v>59</v>
      </c>
      <c r="C29" s="59"/>
      <c r="E29" s="65">
        <v>342.7</v>
      </c>
    </row>
    <row r="31" spans="1:13" x14ac:dyDescent="0.3">
      <c r="A31" s="66" t="s">
        <v>54</v>
      </c>
      <c r="B31" s="121" t="s">
        <v>59</v>
      </c>
      <c r="C31" s="125" t="s">
        <v>59</v>
      </c>
      <c r="E31" s="114">
        <v>0.20989999999999998</v>
      </c>
      <c r="F31" s="69">
        <f t="shared" ref="F31:F35" si="6">SQRT((E31*(1-E31))/$E$29)*TINV(0.05,$E$29)</f>
        <v>4.3269105787498159E-2</v>
      </c>
      <c r="H31" s="42" t="s">
        <v>59</v>
      </c>
      <c r="I31" s="43" t="e">
        <f t="shared" ref="I31:I36" si="7">(((H31)^2)^0.5)</f>
        <v>#VALUE!</v>
      </c>
      <c r="J31" s="43" t="e">
        <f t="shared" ref="J31:J36" si="8">(((((1-B31)*B31)/B$12)+(((1-E31)*E31)/E$12))^0.5)*(TINV(0.05,B$12+E$12-1))</f>
        <v>#VALUE!</v>
      </c>
      <c r="K31" s="122" t="s">
        <v>59</v>
      </c>
      <c r="L31" s="44"/>
      <c r="M31" s="42" t="s">
        <v>59</v>
      </c>
    </row>
    <row r="32" spans="1:13" x14ac:dyDescent="0.3">
      <c r="A32" s="66" t="s">
        <v>380</v>
      </c>
      <c r="B32" s="121" t="s">
        <v>59</v>
      </c>
      <c r="C32" s="125" t="s">
        <v>59</v>
      </c>
      <c r="E32" s="114">
        <v>0.1036</v>
      </c>
      <c r="F32" s="69">
        <f t="shared" ref="F32:F34" si="9">SQRT((E32*(1-E32))/$E$29)*TINV(0.05,$E$29)</f>
        <v>3.2378853849077169E-2</v>
      </c>
      <c r="H32" s="42" t="s">
        <v>59</v>
      </c>
      <c r="I32" s="43" t="e">
        <f t="shared" si="7"/>
        <v>#VALUE!</v>
      </c>
      <c r="J32" s="43" t="e">
        <f t="shared" si="8"/>
        <v>#VALUE!</v>
      </c>
      <c r="K32" s="122" t="s">
        <v>59</v>
      </c>
      <c r="L32" s="44"/>
      <c r="M32" s="42" t="s">
        <v>59</v>
      </c>
    </row>
    <row r="33" spans="1:13" x14ac:dyDescent="0.3">
      <c r="A33" s="66" t="s">
        <v>381</v>
      </c>
      <c r="B33" s="121" t="s">
        <v>59</v>
      </c>
      <c r="C33" s="125" t="s">
        <v>59</v>
      </c>
      <c r="E33" s="114">
        <v>5.67E-2</v>
      </c>
      <c r="F33" s="69">
        <f t="shared" si="9"/>
        <v>2.4572373982827894E-2</v>
      </c>
      <c r="H33" s="42" t="s">
        <v>59</v>
      </c>
      <c r="I33" s="43" t="e">
        <f t="shared" si="7"/>
        <v>#VALUE!</v>
      </c>
      <c r="J33" s="43" t="e">
        <f t="shared" si="8"/>
        <v>#VALUE!</v>
      </c>
      <c r="K33" s="122" t="s">
        <v>59</v>
      </c>
      <c r="L33" s="44"/>
      <c r="M33" s="42" t="s">
        <v>59</v>
      </c>
    </row>
    <row r="34" spans="1:13" x14ac:dyDescent="0.3">
      <c r="A34" s="66" t="s">
        <v>382</v>
      </c>
      <c r="B34" s="121" t="s">
        <v>59</v>
      </c>
      <c r="C34" s="125" t="s">
        <v>59</v>
      </c>
      <c r="E34" s="114">
        <v>6.2E-2</v>
      </c>
      <c r="F34" s="69">
        <f t="shared" si="9"/>
        <v>2.5622879476406176E-2</v>
      </c>
      <c r="H34" s="42" t="s">
        <v>59</v>
      </c>
      <c r="I34" s="43" t="e">
        <f t="shared" si="7"/>
        <v>#VALUE!</v>
      </c>
      <c r="J34" s="43" t="e">
        <f t="shared" si="8"/>
        <v>#VALUE!</v>
      </c>
      <c r="K34" s="122" t="s">
        <v>59</v>
      </c>
      <c r="L34" s="44"/>
      <c r="M34" s="42" t="s">
        <v>59</v>
      </c>
    </row>
    <row r="35" spans="1:13" x14ac:dyDescent="0.3">
      <c r="A35" s="66" t="s">
        <v>383</v>
      </c>
      <c r="B35" s="121" t="s">
        <v>59</v>
      </c>
      <c r="C35" s="125" t="s">
        <v>59</v>
      </c>
      <c r="E35" s="114">
        <v>0.78659999999999997</v>
      </c>
      <c r="F35" s="69">
        <f t="shared" si="6"/>
        <v>4.3531621903036236E-2</v>
      </c>
      <c r="H35" s="42" t="s">
        <v>59</v>
      </c>
      <c r="I35" s="43" t="e">
        <f t="shared" si="7"/>
        <v>#VALUE!</v>
      </c>
      <c r="J35" s="43" t="e">
        <f t="shared" si="8"/>
        <v>#VALUE!</v>
      </c>
      <c r="K35" s="122" t="s">
        <v>59</v>
      </c>
      <c r="L35" s="44"/>
      <c r="M35" s="42" t="s">
        <v>59</v>
      </c>
    </row>
    <row r="36" spans="1:13" x14ac:dyDescent="0.3">
      <c r="A36" s="70" t="s">
        <v>78</v>
      </c>
      <c r="B36" s="103" t="s">
        <v>59</v>
      </c>
      <c r="C36" s="96" t="s">
        <v>59</v>
      </c>
      <c r="D36" s="73"/>
      <c r="E36" s="88">
        <v>3.5999999999999999E-3</v>
      </c>
      <c r="F36" s="74">
        <f>SQRT((E36*(1-E36))/$E$29)*TINV(0.05,$E$29)</f>
        <v>6.3635400191820856E-3</v>
      </c>
      <c r="G36" s="73"/>
      <c r="H36" s="123" t="s">
        <v>59</v>
      </c>
      <c r="I36" s="50" t="e">
        <f t="shared" si="7"/>
        <v>#VALUE!</v>
      </c>
      <c r="J36" s="50" t="e">
        <f t="shared" si="8"/>
        <v>#VALUE!</v>
      </c>
      <c r="K36" s="124" t="s">
        <v>59</v>
      </c>
      <c r="L36" s="51"/>
      <c r="M36" s="123" t="s">
        <v>59</v>
      </c>
    </row>
    <row r="37" spans="1:13" x14ac:dyDescent="0.3">
      <c r="A37" s="115"/>
      <c r="B37" s="116"/>
      <c r="C37" s="117"/>
      <c r="D37" s="118"/>
      <c r="E37" s="114"/>
      <c r="F37" s="69"/>
      <c r="G37" s="118"/>
      <c r="H37" s="46"/>
      <c r="I37" s="43"/>
      <c r="J37" s="43"/>
      <c r="K37" s="6"/>
      <c r="L37" s="44"/>
      <c r="M37" s="46"/>
    </row>
    <row r="38" spans="1:13" x14ac:dyDescent="0.3">
      <c r="A38" s="62" t="s">
        <v>378</v>
      </c>
      <c r="B38" s="116"/>
      <c r="C38" s="117"/>
      <c r="D38" s="118"/>
      <c r="E38" s="114"/>
      <c r="F38" s="69"/>
      <c r="G38" s="118"/>
      <c r="H38" s="46"/>
      <c r="I38" s="43"/>
      <c r="J38" s="43"/>
      <c r="K38" s="6"/>
      <c r="L38" s="44"/>
      <c r="M38" s="46"/>
    </row>
    <row r="39" spans="1:13" ht="27.6" x14ac:dyDescent="0.3">
      <c r="A39" s="62" t="s">
        <v>545</v>
      </c>
      <c r="B39" s="75"/>
    </row>
    <row r="40" spans="1:13" x14ac:dyDescent="0.3">
      <c r="A40" s="62"/>
      <c r="B40" s="75"/>
    </row>
    <row r="41" spans="1:13" ht="36" x14ac:dyDescent="0.3">
      <c r="A41" s="20"/>
      <c r="B41" s="21"/>
      <c r="C41" s="22"/>
      <c r="D41" s="22"/>
      <c r="E41" s="23"/>
      <c r="F41" s="27"/>
      <c r="G41" s="24"/>
      <c r="H41" s="25" t="s">
        <v>6</v>
      </c>
      <c r="I41" s="26" t="s">
        <v>19</v>
      </c>
      <c r="J41" s="26" t="s">
        <v>20</v>
      </c>
      <c r="K41" s="25" t="s">
        <v>7</v>
      </c>
      <c r="L41" s="25"/>
      <c r="M41" s="5" t="s">
        <v>8</v>
      </c>
    </row>
    <row r="42" spans="1:13" ht="39.75" customHeight="1" x14ac:dyDescent="0.3">
      <c r="A42" s="30"/>
      <c r="B42" s="31" t="s">
        <v>62</v>
      </c>
      <c r="C42" s="32" t="s">
        <v>9</v>
      </c>
      <c r="D42" s="32"/>
      <c r="E42" s="31" t="s">
        <v>63</v>
      </c>
      <c r="F42" s="35" t="s">
        <v>9</v>
      </c>
      <c r="G42" s="33"/>
      <c r="H42" s="33" t="s">
        <v>10</v>
      </c>
      <c r="I42" s="34"/>
      <c r="J42" s="34"/>
      <c r="K42" s="33" t="s">
        <v>10</v>
      </c>
      <c r="L42" s="33"/>
      <c r="M42" s="33" t="s">
        <v>10</v>
      </c>
    </row>
    <row r="43" spans="1:13" x14ac:dyDescent="0.3">
      <c r="A43" s="63" t="s">
        <v>11</v>
      </c>
      <c r="B43" s="65" t="s">
        <v>59</v>
      </c>
      <c r="C43" s="59"/>
      <c r="E43" s="65">
        <v>103</v>
      </c>
    </row>
    <row r="44" spans="1:13" x14ac:dyDescent="0.3">
      <c r="A44" s="63" t="s">
        <v>12</v>
      </c>
      <c r="B44" s="121" t="s">
        <v>59</v>
      </c>
      <c r="C44" s="59"/>
      <c r="E44" s="65">
        <v>84.4</v>
      </c>
    </row>
    <row r="46" spans="1:13" x14ac:dyDescent="0.3">
      <c r="A46" s="66" t="s">
        <v>54</v>
      </c>
      <c r="B46" s="121" t="s">
        <v>59</v>
      </c>
      <c r="C46" s="125" t="s">
        <v>59</v>
      </c>
      <c r="E46" s="114">
        <v>0.12359999999999999</v>
      </c>
      <c r="F46" s="69">
        <f t="shared" ref="F46:F50" si="10">SQRT((E46*(1-E46))/$E$44)*TINV(0.05,$E$44)</f>
        <v>7.1242433022811524E-2</v>
      </c>
      <c r="H46" s="42" t="s">
        <v>59</v>
      </c>
      <c r="I46" s="43" t="e">
        <f t="shared" ref="I46:I51" si="11">(((H46)^2)^0.5)</f>
        <v>#VALUE!</v>
      </c>
      <c r="J46" s="43" t="e">
        <f t="shared" ref="J46:J51" si="12">(((((1-B46)*B46)/B$12)+(((1-E46)*E46)/E$12))^0.5)*(TINV(0.05,B$12+E$12-1))</f>
        <v>#VALUE!</v>
      </c>
      <c r="K46" s="122" t="s">
        <v>59</v>
      </c>
      <c r="L46" s="44"/>
      <c r="M46" s="42" t="s">
        <v>59</v>
      </c>
    </row>
    <row r="47" spans="1:13" x14ac:dyDescent="0.3">
      <c r="A47" s="66" t="s">
        <v>380</v>
      </c>
      <c r="B47" s="121" t="s">
        <v>59</v>
      </c>
      <c r="C47" s="125" t="s">
        <v>59</v>
      </c>
      <c r="E47" s="114">
        <v>8.9900000000000008E-2</v>
      </c>
      <c r="F47" s="69">
        <f t="shared" si="10"/>
        <v>6.1915976395554344E-2</v>
      </c>
      <c r="H47" s="42" t="s">
        <v>59</v>
      </c>
      <c r="I47" s="43" t="e">
        <f t="shared" si="11"/>
        <v>#VALUE!</v>
      </c>
      <c r="J47" s="43" t="e">
        <f t="shared" si="12"/>
        <v>#VALUE!</v>
      </c>
      <c r="K47" s="122" t="s">
        <v>59</v>
      </c>
      <c r="L47" s="44"/>
      <c r="M47" s="42" t="s">
        <v>59</v>
      </c>
    </row>
    <row r="48" spans="1:13" x14ac:dyDescent="0.3">
      <c r="A48" s="66" t="s">
        <v>381</v>
      </c>
      <c r="B48" s="121" t="s">
        <v>59</v>
      </c>
      <c r="C48" s="125" t="s">
        <v>59</v>
      </c>
      <c r="E48" s="114">
        <v>4.3400000000000001E-2</v>
      </c>
      <c r="F48" s="69">
        <f t="shared" si="10"/>
        <v>4.4105055811088395E-2</v>
      </c>
      <c r="H48" s="42" t="s">
        <v>59</v>
      </c>
      <c r="I48" s="43" t="e">
        <f t="shared" si="11"/>
        <v>#VALUE!</v>
      </c>
      <c r="J48" s="43" t="e">
        <f t="shared" si="12"/>
        <v>#VALUE!</v>
      </c>
      <c r="K48" s="122" t="s">
        <v>59</v>
      </c>
      <c r="L48" s="44"/>
      <c r="M48" s="42" t="s">
        <v>59</v>
      </c>
    </row>
    <row r="49" spans="1:13" x14ac:dyDescent="0.3">
      <c r="A49" s="66" t="s">
        <v>382</v>
      </c>
      <c r="B49" s="121" t="s">
        <v>59</v>
      </c>
      <c r="C49" s="125" t="s">
        <v>59</v>
      </c>
      <c r="E49" s="114">
        <v>1.6200000000000003E-2</v>
      </c>
      <c r="F49" s="69">
        <f t="shared" si="10"/>
        <v>2.7326829010488211E-2</v>
      </c>
      <c r="H49" s="42" t="s">
        <v>59</v>
      </c>
      <c r="I49" s="43" t="e">
        <f t="shared" si="11"/>
        <v>#VALUE!</v>
      </c>
      <c r="J49" s="43" t="e">
        <f t="shared" si="12"/>
        <v>#VALUE!</v>
      </c>
      <c r="K49" s="122" t="s">
        <v>59</v>
      </c>
      <c r="L49" s="44"/>
      <c r="M49" s="42" t="s">
        <v>59</v>
      </c>
    </row>
    <row r="50" spans="1:13" x14ac:dyDescent="0.3">
      <c r="A50" s="66" t="s">
        <v>383</v>
      </c>
      <c r="B50" s="121" t="s">
        <v>59</v>
      </c>
      <c r="C50" s="125" t="s">
        <v>59</v>
      </c>
      <c r="E50" s="114">
        <v>0.87639999999999996</v>
      </c>
      <c r="F50" s="69">
        <f t="shared" si="10"/>
        <v>7.1242433022811538E-2</v>
      </c>
      <c r="H50" s="42" t="s">
        <v>59</v>
      </c>
      <c r="I50" s="43" t="e">
        <f t="shared" si="11"/>
        <v>#VALUE!</v>
      </c>
      <c r="J50" s="43" t="e">
        <f t="shared" si="12"/>
        <v>#VALUE!</v>
      </c>
      <c r="K50" s="122" t="s">
        <v>59</v>
      </c>
      <c r="L50" s="44"/>
      <c r="M50" s="42" t="s">
        <v>59</v>
      </c>
    </row>
    <row r="51" spans="1:13" x14ac:dyDescent="0.3">
      <c r="A51" s="70" t="s">
        <v>78</v>
      </c>
      <c r="B51" s="103" t="s">
        <v>59</v>
      </c>
      <c r="C51" s="96" t="s">
        <v>59</v>
      </c>
      <c r="D51" s="73"/>
      <c r="E51" s="88">
        <v>0</v>
      </c>
      <c r="F51" s="74">
        <f>SQRT((E51*(1-E51))/$E$44)*TINV(0.05,$E$44)</f>
        <v>0</v>
      </c>
      <c r="G51" s="73"/>
      <c r="H51" s="123" t="s">
        <v>59</v>
      </c>
      <c r="I51" s="50" t="e">
        <f t="shared" si="11"/>
        <v>#VALUE!</v>
      </c>
      <c r="J51" s="50" t="e">
        <f t="shared" si="12"/>
        <v>#VALUE!</v>
      </c>
      <c r="K51" s="124" t="s">
        <v>59</v>
      </c>
      <c r="L51" s="51"/>
      <c r="M51" s="123" t="s">
        <v>59</v>
      </c>
    </row>
    <row r="52" spans="1:13" x14ac:dyDescent="0.3">
      <c r="A52" s="115"/>
      <c r="B52" s="116"/>
      <c r="C52" s="117"/>
      <c r="D52" s="118"/>
      <c r="E52" s="114"/>
      <c r="F52" s="69"/>
      <c r="G52" s="118"/>
      <c r="H52" s="46"/>
      <c r="I52" s="43"/>
      <c r="J52" s="43"/>
      <c r="K52" s="6"/>
      <c r="L52" s="44"/>
      <c r="M52" s="46"/>
    </row>
    <row r="53" spans="1:13" x14ac:dyDescent="0.3">
      <c r="A53" s="62" t="s">
        <v>378</v>
      </c>
      <c r="B53" s="75"/>
    </row>
    <row r="54" spans="1:13" ht="27.6" x14ac:dyDescent="0.3">
      <c r="A54" s="62" t="s">
        <v>546</v>
      </c>
      <c r="B54" s="75"/>
    </row>
    <row r="55" spans="1:13" x14ac:dyDescent="0.3">
      <c r="A55" s="62"/>
      <c r="B55" s="75"/>
    </row>
    <row r="56" spans="1:13" ht="36" x14ac:dyDescent="0.3">
      <c r="A56" s="20"/>
      <c r="B56" s="21"/>
      <c r="C56" s="22"/>
      <c r="D56" s="22"/>
      <c r="E56" s="23"/>
      <c r="F56" s="27"/>
      <c r="G56" s="24"/>
      <c r="H56" s="25" t="s">
        <v>6</v>
      </c>
      <c r="I56" s="26" t="s">
        <v>19</v>
      </c>
      <c r="J56" s="26" t="s">
        <v>20</v>
      </c>
      <c r="K56" s="25" t="s">
        <v>7</v>
      </c>
      <c r="L56" s="25"/>
      <c r="M56" s="5" t="s">
        <v>8</v>
      </c>
    </row>
    <row r="57" spans="1:13" ht="44.25" customHeight="1" x14ac:dyDescent="0.3">
      <c r="A57" s="30"/>
      <c r="B57" s="31" t="s">
        <v>62</v>
      </c>
      <c r="C57" s="32" t="s">
        <v>9</v>
      </c>
      <c r="D57" s="32"/>
      <c r="E57" s="31" t="s">
        <v>63</v>
      </c>
      <c r="F57" s="35" t="s">
        <v>9</v>
      </c>
      <c r="G57" s="33"/>
      <c r="H57" s="33" t="s">
        <v>10</v>
      </c>
      <c r="I57" s="34"/>
      <c r="J57" s="34"/>
      <c r="K57" s="33" t="s">
        <v>10</v>
      </c>
      <c r="L57" s="33"/>
      <c r="M57" s="33" t="s">
        <v>10</v>
      </c>
    </row>
    <row r="58" spans="1:13" x14ac:dyDescent="0.3">
      <c r="A58" s="63" t="s">
        <v>11</v>
      </c>
      <c r="B58" s="65" t="s">
        <v>59</v>
      </c>
      <c r="C58" s="59"/>
      <c r="E58" s="65">
        <v>334</v>
      </c>
    </row>
    <row r="59" spans="1:13" x14ac:dyDescent="0.3">
      <c r="A59" s="63" t="s">
        <v>12</v>
      </c>
      <c r="B59" s="121" t="s">
        <v>59</v>
      </c>
      <c r="C59" s="59"/>
      <c r="E59" s="65">
        <v>278.10000000000002</v>
      </c>
    </row>
    <row r="61" spans="1:13" x14ac:dyDescent="0.3">
      <c r="A61" s="66" t="s">
        <v>54</v>
      </c>
      <c r="B61" s="121" t="s">
        <v>59</v>
      </c>
      <c r="C61" s="125" t="s">
        <v>59</v>
      </c>
      <c r="E61" s="114">
        <v>0.1182</v>
      </c>
      <c r="F61" s="69">
        <f t="shared" ref="F61:F65" si="13">SQRT((E61*(1-E61))/$E$59)*TINV(0.05,$E$59)</f>
        <v>3.8109759292167054E-2</v>
      </c>
      <c r="H61" s="42" t="s">
        <v>59</v>
      </c>
      <c r="I61" s="43" t="e">
        <f t="shared" ref="I61:I66" si="14">(((H61)^2)^0.5)</f>
        <v>#VALUE!</v>
      </c>
      <c r="J61" s="43" t="e">
        <f t="shared" ref="J61:J66" si="15">(((((1-B61)*B61)/B$12)+(((1-E61)*E61)/E$12))^0.5)*(TINV(0.05,B$12+E$12-1))</f>
        <v>#VALUE!</v>
      </c>
      <c r="K61" s="122" t="s">
        <v>59</v>
      </c>
      <c r="L61" s="44"/>
      <c r="M61" s="42" t="s">
        <v>59</v>
      </c>
    </row>
    <row r="62" spans="1:13" x14ac:dyDescent="0.3">
      <c r="A62" s="66" t="s">
        <v>380</v>
      </c>
      <c r="B62" s="121" t="s">
        <v>59</v>
      </c>
      <c r="C62" s="125" t="s">
        <v>59</v>
      </c>
      <c r="E62" s="114">
        <v>5.8299999999999998E-2</v>
      </c>
      <c r="F62" s="69">
        <f t="shared" si="13"/>
        <v>2.765877763436933E-2</v>
      </c>
      <c r="H62" s="42" t="s">
        <v>59</v>
      </c>
      <c r="I62" s="43" t="e">
        <f t="shared" si="14"/>
        <v>#VALUE!</v>
      </c>
      <c r="J62" s="43" t="e">
        <f t="shared" si="15"/>
        <v>#VALUE!</v>
      </c>
      <c r="K62" s="122" t="s">
        <v>59</v>
      </c>
      <c r="L62" s="44"/>
      <c r="M62" s="42" t="s">
        <v>59</v>
      </c>
    </row>
    <row r="63" spans="1:13" x14ac:dyDescent="0.3">
      <c r="A63" s="66" t="s">
        <v>381</v>
      </c>
      <c r="B63" s="121" t="s">
        <v>59</v>
      </c>
      <c r="C63" s="125" t="s">
        <v>59</v>
      </c>
      <c r="E63" s="114">
        <v>2.7699999999999999E-2</v>
      </c>
      <c r="F63" s="69">
        <f t="shared" si="13"/>
        <v>1.9372356278537502E-2</v>
      </c>
      <c r="H63" s="42" t="s">
        <v>59</v>
      </c>
      <c r="I63" s="43" t="e">
        <f t="shared" si="14"/>
        <v>#VALUE!</v>
      </c>
      <c r="J63" s="43" t="e">
        <f t="shared" si="15"/>
        <v>#VALUE!</v>
      </c>
      <c r="K63" s="122" t="s">
        <v>59</v>
      </c>
      <c r="L63" s="44"/>
      <c r="M63" s="42" t="s">
        <v>59</v>
      </c>
    </row>
    <row r="64" spans="1:13" x14ac:dyDescent="0.3">
      <c r="A64" s="66" t="s">
        <v>382</v>
      </c>
      <c r="B64" s="121" t="s">
        <v>59</v>
      </c>
      <c r="C64" s="125" t="s">
        <v>59</v>
      </c>
      <c r="E64" s="114">
        <v>3.2199999999999999E-2</v>
      </c>
      <c r="F64" s="69">
        <f t="shared" si="13"/>
        <v>2.0838342167970182E-2</v>
      </c>
      <c r="H64" s="42" t="s">
        <v>59</v>
      </c>
      <c r="I64" s="43" t="e">
        <f t="shared" si="14"/>
        <v>#VALUE!</v>
      </c>
      <c r="J64" s="43" t="e">
        <f t="shared" si="15"/>
        <v>#VALUE!</v>
      </c>
      <c r="K64" s="122" t="s">
        <v>59</v>
      </c>
      <c r="L64" s="44"/>
      <c r="M64" s="42" t="s">
        <v>59</v>
      </c>
    </row>
    <row r="65" spans="1:13" x14ac:dyDescent="0.3">
      <c r="A65" s="66" t="s">
        <v>383</v>
      </c>
      <c r="B65" s="121" t="s">
        <v>59</v>
      </c>
      <c r="C65" s="125" t="s">
        <v>59</v>
      </c>
      <c r="E65" s="114">
        <v>0.87040000000000006</v>
      </c>
      <c r="F65" s="69">
        <f t="shared" si="13"/>
        <v>3.9646455119927752E-2</v>
      </c>
      <c r="H65" s="42" t="s">
        <v>59</v>
      </c>
      <c r="I65" s="43" t="e">
        <f t="shared" si="14"/>
        <v>#VALUE!</v>
      </c>
      <c r="J65" s="43" t="e">
        <f t="shared" si="15"/>
        <v>#VALUE!</v>
      </c>
      <c r="K65" s="122" t="s">
        <v>59</v>
      </c>
      <c r="L65" s="44"/>
      <c r="M65" s="42" t="s">
        <v>59</v>
      </c>
    </row>
    <row r="66" spans="1:13" x14ac:dyDescent="0.3">
      <c r="A66" s="70" t="s">
        <v>78</v>
      </c>
      <c r="B66" s="103" t="s">
        <v>59</v>
      </c>
      <c r="C66" s="96" t="s">
        <v>59</v>
      </c>
      <c r="D66" s="73"/>
      <c r="E66" s="88">
        <v>1.1399999999999999E-2</v>
      </c>
      <c r="F66" s="74">
        <f>SQRT((E66*(1-E66))/$E$59)*TINV(0.05,$E$59)</f>
        <v>1.2531560320381524E-2</v>
      </c>
      <c r="G66" s="73"/>
      <c r="H66" s="123" t="s">
        <v>59</v>
      </c>
      <c r="I66" s="50" t="e">
        <f t="shared" si="14"/>
        <v>#VALUE!</v>
      </c>
      <c r="J66" s="50" t="e">
        <f t="shared" si="15"/>
        <v>#VALUE!</v>
      </c>
      <c r="K66" s="124" t="s">
        <v>59</v>
      </c>
      <c r="L66" s="51"/>
      <c r="M66" s="123" t="s">
        <v>59</v>
      </c>
    </row>
    <row r="68" spans="1:13" x14ac:dyDescent="0.3">
      <c r="A68" s="62" t="s">
        <v>378</v>
      </c>
      <c r="B68" s="75"/>
    </row>
    <row r="69" spans="1:13" ht="36.75" customHeight="1" x14ac:dyDescent="0.3">
      <c r="A69" s="62" t="s">
        <v>547</v>
      </c>
      <c r="B69" s="75"/>
    </row>
    <row r="70" spans="1:13" x14ac:dyDescent="0.3">
      <c r="A70" s="62"/>
      <c r="B70" s="75"/>
    </row>
    <row r="71" spans="1:13" ht="36" x14ac:dyDescent="0.3">
      <c r="A71" s="20"/>
      <c r="B71" s="21"/>
      <c r="C71" s="22"/>
      <c r="D71" s="22"/>
      <c r="E71" s="23"/>
      <c r="F71" s="27"/>
      <c r="G71" s="24"/>
      <c r="H71" s="25" t="s">
        <v>6</v>
      </c>
      <c r="I71" s="26" t="s">
        <v>19</v>
      </c>
      <c r="J71" s="26" t="s">
        <v>20</v>
      </c>
      <c r="K71" s="25" t="s">
        <v>7</v>
      </c>
      <c r="L71" s="25"/>
      <c r="M71" s="5" t="s">
        <v>8</v>
      </c>
    </row>
    <row r="72" spans="1:13" ht="51.75" customHeight="1" x14ac:dyDescent="0.3">
      <c r="A72" s="30"/>
      <c r="B72" s="31" t="s">
        <v>62</v>
      </c>
      <c r="C72" s="32" t="s">
        <v>9</v>
      </c>
      <c r="D72" s="32"/>
      <c r="E72" s="31" t="s">
        <v>63</v>
      </c>
      <c r="F72" s="35" t="s">
        <v>9</v>
      </c>
      <c r="G72" s="33"/>
      <c r="H72" s="33" t="s">
        <v>10</v>
      </c>
      <c r="I72" s="34"/>
      <c r="J72" s="34"/>
      <c r="K72" s="33" t="s">
        <v>10</v>
      </c>
      <c r="L72" s="33"/>
      <c r="M72" s="33" t="s">
        <v>10</v>
      </c>
    </row>
    <row r="73" spans="1:13" x14ac:dyDescent="0.3">
      <c r="A73" s="63" t="s">
        <v>11</v>
      </c>
      <c r="B73" s="65" t="s">
        <v>59</v>
      </c>
      <c r="C73" s="59"/>
      <c r="E73" s="65">
        <v>366</v>
      </c>
    </row>
    <row r="74" spans="1:13" x14ac:dyDescent="0.3">
      <c r="A74" s="63" t="s">
        <v>12</v>
      </c>
      <c r="B74" s="121" t="s">
        <v>59</v>
      </c>
      <c r="C74" s="59"/>
      <c r="E74" s="65">
        <v>276.39999999999998</v>
      </c>
    </row>
    <row r="76" spans="1:13" x14ac:dyDescent="0.3">
      <c r="A76" s="66" t="s">
        <v>54</v>
      </c>
      <c r="B76" s="121" t="s">
        <v>59</v>
      </c>
      <c r="C76" s="125" t="s">
        <v>59</v>
      </c>
      <c r="E76" s="114">
        <v>0.21879999999999999</v>
      </c>
      <c r="F76" s="69">
        <f>SQRT((E76*(1-E76))/$E$74)*TINV(0.05,$E$74)</f>
        <v>4.8954478790844504E-2</v>
      </c>
      <c r="H76" s="42" t="s">
        <v>59</v>
      </c>
      <c r="I76" s="43" t="e">
        <f t="shared" ref="I76:I81" si="16">(((H76)^2)^0.5)</f>
        <v>#VALUE!</v>
      </c>
      <c r="J76" s="43" t="e">
        <f t="shared" ref="J76:J81" si="17">(((((1-B76)*B76)/B$12)+(((1-E76)*E76)/E$12))^0.5)*(TINV(0.05,B$12+E$12-1))</f>
        <v>#VALUE!</v>
      </c>
      <c r="K76" s="122" t="s">
        <v>59</v>
      </c>
      <c r="L76" s="44"/>
      <c r="M76" s="42" t="s">
        <v>59</v>
      </c>
    </row>
    <row r="77" spans="1:13" x14ac:dyDescent="0.3">
      <c r="A77" s="66" t="s">
        <v>380</v>
      </c>
      <c r="B77" s="121" t="s">
        <v>59</v>
      </c>
      <c r="C77" s="125" t="s">
        <v>59</v>
      </c>
      <c r="E77" s="114">
        <v>0.12119999999999999</v>
      </c>
      <c r="F77" s="69">
        <f t="shared" ref="F77:F80" si="18">SQRT((E77*(1-E77))/$E$74)*TINV(0.05,$E$74)</f>
        <v>3.8644170447182005E-2</v>
      </c>
      <c r="H77" s="42" t="s">
        <v>59</v>
      </c>
      <c r="I77" s="43" t="e">
        <f t="shared" si="16"/>
        <v>#VALUE!</v>
      </c>
      <c r="J77" s="43" t="e">
        <f t="shared" si="17"/>
        <v>#VALUE!</v>
      </c>
      <c r="K77" s="122" t="s">
        <v>59</v>
      </c>
      <c r="L77" s="44"/>
      <c r="M77" s="42" t="s">
        <v>59</v>
      </c>
    </row>
    <row r="78" spans="1:13" x14ac:dyDescent="0.3">
      <c r="A78" s="66" t="s">
        <v>381</v>
      </c>
      <c r="B78" s="121" t="s">
        <v>59</v>
      </c>
      <c r="C78" s="125" t="s">
        <v>59</v>
      </c>
      <c r="E78" s="114">
        <v>5.1200000000000002E-2</v>
      </c>
      <c r="F78" s="69">
        <f t="shared" si="18"/>
        <v>2.6098165054177287E-2</v>
      </c>
      <c r="H78" s="42" t="s">
        <v>59</v>
      </c>
      <c r="I78" s="43" t="e">
        <f t="shared" si="16"/>
        <v>#VALUE!</v>
      </c>
      <c r="J78" s="43" t="e">
        <f t="shared" si="17"/>
        <v>#VALUE!</v>
      </c>
      <c r="K78" s="122" t="s">
        <v>59</v>
      </c>
      <c r="L78" s="44"/>
      <c r="M78" s="42" t="s">
        <v>59</v>
      </c>
    </row>
    <row r="79" spans="1:13" x14ac:dyDescent="0.3">
      <c r="A79" s="66" t="s">
        <v>382</v>
      </c>
      <c r="B79" s="121" t="s">
        <v>59</v>
      </c>
      <c r="C79" s="125" t="s">
        <v>59</v>
      </c>
      <c r="E79" s="114">
        <v>5.8700000000000002E-2</v>
      </c>
      <c r="F79" s="69">
        <f t="shared" si="18"/>
        <v>2.7833686729286104E-2</v>
      </c>
      <c r="H79" s="42" t="s">
        <v>59</v>
      </c>
      <c r="I79" s="43" t="e">
        <f t="shared" si="16"/>
        <v>#VALUE!</v>
      </c>
      <c r="J79" s="43" t="e">
        <f t="shared" si="17"/>
        <v>#VALUE!</v>
      </c>
      <c r="K79" s="122" t="s">
        <v>59</v>
      </c>
      <c r="L79" s="44"/>
      <c r="M79" s="42" t="s">
        <v>59</v>
      </c>
    </row>
    <row r="80" spans="1:13" x14ac:dyDescent="0.3">
      <c r="A80" s="66" t="s">
        <v>383</v>
      </c>
      <c r="B80" s="121" t="s">
        <v>59</v>
      </c>
      <c r="C80" s="125" t="s">
        <v>59</v>
      </c>
      <c r="E80" s="114">
        <v>0.77670000000000006</v>
      </c>
      <c r="F80" s="69">
        <f t="shared" si="18"/>
        <v>4.9312687180980704E-2</v>
      </c>
      <c r="H80" s="42" t="s">
        <v>59</v>
      </c>
      <c r="I80" s="43" t="e">
        <f t="shared" si="16"/>
        <v>#VALUE!</v>
      </c>
      <c r="J80" s="43" t="e">
        <f t="shared" si="17"/>
        <v>#VALUE!</v>
      </c>
      <c r="K80" s="122" t="s">
        <v>59</v>
      </c>
      <c r="L80" s="44"/>
      <c r="M80" s="42" t="s">
        <v>59</v>
      </c>
    </row>
    <row r="81" spans="1:13" x14ac:dyDescent="0.3">
      <c r="A81" s="70" t="s">
        <v>78</v>
      </c>
      <c r="B81" s="103" t="s">
        <v>59</v>
      </c>
      <c r="C81" s="96" t="s">
        <v>59</v>
      </c>
      <c r="D81" s="73"/>
      <c r="E81" s="88">
        <v>4.4000000000000003E-3</v>
      </c>
      <c r="F81" s="74">
        <f>SQRT((E81*(1-E81))/$E$74)*TINV(0.05,$E$74)</f>
        <v>7.8371189266967876E-3</v>
      </c>
      <c r="G81" s="73"/>
      <c r="H81" s="123" t="s">
        <v>59</v>
      </c>
      <c r="I81" s="50" t="e">
        <f t="shared" si="16"/>
        <v>#VALUE!</v>
      </c>
      <c r="J81" s="50" t="e">
        <f t="shared" si="17"/>
        <v>#VALUE!</v>
      </c>
      <c r="K81" s="124" t="s">
        <v>59</v>
      </c>
      <c r="L81" s="51"/>
      <c r="M81" s="123" t="s">
        <v>59</v>
      </c>
    </row>
    <row r="83" spans="1:13" x14ac:dyDescent="0.3">
      <c r="A83" s="62" t="s">
        <v>378</v>
      </c>
    </row>
    <row r="84" spans="1:13" ht="32.25" customHeight="1" x14ac:dyDescent="0.3">
      <c r="A84" s="62" t="s">
        <v>548</v>
      </c>
    </row>
    <row r="86" spans="1:13" ht="36" x14ac:dyDescent="0.3">
      <c r="A86" s="20"/>
      <c r="B86" s="21"/>
      <c r="C86" s="22"/>
      <c r="D86" s="22"/>
      <c r="E86" s="23"/>
      <c r="F86" s="27"/>
      <c r="G86" s="24"/>
      <c r="H86" s="25" t="s">
        <v>6</v>
      </c>
      <c r="I86" s="26" t="s">
        <v>19</v>
      </c>
      <c r="J86" s="26" t="s">
        <v>20</v>
      </c>
      <c r="K86" s="25" t="s">
        <v>7</v>
      </c>
      <c r="L86" s="25"/>
      <c r="M86" s="5" t="s">
        <v>8</v>
      </c>
    </row>
    <row r="87" spans="1:13" ht="43.5" customHeight="1" x14ac:dyDescent="0.3">
      <c r="A87" s="30"/>
      <c r="B87" s="31" t="s">
        <v>62</v>
      </c>
      <c r="C87" s="32" t="s">
        <v>9</v>
      </c>
      <c r="D87" s="32"/>
      <c r="E87" s="31" t="s">
        <v>63</v>
      </c>
      <c r="F87" s="35" t="s">
        <v>9</v>
      </c>
      <c r="G87" s="33"/>
      <c r="H87" s="33" t="s">
        <v>10</v>
      </c>
      <c r="I87" s="34"/>
      <c r="J87" s="34"/>
      <c r="K87" s="33" t="s">
        <v>10</v>
      </c>
      <c r="L87" s="33"/>
      <c r="M87" s="33" t="s">
        <v>10</v>
      </c>
    </row>
    <row r="88" spans="1:13" x14ac:dyDescent="0.3">
      <c r="A88" s="63" t="s">
        <v>11</v>
      </c>
      <c r="B88" s="65" t="s">
        <v>59</v>
      </c>
      <c r="C88" s="59"/>
      <c r="E88" s="65">
        <v>437</v>
      </c>
    </row>
    <row r="89" spans="1:13" x14ac:dyDescent="0.3">
      <c r="A89" s="63" t="s">
        <v>12</v>
      </c>
      <c r="B89" s="121" t="s">
        <v>59</v>
      </c>
      <c r="C89" s="59"/>
      <c r="E89" s="65">
        <v>362.3</v>
      </c>
    </row>
    <row r="91" spans="1:13" x14ac:dyDescent="0.3">
      <c r="A91" s="66" t="s">
        <v>54</v>
      </c>
      <c r="B91" s="121" t="s">
        <v>59</v>
      </c>
      <c r="C91" s="125" t="s">
        <v>59</v>
      </c>
      <c r="E91" s="114">
        <v>0.11939999999999999</v>
      </c>
      <c r="F91" s="69">
        <f>SQRT((E91*(1-E91))/$E$89)*TINV(0.05,$E$89)</f>
        <v>3.3501161093293146E-2</v>
      </c>
      <c r="H91" s="42" t="s">
        <v>59</v>
      </c>
      <c r="I91" s="43" t="e">
        <f t="shared" ref="I91:I96" si="19">(((H91)^2)^0.5)</f>
        <v>#VALUE!</v>
      </c>
      <c r="J91" s="43" t="e">
        <f t="shared" ref="J91:J96" si="20">(((((1-B91)*B91)/B$12)+(((1-E91)*E91)/E$12))^0.5)*(TINV(0.05,B$12+E$12-1))</f>
        <v>#VALUE!</v>
      </c>
      <c r="K91" s="122" t="s">
        <v>59</v>
      </c>
      <c r="L91" s="44"/>
      <c r="M91" s="42" t="s">
        <v>59</v>
      </c>
    </row>
    <row r="92" spans="1:13" x14ac:dyDescent="0.3">
      <c r="A92" s="66" t="s">
        <v>380</v>
      </c>
      <c r="B92" s="121" t="s">
        <v>59</v>
      </c>
      <c r="C92" s="125" t="s">
        <v>59</v>
      </c>
      <c r="E92" s="114">
        <v>6.5299999999999997E-2</v>
      </c>
      <c r="F92" s="69">
        <f t="shared" ref="F92:F95" si="21">SQRT((E92*(1-E92))/$E$89)*TINV(0.05,$E$89)</f>
        <v>2.5524724734175264E-2</v>
      </c>
      <c r="H92" s="42" t="s">
        <v>59</v>
      </c>
      <c r="I92" s="43" t="e">
        <f t="shared" si="19"/>
        <v>#VALUE!</v>
      </c>
      <c r="J92" s="43" t="e">
        <f t="shared" si="20"/>
        <v>#VALUE!</v>
      </c>
      <c r="K92" s="122" t="s">
        <v>59</v>
      </c>
      <c r="L92" s="44"/>
      <c r="M92" s="42" t="s">
        <v>59</v>
      </c>
    </row>
    <row r="93" spans="1:13" x14ac:dyDescent="0.3">
      <c r="A93" s="66" t="s">
        <v>381</v>
      </c>
      <c r="B93" s="121" t="s">
        <v>59</v>
      </c>
      <c r="C93" s="125" t="s">
        <v>59</v>
      </c>
      <c r="E93" s="114">
        <v>3.1200000000000002E-2</v>
      </c>
      <c r="F93" s="69">
        <f t="shared" si="21"/>
        <v>1.79623319205298E-2</v>
      </c>
      <c r="H93" s="42" t="s">
        <v>59</v>
      </c>
      <c r="I93" s="43" t="e">
        <f t="shared" si="19"/>
        <v>#VALUE!</v>
      </c>
      <c r="J93" s="43" t="e">
        <f t="shared" si="20"/>
        <v>#VALUE!</v>
      </c>
      <c r="K93" s="122" t="s">
        <v>59</v>
      </c>
      <c r="L93" s="44"/>
      <c r="M93" s="42" t="s">
        <v>59</v>
      </c>
    </row>
    <row r="94" spans="1:13" x14ac:dyDescent="0.3">
      <c r="A94" s="66" t="s">
        <v>382</v>
      </c>
      <c r="B94" s="121" t="s">
        <v>59</v>
      </c>
      <c r="C94" s="125" t="s">
        <v>59</v>
      </c>
      <c r="E94" s="114">
        <v>2.87E-2</v>
      </c>
      <c r="F94" s="69">
        <f t="shared" si="21"/>
        <v>1.7249876813034973E-2</v>
      </c>
      <c r="H94" s="42" t="s">
        <v>59</v>
      </c>
      <c r="I94" s="43" t="e">
        <f t="shared" si="19"/>
        <v>#VALUE!</v>
      </c>
      <c r="J94" s="43" t="e">
        <f t="shared" si="20"/>
        <v>#VALUE!</v>
      </c>
      <c r="K94" s="122" t="s">
        <v>59</v>
      </c>
      <c r="L94" s="44"/>
      <c r="M94" s="42" t="s">
        <v>59</v>
      </c>
    </row>
    <row r="95" spans="1:13" x14ac:dyDescent="0.3">
      <c r="A95" s="66" t="s">
        <v>383</v>
      </c>
      <c r="B95" s="121" t="s">
        <v>59</v>
      </c>
      <c r="C95" s="125" t="s">
        <v>59</v>
      </c>
      <c r="E95" s="114">
        <v>0.87180000000000002</v>
      </c>
      <c r="F95" s="69">
        <f t="shared" si="21"/>
        <v>3.4539878074654293E-2</v>
      </c>
      <c r="H95" s="42" t="s">
        <v>59</v>
      </c>
      <c r="I95" s="43" t="e">
        <f t="shared" si="19"/>
        <v>#VALUE!</v>
      </c>
      <c r="J95" s="43" t="e">
        <f t="shared" si="20"/>
        <v>#VALUE!</v>
      </c>
      <c r="K95" s="122" t="s">
        <v>59</v>
      </c>
      <c r="L95" s="44"/>
      <c r="M95" s="42" t="s">
        <v>59</v>
      </c>
    </row>
    <row r="96" spans="1:13" x14ac:dyDescent="0.3">
      <c r="A96" s="70" t="s">
        <v>78</v>
      </c>
      <c r="B96" s="103" t="s">
        <v>59</v>
      </c>
      <c r="C96" s="96" t="s">
        <v>59</v>
      </c>
      <c r="D96" s="73"/>
      <c r="E96" s="88">
        <v>8.8999999999999999E-3</v>
      </c>
      <c r="F96" s="74">
        <f>SQRT((E96*(1-E96))/$E$89)*TINV(0.05,$E$89)</f>
        <v>9.7033589363647102E-3</v>
      </c>
      <c r="G96" s="73"/>
      <c r="H96" s="123" t="s">
        <v>59</v>
      </c>
      <c r="I96" s="50" t="e">
        <f t="shared" si="19"/>
        <v>#VALUE!</v>
      </c>
      <c r="J96" s="50" t="e">
        <f t="shared" si="20"/>
        <v>#VALUE!</v>
      </c>
      <c r="K96" s="124" t="s">
        <v>59</v>
      </c>
      <c r="L96" s="51"/>
      <c r="M96" s="123" t="s">
        <v>59</v>
      </c>
    </row>
  </sheetData>
  <pageMargins left="0.7" right="0.7" top="0.75" bottom="0.75" header="0.3" footer="0.3"/>
  <pageSetup paperSize="9" orientation="portrait" horizontalDpi="0"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75" zoomScaleNormal="75" workbookViewId="0"/>
  </sheetViews>
  <sheetFormatPr defaultColWidth="9.109375" defaultRowHeight="14.4" x14ac:dyDescent="0.3"/>
  <cols>
    <col min="1" max="1" width="90.5546875" style="16" customWidth="1"/>
    <col min="2" max="2" width="9.109375" style="58"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6.4414062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101"/>
      <c r="I1" s="57" t="s">
        <v>21</v>
      </c>
      <c r="J1" s="57" t="s">
        <v>21</v>
      </c>
    </row>
    <row r="2" spans="1:13" ht="18" x14ac:dyDescent="0.3">
      <c r="A2" s="52" t="s">
        <v>61</v>
      </c>
    </row>
    <row r="3" spans="1:13" ht="18.75" x14ac:dyDescent="0.25">
      <c r="A3" s="60" t="s">
        <v>384</v>
      </c>
    </row>
    <row r="4" spans="1:13" ht="18.75" x14ac:dyDescent="0.25">
      <c r="A4" s="61" t="s">
        <v>385</v>
      </c>
    </row>
    <row r="6" spans="1:13" ht="15" x14ac:dyDescent="0.25">
      <c r="A6" s="62" t="s">
        <v>386</v>
      </c>
    </row>
    <row r="7" spans="1:13" ht="15" x14ac:dyDescent="0.25">
      <c r="A7" s="62" t="s">
        <v>387</v>
      </c>
    </row>
    <row r="8" spans="1:13" ht="15" x14ac:dyDescent="0.25">
      <c r="A8" s="62"/>
    </row>
    <row r="9" spans="1:13" ht="39" customHeight="1" x14ac:dyDescent="0.25">
      <c r="A9" s="20"/>
      <c r="B9" s="23"/>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5" t="s">
        <v>59</v>
      </c>
      <c r="E11" s="65">
        <v>915</v>
      </c>
    </row>
    <row r="12" spans="1:13" x14ac:dyDescent="0.3">
      <c r="A12" s="63" t="s">
        <v>12</v>
      </c>
      <c r="B12" s="121" t="s">
        <v>59</v>
      </c>
      <c r="E12" s="65">
        <v>731.1</v>
      </c>
    </row>
    <row r="14" spans="1:13" x14ac:dyDescent="0.3">
      <c r="A14" s="66" t="s">
        <v>388</v>
      </c>
      <c r="B14" s="121" t="s">
        <v>59</v>
      </c>
      <c r="C14" s="125" t="s">
        <v>59</v>
      </c>
      <c r="E14" s="116">
        <v>0.1268</v>
      </c>
      <c r="F14" s="69">
        <f t="shared" ref="F14:F16" si="0">SQRT((E14*(1-E14))/$E$12)*TINV(0.05,$E$12)</f>
        <v>2.4159940172480819E-2</v>
      </c>
      <c r="G14" s="118"/>
      <c r="H14" s="42" t="s">
        <v>59</v>
      </c>
      <c r="I14" s="43" t="e">
        <f t="shared" ref="I14:I16" si="1">(((H14)^2)^0.5)</f>
        <v>#VALUE!</v>
      </c>
      <c r="J14" s="43" t="e">
        <f t="shared" ref="J14:J16" si="2">(((((1-B14)*B14)/B$12)+(((1-E14)*E14)/E$12))^0.5)*(TINV(0.05,B$12+E$12-1))</f>
        <v>#VALUE!</v>
      </c>
      <c r="K14" s="122" t="s">
        <v>59</v>
      </c>
      <c r="L14" s="44"/>
      <c r="M14" s="42" t="s">
        <v>59</v>
      </c>
    </row>
    <row r="15" spans="1:13" x14ac:dyDescent="0.3">
      <c r="A15" s="66" t="s">
        <v>389</v>
      </c>
      <c r="B15" s="121" t="s">
        <v>59</v>
      </c>
      <c r="C15" s="125" t="s">
        <v>59</v>
      </c>
      <c r="E15" s="116">
        <v>0.8639</v>
      </c>
      <c r="F15" s="69">
        <f t="shared" si="0"/>
        <v>2.4896606995148261E-2</v>
      </c>
      <c r="G15" s="118"/>
      <c r="H15" s="42" t="s">
        <v>59</v>
      </c>
      <c r="I15" s="43" t="e">
        <f t="shared" si="1"/>
        <v>#VALUE!</v>
      </c>
      <c r="J15" s="43" t="e">
        <f t="shared" si="2"/>
        <v>#VALUE!</v>
      </c>
      <c r="K15" s="122" t="s">
        <v>59</v>
      </c>
      <c r="L15" s="44"/>
      <c r="M15" s="42" t="s">
        <v>59</v>
      </c>
    </row>
    <row r="16" spans="1:13" x14ac:dyDescent="0.3">
      <c r="A16" s="70" t="s">
        <v>78</v>
      </c>
      <c r="B16" s="103" t="s">
        <v>59</v>
      </c>
      <c r="C16" s="96" t="s">
        <v>59</v>
      </c>
      <c r="D16" s="73"/>
      <c r="E16" s="71">
        <v>9.300000000000001E-3</v>
      </c>
      <c r="F16" s="74">
        <f t="shared" si="0"/>
        <v>6.9693442982360536E-3</v>
      </c>
      <c r="G16" s="73"/>
      <c r="H16" s="123" t="s">
        <v>59</v>
      </c>
      <c r="I16" s="50" t="e">
        <f t="shared" si="1"/>
        <v>#VALUE!</v>
      </c>
      <c r="J16" s="50" t="e">
        <f t="shared" si="2"/>
        <v>#VALUE!</v>
      </c>
      <c r="K16" s="124" t="s">
        <v>59</v>
      </c>
      <c r="L16" s="51"/>
      <c r="M16" s="123" t="s">
        <v>59</v>
      </c>
    </row>
    <row r="18" spans="1:13" x14ac:dyDescent="0.3">
      <c r="A18" s="77" t="s">
        <v>48</v>
      </c>
      <c r="B18" s="78"/>
      <c r="C18" s="98"/>
      <c r="D18" s="80"/>
      <c r="E18" s="81"/>
      <c r="F18" s="105"/>
      <c r="G18" s="83"/>
      <c r="H18" s="83"/>
      <c r="I18" s="83"/>
      <c r="J18" s="83"/>
      <c r="K18" s="83"/>
      <c r="L18" s="83"/>
      <c r="M18" s="83"/>
    </row>
    <row r="19" spans="1:13" s="55" customFormat="1" x14ac:dyDescent="0.3">
      <c r="A19" s="106"/>
      <c r="B19" s="107"/>
      <c r="C19" s="108"/>
      <c r="D19" s="109"/>
      <c r="E19" s="110"/>
      <c r="F19" s="111"/>
      <c r="G19" s="112"/>
      <c r="H19" s="112"/>
      <c r="I19" s="112"/>
      <c r="J19" s="112"/>
      <c r="K19" s="112"/>
      <c r="L19" s="112"/>
      <c r="M19" s="112"/>
    </row>
    <row r="20" spans="1:13" x14ac:dyDescent="0.3">
      <c r="A20" s="62" t="s">
        <v>386</v>
      </c>
      <c r="B20" s="113"/>
    </row>
    <row r="21" spans="1:13" ht="30" customHeight="1" x14ac:dyDescent="0.3">
      <c r="A21" s="62" t="s">
        <v>549</v>
      </c>
      <c r="B21" s="75"/>
    </row>
    <row r="22" spans="1:13" x14ac:dyDescent="0.3">
      <c r="A22" s="62"/>
      <c r="B22" s="75"/>
    </row>
    <row r="23" spans="1:13" ht="36" x14ac:dyDescent="0.3">
      <c r="A23" s="20"/>
      <c r="B23" s="21"/>
      <c r="C23" s="22"/>
      <c r="D23" s="22"/>
      <c r="E23" s="23"/>
      <c r="F23" s="27"/>
      <c r="G23" s="24"/>
      <c r="H23" s="25" t="s">
        <v>6</v>
      </c>
      <c r="I23" s="26" t="s">
        <v>19</v>
      </c>
      <c r="J23" s="26" t="s">
        <v>20</v>
      </c>
      <c r="K23" s="25" t="s">
        <v>7</v>
      </c>
      <c r="L23" s="25"/>
      <c r="M23" s="5" t="s">
        <v>8</v>
      </c>
    </row>
    <row r="24" spans="1:13" ht="40.5" customHeight="1" x14ac:dyDescent="0.3">
      <c r="A24" s="30"/>
      <c r="B24" s="31" t="s">
        <v>62</v>
      </c>
      <c r="C24" s="32" t="s">
        <v>9</v>
      </c>
      <c r="D24" s="32"/>
      <c r="E24" s="31" t="s">
        <v>63</v>
      </c>
      <c r="F24" s="35" t="s">
        <v>9</v>
      </c>
      <c r="G24" s="33"/>
      <c r="H24" s="33" t="s">
        <v>10</v>
      </c>
      <c r="I24" s="34"/>
      <c r="J24" s="34"/>
      <c r="K24" s="33" t="s">
        <v>10</v>
      </c>
      <c r="L24" s="33"/>
      <c r="M24" s="33" t="s">
        <v>10</v>
      </c>
    </row>
    <row r="25" spans="1:13" x14ac:dyDescent="0.3">
      <c r="A25" s="63" t="s">
        <v>11</v>
      </c>
      <c r="B25" s="65" t="s">
        <v>59</v>
      </c>
      <c r="C25" s="59"/>
      <c r="E25" s="65">
        <v>438</v>
      </c>
    </row>
    <row r="26" spans="1:13" x14ac:dyDescent="0.3">
      <c r="A26" s="63" t="s">
        <v>12</v>
      </c>
      <c r="B26" s="121" t="s">
        <v>59</v>
      </c>
      <c r="C26" s="59"/>
      <c r="E26" s="65">
        <v>338.6</v>
      </c>
    </row>
    <row r="28" spans="1:13" x14ac:dyDescent="0.3">
      <c r="A28" s="66" t="s">
        <v>388</v>
      </c>
      <c r="B28" s="121" t="s">
        <v>59</v>
      </c>
      <c r="C28" s="125" t="s">
        <v>59</v>
      </c>
      <c r="E28" s="114">
        <v>0.14460000000000001</v>
      </c>
      <c r="F28" s="69">
        <f t="shared" ref="F28:F29" si="3">SQRT((E28*(1-E28))/$E$26)*TINV(0.05,$E$26)</f>
        <v>3.7595101925361252E-2</v>
      </c>
      <c r="H28" s="42" t="s">
        <v>59</v>
      </c>
      <c r="I28" s="43" t="e">
        <f t="shared" ref="I28:I30" si="4">(((H28)^2)^0.5)</f>
        <v>#VALUE!</v>
      </c>
      <c r="J28" s="43" t="e">
        <f t="shared" ref="J28:J30" si="5">(((((1-B28)*B28)/B$12)+(((1-E28)*E28)/E$12))^0.5)*(TINV(0.05,B$12+E$12-1))</f>
        <v>#VALUE!</v>
      </c>
      <c r="K28" s="122" t="s">
        <v>59</v>
      </c>
      <c r="L28" s="44"/>
      <c r="M28" s="42" t="s">
        <v>59</v>
      </c>
    </row>
    <row r="29" spans="1:13" x14ac:dyDescent="0.3">
      <c r="A29" s="66" t="s">
        <v>389</v>
      </c>
      <c r="B29" s="121" t="s">
        <v>59</v>
      </c>
      <c r="C29" s="125" t="s">
        <v>59</v>
      </c>
      <c r="E29" s="114">
        <v>0.84599999999999997</v>
      </c>
      <c r="F29" s="69">
        <f t="shared" si="3"/>
        <v>3.8584070201809206E-2</v>
      </c>
      <c r="H29" s="42" t="s">
        <v>59</v>
      </c>
      <c r="I29" s="43" t="e">
        <f t="shared" si="4"/>
        <v>#VALUE!</v>
      </c>
      <c r="J29" s="43" t="e">
        <f t="shared" si="5"/>
        <v>#VALUE!</v>
      </c>
      <c r="K29" s="122" t="s">
        <v>59</v>
      </c>
      <c r="L29" s="44"/>
      <c r="M29" s="42" t="s">
        <v>59</v>
      </c>
    </row>
    <row r="30" spans="1:13" x14ac:dyDescent="0.3">
      <c r="A30" s="70" t="s">
        <v>78</v>
      </c>
      <c r="B30" s="103" t="s">
        <v>59</v>
      </c>
      <c r="C30" s="96" t="s">
        <v>59</v>
      </c>
      <c r="D30" s="73"/>
      <c r="E30" s="88">
        <v>9.3999999999999986E-3</v>
      </c>
      <c r="F30" s="74">
        <f>SQRT((E30*(1-E30))/$E$26)*TINV(0.05,$E$26)</f>
        <v>1.0315150903373271E-2</v>
      </c>
      <c r="G30" s="73"/>
      <c r="H30" s="123" t="s">
        <v>59</v>
      </c>
      <c r="I30" s="50" t="e">
        <f t="shared" si="4"/>
        <v>#VALUE!</v>
      </c>
      <c r="J30" s="50" t="e">
        <f t="shared" si="5"/>
        <v>#VALUE!</v>
      </c>
      <c r="K30" s="124" t="s">
        <v>59</v>
      </c>
      <c r="L30" s="51"/>
      <c r="M30" s="123" t="s">
        <v>59</v>
      </c>
    </row>
    <row r="31" spans="1:13" x14ac:dyDescent="0.3">
      <c r="A31" s="115"/>
      <c r="B31" s="116"/>
      <c r="C31" s="117"/>
      <c r="D31" s="118"/>
      <c r="E31" s="114"/>
      <c r="F31" s="69"/>
      <c r="G31" s="118"/>
      <c r="H31" s="46"/>
      <c r="I31" s="43"/>
      <c r="J31" s="43"/>
      <c r="K31" s="6"/>
      <c r="L31" s="44"/>
      <c r="M31" s="46"/>
    </row>
    <row r="32" spans="1:13" x14ac:dyDescent="0.3">
      <c r="A32" s="62" t="s">
        <v>386</v>
      </c>
      <c r="B32" s="116"/>
      <c r="C32" s="117"/>
      <c r="D32" s="118"/>
      <c r="E32" s="114"/>
      <c r="F32" s="69"/>
      <c r="G32" s="118"/>
      <c r="H32" s="46"/>
      <c r="I32" s="43"/>
      <c r="J32" s="43"/>
      <c r="K32" s="6"/>
      <c r="L32" s="44"/>
      <c r="M32" s="46"/>
    </row>
    <row r="33" spans="1:13" ht="27.6" x14ac:dyDescent="0.3">
      <c r="A33" s="62" t="s">
        <v>550</v>
      </c>
      <c r="B33" s="75"/>
    </row>
    <row r="34" spans="1:13" x14ac:dyDescent="0.3">
      <c r="A34" s="62"/>
      <c r="B34" s="75"/>
    </row>
    <row r="35" spans="1:13" ht="36" x14ac:dyDescent="0.3">
      <c r="A35" s="20"/>
      <c r="B35" s="21"/>
      <c r="C35" s="22"/>
      <c r="D35" s="22"/>
      <c r="E35" s="23"/>
      <c r="F35" s="27"/>
      <c r="G35" s="24"/>
      <c r="H35" s="25" t="s">
        <v>6</v>
      </c>
      <c r="I35" s="26" t="s">
        <v>19</v>
      </c>
      <c r="J35" s="26" t="s">
        <v>20</v>
      </c>
      <c r="K35" s="25" t="s">
        <v>7</v>
      </c>
      <c r="L35" s="25"/>
      <c r="M35" s="5" t="s">
        <v>8</v>
      </c>
    </row>
    <row r="36" spans="1:13" ht="41.25" customHeight="1" x14ac:dyDescent="0.3">
      <c r="A36" s="30"/>
      <c r="B36" s="31" t="s">
        <v>62</v>
      </c>
      <c r="C36" s="32" t="s">
        <v>9</v>
      </c>
      <c r="D36" s="32"/>
      <c r="E36" s="31" t="s">
        <v>63</v>
      </c>
      <c r="F36" s="35" t="s">
        <v>9</v>
      </c>
      <c r="G36" s="33"/>
      <c r="H36" s="33" t="s">
        <v>10</v>
      </c>
      <c r="I36" s="34"/>
      <c r="J36" s="34"/>
      <c r="K36" s="33" t="s">
        <v>10</v>
      </c>
      <c r="L36" s="33"/>
      <c r="M36" s="33" t="s">
        <v>10</v>
      </c>
    </row>
    <row r="37" spans="1:13" x14ac:dyDescent="0.3">
      <c r="A37" s="63" t="s">
        <v>11</v>
      </c>
      <c r="B37" s="65" t="s">
        <v>59</v>
      </c>
      <c r="C37" s="59"/>
      <c r="E37" s="65">
        <v>104</v>
      </c>
    </row>
    <row r="38" spans="1:13" x14ac:dyDescent="0.3">
      <c r="A38" s="63" t="s">
        <v>12</v>
      </c>
      <c r="B38" s="121" t="s">
        <v>59</v>
      </c>
      <c r="C38" s="59"/>
      <c r="E38" s="65">
        <v>85.1</v>
      </c>
    </row>
    <row r="40" spans="1:13" x14ac:dyDescent="0.3">
      <c r="A40" s="66" t="s">
        <v>388</v>
      </c>
      <c r="B40" s="121" t="s">
        <v>59</v>
      </c>
      <c r="C40" s="125" t="s">
        <v>59</v>
      </c>
      <c r="E40" s="114">
        <v>8.4100000000000008E-2</v>
      </c>
      <c r="F40" s="69">
        <f t="shared" ref="F40:F41" si="6">SQRT((E40*(1-E40))/$E$38)*TINV(0.05,$E$38)</f>
        <v>5.9818036032152022E-2</v>
      </c>
      <c r="H40" s="42" t="s">
        <v>59</v>
      </c>
      <c r="I40" s="43" t="e">
        <f t="shared" ref="I40:I42" si="7">(((H40)^2)^0.5)</f>
        <v>#VALUE!</v>
      </c>
      <c r="J40" s="43" t="e">
        <f t="shared" ref="J40:J42" si="8">(((((1-B40)*B40)/B$12)+(((1-E40)*E40)/E$12))^0.5)*(TINV(0.05,B$12+E$12-1))</f>
        <v>#VALUE!</v>
      </c>
      <c r="K40" s="122" t="s">
        <v>59</v>
      </c>
      <c r="L40" s="44"/>
      <c r="M40" s="42" t="s">
        <v>59</v>
      </c>
    </row>
    <row r="41" spans="1:13" x14ac:dyDescent="0.3">
      <c r="A41" s="66" t="s">
        <v>389</v>
      </c>
      <c r="B41" s="121" t="s">
        <v>59</v>
      </c>
      <c r="C41" s="125" t="s">
        <v>59</v>
      </c>
      <c r="E41" s="114">
        <v>0.91590000000000005</v>
      </c>
      <c r="F41" s="69">
        <f t="shared" si="6"/>
        <v>5.9818036032152001E-2</v>
      </c>
      <c r="H41" s="42" t="s">
        <v>59</v>
      </c>
      <c r="I41" s="43" t="e">
        <f t="shared" si="7"/>
        <v>#VALUE!</v>
      </c>
      <c r="J41" s="43" t="e">
        <f t="shared" si="8"/>
        <v>#VALUE!</v>
      </c>
      <c r="K41" s="122" t="s">
        <v>59</v>
      </c>
      <c r="L41" s="44"/>
      <c r="M41" s="42" t="s">
        <v>59</v>
      </c>
    </row>
    <row r="42" spans="1:13" x14ac:dyDescent="0.3">
      <c r="A42" s="70" t="s">
        <v>78</v>
      </c>
      <c r="B42" s="103" t="s">
        <v>59</v>
      </c>
      <c r="C42" s="96" t="s">
        <v>59</v>
      </c>
      <c r="D42" s="73"/>
      <c r="E42" s="88">
        <v>0</v>
      </c>
      <c r="F42" s="74">
        <f>SQRT((E42*(1-E42))/$E$38)*TINV(0.05,$E$38)</f>
        <v>0</v>
      </c>
      <c r="G42" s="73"/>
      <c r="H42" s="123" t="s">
        <v>59</v>
      </c>
      <c r="I42" s="50" t="e">
        <f t="shared" si="7"/>
        <v>#VALUE!</v>
      </c>
      <c r="J42" s="50" t="e">
        <f t="shared" si="8"/>
        <v>#VALUE!</v>
      </c>
      <c r="K42" s="124" t="s">
        <v>59</v>
      </c>
      <c r="L42" s="51"/>
      <c r="M42" s="123" t="s">
        <v>59</v>
      </c>
    </row>
    <row r="43" spans="1:13" x14ac:dyDescent="0.3">
      <c r="A43" s="115"/>
      <c r="B43" s="116"/>
      <c r="C43" s="117"/>
      <c r="D43" s="118"/>
      <c r="E43" s="114"/>
      <c r="F43" s="69"/>
      <c r="G43" s="118"/>
      <c r="H43" s="46"/>
      <c r="I43" s="43"/>
      <c r="J43" s="43"/>
      <c r="K43" s="6"/>
      <c r="L43" s="44"/>
      <c r="M43" s="46"/>
    </row>
    <row r="44" spans="1:13" x14ac:dyDescent="0.3">
      <c r="A44" s="62" t="s">
        <v>386</v>
      </c>
      <c r="B44" s="75"/>
    </row>
    <row r="45" spans="1:13" ht="27.6" x14ac:dyDescent="0.3">
      <c r="A45" s="62" t="s">
        <v>551</v>
      </c>
      <c r="B45" s="75"/>
    </row>
    <row r="46" spans="1:13" x14ac:dyDescent="0.3">
      <c r="A46" s="62"/>
      <c r="B46" s="75"/>
    </row>
    <row r="47" spans="1:13" ht="36" x14ac:dyDescent="0.3">
      <c r="A47" s="20"/>
      <c r="B47" s="21"/>
      <c r="C47" s="22"/>
      <c r="D47" s="22"/>
      <c r="E47" s="23"/>
      <c r="F47" s="27"/>
      <c r="G47" s="24"/>
      <c r="H47" s="25" t="s">
        <v>6</v>
      </c>
      <c r="I47" s="26" t="s">
        <v>19</v>
      </c>
      <c r="J47" s="26" t="s">
        <v>20</v>
      </c>
      <c r="K47" s="25" t="s">
        <v>7</v>
      </c>
      <c r="L47" s="25"/>
      <c r="M47" s="5" t="s">
        <v>8</v>
      </c>
    </row>
    <row r="48" spans="1:13" ht="41.25" customHeight="1" x14ac:dyDescent="0.3">
      <c r="A48" s="30"/>
      <c r="B48" s="31" t="s">
        <v>62</v>
      </c>
      <c r="C48" s="32" t="s">
        <v>9</v>
      </c>
      <c r="D48" s="32"/>
      <c r="E48" s="31" t="s">
        <v>63</v>
      </c>
      <c r="F48" s="35" t="s">
        <v>9</v>
      </c>
      <c r="G48" s="33"/>
      <c r="H48" s="33" t="s">
        <v>10</v>
      </c>
      <c r="I48" s="34"/>
      <c r="J48" s="34"/>
      <c r="K48" s="33" t="s">
        <v>10</v>
      </c>
      <c r="L48" s="33"/>
      <c r="M48" s="33" t="s">
        <v>10</v>
      </c>
    </row>
    <row r="49" spans="1:13" x14ac:dyDescent="0.3">
      <c r="A49" s="63" t="s">
        <v>11</v>
      </c>
      <c r="B49" s="65" t="s">
        <v>59</v>
      </c>
      <c r="C49" s="59"/>
      <c r="E49" s="65">
        <v>334</v>
      </c>
    </row>
    <row r="50" spans="1:13" x14ac:dyDescent="0.3">
      <c r="A50" s="63" t="s">
        <v>12</v>
      </c>
      <c r="B50" s="121" t="s">
        <v>59</v>
      </c>
      <c r="C50" s="59"/>
      <c r="E50" s="65">
        <v>277</v>
      </c>
    </row>
    <row r="52" spans="1:13" x14ac:dyDescent="0.3">
      <c r="A52" s="66" t="s">
        <v>388</v>
      </c>
      <c r="B52" s="121" t="s">
        <v>59</v>
      </c>
      <c r="C52" s="125" t="s">
        <v>59</v>
      </c>
      <c r="E52" s="114">
        <v>0.1158</v>
      </c>
      <c r="F52" s="69">
        <f t="shared" ref="F52:F53" si="9">SQRT((E52*(1-E52))/$E$50)*TINV(0.05,$E$50)</f>
        <v>3.784769367264644E-2</v>
      </c>
      <c r="H52" s="42" t="s">
        <v>59</v>
      </c>
      <c r="I52" s="43" t="e">
        <f t="shared" ref="I52:I54" si="10">(((H52)^2)^0.5)</f>
        <v>#VALUE!</v>
      </c>
      <c r="J52" s="43" t="e">
        <f t="shared" ref="J52:J54" si="11">(((((1-B52)*B52)/B$12)+(((1-E52)*E52)/E$12))^0.5)*(TINV(0.05,B$12+E$12-1))</f>
        <v>#VALUE!</v>
      </c>
      <c r="K52" s="122" t="s">
        <v>59</v>
      </c>
      <c r="L52" s="44"/>
      <c r="M52" s="42" t="s">
        <v>59</v>
      </c>
    </row>
    <row r="53" spans="1:13" x14ac:dyDescent="0.3">
      <c r="A53" s="66" t="s">
        <v>389</v>
      </c>
      <c r="B53" s="121" t="s">
        <v>59</v>
      </c>
      <c r="C53" s="125" t="s">
        <v>59</v>
      </c>
      <c r="E53" s="114">
        <v>0.87120000000000009</v>
      </c>
      <c r="F53" s="69">
        <f t="shared" si="9"/>
        <v>3.9621120183539041E-2</v>
      </c>
      <c r="H53" s="42" t="s">
        <v>59</v>
      </c>
      <c r="I53" s="43" t="e">
        <f t="shared" si="10"/>
        <v>#VALUE!</v>
      </c>
      <c r="J53" s="43" t="e">
        <f t="shared" si="11"/>
        <v>#VALUE!</v>
      </c>
      <c r="K53" s="122" t="s">
        <v>59</v>
      </c>
      <c r="L53" s="44"/>
      <c r="M53" s="42" t="s">
        <v>59</v>
      </c>
    </row>
    <row r="54" spans="1:13" x14ac:dyDescent="0.3">
      <c r="A54" s="70" t="s">
        <v>78</v>
      </c>
      <c r="B54" s="103" t="s">
        <v>59</v>
      </c>
      <c r="C54" s="96" t="s">
        <v>59</v>
      </c>
      <c r="D54" s="73"/>
      <c r="E54" s="88">
        <v>1.29E-2</v>
      </c>
      <c r="F54" s="74">
        <f>SQRT((E54*(1-E54))/$E$50)*TINV(0.05,$E$50)</f>
        <v>1.3347050883047485E-2</v>
      </c>
      <c r="G54" s="73"/>
      <c r="H54" s="123" t="s">
        <v>59</v>
      </c>
      <c r="I54" s="50" t="e">
        <f t="shared" si="10"/>
        <v>#VALUE!</v>
      </c>
      <c r="J54" s="50" t="e">
        <f t="shared" si="11"/>
        <v>#VALUE!</v>
      </c>
      <c r="K54" s="124" t="s">
        <v>59</v>
      </c>
      <c r="L54" s="51"/>
      <c r="M54" s="123" t="s">
        <v>59</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zoomScale="75" zoomScaleNormal="75" workbookViewId="0"/>
  </sheetViews>
  <sheetFormatPr defaultColWidth="9.109375" defaultRowHeight="14.4" x14ac:dyDescent="0.3"/>
  <cols>
    <col min="1" max="1" width="90.5546875" style="16" customWidth="1"/>
    <col min="2" max="2" width="9.109375" style="58"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6.4414062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101"/>
      <c r="I1" s="57" t="s">
        <v>21</v>
      </c>
      <c r="J1" s="57" t="s">
        <v>21</v>
      </c>
    </row>
    <row r="2" spans="1:13" ht="18" x14ac:dyDescent="0.3">
      <c r="A2" s="52" t="s">
        <v>61</v>
      </c>
    </row>
    <row r="3" spans="1:13" ht="18.75" x14ac:dyDescent="0.25">
      <c r="A3" s="60" t="s">
        <v>390</v>
      </c>
    </row>
    <row r="4" spans="1:13" ht="18.75" x14ac:dyDescent="0.25">
      <c r="A4" s="61" t="s">
        <v>391</v>
      </c>
    </row>
    <row r="6" spans="1:13" ht="15" x14ac:dyDescent="0.25">
      <c r="A6" s="62" t="s">
        <v>392</v>
      </c>
    </row>
    <row r="7" spans="1:13" ht="15" x14ac:dyDescent="0.25">
      <c r="A7" s="62" t="s">
        <v>393</v>
      </c>
    </row>
    <row r="8" spans="1:13" ht="15" x14ac:dyDescent="0.25">
      <c r="A8" s="62"/>
    </row>
    <row r="9" spans="1:13" ht="39" customHeight="1" x14ac:dyDescent="0.25">
      <c r="A9" s="20"/>
      <c r="B9" s="23"/>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5" t="s">
        <v>59</v>
      </c>
      <c r="E11" s="65">
        <v>936</v>
      </c>
    </row>
    <row r="12" spans="1:13" x14ac:dyDescent="0.3">
      <c r="A12" s="63" t="s">
        <v>12</v>
      </c>
      <c r="B12" s="121" t="s">
        <v>59</v>
      </c>
      <c r="E12" s="65">
        <v>748.6</v>
      </c>
    </row>
    <row r="14" spans="1:13" x14ac:dyDescent="0.3">
      <c r="A14" s="66" t="s">
        <v>76</v>
      </c>
      <c r="B14" s="121" t="s">
        <v>59</v>
      </c>
      <c r="C14" s="117" t="s">
        <v>59</v>
      </c>
      <c r="D14" s="118"/>
      <c r="E14" s="116">
        <v>0.245</v>
      </c>
      <c r="F14" s="69">
        <f t="shared" ref="F14:F16" si="0">SQRT((E14*(1-E14))/$E$12)*TINV(0.05,$E$12)</f>
        <v>3.0859081395607446E-2</v>
      </c>
      <c r="G14" s="118"/>
      <c r="H14" s="42" t="s">
        <v>59</v>
      </c>
      <c r="I14" s="43" t="e">
        <f t="shared" ref="I14:I16" si="1">(((H14)^2)^0.5)</f>
        <v>#VALUE!</v>
      </c>
      <c r="J14" s="43" t="e">
        <f t="shared" ref="J14:J16" si="2">(((((1-B14)*B14)/B$12)+(((1-E14)*E14)/E$12))^0.5)*(TINV(0.05,B$12+E$12-1))</f>
        <v>#VALUE!</v>
      </c>
      <c r="K14" s="122" t="s">
        <v>59</v>
      </c>
      <c r="L14" s="44"/>
      <c r="M14" s="42" t="s">
        <v>59</v>
      </c>
    </row>
    <row r="15" spans="1:13" x14ac:dyDescent="0.3">
      <c r="A15" s="66" t="s">
        <v>77</v>
      </c>
      <c r="B15" s="121" t="s">
        <v>59</v>
      </c>
      <c r="C15" s="117" t="s">
        <v>59</v>
      </c>
      <c r="D15" s="118"/>
      <c r="E15" s="116">
        <v>0.74150000000000005</v>
      </c>
      <c r="F15" s="69">
        <f t="shared" si="0"/>
        <v>3.14132107051096E-2</v>
      </c>
      <c r="G15" s="118"/>
      <c r="H15" s="42" t="s">
        <v>59</v>
      </c>
      <c r="I15" s="43" t="e">
        <f t="shared" si="1"/>
        <v>#VALUE!</v>
      </c>
      <c r="J15" s="43" t="e">
        <f t="shared" si="2"/>
        <v>#VALUE!</v>
      </c>
      <c r="K15" s="122" t="s">
        <v>59</v>
      </c>
      <c r="L15" s="44"/>
      <c r="M15" s="42" t="s">
        <v>59</v>
      </c>
    </row>
    <row r="16" spans="1:13" x14ac:dyDescent="0.3">
      <c r="A16" s="70" t="s">
        <v>187</v>
      </c>
      <c r="B16" s="103" t="s">
        <v>59</v>
      </c>
      <c r="C16" s="96" t="s">
        <v>59</v>
      </c>
      <c r="D16" s="73"/>
      <c r="E16" s="71">
        <v>1.35E-2</v>
      </c>
      <c r="F16" s="74">
        <f t="shared" si="0"/>
        <v>8.2802205558140697E-3</v>
      </c>
      <c r="G16" s="73"/>
      <c r="H16" s="123" t="s">
        <v>59</v>
      </c>
      <c r="I16" s="50" t="e">
        <f t="shared" si="1"/>
        <v>#VALUE!</v>
      </c>
      <c r="J16" s="50" t="e">
        <f t="shared" si="2"/>
        <v>#VALUE!</v>
      </c>
      <c r="K16" s="124" t="s">
        <v>59</v>
      </c>
      <c r="L16" s="51"/>
      <c r="M16" s="123" t="s">
        <v>59</v>
      </c>
    </row>
    <row r="17" spans="1:13" x14ac:dyDescent="0.3">
      <c r="B17" s="75"/>
      <c r="C17" s="59"/>
      <c r="F17" s="56"/>
    </row>
    <row r="18" spans="1:13" x14ac:dyDescent="0.3">
      <c r="A18" s="77" t="s">
        <v>48</v>
      </c>
      <c r="B18" s="78"/>
      <c r="C18" s="98"/>
      <c r="D18" s="80"/>
      <c r="E18" s="81"/>
      <c r="F18" s="105"/>
      <c r="G18" s="83"/>
      <c r="H18" s="83"/>
      <c r="I18" s="83"/>
      <c r="J18" s="83"/>
      <c r="K18" s="83"/>
      <c r="L18" s="83"/>
      <c r="M18" s="83"/>
    </row>
    <row r="19" spans="1:13" s="55" customFormat="1" x14ac:dyDescent="0.3">
      <c r="A19" s="106"/>
      <c r="B19" s="107"/>
      <c r="C19" s="108"/>
      <c r="D19" s="109"/>
      <c r="E19" s="110"/>
      <c r="F19" s="111"/>
      <c r="G19" s="112"/>
      <c r="H19" s="112"/>
      <c r="I19" s="112"/>
      <c r="J19" s="112"/>
      <c r="K19" s="112"/>
      <c r="L19" s="112"/>
      <c r="M19" s="112"/>
    </row>
    <row r="20" spans="1:13" x14ac:dyDescent="0.3">
      <c r="A20" s="62" t="s">
        <v>392</v>
      </c>
      <c r="B20" s="113"/>
    </row>
    <row r="21" spans="1:13" ht="33.75" customHeight="1" x14ac:dyDescent="0.3">
      <c r="A21" s="62" t="s">
        <v>552</v>
      </c>
      <c r="B21" s="75"/>
    </row>
    <row r="22" spans="1:13" x14ac:dyDescent="0.3">
      <c r="A22" s="62"/>
      <c r="B22" s="75"/>
    </row>
    <row r="23" spans="1:13" ht="36" x14ac:dyDescent="0.3">
      <c r="A23" s="20"/>
      <c r="B23" s="21"/>
      <c r="C23" s="22"/>
      <c r="D23" s="22"/>
      <c r="E23" s="23"/>
      <c r="F23" s="27"/>
      <c r="G23" s="24"/>
      <c r="H23" s="25" t="s">
        <v>6</v>
      </c>
      <c r="I23" s="26" t="s">
        <v>19</v>
      </c>
      <c r="J23" s="26" t="s">
        <v>20</v>
      </c>
      <c r="K23" s="25" t="s">
        <v>7</v>
      </c>
      <c r="L23" s="25"/>
      <c r="M23" s="5" t="s">
        <v>8</v>
      </c>
    </row>
    <row r="24" spans="1:13" ht="39.75" customHeight="1" x14ac:dyDescent="0.3">
      <c r="A24" s="30"/>
      <c r="B24" s="31" t="s">
        <v>62</v>
      </c>
      <c r="C24" s="32" t="s">
        <v>9</v>
      </c>
      <c r="D24" s="32"/>
      <c r="E24" s="31" t="s">
        <v>63</v>
      </c>
      <c r="F24" s="35" t="s">
        <v>9</v>
      </c>
      <c r="G24" s="33"/>
      <c r="H24" s="33" t="s">
        <v>10</v>
      </c>
      <c r="I24" s="34"/>
      <c r="J24" s="34"/>
      <c r="K24" s="33" t="s">
        <v>10</v>
      </c>
      <c r="L24" s="33"/>
      <c r="M24" s="33" t="s">
        <v>10</v>
      </c>
    </row>
    <row r="25" spans="1:13" x14ac:dyDescent="0.3">
      <c r="A25" s="63" t="s">
        <v>11</v>
      </c>
      <c r="B25" s="65" t="s">
        <v>59</v>
      </c>
      <c r="C25" s="59"/>
      <c r="E25" s="65">
        <v>447</v>
      </c>
    </row>
    <row r="26" spans="1:13" x14ac:dyDescent="0.3">
      <c r="A26" s="63" t="s">
        <v>12</v>
      </c>
      <c r="B26" s="121" t="s">
        <v>59</v>
      </c>
      <c r="C26" s="59"/>
      <c r="E26" s="65">
        <v>344.9</v>
      </c>
    </row>
    <row r="28" spans="1:13" x14ac:dyDescent="0.3">
      <c r="A28" s="66" t="s">
        <v>76</v>
      </c>
      <c r="B28" s="121" t="s">
        <v>59</v>
      </c>
      <c r="C28" s="125" t="s">
        <v>59</v>
      </c>
      <c r="E28" s="114">
        <v>0.33659999999999995</v>
      </c>
      <c r="F28" s="69">
        <f t="shared" ref="F28:F29" si="3">SQRT((E28*(1-E28))/$E$26)*TINV(0.05,$E$26)</f>
        <v>5.0046873047278208E-2</v>
      </c>
      <c r="H28" s="126" t="s">
        <v>59</v>
      </c>
      <c r="K28" s="127" t="s">
        <v>59</v>
      </c>
      <c r="M28" s="126" t="s">
        <v>59</v>
      </c>
    </row>
    <row r="29" spans="1:13" x14ac:dyDescent="0.3">
      <c r="A29" s="66" t="s">
        <v>77</v>
      </c>
      <c r="B29" s="121" t="s">
        <v>59</v>
      </c>
      <c r="C29" s="125" t="s">
        <v>59</v>
      </c>
      <c r="E29" s="114">
        <v>0.64469999999999994</v>
      </c>
      <c r="F29" s="69">
        <f t="shared" si="3"/>
        <v>5.0688401682531165E-2</v>
      </c>
      <c r="H29" s="126" t="s">
        <v>59</v>
      </c>
      <c r="K29" s="127" t="s">
        <v>59</v>
      </c>
      <c r="M29" s="126" t="s">
        <v>59</v>
      </c>
    </row>
    <row r="30" spans="1:13" x14ac:dyDescent="0.3">
      <c r="A30" s="70" t="s">
        <v>187</v>
      </c>
      <c r="B30" s="103" t="s">
        <v>59</v>
      </c>
      <c r="C30" s="96" t="s">
        <v>59</v>
      </c>
      <c r="D30" s="73"/>
      <c r="E30" s="88">
        <v>1.8700000000000001E-2</v>
      </c>
      <c r="F30" s="74">
        <f>SQRT((E30*(1-E30))/$E$26)*TINV(0.05,$E$26)</f>
        <v>1.4346760916655103E-2</v>
      </c>
      <c r="G30" s="73"/>
      <c r="H30" s="123" t="s">
        <v>59</v>
      </c>
      <c r="I30" s="50" t="e">
        <f t="shared" ref="I30" si="4">(((H30)^2)^0.5)</f>
        <v>#VALUE!</v>
      </c>
      <c r="J30" s="50" t="e">
        <f t="shared" ref="J30" si="5">(((((1-B30)*B30)/B$12)+(((1-E30)*E30)/E$12))^0.5)*(TINV(0.05,B$12+E$12-1))</f>
        <v>#VALUE!</v>
      </c>
      <c r="K30" s="124" t="s">
        <v>59</v>
      </c>
      <c r="L30" s="51"/>
      <c r="M30" s="123" t="s">
        <v>59</v>
      </c>
    </row>
    <row r="31" spans="1:13" x14ac:dyDescent="0.3">
      <c r="A31" s="115"/>
      <c r="B31" s="116"/>
      <c r="C31" s="117"/>
      <c r="D31" s="118"/>
      <c r="E31" s="114"/>
      <c r="F31" s="69"/>
      <c r="G31" s="118"/>
      <c r="H31" s="46"/>
      <c r="I31" s="43"/>
      <c r="J31" s="43"/>
      <c r="K31" s="6"/>
      <c r="L31" s="44"/>
      <c r="M31" s="46"/>
    </row>
    <row r="32" spans="1:13" x14ac:dyDescent="0.3">
      <c r="A32" s="62" t="s">
        <v>392</v>
      </c>
      <c r="B32" s="116"/>
      <c r="C32" s="117"/>
      <c r="D32" s="118"/>
      <c r="E32" s="114"/>
      <c r="F32" s="69"/>
      <c r="G32" s="118"/>
      <c r="H32" s="46"/>
      <c r="I32" s="43"/>
      <c r="J32" s="43"/>
      <c r="K32" s="6"/>
      <c r="L32" s="44"/>
      <c r="M32" s="46"/>
    </row>
    <row r="33" spans="1:13" ht="27.6" x14ac:dyDescent="0.3">
      <c r="A33" s="62" t="s">
        <v>553</v>
      </c>
      <c r="B33" s="75"/>
    </row>
    <row r="34" spans="1:13" x14ac:dyDescent="0.3">
      <c r="A34" s="62"/>
      <c r="B34" s="75"/>
    </row>
    <row r="35" spans="1:13" ht="36" x14ac:dyDescent="0.3">
      <c r="A35" s="20"/>
      <c r="B35" s="21"/>
      <c r="C35" s="22"/>
      <c r="D35" s="22"/>
      <c r="E35" s="23"/>
      <c r="F35" s="27"/>
      <c r="G35" s="24"/>
      <c r="H35" s="25" t="s">
        <v>6</v>
      </c>
      <c r="I35" s="26" t="s">
        <v>19</v>
      </c>
      <c r="J35" s="26" t="s">
        <v>20</v>
      </c>
      <c r="K35" s="25" t="s">
        <v>7</v>
      </c>
      <c r="L35" s="25"/>
      <c r="M35" s="5" t="s">
        <v>8</v>
      </c>
    </row>
    <row r="36" spans="1:13" ht="45.75" customHeight="1" x14ac:dyDescent="0.3">
      <c r="A36" s="30"/>
      <c r="B36" s="31" t="s">
        <v>62</v>
      </c>
      <c r="C36" s="32" t="s">
        <v>9</v>
      </c>
      <c r="D36" s="32"/>
      <c r="E36" s="31" t="s">
        <v>63</v>
      </c>
      <c r="F36" s="35" t="s">
        <v>9</v>
      </c>
      <c r="G36" s="33"/>
      <c r="H36" s="33" t="s">
        <v>10</v>
      </c>
      <c r="I36" s="34"/>
      <c r="J36" s="34"/>
      <c r="K36" s="33" t="s">
        <v>10</v>
      </c>
      <c r="L36" s="33"/>
      <c r="M36" s="33" t="s">
        <v>10</v>
      </c>
    </row>
    <row r="37" spans="1:13" x14ac:dyDescent="0.3">
      <c r="A37" s="63" t="s">
        <v>11</v>
      </c>
      <c r="B37" s="65" t="s">
        <v>59</v>
      </c>
      <c r="C37" s="59"/>
      <c r="E37" s="65">
        <v>105</v>
      </c>
    </row>
    <row r="38" spans="1:13" x14ac:dyDescent="0.3">
      <c r="A38" s="63" t="s">
        <v>12</v>
      </c>
      <c r="B38" s="121" t="s">
        <v>59</v>
      </c>
      <c r="C38" s="59"/>
      <c r="E38" s="65">
        <v>86.1</v>
      </c>
    </row>
    <row r="40" spans="1:13" x14ac:dyDescent="0.3">
      <c r="A40" s="66" t="s">
        <v>76</v>
      </c>
      <c r="B40" s="121" t="s">
        <v>59</v>
      </c>
      <c r="C40" s="125" t="s">
        <v>59</v>
      </c>
      <c r="E40" s="114">
        <v>0.33110000000000001</v>
      </c>
      <c r="F40" s="69">
        <f t="shared" ref="F40:F41" si="6">SQRT((E40*(1-E40))/$E$38)*TINV(0.05,$E$38)</f>
        <v>0.10082323296621494</v>
      </c>
      <c r="H40" s="126" t="s">
        <v>59</v>
      </c>
      <c r="K40" s="127" t="s">
        <v>59</v>
      </c>
      <c r="M40" s="126" t="s">
        <v>59</v>
      </c>
    </row>
    <row r="41" spans="1:13" x14ac:dyDescent="0.3">
      <c r="A41" s="66" t="s">
        <v>77</v>
      </c>
      <c r="B41" s="121" t="s">
        <v>59</v>
      </c>
      <c r="C41" s="125" t="s">
        <v>59</v>
      </c>
      <c r="E41" s="114">
        <v>0.65319999999999989</v>
      </c>
      <c r="F41" s="69">
        <f t="shared" si="6"/>
        <v>0.10196780329841891</v>
      </c>
      <c r="H41" s="126" t="s">
        <v>59</v>
      </c>
      <c r="K41" s="127" t="s">
        <v>59</v>
      </c>
      <c r="M41" s="126" t="s">
        <v>59</v>
      </c>
    </row>
    <row r="42" spans="1:13" x14ac:dyDescent="0.3">
      <c r="A42" s="70" t="s">
        <v>187</v>
      </c>
      <c r="B42" s="103" t="s">
        <v>59</v>
      </c>
      <c r="C42" s="96" t="s">
        <v>59</v>
      </c>
      <c r="D42" s="73"/>
      <c r="E42" s="88">
        <v>1.5700000000000002E-2</v>
      </c>
      <c r="F42" s="74">
        <f>SQRT((E42*(1-E42))/$E$38)*TINV(0.05,$E$38)</f>
        <v>2.6632626571474374E-2</v>
      </c>
      <c r="G42" s="73"/>
      <c r="H42" s="123" t="s">
        <v>59</v>
      </c>
      <c r="I42" s="50" t="e">
        <f t="shared" ref="I42" si="7">(((H42)^2)^0.5)</f>
        <v>#VALUE!</v>
      </c>
      <c r="J42" s="50" t="e">
        <f t="shared" ref="J42" si="8">(((((1-B42)*B42)/B$12)+(((1-E42)*E42)/E$12))^0.5)*(TINV(0.05,B$12+E$12-1))</f>
        <v>#VALUE!</v>
      </c>
      <c r="K42" s="124" t="s">
        <v>59</v>
      </c>
      <c r="L42" s="51"/>
      <c r="M42" s="123" t="s">
        <v>59</v>
      </c>
    </row>
    <row r="43" spans="1:13" x14ac:dyDescent="0.3">
      <c r="A43" s="115"/>
      <c r="B43" s="116"/>
      <c r="C43" s="117"/>
      <c r="D43" s="118"/>
      <c r="E43" s="114"/>
      <c r="F43" s="69"/>
      <c r="G43" s="118"/>
      <c r="H43" s="46"/>
      <c r="I43" s="43"/>
      <c r="J43" s="43"/>
      <c r="K43" s="6"/>
      <c r="L43" s="44"/>
      <c r="M43" s="46"/>
    </row>
    <row r="44" spans="1:13" x14ac:dyDescent="0.3">
      <c r="A44" s="62" t="s">
        <v>392</v>
      </c>
      <c r="B44" s="75"/>
    </row>
    <row r="45" spans="1:13" ht="27.6" x14ac:dyDescent="0.3">
      <c r="A45" s="62" t="s">
        <v>554</v>
      </c>
      <c r="B45" s="75"/>
    </row>
    <row r="46" spans="1:13" x14ac:dyDescent="0.3">
      <c r="A46" s="62"/>
      <c r="B46" s="75"/>
    </row>
    <row r="47" spans="1:13" ht="36" x14ac:dyDescent="0.3">
      <c r="A47" s="20"/>
      <c r="B47" s="21"/>
      <c r="C47" s="22"/>
      <c r="D47" s="22"/>
      <c r="E47" s="23"/>
      <c r="F47" s="27"/>
      <c r="G47" s="24"/>
      <c r="H47" s="25" t="s">
        <v>6</v>
      </c>
      <c r="I47" s="26" t="s">
        <v>19</v>
      </c>
      <c r="J47" s="26" t="s">
        <v>20</v>
      </c>
      <c r="K47" s="25" t="s">
        <v>7</v>
      </c>
      <c r="L47" s="25"/>
      <c r="M47" s="5" t="s">
        <v>8</v>
      </c>
    </row>
    <row r="48" spans="1:13" ht="42" customHeight="1" x14ac:dyDescent="0.3">
      <c r="A48" s="30"/>
      <c r="B48" s="31" t="s">
        <v>62</v>
      </c>
      <c r="C48" s="32" t="s">
        <v>9</v>
      </c>
      <c r="D48" s="32"/>
      <c r="E48" s="31" t="s">
        <v>63</v>
      </c>
      <c r="F48" s="35" t="s">
        <v>9</v>
      </c>
      <c r="G48" s="33"/>
      <c r="H48" s="33" t="s">
        <v>10</v>
      </c>
      <c r="I48" s="34"/>
      <c r="J48" s="34"/>
      <c r="K48" s="33" t="s">
        <v>10</v>
      </c>
      <c r="L48" s="33"/>
      <c r="M48" s="33" t="s">
        <v>10</v>
      </c>
    </row>
    <row r="49" spans="1:13" x14ac:dyDescent="0.3">
      <c r="A49" s="63" t="s">
        <v>11</v>
      </c>
      <c r="B49" s="65" t="s">
        <v>59</v>
      </c>
      <c r="C49" s="59"/>
      <c r="E49" s="65">
        <v>342</v>
      </c>
    </row>
    <row r="50" spans="1:13" x14ac:dyDescent="0.3">
      <c r="A50" s="63" t="s">
        <v>12</v>
      </c>
      <c r="B50" s="121" t="s">
        <v>59</v>
      </c>
      <c r="C50" s="59"/>
      <c r="E50" s="65">
        <v>284.5</v>
      </c>
    </row>
    <row r="52" spans="1:13" x14ac:dyDescent="0.3">
      <c r="A52" s="66" t="s">
        <v>76</v>
      </c>
      <c r="B52" s="121" t="s">
        <v>59</v>
      </c>
      <c r="C52" s="125" t="s">
        <v>59</v>
      </c>
      <c r="E52" s="114">
        <v>0.1283</v>
      </c>
      <c r="F52" s="69">
        <f t="shared" ref="F52:F53" si="9">SQRT((E52*(1-E52))/$E$50)*TINV(0.05,$E$50)</f>
        <v>3.9026402252382478E-2</v>
      </c>
      <c r="H52" s="126" t="s">
        <v>59</v>
      </c>
      <c r="K52" s="127" t="s">
        <v>59</v>
      </c>
      <c r="M52" s="126" t="s">
        <v>59</v>
      </c>
    </row>
    <row r="53" spans="1:13" x14ac:dyDescent="0.3">
      <c r="A53" s="66" t="s">
        <v>77</v>
      </c>
      <c r="B53" s="121" t="s">
        <v>59</v>
      </c>
      <c r="C53" s="125" t="s">
        <v>59</v>
      </c>
      <c r="E53" s="114">
        <v>0.86670000000000003</v>
      </c>
      <c r="F53" s="69">
        <f t="shared" si="9"/>
        <v>3.9665336082999228E-2</v>
      </c>
      <c r="H53" s="126" t="s">
        <v>59</v>
      </c>
      <c r="K53" s="127" t="s">
        <v>59</v>
      </c>
      <c r="M53" s="126" t="s">
        <v>59</v>
      </c>
    </row>
    <row r="54" spans="1:13" x14ac:dyDescent="0.3">
      <c r="A54" s="70" t="s">
        <v>187</v>
      </c>
      <c r="B54" s="103" t="s">
        <v>59</v>
      </c>
      <c r="C54" s="96" t="s">
        <v>59</v>
      </c>
      <c r="D54" s="73"/>
      <c r="E54" s="88">
        <v>5.0000000000000001E-3</v>
      </c>
      <c r="F54" s="74">
        <f>SQRT((E54*(1-E54))/$E$50)*TINV(0.05,$E$50)</f>
        <v>8.2311062538260003E-3</v>
      </c>
      <c r="G54" s="73"/>
      <c r="H54" s="123" t="s">
        <v>59</v>
      </c>
      <c r="I54" s="50" t="e">
        <f t="shared" ref="I54" si="10">(((H54)^2)^0.5)</f>
        <v>#VALUE!</v>
      </c>
      <c r="J54" s="50" t="e">
        <f t="shared" ref="J54" si="11">(((((1-B54)*B54)/B$12)+(((1-E54)*E54)/E$12))^0.5)*(TINV(0.05,B$12+E$12-1))</f>
        <v>#VALUE!</v>
      </c>
      <c r="K54" s="124" t="s">
        <v>59</v>
      </c>
      <c r="L54" s="51"/>
      <c r="M54" s="123" t="s">
        <v>59</v>
      </c>
    </row>
    <row r="56" spans="1:13" x14ac:dyDescent="0.3">
      <c r="A56" s="77" t="s">
        <v>52</v>
      </c>
      <c r="B56" s="78"/>
      <c r="C56" s="98"/>
      <c r="D56" s="80"/>
      <c r="E56" s="81"/>
      <c r="F56" s="105"/>
      <c r="G56" s="83"/>
      <c r="H56" s="83"/>
      <c r="I56" s="83"/>
      <c r="J56" s="83"/>
      <c r="K56" s="83"/>
      <c r="L56" s="83"/>
      <c r="M56" s="83"/>
    </row>
    <row r="57" spans="1:13" x14ac:dyDescent="0.3">
      <c r="B57" s="75"/>
    </row>
    <row r="58" spans="1:13" x14ac:dyDescent="0.3">
      <c r="A58" s="62" t="s">
        <v>392</v>
      </c>
      <c r="B58" s="75"/>
    </row>
    <row r="59" spans="1:13" x14ac:dyDescent="0.3">
      <c r="A59" s="62" t="s">
        <v>555</v>
      </c>
      <c r="B59" s="75"/>
    </row>
    <row r="60" spans="1:13" x14ac:dyDescent="0.3">
      <c r="B60" s="75"/>
    </row>
    <row r="61" spans="1:13" ht="36" x14ac:dyDescent="0.3">
      <c r="A61" s="20"/>
      <c r="B61" s="21"/>
      <c r="C61" s="22"/>
      <c r="D61" s="22"/>
      <c r="E61" s="23"/>
      <c r="F61" s="27"/>
      <c r="G61" s="24"/>
      <c r="H61" s="25" t="s">
        <v>6</v>
      </c>
      <c r="I61" s="26" t="s">
        <v>19</v>
      </c>
      <c r="J61" s="26" t="s">
        <v>20</v>
      </c>
      <c r="K61" s="25" t="s">
        <v>7</v>
      </c>
      <c r="L61" s="25"/>
      <c r="M61" s="5" t="s">
        <v>8</v>
      </c>
    </row>
    <row r="62" spans="1:13" ht="45.75" customHeight="1" x14ac:dyDescent="0.3">
      <c r="A62" s="30"/>
      <c r="B62" s="31" t="s">
        <v>62</v>
      </c>
      <c r="C62" s="32" t="s">
        <v>9</v>
      </c>
      <c r="D62" s="32"/>
      <c r="E62" s="31" t="s">
        <v>63</v>
      </c>
      <c r="F62" s="35" t="s">
        <v>9</v>
      </c>
      <c r="G62" s="33"/>
      <c r="H62" s="33" t="s">
        <v>10</v>
      </c>
      <c r="I62" s="34"/>
      <c r="J62" s="34"/>
      <c r="K62" s="33" t="s">
        <v>10</v>
      </c>
      <c r="L62" s="33"/>
      <c r="M62" s="33" t="s">
        <v>10</v>
      </c>
    </row>
    <row r="63" spans="1:13" x14ac:dyDescent="0.3">
      <c r="A63" s="63" t="s">
        <v>11</v>
      </c>
      <c r="B63" s="65" t="s">
        <v>59</v>
      </c>
      <c r="C63" s="59"/>
      <c r="E63" s="65">
        <v>430</v>
      </c>
    </row>
    <row r="64" spans="1:13" x14ac:dyDescent="0.3">
      <c r="A64" s="63" t="s">
        <v>12</v>
      </c>
      <c r="B64" s="121" t="s">
        <v>59</v>
      </c>
      <c r="C64" s="59"/>
      <c r="E64" s="65">
        <v>400.7</v>
      </c>
    </row>
    <row r="66" spans="1:13" x14ac:dyDescent="0.3">
      <c r="A66" s="66" t="s">
        <v>76</v>
      </c>
      <c r="B66" s="121" t="s">
        <v>59</v>
      </c>
      <c r="C66" s="125" t="s">
        <v>59</v>
      </c>
      <c r="E66" s="84">
        <v>0.2152</v>
      </c>
      <c r="F66" s="69">
        <f>SQRT((E66*(1-E66))/$E$64)*TINV(0.05,$E$64)</f>
        <v>4.0360367210698668E-2</v>
      </c>
      <c r="H66" s="126" t="s">
        <v>59</v>
      </c>
      <c r="K66" s="127" t="s">
        <v>59</v>
      </c>
      <c r="M66" s="126" t="s">
        <v>59</v>
      </c>
    </row>
    <row r="67" spans="1:13" x14ac:dyDescent="0.3">
      <c r="A67" s="66" t="s">
        <v>77</v>
      </c>
      <c r="B67" s="121" t="s">
        <v>59</v>
      </c>
      <c r="C67" s="125" t="s">
        <v>59</v>
      </c>
      <c r="E67" s="84">
        <v>0.77689999999999992</v>
      </c>
      <c r="F67" s="69">
        <f t="shared" ref="F67" si="12">SQRT((E67*(1-E67))/$E$64)*TINV(0.05,$E$64)</f>
        <v>4.0887148548489599E-2</v>
      </c>
      <c r="H67" s="126" t="s">
        <v>59</v>
      </c>
      <c r="K67" s="127" t="s">
        <v>59</v>
      </c>
      <c r="M67" s="126" t="s">
        <v>59</v>
      </c>
    </row>
    <row r="68" spans="1:13" x14ac:dyDescent="0.3">
      <c r="A68" s="70" t="s">
        <v>293</v>
      </c>
      <c r="B68" s="103" t="s">
        <v>59</v>
      </c>
      <c r="C68" s="96" t="s">
        <v>59</v>
      </c>
      <c r="D68" s="73"/>
      <c r="E68" s="88">
        <v>7.9000000000000008E-3</v>
      </c>
      <c r="F68" s="74">
        <f>SQRT((E68*(1-E68))/$E$64)*TINV(0.05,$E$64)</f>
        <v>8.6945227603274361E-3</v>
      </c>
      <c r="G68" s="73"/>
      <c r="H68" s="123" t="s">
        <v>59</v>
      </c>
      <c r="I68" s="50" t="e">
        <f t="shared" ref="I68" si="13">(((H68)^2)^0.5)</f>
        <v>#VALUE!</v>
      </c>
      <c r="J68" s="50" t="e">
        <f t="shared" ref="J68" si="14">(((((1-B68)*B68)/B$12)+(((1-E68)*E68)/E$12))^0.5)*(TINV(0.05,B$12+E$12-1))</f>
        <v>#VALUE!</v>
      </c>
      <c r="K68" s="124" t="s">
        <v>59</v>
      </c>
      <c r="L68" s="51"/>
      <c r="M68" s="123" t="s">
        <v>59</v>
      </c>
    </row>
    <row r="69" spans="1:13" x14ac:dyDescent="0.3">
      <c r="B69" s="75"/>
    </row>
    <row r="70" spans="1:13" x14ac:dyDescent="0.3">
      <c r="A70" s="62" t="s">
        <v>392</v>
      </c>
      <c r="B70" s="75"/>
    </row>
    <row r="71" spans="1:13" x14ac:dyDescent="0.3">
      <c r="A71" s="62" t="s">
        <v>556</v>
      </c>
      <c r="B71" s="75"/>
    </row>
    <row r="72" spans="1:13" x14ac:dyDescent="0.3">
      <c r="B72" s="75"/>
    </row>
    <row r="73" spans="1:13" ht="36" x14ac:dyDescent="0.3">
      <c r="A73" s="20"/>
      <c r="B73" s="21"/>
      <c r="C73" s="22"/>
      <c r="D73" s="22"/>
      <c r="E73" s="23"/>
      <c r="F73" s="27"/>
      <c r="G73" s="24"/>
      <c r="H73" s="25" t="s">
        <v>6</v>
      </c>
      <c r="I73" s="26" t="s">
        <v>19</v>
      </c>
      <c r="J73" s="26" t="s">
        <v>20</v>
      </c>
      <c r="K73" s="25" t="s">
        <v>7</v>
      </c>
      <c r="L73" s="25"/>
      <c r="M73" s="5" t="s">
        <v>8</v>
      </c>
    </row>
    <row r="74" spans="1:13" ht="39.75" customHeight="1" x14ac:dyDescent="0.3">
      <c r="A74" s="30"/>
      <c r="B74" s="31" t="s">
        <v>62</v>
      </c>
      <c r="C74" s="32" t="s">
        <v>9</v>
      </c>
      <c r="D74" s="32"/>
      <c r="E74" s="31" t="s">
        <v>63</v>
      </c>
      <c r="F74" s="35" t="s">
        <v>9</v>
      </c>
      <c r="G74" s="33"/>
      <c r="H74" s="33" t="s">
        <v>10</v>
      </c>
      <c r="I74" s="34"/>
      <c r="J74" s="34"/>
      <c r="K74" s="33" t="s">
        <v>10</v>
      </c>
      <c r="L74" s="33"/>
      <c r="M74" s="33" t="s">
        <v>10</v>
      </c>
    </row>
    <row r="75" spans="1:13" x14ac:dyDescent="0.3">
      <c r="A75" s="63" t="s">
        <v>11</v>
      </c>
      <c r="B75" s="65" t="s">
        <v>59</v>
      </c>
      <c r="C75" s="59"/>
      <c r="E75" s="65">
        <v>350</v>
      </c>
    </row>
    <row r="76" spans="1:13" x14ac:dyDescent="0.3">
      <c r="A76" s="63" t="s">
        <v>12</v>
      </c>
      <c r="B76" s="121" t="s">
        <v>59</v>
      </c>
      <c r="C76" s="59"/>
      <c r="E76" s="65">
        <v>310.2</v>
      </c>
    </row>
    <row r="78" spans="1:13" x14ac:dyDescent="0.3">
      <c r="A78" s="66" t="s">
        <v>76</v>
      </c>
      <c r="B78" s="121" t="s">
        <v>59</v>
      </c>
      <c r="C78" s="125" t="s">
        <v>59</v>
      </c>
      <c r="E78" s="84">
        <v>0.2843</v>
      </c>
      <c r="F78" s="69">
        <f>SQRT((E78*(1-E78))/$E$76)*TINV(0.05,$E$76)</f>
        <v>5.0394134761931948E-2</v>
      </c>
      <c r="H78" s="126" t="s">
        <v>59</v>
      </c>
      <c r="K78" s="127" t="s">
        <v>59</v>
      </c>
      <c r="M78" s="126" t="s">
        <v>59</v>
      </c>
    </row>
    <row r="79" spans="1:13" x14ac:dyDescent="0.3">
      <c r="A79" s="66" t="s">
        <v>77</v>
      </c>
      <c r="B79" s="121" t="s">
        <v>59</v>
      </c>
      <c r="C79" s="125" t="s">
        <v>59</v>
      </c>
      <c r="E79" s="84">
        <v>0.69330000000000003</v>
      </c>
      <c r="F79" s="69">
        <f t="shared" ref="F79" si="15">SQRT((E79*(1-E79))/$E$76)*TINV(0.05,$E$76)</f>
        <v>5.151616703252053E-2</v>
      </c>
      <c r="H79" s="126" t="s">
        <v>59</v>
      </c>
      <c r="K79" s="127" t="s">
        <v>59</v>
      </c>
      <c r="M79" s="126" t="s">
        <v>59</v>
      </c>
    </row>
    <row r="80" spans="1:13" x14ac:dyDescent="0.3">
      <c r="A80" s="70" t="s">
        <v>293</v>
      </c>
      <c r="B80" s="103" t="s">
        <v>59</v>
      </c>
      <c r="C80" s="96" t="s">
        <v>59</v>
      </c>
      <c r="D80" s="73"/>
      <c r="E80" s="88">
        <v>2.2400000000000003E-2</v>
      </c>
      <c r="F80" s="74">
        <f>SQRT((E80*(1-E80))/$E$76)*TINV(0.05,$E$76)</f>
        <v>1.6532200366129728E-2</v>
      </c>
      <c r="G80" s="73"/>
      <c r="H80" s="123" t="s">
        <v>59</v>
      </c>
      <c r="I80" s="50" t="e">
        <f t="shared" ref="I80" si="16">(((H80)^2)^0.5)</f>
        <v>#VALUE!</v>
      </c>
      <c r="J80" s="50" t="e">
        <f t="shared" ref="J80" si="17">(((((1-B80)*B80)/B$12)+(((1-E80)*E80)/E$12))^0.5)*(TINV(0.05,B$12+E$12-1))</f>
        <v>#VALUE!</v>
      </c>
      <c r="K80" s="124" t="s">
        <v>59</v>
      </c>
      <c r="L80" s="51"/>
      <c r="M80" s="123" t="s">
        <v>59</v>
      </c>
    </row>
    <row r="81" spans="1:13" x14ac:dyDescent="0.3">
      <c r="B81" s="75"/>
    </row>
    <row r="82" spans="1:13" x14ac:dyDescent="0.3">
      <c r="A82" s="62" t="s">
        <v>392</v>
      </c>
      <c r="B82" s="75"/>
    </row>
    <row r="83" spans="1:13" x14ac:dyDescent="0.3">
      <c r="A83" s="62" t="s">
        <v>557</v>
      </c>
      <c r="B83" s="75"/>
    </row>
    <row r="84" spans="1:13" x14ac:dyDescent="0.3">
      <c r="B84" s="75"/>
    </row>
    <row r="85" spans="1:13" ht="36" x14ac:dyDescent="0.3">
      <c r="A85" s="20"/>
      <c r="B85" s="21"/>
      <c r="C85" s="22"/>
      <c r="D85" s="22"/>
      <c r="E85" s="23"/>
      <c r="F85" s="27"/>
      <c r="G85" s="24"/>
      <c r="H85" s="25" t="s">
        <v>6</v>
      </c>
      <c r="I85" s="26" t="s">
        <v>19</v>
      </c>
      <c r="J85" s="26" t="s">
        <v>20</v>
      </c>
      <c r="K85" s="25" t="s">
        <v>7</v>
      </c>
      <c r="L85" s="25"/>
      <c r="M85" s="5" t="s">
        <v>8</v>
      </c>
    </row>
    <row r="86" spans="1:13" ht="40.5" customHeight="1" x14ac:dyDescent="0.3">
      <c r="A86" s="30"/>
      <c r="B86" s="31" t="s">
        <v>62</v>
      </c>
      <c r="C86" s="32" t="s">
        <v>9</v>
      </c>
      <c r="D86" s="32"/>
      <c r="E86" s="31" t="s">
        <v>63</v>
      </c>
      <c r="F86" s="35" t="s">
        <v>9</v>
      </c>
      <c r="G86" s="33"/>
      <c r="H86" s="33" t="s">
        <v>10</v>
      </c>
      <c r="I86" s="34"/>
      <c r="J86" s="34"/>
      <c r="K86" s="33" t="s">
        <v>10</v>
      </c>
      <c r="L86" s="33"/>
      <c r="M86" s="33" t="s">
        <v>10</v>
      </c>
    </row>
    <row r="87" spans="1:13" x14ac:dyDescent="0.3">
      <c r="A87" s="63" t="s">
        <v>11</v>
      </c>
      <c r="B87" s="65" t="s">
        <v>59</v>
      </c>
      <c r="C87" s="59"/>
      <c r="E87" s="65">
        <v>156</v>
      </c>
    </row>
    <row r="88" spans="1:13" x14ac:dyDescent="0.3">
      <c r="A88" s="63" t="s">
        <v>12</v>
      </c>
      <c r="B88" s="121" t="s">
        <v>59</v>
      </c>
      <c r="C88" s="59"/>
      <c r="E88" s="65">
        <v>151.69999999999999</v>
      </c>
    </row>
    <row r="90" spans="1:13" x14ac:dyDescent="0.3">
      <c r="A90" s="66" t="s">
        <v>76</v>
      </c>
      <c r="B90" s="121" t="s">
        <v>59</v>
      </c>
      <c r="C90" s="125" t="s">
        <v>59</v>
      </c>
      <c r="E90" s="84">
        <v>0.30740000000000001</v>
      </c>
      <c r="F90" s="119">
        <f>SQRT((E90*(1-E90))/$E$88)*TINV(0.05,$E$88)</f>
        <v>7.4018985662596737E-2</v>
      </c>
      <c r="H90" s="126" t="s">
        <v>59</v>
      </c>
      <c r="K90" s="127" t="s">
        <v>59</v>
      </c>
      <c r="M90" s="126" t="s">
        <v>59</v>
      </c>
    </row>
    <row r="91" spans="1:13" x14ac:dyDescent="0.3">
      <c r="A91" s="66" t="s">
        <v>77</v>
      </c>
      <c r="B91" s="121" t="s">
        <v>59</v>
      </c>
      <c r="C91" s="125" t="s">
        <v>59</v>
      </c>
      <c r="E91" s="84">
        <v>0.68640000000000001</v>
      </c>
      <c r="F91" s="119">
        <f t="shared" ref="F91" si="18">SQRT((E91*(1-E91))/$E$88)*TINV(0.05,$E$88)</f>
        <v>7.4426332457016561E-2</v>
      </c>
      <c r="H91" s="126" t="s">
        <v>59</v>
      </c>
      <c r="K91" s="127" t="s">
        <v>59</v>
      </c>
      <c r="M91" s="126" t="s">
        <v>59</v>
      </c>
    </row>
    <row r="92" spans="1:13" x14ac:dyDescent="0.3">
      <c r="A92" s="70" t="s">
        <v>293</v>
      </c>
      <c r="B92" s="103" t="s">
        <v>59</v>
      </c>
      <c r="C92" s="96" t="s">
        <v>59</v>
      </c>
      <c r="D92" s="73"/>
      <c r="E92" s="88">
        <v>6.1999999999999998E-3</v>
      </c>
      <c r="F92" s="120">
        <f>SQRT((E92*(1-E92))/$E$88)*TINV(0.05,$E$88)</f>
        <v>1.259201681919286E-2</v>
      </c>
      <c r="G92" s="73"/>
      <c r="H92" s="123" t="s">
        <v>59</v>
      </c>
      <c r="I92" s="50" t="e">
        <f t="shared" ref="I92" si="19">(((H92)^2)^0.5)</f>
        <v>#VALUE!</v>
      </c>
      <c r="J92" s="50" t="e">
        <f t="shared" ref="J92" si="20">(((((1-B92)*B92)/B$12)+(((1-E92)*E92)/E$12))^0.5)*(TINV(0.05,B$12+E$12-1))</f>
        <v>#VALUE!</v>
      </c>
      <c r="K92" s="124" t="s">
        <v>59</v>
      </c>
      <c r="L92" s="51"/>
      <c r="M92" s="123" t="s">
        <v>59</v>
      </c>
    </row>
    <row r="94" spans="1:13" x14ac:dyDescent="0.3">
      <c r="A94" s="77" t="s">
        <v>508</v>
      </c>
      <c r="B94" s="78"/>
      <c r="C94" s="98"/>
      <c r="D94" s="80"/>
      <c r="E94" s="81"/>
      <c r="F94" s="105"/>
      <c r="G94" s="83"/>
      <c r="H94" s="83"/>
      <c r="I94" s="83"/>
      <c r="J94" s="83"/>
      <c r="K94" s="83"/>
      <c r="L94" s="83"/>
      <c r="M94" s="83"/>
    </row>
    <row r="95" spans="1:13" x14ac:dyDescent="0.3">
      <c r="B95" s="75"/>
    </row>
    <row r="96" spans="1:13" x14ac:dyDescent="0.3">
      <c r="A96" s="62" t="s">
        <v>392</v>
      </c>
      <c r="B96" s="75"/>
    </row>
    <row r="97" spans="1:13" x14ac:dyDescent="0.3">
      <c r="A97" s="62" t="s">
        <v>108</v>
      </c>
      <c r="B97" s="75"/>
    </row>
    <row r="98" spans="1:13" x14ac:dyDescent="0.3">
      <c r="B98" s="75"/>
    </row>
    <row r="99" spans="1:13" ht="36" x14ac:dyDescent="0.3">
      <c r="A99" s="20"/>
      <c r="B99" s="21"/>
      <c r="C99" s="22"/>
      <c r="D99" s="22"/>
      <c r="E99" s="23"/>
      <c r="F99" s="27"/>
      <c r="G99" s="24"/>
      <c r="H99" s="25" t="s">
        <v>6</v>
      </c>
      <c r="I99" s="26" t="s">
        <v>19</v>
      </c>
      <c r="J99" s="26" t="s">
        <v>20</v>
      </c>
      <c r="K99" s="25" t="s">
        <v>7</v>
      </c>
      <c r="L99" s="25"/>
      <c r="M99" s="5" t="s">
        <v>8</v>
      </c>
    </row>
    <row r="100" spans="1:13" ht="45.75" customHeight="1" x14ac:dyDescent="0.3">
      <c r="A100" s="30"/>
      <c r="B100" s="31" t="s">
        <v>62</v>
      </c>
      <c r="C100" s="32" t="s">
        <v>9</v>
      </c>
      <c r="D100" s="32"/>
      <c r="E100" s="31" t="s">
        <v>63</v>
      </c>
      <c r="F100" s="35" t="s">
        <v>9</v>
      </c>
      <c r="G100" s="33"/>
      <c r="H100" s="33" t="s">
        <v>10</v>
      </c>
      <c r="I100" s="34"/>
      <c r="J100" s="34"/>
      <c r="K100" s="33" t="s">
        <v>10</v>
      </c>
      <c r="L100" s="33"/>
      <c r="M100" s="33" t="s">
        <v>10</v>
      </c>
    </row>
    <row r="101" spans="1:13" x14ac:dyDescent="0.3">
      <c r="A101" s="63" t="s">
        <v>11</v>
      </c>
      <c r="B101" s="86" t="s">
        <v>59</v>
      </c>
      <c r="C101" s="59"/>
      <c r="E101" s="65">
        <v>429</v>
      </c>
    </row>
    <row r="102" spans="1:13" x14ac:dyDescent="0.3">
      <c r="A102" s="63" t="s">
        <v>12</v>
      </c>
      <c r="B102" s="86" t="s">
        <v>59</v>
      </c>
      <c r="C102" s="59"/>
      <c r="E102" s="65">
        <v>340.1</v>
      </c>
    </row>
    <row r="103" spans="1:13" x14ac:dyDescent="0.3">
      <c r="B103" s="75"/>
    </row>
    <row r="104" spans="1:13" x14ac:dyDescent="0.3">
      <c r="A104" s="66" t="s">
        <v>76</v>
      </c>
      <c r="B104" s="121" t="s">
        <v>59</v>
      </c>
      <c r="C104" s="128" t="s">
        <v>59</v>
      </c>
      <c r="E104" s="84">
        <v>0.31609999999999999</v>
      </c>
      <c r="F104" s="119">
        <f>SQRT((E104*(1-E104))/$E$102)*TINV(0.05,$E$102)</f>
        <v>4.9590904332406094E-2</v>
      </c>
      <c r="H104" s="129" t="s">
        <v>59</v>
      </c>
      <c r="I104" s="39" t="e">
        <f>(((H104)^2)^0.5)</f>
        <v>#VALUE!</v>
      </c>
      <c r="J104" s="39" t="e">
        <f>(((((1-B104)*B104)/B$102)+(((1-E104)*E104)/E$102))^0.5)*(TINV(0.05,B$102+E$102-1))</f>
        <v>#VALUE!</v>
      </c>
      <c r="K104" s="130" t="s">
        <v>59</v>
      </c>
      <c r="L104" s="41"/>
      <c r="M104" s="129" t="s">
        <v>59</v>
      </c>
    </row>
    <row r="105" spans="1:13" x14ac:dyDescent="0.3">
      <c r="A105" s="66" t="s">
        <v>77</v>
      </c>
      <c r="B105" s="121" t="s">
        <v>59</v>
      </c>
      <c r="C105" s="128" t="s">
        <v>59</v>
      </c>
      <c r="E105" s="84">
        <v>0.67409999999999992</v>
      </c>
      <c r="F105" s="119">
        <f t="shared" ref="F105" si="21">SQRT((E105*(1-E105))/$E$102)*TINV(0.05,$E$102)</f>
        <v>4.9991690404575274E-2</v>
      </c>
      <c r="H105" s="129" t="s">
        <v>59</v>
      </c>
      <c r="I105" s="39" t="e">
        <f t="shared" ref="I105:I106" si="22">(((H105)^2)^0.5)</f>
        <v>#VALUE!</v>
      </c>
      <c r="J105" s="39" t="e">
        <f t="shared" ref="J105:J106" si="23">(((((1-B105)*B105)/B$102)+(((1-E105)*E105)/E$102))^0.5)*(TINV(0.05,B$102+E$102-1))</f>
        <v>#VALUE!</v>
      </c>
      <c r="K105" s="130" t="s">
        <v>59</v>
      </c>
      <c r="L105" s="41"/>
      <c r="M105" s="129" t="s">
        <v>59</v>
      </c>
    </row>
    <row r="106" spans="1:13" x14ac:dyDescent="0.3">
      <c r="A106" s="70" t="s">
        <v>293</v>
      </c>
      <c r="B106" s="103" t="s">
        <v>59</v>
      </c>
      <c r="C106" s="131" t="s">
        <v>59</v>
      </c>
      <c r="D106" s="73"/>
      <c r="E106" s="88">
        <v>9.7999999999999997E-3</v>
      </c>
      <c r="F106" s="120">
        <f>SQRT((E106*(1-E106))/$E$102)*TINV(0.05,$E$102)</f>
        <v>1.0506739802116836E-2</v>
      </c>
      <c r="G106" s="73"/>
      <c r="H106" s="132" t="s">
        <v>59</v>
      </c>
      <c r="I106" s="50" t="e">
        <f t="shared" si="22"/>
        <v>#VALUE!</v>
      </c>
      <c r="J106" s="50" t="e">
        <f t="shared" si="23"/>
        <v>#VALUE!</v>
      </c>
      <c r="K106" s="133" t="s">
        <v>59</v>
      </c>
      <c r="L106" s="51"/>
      <c r="M106" s="132" t="s">
        <v>59</v>
      </c>
    </row>
    <row r="107" spans="1:13" x14ac:dyDescent="0.3">
      <c r="B107" s="75"/>
    </row>
    <row r="108" spans="1:13" x14ac:dyDescent="0.3">
      <c r="A108" s="62" t="s">
        <v>392</v>
      </c>
      <c r="B108" s="75"/>
    </row>
    <row r="109" spans="1:13" ht="30" customHeight="1" x14ac:dyDescent="0.3">
      <c r="A109" s="62" t="s">
        <v>558</v>
      </c>
      <c r="B109" s="75"/>
    </row>
    <row r="110" spans="1:13" x14ac:dyDescent="0.3">
      <c r="B110" s="75"/>
    </row>
    <row r="111" spans="1:13" ht="36" x14ac:dyDescent="0.3">
      <c r="A111" s="20"/>
      <c r="B111" s="21"/>
      <c r="C111" s="22"/>
      <c r="D111" s="22"/>
      <c r="E111" s="23"/>
      <c r="F111" s="27"/>
      <c r="G111" s="24"/>
      <c r="H111" s="25" t="s">
        <v>6</v>
      </c>
      <c r="I111" s="26" t="s">
        <v>19</v>
      </c>
      <c r="J111" s="26" t="s">
        <v>20</v>
      </c>
      <c r="K111" s="25" t="s">
        <v>7</v>
      </c>
      <c r="L111" s="25"/>
      <c r="M111" s="5" t="s">
        <v>8</v>
      </c>
    </row>
    <row r="112" spans="1:13" ht="40.5" customHeight="1" x14ac:dyDescent="0.3">
      <c r="A112" s="30"/>
      <c r="B112" s="31" t="s">
        <v>62</v>
      </c>
      <c r="C112" s="32" t="s">
        <v>9</v>
      </c>
      <c r="D112" s="32"/>
      <c r="E112" s="31" t="s">
        <v>63</v>
      </c>
      <c r="F112" s="35" t="s">
        <v>9</v>
      </c>
      <c r="G112" s="33"/>
      <c r="H112" s="33" t="s">
        <v>10</v>
      </c>
      <c r="I112" s="34"/>
      <c r="J112" s="34"/>
      <c r="K112" s="33" t="s">
        <v>10</v>
      </c>
      <c r="L112" s="33"/>
      <c r="M112" s="33" t="s">
        <v>10</v>
      </c>
    </row>
    <row r="113" spans="1:13" x14ac:dyDescent="0.3">
      <c r="A113" s="63" t="s">
        <v>11</v>
      </c>
      <c r="B113" s="86" t="s">
        <v>59</v>
      </c>
      <c r="C113" s="59"/>
      <c r="E113" s="65">
        <v>323</v>
      </c>
    </row>
    <row r="114" spans="1:13" x14ac:dyDescent="0.3">
      <c r="A114" s="63" t="s">
        <v>12</v>
      </c>
      <c r="B114" s="86" t="s">
        <v>59</v>
      </c>
      <c r="C114" s="59"/>
      <c r="E114" s="65">
        <v>264.2</v>
      </c>
    </row>
    <row r="115" spans="1:13" x14ac:dyDescent="0.3">
      <c r="B115" s="75"/>
    </row>
    <row r="116" spans="1:13" x14ac:dyDescent="0.3">
      <c r="A116" s="66" t="s">
        <v>76</v>
      </c>
      <c r="B116" s="121" t="s">
        <v>59</v>
      </c>
      <c r="C116" s="128" t="s">
        <v>59</v>
      </c>
      <c r="E116" s="84">
        <v>0.19020000000000001</v>
      </c>
      <c r="F116" s="119">
        <f>SQRT((E116*(1-E116))/$E$114)*TINV(0.05,$E$114)</f>
        <v>4.7541333143947956E-2</v>
      </c>
      <c r="H116" s="129" t="s">
        <v>59</v>
      </c>
      <c r="I116" s="39" t="e">
        <f>(((H116)^2)^0.5)</f>
        <v>#VALUE!</v>
      </c>
      <c r="J116" s="39" t="e">
        <f>(((((1-B116)*B116)/B$114)+(((1-E116)*E116)/E$114))^0.5)*(TINV(0.05,B$114+E$114-1))</f>
        <v>#VALUE!</v>
      </c>
      <c r="K116" s="130" t="s">
        <v>59</v>
      </c>
      <c r="L116" s="41"/>
      <c r="M116" s="129" t="s">
        <v>59</v>
      </c>
    </row>
    <row r="117" spans="1:13" x14ac:dyDescent="0.3">
      <c r="A117" s="66" t="s">
        <v>77</v>
      </c>
      <c r="B117" s="121" t="s">
        <v>59</v>
      </c>
      <c r="C117" s="128" t="s">
        <v>59</v>
      </c>
      <c r="E117" s="84">
        <v>0.79239999999999999</v>
      </c>
      <c r="F117" s="119">
        <f t="shared" ref="F117" si="24">SQRT((E117*(1-E117))/$E$114)*TINV(0.05,$E$114)</f>
        <v>4.9131850473814034E-2</v>
      </c>
      <c r="H117" s="129" t="s">
        <v>59</v>
      </c>
      <c r="I117" s="39" t="e">
        <f t="shared" ref="I117:I118" si="25">(((H117)^2)^0.5)</f>
        <v>#VALUE!</v>
      </c>
      <c r="J117" s="39" t="e">
        <f t="shared" ref="J117:J118" si="26">(((((1-B117)*B117)/B$114)+(((1-E117)*E117)/E$114))^0.5)*(TINV(0.05,B$114+E$114-1))</f>
        <v>#VALUE!</v>
      </c>
      <c r="K117" s="130" t="s">
        <v>59</v>
      </c>
      <c r="L117" s="41"/>
      <c r="M117" s="129" t="s">
        <v>59</v>
      </c>
    </row>
    <row r="118" spans="1:13" x14ac:dyDescent="0.3">
      <c r="A118" s="70" t="s">
        <v>293</v>
      </c>
      <c r="B118" s="103" t="s">
        <v>59</v>
      </c>
      <c r="C118" s="131" t="s">
        <v>59</v>
      </c>
      <c r="D118" s="73"/>
      <c r="E118" s="88">
        <v>1.7500000000000002E-2</v>
      </c>
      <c r="F118" s="120">
        <f>SQRT((E118*(1-E118))/$E$114)*TINV(0.05,$E$114)</f>
        <v>1.5884096516642767E-2</v>
      </c>
      <c r="G118" s="73"/>
      <c r="H118" s="132" t="s">
        <v>59</v>
      </c>
      <c r="I118" s="50" t="e">
        <f t="shared" si="25"/>
        <v>#VALUE!</v>
      </c>
      <c r="J118" s="50" t="e">
        <f t="shared" si="26"/>
        <v>#VALUE!</v>
      </c>
      <c r="K118" s="133" t="s">
        <v>59</v>
      </c>
      <c r="L118" s="51"/>
      <c r="M118" s="132" t="s">
        <v>59</v>
      </c>
    </row>
  </sheetData>
  <pageMargins left="0.7" right="0.7" top="0.75" bottom="0.75" header="0.3" footer="0.3"/>
  <pageSetup paperSize="9"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2"/>
  <sheetViews>
    <sheetView zoomScale="75" zoomScaleNormal="75" workbookViewId="0"/>
  </sheetViews>
  <sheetFormatPr defaultColWidth="9.109375" defaultRowHeight="14.4" x14ac:dyDescent="0.3"/>
  <cols>
    <col min="1" max="1" width="90.5546875" style="16" customWidth="1"/>
    <col min="2" max="2" width="9.109375" style="58"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6.4414062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101"/>
      <c r="I1" s="57" t="s">
        <v>21</v>
      </c>
      <c r="J1" s="57" t="s">
        <v>21</v>
      </c>
    </row>
    <row r="2" spans="1:13" ht="18" x14ac:dyDescent="0.3">
      <c r="A2" s="52" t="s">
        <v>61</v>
      </c>
    </row>
    <row r="3" spans="1:13" ht="18.75" x14ac:dyDescent="0.25">
      <c r="A3" s="60" t="s">
        <v>394</v>
      </c>
    </row>
    <row r="4" spans="1:13" ht="18.75" x14ac:dyDescent="0.25">
      <c r="A4" s="61" t="s">
        <v>446</v>
      </c>
    </row>
    <row r="6" spans="1:13" ht="33.75" customHeight="1" x14ac:dyDescent="0.25">
      <c r="A6" s="62" t="s">
        <v>413</v>
      </c>
    </row>
    <row r="7" spans="1:13" ht="34.5" customHeight="1" x14ac:dyDescent="0.25">
      <c r="A7" s="62" t="s">
        <v>396</v>
      </c>
    </row>
    <row r="8" spans="1:13" ht="15" x14ac:dyDescent="0.25">
      <c r="A8" s="62"/>
    </row>
    <row r="9" spans="1:13" ht="39" customHeight="1" x14ac:dyDescent="0.25">
      <c r="A9" s="20"/>
      <c r="B9" s="23"/>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x14ac:dyDescent="0.3">
      <c r="A11" s="63" t="s">
        <v>11</v>
      </c>
      <c r="B11" s="65" t="s">
        <v>59</v>
      </c>
      <c r="E11" s="65">
        <v>693</v>
      </c>
    </row>
    <row r="12" spans="1:13" x14ac:dyDescent="0.3">
      <c r="A12" s="63" t="s">
        <v>12</v>
      </c>
      <c r="B12" s="65" t="s">
        <v>59</v>
      </c>
      <c r="E12" s="65">
        <v>558.9</v>
      </c>
    </row>
    <row r="14" spans="1:13" x14ac:dyDescent="0.3">
      <c r="A14" s="66" t="s">
        <v>397</v>
      </c>
      <c r="B14" s="65" t="s">
        <v>59</v>
      </c>
      <c r="C14" s="94" t="s">
        <v>59</v>
      </c>
      <c r="E14" s="84">
        <v>0.52749999999999997</v>
      </c>
      <c r="F14" s="69">
        <f>SQRT((E14*(1-E14))/$E$12)*TINV(0.05,$E$12)</f>
        <v>4.1479756233705499E-2</v>
      </c>
      <c r="H14" s="38" t="s">
        <v>59</v>
      </c>
      <c r="I14" s="39" t="e">
        <f>(((H14)^2)^0.5)</f>
        <v>#VALUE!</v>
      </c>
      <c r="J14" s="39" t="e">
        <f>(((((1-B14)*B14)/B$12)+(((1-E14)*E14)/E$12))^0.5)*(TINV(0.05,B$12+E$12-1))</f>
        <v>#VALUE!</v>
      </c>
      <c r="K14" s="38" t="s">
        <v>59</v>
      </c>
      <c r="L14" s="41"/>
      <c r="M14" s="38" t="s">
        <v>59</v>
      </c>
    </row>
    <row r="15" spans="1:13" x14ac:dyDescent="0.3">
      <c r="A15" s="66" t="s">
        <v>398</v>
      </c>
      <c r="B15" s="65" t="s">
        <v>59</v>
      </c>
      <c r="C15" s="94" t="s">
        <v>59</v>
      </c>
      <c r="E15" s="84">
        <v>9.5100000000000004E-2</v>
      </c>
      <c r="F15" s="69">
        <f t="shared" ref="F15:F31" si="0">SQRT((E15*(1-E15))/$E$12)*TINV(0.05,$E$12)</f>
        <v>2.4373315466704602E-2</v>
      </c>
      <c r="H15" s="38" t="s">
        <v>59</v>
      </c>
      <c r="I15" s="39" t="e">
        <f t="shared" ref="I15:I32" si="1">(((H15)^2)^0.5)</f>
        <v>#VALUE!</v>
      </c>
      <c r="J15" s="39" t="e">
        <f t="shared" ref="J15:J32" si="2">(((((1-B15)*B15)/B$12)+(((1-E15)*E15)/E$12))^0.5)*(TINV(0.05,B$12+E$12-1))</f>
        <v>#VALUE!</v>
      </c>
      <c r="K15" s="38" t="s">
        <v>59</v>
      </c>
      <c r="L15" s="41"/>
      <c r="M15" s="38" t="s">
        <v>59</v>
      </c>
    </row>
    <row r="16" spans="1:13" x14ac:dyDescent="0.3">
      <c r="A16" s="66" t="s">
        <v>399</v>
      </c>
      <c r="B16" s="65" t="s">
        <v>59</v>
      </c>
      <c r="C16" s="94" t="s">
        <v>59</v>
      </c>
      <c r="E16" s="84">
        <v>8.1699999999999995E-2</v>
      </c>
      <c r="F16" s="69">
        <f t="shared" si="0"/>
        <v>2.2757648091014524E-2</v>
      </c>
      <c r="H16" s="38" t="s">
        <v>59</v>
      </c>
      <c r="I16" s="39" t="e">
        <f t="shared" si="1"/>
        <v>#VALUE!</v>
      </c>
      <c r="J16" s="39" t="e">
        <f t="shared" si="2"/>
        <v>#VALUE!</v>
      </c>
      <c r="K16" s="38" t="s">
        <v>59</v>
      </c>
      <c r="L16" s="41"/>
      <c r="M16" s="38" t="s">
        <v>59</v>
      </c>
    </row>
    <row r="17" spans="1:13" x14ac:dyDescent="0.3">
      <c r="A17" s="66" t="s">
        <v>402</v>
      </c>
      <c r="B17" s="65" t="s">
        <v>59</v>
      </c>
      <c r="C17" s="94" t="s">
        <v>59</v>
      </c>
      <c r="E17" s="84">
        <v>7.7600000000000002E-2</v>
      </c>
      <c r="F17" s="69">
        <f t="shared" si="0"/>
        <v>2.2228725603505882E-2</v>
      </c>
      <c r="H17" s="38" t="s">
        <v>59</v>
      </c>
      <c r="I17" s="39" t="e">
        <f t="shared" si="1"/>
        <v>#VALUE!</v>
      </c>
      <c r="J17" s="39" t="e">
        <f t="shared" si="2"/>
        <v>#VALUE!</v>
      </c>
      <c r="K17" s="38" t="s">
        <v>59</v>
      </c>
      <c r="L17" s="41"/>
      <c r="M17" s="38" t="s">
        <v>59</v>
      </c>
    </row>
    <row r="18" spans="1:13" x14ac:dyDescent="0.3">
      <c r="A18" s="66" t="s">
        <v>400</v>
      </c>
      <c r="B18" s="65" t="s">
        <v>59</v>
      </c>
      <c r="C18" s="94" t="s">
        <v>59</v>
      </c>
      <c r="E18" s="84">
        <v>7.22E-2</v>
      </c>
      <c r="F18" s="69">
        <f t="shared" si="0"/>
        <v>2.1504029143331962E-2</v>
      </c>
      <c r="H18" s="38" t="s">
        <v>59</v>
      </c>
      <c r="I18" s="39" t="e">
        <f t="shared" si="1"/>
        <v>#VALUE!</v>
      </c>
      <c r="J18" s="39" t="e">
        <f t="shared" si="2"/>
        <v>#VALUE!</v>
      </c>
      <c r="K18" s="38" t="s">
        <v>59</v>
      </c>
      <c r="L18" s="41"/>
      <c r="M18" s="38" t="s">
        <v>59</v>
      </c>
    </row>
    <row r="19" spans="1:13" x14ac:dyDescent="0.3">
      <c r="A19" s="66" t="s">
        <v>401</v>
      </c>
      <c r="B19" s="65" t="s">
        <v>59</v>
      </c>
      <c r="C19" s="94" t="s">
        <v>59</v>
      </c>
      <c r="E19" s="84">
        <v>6.5000000000000002E-2</v>
      </c>
      <c r="F19" s="69">
        <f t="shared" si="0"/>
        <v>2.0482668715899644E-2</v>
      </c>
      <c r="H19" s="38" t="s">
        <v>59</v>
      </c>
      <c r="I19" s="39" t="e">
        <f t="shared" si="1"/>
        <v>#VALUE!</v>
      </c>
      <c r="J19" s="39" t="e">
        <f t="shared" si="2"/>
        <v>#VALUE!</v>
      </c>
      <c r="K19" s="38" t="s">
        <v>59</v>
      </c>
      <c r="L19" s="41"/>
      <c r="M19" s="38" t="s">
        <v>59</v>
      </c>
    </row>
    <row r="20" spans="1:13" x14ac:dyDescent="0.3">
      <c r="A20" s="66" t="s">
        <v>410</v>
      </c>
      <c r="B20" s="65" t="s">
        <v>59</v>
      </c>
      <c r="C20" s="94" t="s">
        <v>59</v>
      </c>
      <c r="E20" s="84">
        <v>1.67E-2</v>
      </c>
      <c r="F20" s="69">
        <f t="shared" si="0"/>
        <v>1.0646952394763275E-2</v>
      </c>
      <c r="H20" s="38" t="s">
        <v>59</v>
      </c>
      <c r="I20" s="39" t="e">
        <f t="shared" si="1"/>
        <v>#VALUE!</v>
      </c>
      <c r="J20" s="39" t="e">
        <f t="shared" si="2"/>
        <v>#VALUE!</v>
      </c>
      <c r="K20" s="38" t="s">
        <v>59</v>
      </c>
      <c r="L20" s="41"/>
      <c r="M20" s="38" t="s">
        <v>59</v>
      </c>
    </row>
    <row r="21" spans="1:13" x14ac:dyDescent="0.3">
      <c r="A21" s="66" t="s">
        <v>407</v>
      </c>
      <c r="B21" s="65" t="s">
        <v>59</v>
      </c>
      <c r="C21" s="94" t="s">
        <v>59</v>
      </c>
      <c r="E21" s="84">
        <v>1.66E-2</v>
      </c>
      <c r="F21" s="69">
        <f t="shared" si="0"/>
        <v>1.0615567179890928E-2</v>
      </c>
      <c r="H21" s="38" t="s">
        <v>59</v>
      </c>
      <c r="I21" s="39" t="e">
        <f t="shared" si="1"/>
        <v>#VALUE!</v>
      </c>
      <c r="J21" s="39" t="e">
        <f t="shared" si="2"/>
        <v>#VALUE!</v>
      </c>
      <c r="K21" s="38" t="s">
        <v>59</v>
      </c>
      <c r="L21" s="41"/>
      <c r="M21" s="38" t="s">
        <v>59</v>
      </c>
    </row>
    <row r="22" spans="1:13" x14ac:dyDescent="0.3">
      <c r="A22" s="66" t="s">
        <v>405</v>
      </c>
      <c r="B22" s="65" t="s">
        <v>59</v>
      </c>
      <c r="C22" s="94" t="s">
        <v>59</v>
      </c>
      <c r="E22" s="84">
        <v>1.4499999999999999E-2</v>
      </c>
      <c r="F22" s="69">
        <f t="shared" si="0"/>
        <v>9.9319922614555453E-3</v>
      </c>
      <c r="H22" s="38" t="s">
        <v>59</v>
      </c>
      <c r="I22" s="39" t="e">
        <f t="shared" si="1"/>
        <v>#VALUE!</v>
      </c>
      <c r="J22" s="39" t="e">
        <f t="shared" si="2"/>
        <v>#VALUE!</v>
      </c>
      <c r="K22" s="38" t="s">
        <v>59</v>
      </c>
      <c r="L22" s="41"/>
      <c r="M22" s="38" t="s">
        <v>59</v>
      </c>
    </row>
    <row r="23" spans="1:13" x14ac:dyDescent="0.3">
      <c r="A23" s="66" t="s">
        <v>403</v>
      </c>
      <c r="B23" s="65" t="s">
        <v>59</v>
      </c>
      <c r="C23" s="94" t="s">
        <v>59</v>
      </c>
      <c r="E23" s="84">
        <v>1.3300000000000001E-2</v>
      </c>
      <c r="F23" s="69">
        <f t="shared" si="0"/>
        <v>9.5179285803347717E-3</v>
      </c>
      <c r="H23" s="38" t="s">
        <v>59</v>
      </c>
      <c r="I23" s="39" t="e">
        <f t="shared" si="1"/>
        <v>#VALUE!</v>
      </c>
      <c r="J23" s="39" t="e">
        <f t="shared" si="2"/>
        <v>#VALUE!</v>
      </c>
      <c r="K23" s="38" t="s">
        <v>59</v>
      </c>
      <c r="L23" s="41"/>
      <c r="M23" s="38" t="s">
        <v>59</v>
      </c>
    </row>
    <row r="24" spans="1:13" x14ac:dyDescent="0.3">
      <c r="A24" s="66" t="s">
        <v>406</v>
      </c>
      <c r="B24" s="65" t="s">
        <v>59</v>
      </c>
      <c r="C24" s="94" t="s">
        <v>59</v>
      </c>
      <c r="E24" s="84">
        <v>1.1299999999999999E-2</v>
      </c>
      <c r="F24" s="69">
        <f t="shared" si="0"/>
        <v>8.7820427302813045E-3</v>
      </c>
      <c r="H24" s="38" t="s">
        <v>59</v>
      </c>
      <c r="I24" s="39" t="e">
        <f t="shared" si="1"/>
        <v>#VALUE!</v>
      </c>
      <c r="J24" s="39" t="e">
        <f t="shared" si="2"/>
        <v>#VALUE!</v>
      </c>
      <c r="K24" s="38" t="s">
        <v>59</v>
      </c>
      <c r="L24" s="41"/>
      <c r="M24" s="38" t="s">
        <v>59</v>
      </c>
    </row>
    <row r="25" spans="1:13" x14ac:dyDescent="0.3">
      <c r="A25" s="66" t="s">
        <v>411</v>
      </c>
      <c r="B25" s="65" t="s">
        <v>59</v>
      </c>
      <c r="C25" s="94" t="s">
        <v>59</v>
      </c>
      <c r="E25" s="84">
        <v>9.5999999999999992E-3</v>
      </c>
      <c r="F25" s="69">
        <f t="shared" si="0"/>
        <v>8.10149166328877E-3</v>
      </c>
      <c r="H25" s="38" t="s">
        <v>59</v>
      </c>
      <c r="I25" s="39" t="e">
        <f t="shared" si="1"/>
        <v>#VALUE!</v>
      </c>
      <c r="J25" s="39" t="e">
        <f t="shared" si="2"/>
        <v>#VALUE!</v>
      </c>
      <c r="K25" s="38" t="s">
        <v>59</v>
      </c>
      <c r="L25" s="41"/>
      <c r="M25" s="38" t="s">
        <v>59</v>
      </c>
    </row>
    <row r="26" spans="1:13" x14ac:dyDescent="0.3">
      <c r="A26" s="66" t="s">
        <v>412</v>
      </c>
      <c r="B26" s="65" t="s">
        <v>59</v>
      </c>
      <c r="C26" s="94" t="s">
        <v>59</v>
      </c>
      <c r="E26" s="84">
        <v>9.300000000000001E-3</v>
      </c>
      <c r="F26" s="69">
        <f t="shared" si="0"/>
        <v>7.9751087309459356E-3</v>
      </c>
      <c r="H26" s="38" t="s">
        <v>59</v>
      </c>
      <c r="I26" s="39" t="e">
        <f t="shared" si="1"/>
        <v>#VALUE!</v>
      </c>
      <c r="J26" s="39" t="e">
        <f t="shared" si="2"/>
        <v>#VALUE!</v>
      </c>
      <c r="K26" s="38" t="s">
        <v>59</v>
      </c>
      <c r="L26" s="41"/>
      <c r="M26" s="38" t="s">
        <v>59</v>
      </c>
    </row>
    <row r="27" spans="1:13" x14ac:dyDescent="0.3">
      <c r="A27" s="66" t="s">
        <v>409</v>
      </c>
      <c r="B27" s="65" t="s">
        <v>59</v>
      </c>
      <c r="C27" s="94" t="s">
        <v>59</v>
      </c>
      <c r="E27" s="84">
        <v>8.8000000000000005E-3</v>
      </c>
      <c r="F27" s="69">
        <f t="shared" si="0"/>
        <v>7.7597198084351383E-3</v>
      </c>
      <c r="H27" s="38" t="s">
        <v>59</v>
      </c>
      <c r="I27" s="39" t="e">
        <f t="shared" si="1"/>
        <v>#VALUE!</v>
      </c>
      <c r="J27" s="39" t="e">
        <f t="shared" si="2"/>
        <v>#VALUE!</v>
      </c>
      <c r="K27" s="38" t="s">
        <v>59</v>
      </c>
      <c r="L27" s="41"/>
      <c r="M27" s="38" t="s">
        <v>59</v>
      </c>
    </row>
    <row r="28" spans="1:13" x14ac:dyDescent="0.3">
      <c r="A28" s="66" t="s">
        <v>408</v>
      </c>
      <c r="B28" s="65" t="s">
        <v>59</v>
      </c>
      <c r="C28" s="94" t="s">
        <v>59</v>
      </c>
      <c r="E28" s="84">
        <v>8.6999999999999994E-3</v>
      </c>
      <c r="F28" s="69">
        <f t="shared" si="0"/>
        <v>7.7158937112078068E-3</v>
      </c>
      <c r="H28" s="38" t="s">
        <v>59</v>
      </c>
      <c r="I28" s="39" t="e">
        <f t="shared" si="1"/>
        <v>#VALUE!</v>
      </c>
      <c r="J28" s="39" t="e">
        <f t="shared" si="2"/>
        <v>#VALUE!</v>
      </c>
      <c r="K28" s="38" t="s">
        <v>59</v>
      </c>
      <c r="L28" s="41"/>
      <c r="M28" s="38" t="s">
        <v>59</v>
      </c>
    </row>
    <row r="29" spans="1:13" x14ac:dyDescent="0.3">
      <c r="A29" s="66" t="s">
        <v>404</v>
      </c>
      <c r="B29" s="65" t="s">
        <v>59</v>
      </c>
      <c r="C29" s="94" t="s">
        <v>59</v>
      </c>
      <c r="E29" s="84">
        <v>7.7000000000000002E-3</v>
      </c>
      <c r="F29" s="69">
        <f t="shared" si="0"/>
        <v>7.2625797658929523E-3</v>
      </c>
      <c r="H29" s="38" t="s">
        <v>59</v>
      </c>
      <c r="I29" s="39" t="e">
        <f t="shared" si="1"/>
        <v>#VALUE!</v>
      </c>
      <c r="J29" s="39" t="e">
        <f t="shared" si="2"/>
        <v>#VALUE!</v>
      </c>
      <c r="K29" s="38" t="s">
        <v>59</v>
      </c>
      <c r="L29" s="41"/>
      <c r="M29" s="38" t="s">
        <v>59</v>
      </c>
    </row>
    <row r="30" spans="1:13" x14ac:dyDescent="0.3">
      <c r="A30" s="66" t="s">
        <v>153</v>
      </c>
      <c r="B30" s="65" t="s">
        <v>59</v>
      </c>
      <c r="C30" s="94" t="s">
        <v>59</v>
      </c>
      <c r="E30" s="84">
        <v>5.8799999999999998E-2</v>
      </c>
      <c r="F30" s="69">
        <f t="shared" si="0"/>
        <v>1.9545810296152946E-2</v>
      </c>
      <c r="H30" s="38" t="s">
        <v>59</v>
      </c>
      <c r="I30" s="39" t="e">
        <f t="shared" si="1"/>
        <v>#VALUE!</v>
      </c>
      <c r="J30" s="39" t="e">
        <f t="shared" si="2"/>
        <v>#VALUE!</v>
      </c>
      <c r="K30" s="38" t="s">
        <v>59</v>
      </c>
      <c r="L30" s="41"/>
      <c r="M30" s="38" t="s">
        <v>59</v>
      </c>
    </row>
    <row r="31" spans="1:13" x14ac:dyDescent="0.3">
      <c r="A31" s="66" t="s">
        <v>78</v>
      </c>
      <c r="B31" s="65" t="s">
        <v>59</v>
      </c>
      <c r="C31" s="94" t="s">
        <v>59</v>
      </c>
      <c r="E31" s="84">
        <v>1.46E-2</v>
      </c>
      <c r="F31" s="69">
        <f t="shared" si="0"/>
        <v>9.9656760109666856E-3</v>
      </c>
      <c r="H31" s="38" t="s">
        <v>59</v>
      </c>
      <c r="I31" s="39" t="e">
        <f t="shared" si="1"/>
        <v>#VALUE!</v>
      </c>
      <c r="J31" s="39" t="e">
        <f t="shared" si="2"/>
        <v>#VALUE!</v>
      </c>
      <c r="K31" s="38" t="s">
        <v>59</v>
      </c>
      <c r="L31" s="41"/>
      <c r="M31" s="38" t="s">
        <v>59</v>
      </c>
    </row>
    <row r="32" spans="1:13" x14ac:dyDescent="0.3">
      <c r="A32" s="70" t="s">
        <v>59</v>
      </c>
      <c r="B32" s="103" t="s">
        <v>59</v>
      </c>
      <c r="C32" s="96" t="s">
        <v>59</v>
      </c>
      <c r="D32" s="73"/>
      <c r="E32" s="88">
        <v>2.5999999999999999E-3</v>
      </c>
      <c r="F32" s="74">
        <f>SQRT((E32*(1-E32))/$E$12)*TINV(0.05,$E$12)</f>
        <v>4.2310232613195454E-3</v>
      </c>
      <c r="G32" s="73"/>
      <c r="H32" s="104" t="s">
        <v>59</v>
      </c>
      <c r="I32" s="50" t="e">
        <f t="shared" si="1"/>
        <v>#VALUE!</v>
      </c>
      <c r="J32" s="50" t="e">
        <f t="shared" si="2"/>
        <v>#VALUE!</v>
      </c>
      <c r="K32" s="104" t="s">
        <v>59</v>
      </c>
      <c r="L32" s="51"/>
      <c r="M32" s="104" t="s">
        <v>59</v>
      </c>
    </row>
    <row r="33" spans="1:13" x14ac:dyDescent="0.3">
      <c r="B33" s="75"/>
      <c r="C33" s="59"/>
      <c r="F33" s="56"/>
    </row>
    <row r="34" spans="1:13" x14ac:dyDescent="0.3">
      <c r="A34" s="77" t="s">
        <v>48</v>
      </c>
      <c r="B34" s="78"/>
      <c r="C34" s="98"/>
      <c r="D34" s="80"/>
      <c r="E34" s="81"/>
      <c r="F34" s="105"/>
      <c r="G34" s="83"/>
      <c r="H34" s="83"/>
      <c r="I34" s="83"/>
      <c r="J34" s="83"/>
      <c r="K34" s="83"/>
      <c r="L34" s="83"/>
      <c r="M34" s="83"/>
    </row>
    <row r="35" spans="1:13" s="55" customFormat="1" x14ac:dyDescent="0.3">
      <c r="A35" s="106"/>
      <c r="B35" s="107"/>
      <c r="C35" s="108"/>
      <c r="D35" s="109"/>
      <c r="E35" s="110"/>
      <c r="F35" s="111"/>
      <c r="G35" s="112"/>
      <c r="H35" s="112"/>
      <c r="I35" s="112"/>
      <c r="J35" s="112"/>
      <c r="K35" s="112"/>
      <c r="L35" s="112"/>
      <c r="M35" s="112"/>
    </row>
    <row r="36" spans="1:13" x14ac:dyDescent="0.3">
      <c r="A36" s="62" t="s">
        <v>395</v>
      </c>
      <c r="B36" s="113"/>
    </row>
    <row r="37" spans="1:13" ht="27.6" x14ac:dyDescent="0.3">
      <c r="A37" s="62" t="s">
        <v>559</v>
      </c>
      <c r="B37" s="75"/>
    </row>
    <row r="38" spans="1:13" x14ac:dyDescent="0.3">
      <c r="A38" s="62"/>
      <c r="B38" s="75"/>
    </row>
    <row r="39" spans="1:13" ht="36" x14ac:dyDescent="0.3">
      <c r="A39" s="20"/>
      <c r="B39" s="21"/>
      <c r="C39" s="22"/>
      <c r="D39" s="22"/>
      <c r="E39" s="23"/>
      <c r="F39" s="27"/>
      <c r="G39" s="24"/>
      <c r="H39" s="25" t="s">
        <v>6</v>
      </c>
      <c r="I39" s="26" t="s">
        <v>19</v>
      </c>
      <c r="J39" s="26" t="s">
        <v>20</v>
      </c>
      <c r="K39" s="25" t="s">
        <v>7</v>
      </c>
      <c r="L39" s="25"/>
      <c r="M39" s="5" t="s">
        <v>8</v>
      </c>
    </row>
    <row r="40" spans="1:13" ht="51.75" customHeight="1" x14ac:dyDescent="0.3">
      <c r="A40" s="30"/>
      <c r="B40" s="31" t="s">
        <v>62</v>
      </c>
      <c r="C40" s="32" t="s">
        <v>9</v>
      </c>
      <c r="D40" s="32"/>
      <c r="E40" s="31" t="s">
        <v>63</v>
      </c>
      <c r="F40" s="35" t="s">
        <v>9</v>
      </c>
      <c r="G40" s="33"/>
      <c r="H40" s="33" t="s">
        <v>10</v>
      </c>
      <c r="I40" s="34"/>
      <c r="J40" s="34"/>
      <c r="K40" s="33" t="s">
        <v>10</v>
      </c>
      <c r="L40" s="33"/>
      <c r="M40" s="33" t="s">
        <v>10</v>
      </c>
    </row>
    <row r="41" spans="1:13" x14ac:dyDescent="0.3">
      <c r="A41" s="63" t="s">
        <v>11</v>
      </c>
      <c r="B41" s="65" t="s">
        <v>59</v>
      </c>
      <c r="C41" s="59"/>
      <c r="E41" s="65">
        <v>294</v>
      </c>
    </row>
    <row r="42" spans="1:13" x14ac:dyDescent="0.3">
      <c r="A42" s="63" t="s">
        <v>12</v>
      </c>
      <c r="B42" s="65" t="s">
        <v>59</v>
      </c>
      <c r="C42" s="59"/>
      <c r="E42" s="65">
        <v>229.1</v>
      </c>
    </row>
    <row r="43" spans="1:13" x14ac:dyDescent="0.3">
      <c r="B43" s="75"/>
    </row>
    <row r="44" spans="1:13" x14ac:dyDescent="0.3">
      <c r="A44" s="66" t="s">
        <v>397</v>
      </c>
      <c r="B44" s="65" t="s">
        <v>59</v>
      </c>
      <c r="C44" s="94" t="s">
        <v>59</v>
      </c>
      <c r="E44" s="84">
        <v>0.23180000000000001</v>
      </c>
      <c r="F44" s="69">
        <f>SQRT((E44*(1-E44))/$E$42)*TINV(0.05,$E$42)</f>
        <v>5.4932670767930229E-2</v>
      </c>
      <c r="H44" s="38" t="s">
        <v>59</v>
      </c>
      <c r="I44" s="39" t="e">
        <f>(((H44)^2)^0.5)</f>
        <v>#VALUE!</v>
      </c>
      <c r="J44" s="39" t="e">
        <f>(((((1-B44)*B44)/B$12)+(((1-E44)*E44)/E$12))^0.5)*(TINV(0.05,B$12+E$12-1))</f>
        <v>#VALUE!</v>
      </c>
      <c r="K44" s="38" t="s">
        <v>59</v>
      </c>
      <c r="L44" s="41"/>
      <c r="M44" s="38" t="s">
        <v>59</v>
      </c>
    </row>
    <row r="45" spans="1:13" x14ac:dyDescent="0.3">
      <c r="A45" s="66" t="s">
        <v>398</v>
      </c>
      <c r="B45" s="65" t="s">
        <v>59</v>
      </c>
      <c r="C45" s="94" t="s">
        <v>59</v>
      </c>
      <c r="E45" s="84">
        <v>0.22760000000000002</v>
      </c>
      <c r="F45" s="69">
        <f t="shared" ref="F45:F57" si="3">SQRT((E45*(1-E45))/$E$42)*TINV(0.05,$E$42)</f>
        <v>5.4581329322210582E-2</v>
      </c>
      <c r="H45" s="38" t="s">
        <v>59</v>
      </c>
      <c r="I45" s="39" t="e">
        <f t="shared" ref="I45:I62" si="4">(((H45)^2)^0.5)</f>
        <v>#VALUE!</v>
      </c>
      <c r="J45" s="39" t="e">
        <f t="shared" ref="J45:J62" si="5">(((((1-B45)*B45)/B$12)+(((1-E45)*E45)/E$12))^0.5)*(TINV(0.05,B$12+E$12-1))</f>
        <v>#VALUE!</v>
      </c>
      <c r="K45" s="38" t="s">
        <v>59</v>
      </c>
      <c r="L45" s="41"/>
      <c r="M45" s="38" t="s">
        <v>59</v>
      </c>
    </row>
    <row r="46" spans="1:13" x14ac:dyDescent="0.3">
      <c r="A46" s="66" t="s">
        <v>399</v>
      </c>
      <c r="B46" s="65" t="s">
        <v>59</v>
      </c>
      <c r="C46" s="94" t="s">
        <v>59</v>
      </c>
      <c r="E46" s="84">
        <v>7.9100000000000004E-2</v>
      </c>
      <c r="F46" s="69">
        <f t="shared" si="3"/>
        <v>3.5134301634472731E-2</v>
      </c>
      <c r="H46" s="38" t="s">
        <v>59</v>
      </c>
      <c r="I46" s="39" t="e">
        <f t="shared" si="4"/>
        <v>#VALUE!</v>
      </c>
      <c r="J46" s="39" t="e">
        <f t="shared" si="5"/>
        <v>#VALUE!</v>
      </c>
      <c r="K46" s="38" t="s">
        <v>59</v>
      </c>
      <c r="L46" s="41"/>
      <c r="M46" s="38" t="s">
        <v>59</v>
      </c>
    </row>
    <row r="47" spans="1:13" x14ac:dyDescent="0.3">
      <c r="A47" s="66" t="s">
        <v>402</v>
      </c>
      <c r="B47" s="65" t="s">
        <v>59</v>
      </c>
      <c r="C47" s="94" t="s">
        <v>59</v>
      </c>
      <c r="E47" s="84">
        <v>9.9199999999999997E-2</v>
      </c>
      <c r="F47" s="69">
        <f t="shared" si="3"/>
        <v>3.8914089379775398E-2</v>
      </c>
      <c r="H47" s="38" t="s">
        <v>59</v>
      </c>
      <c r="I47" s="39" t="e">
        <f t="shared" si="4"/>
        <v>#VALUE!</v>
      </c>
      <c r="J47" s="39" t="e">
        <f t="shared" si="5"/>
        <v>#VALUE!</v>
      </c>
      <c r="K47" s="38" t="s">
        <v>59</v>
      </c>
      <c r="L47" s="41"/>
      <c r="M47" s="38" t="s">
        <v>59</v>
      </c>
    </row>
    <row r="48" spans="1:13" x14ac:dyDescent="0.3">
      <c r="A48" s="66" t="s">
        <v>400</v>
      </c>
      <c r="B48" s="65" t="s">
        <v>59</v>
      </c>
      <c r="C48" s="94" t="s">
        <v>59</v>
      </c>
      <c r="E48" s="84">
        <v>0.1142</v>
      </c>
      <c r="F48" s="69">
        <f t="shared" si="3"/>
        <v>4.1403565007571183E-2</v>
      </c>
      <c r="H48" s="38" t="s">
        <v>59</v>
      </c>
      <c r="I48" s="39" t="e">
        <f t="shared" si="4"/>
        <v>#VALUE!</v>
      </c>
      <c r="J48" s="39" t="e">
        <f t="shared" si="5"/>
        <v>#VALUE!</v>
      </c>
      <c r="K48" s="38" t="s">
        <v>59</v>
      </c>
      <c r="L48" s="41"/>
      <c r="M48" s="38" t="s">
        <v>59</v>
      </c>
    </row>
    <row r="49" spans="1:13" x14ac:dyDescent="0.3">
      <c r="A49" s="66" t="s">
        <v>401</v>
      </c>
      <c r="B49" s="65" t="s">
        <v>59</v>
      </c>
      <c r="C49" s="94" t="s">
        <v>59</v>
      </c>
      <c r="E49" s="84">
        <v>0.15689999999999998</v>
      </c>
      <c r="F49" s="69">
        <f t="shared" si="3"/>
        <v>4.7346498207025481E-2</v>
      </c>
      <c r="H49" s="38" t="s">
        <v>59</v>
      </c>
      <c r="I49" s="39" t="e">
        <f t="shared" si="4"/>
        <v>#VALUE!</v>
      </c>
      <c r="J49" s="39" t="e">
        <f t="shared" si="5"/>
        <v>#VALUE!</v>
      </c>
      <c r="K49" s="38" t="s">
        <v>59</v>
      </c>
      <c r="L49" s="41"/>
      <c r="M49" s="38" t="s">
        <v>59</v>
      </c>
    </row>
    <row r="50" spans="1:13" x14ac:dyDescent="0.3">
      <c r="A50" s="66" t="s">
        <v>410</v>
      </c>
      <c r="B50" s="65" t="s">
        <v>59</v>
      </c>
      <c r="C50" s="94" t="s">
        <v>59</v>
      </c>
      <c r="E50" s="84">
        <v>1.9599999999999999E-2</v>
      </c>
      <c r="F50" s="69">
        <f t="shared" si="3"/>
        <v>1.8045400872555087E-2</v>
      </c>
      <c r="H50" s="38" t="s">
        <v>59</v>
      </c>
      <c r="I50" s="39" t="e">
        <f t="shared" si="4"/>
        <v>#VALUE!</v>
      </c>
      <c r="J50" s="39" t="e">
        <f t="shared" si="5"/>
        <v>#VALUE!</v>
      </c>
      <c r="K50" s="38" t="s">
        <v>59</v>
      </c>
      <c r="L50" s="41"/>
      <c r="M50" s="38" t="s">
        <v>59</v>
      </c>
    </row>
    <row r="51" spans="1:13" x14ac:dyDescent="0.3">
      <c r="A51" s="66" t="s">
        <v>407</v>
      </c>
      <c r="B51" s="65" t="s">
        <v>59</v>
      </c>
      <c r="C51" s="94" t="s">
        <v>59</v>
      </c>
      <c r="E51" s="84">
        <v>2.8199999999999999E-2</v>
      </c>
      <c r="F51" s="69">
        <f t="shared" si="3"/>
        <v>2.1550127737369335E-2</v>
      </c>
      <c r="H51" s="38" t="s">
        <v>59</v>
      </c>
      <c r="I51" s="39" t="e">
        <f t="shared" si="4"/>
        <v>#VALUE!</v>
      </c>
      <c r="J51" s="39" t="e">
        <f t="shared" si="5"/>
        <v>#VALUE!</v>
      </c>
      <c r="K51" s="38" t="s">
        <v>59</v>
      </c>
      <c r="L51" s="41"/>
      <c r="M51" s="38" t="s">
        <v>59</v>
      </c>
    </row>
    <row r="52" spans="1:13" x14ac:dyDescent="0.3">
      <c r="A52" s="66" t="s">
        <v>405</v>
      </c>
      <c r="B52" s="65" t="s">
        <v>59</v>
      </c>
      <c r="C52" s="94" t="s">
        <v>59</v>
      </c>
      <c r="E52" s="84">
        <v>1.9099999999999999E-2</v>
      </c>
      <c r="F52" s="69">
        <f t="shared" si="3"/>
        <v>1.7818284877804173E-2</v>
      </c>
      <c r="H52" s="38" t="s">
        <v>59</v>
      </c>
      <c r="I52" s="39" t="e">
        <f t="shared" si="4"/>
        <v>#VALUE!</v>
      </c>
      <c r="J52" s="39" t="e">
        <f t="shared" si="5"/>
        <v>#VALUE!</v>
      </c>
      <c r="K52" s="38" t="s">
        <v>59</v>
      </c>
      <c r="L52" s="41"/>
      <c r="M52" s="38" t="s">
        <v>59</v>
      </c>
    </row>
    <row r="53" spans="1:13" x14ac:dyDescent="0.3">
      <c r="A53" s="66" t="s">
        <v>403</v>
      </c>
      <c r="B53" s="65" t="s">
        <v>59</v>
      </c>
      <c r="C53" s="94" t="s">
        <v>59</v>
      </c>
      <c r="E53" s="84">
        <v>1.44E-2</v>
      </c>
      <c r="F53" s="69">
        <f t="shared" si="3"/>
        <v>1.5508451660550355E-2</v>
      </c>
      <c r="H53" s="38" t="s">
        <v>59</v>
      </c>
      <c r="I53" s="39" t="e">
        <f t="shared" si="4"/>
        <v>#VALUE!</v>
      </c>
      <c r="J53" s="39" t="e">
        <f t="shared" si="5"/>
        <v>#VALUE!</v>
      </c>
      <c r="K53" s="38" t="s">
        <v>59</v>
      </c>
      <c r="L53" s="41"/>
      <c r="M53" s="38" t="s">
        <v>59</v>
      </c>
    </row>
    <row r="54" spans="1:13" x14ac:dyDescent="0.3">
      <c r="A54" s="66" t="s">
        <v>406</v>
      </c>
      <c r="B54" s="65" t="s">
        <v>59</v>
      </c>
      <c r="C54" s="94" t="s">
        <v>59</v>
      </c>
      <c r="E54" s="84">
        <v>1.5300000000000001E-2</v>
      </c>
      <c r="F54" s="69">
        <f t="shared" si="3"/>
        <v>1.5978445717777272E-2</v>
      </c>
      <c r="H54" s="38" t="s">
        <v>59</v>
      </c>
      <c r="I54" s="39" t="e">
        <f t="shared" si="4"/>
        <v>#VALUE!</v>
      </c>
      <c r="J54" s="39" t="e">
        <f t="shared" si="5"/>
        <v>#VALUE!</v>
      </c>
      <c r="K54" s="38" t="s">
        <v>59</v>
      </c>
      <c r="L54" s="41"/>
      <c r="M54" s="38" t="s">
        <v>59</v>
      </c>
    </row>
    <row r="55" spans="1:13" x14ac:dyDescent="0.3">
      <c r="A55" s="66" t="s">
        <v>411</v>
      </c>
      <c r="B55" s="65" t="s">
        <v>59</v>
      </c>
      <c r="C55" s="94" t="s">
        <v>59</v>
      </c>
      <c r="E55" s="84">
        <v>1.4999999999999999E-2</v>
      </c>
      <c r="F55" s="69">
        <f t="shared" si="3"/>
        <v>1.5823428610727164E-2</v>
      </c>
      <c r="H55" s="38" t="s">
        <v>59</v>
      </c>
      <c r="I55" s="39" t="e">
        <f t="shared" si="4"/>
        <v>#VALUE!</v>
      </c>
      <c r="J55" s="39" t="e">
        <f t="shared" si="5"/>
        <v>#VALUE!</v>
      </c>
      <c r="K55" s="38" t="s">
        <v>59</v>
      </c>
      <c r="L55" s="41"/>
      <c r="M55" s="38" t="s">
        <v>59</v>
      </c>
    </row>
    <row r="56" spans="1:13" x14ac:dyDescent="0.3">
      <c r="A56" s="66" t="s">
        <v>412</v>
      </c>
      <c r="B56" s="65" t="s">
        <v>59</v>
      </c>
      <c r="C56" s="94" t="s">
        <v>59</v>
      </c>
      <c r="E56" s="84">
        <v>0</v>
      </c>
      <c r="F56" s="69">
        <f t="shared" si="3"/>
        <v>0</v>
      </c>
      <c r="H56" s="38" t="s">
        <v>59</v>
      </c>
      <c r="I56" s="39" t="e">
        <f t="shared" si="4"/>
        <v>#VALUE!</v>
      </c>
      <c r="J56" s="39" t="e">
        <f t="shared" si="5"/>
        <v>#VALUE!</v>
      </c>
      <c r="K56" s="38" t="s">
        <v>59</v>
      </c>
      <c r="L56" s="41"/>
      <c r="M56" s="38" t="s">
        <v>59</v>
      </c>
    </row>
    <row r="57" spans="1:13" x14ac:dyDescent="0.3">
      <c r="A57" s="66" t="s">
        <v>409</v>
      </c>
      <c r="B57" s="65" t="s">
        <v>59</v>
      </c>
      <c r="C57" s="94" t="s">
        <v>59</v>
      </c>
      <c r="E57" s="84">
        <v>1.7299999999999999E-2</v>
      </c>
      <c r="F57" s="69">
        <f t="shared" si="3"/>
        <v>1.6973459827186923E-2</v>
      </c>
      <c r="H57" s="38" t="s">
        <v>59</v>
      </c>
      <c r="I57" s="39" t="e">
        <f t="shared" si="4"/>
        <v>#VALUE!</v>
      </c>
      <c r="J57" s="39" t="e">
        <f t="shared" si="5"/>
        <v>#VALUE!</v>
      </c>
      <c r="K57" s="38" t="s">
        <v>59</v>
      </c>
      <c r="L57" s="41"/>
      <c r="M57" s="38" t="s">
        <v>59</v>
      </c>
    </row>
    <row r="58" spans="1:13" x14ac:dyDescent="0.3">
      <c r="A58" s="66" t="s">
        <v>408</v>
      </c>
      <c r="B58" s="65" t="s">
        <v>59</v>
      </c>
      <c r="C58" s="94" t="s">
        <v>59</v>
      </c>
      <c r="E58" s="84">
        <v>1.24E-2</v>
      </c>
      <c r="F58" s="69">
        <f t="shared" ref="F58:F61" si="6">SQRT((E58*(1-E58))/$E$42)*TINV(0.05,$E$42)</f>
        <v>1.4405828175422193E-2</v>
      </c>
      <c r="H58" s="38" t="s">
        <v>59</v>
      </c>
      <c r="I58" s="39" t="e">
        <f t="shared" si="4"/>
        <v>#VALUE!</v>
      </c>
      <c r="J58" s="39" t="e">
        <f t="shared" si="5"/>
        <v>#VALUE!</v>
      </c>
      <c r="K58" s="38" t="s">
        <v>59</v>
      </c>
      <c r="L58" s="41"/>
      <c r="M58" s="38" t="s">
        <v>59</v>
      </c>
    </row>
    <row r="59" spans="1:13" x14ac:dyDescent="0.3">
      <c r="A59" s="66" t="s">
        <v>404</v>
      </c>
      <c r="B59" s="65" t="s">
        <v>59</v>
      </c>
      <c r="C59" s="94" t="s">
        <v>59</v>
      </c>
      <c r="E59" s="84">
        <v>9.4999999999999998E-3</v>
      </c>
      <c r="F59" s="69">
        <f t="shared" si="6"/>
        <v>1.2627747514998693E-2</v>
      </c>
      <c r="H59" s="38" t="s">
        <v>59</v>
      </c>
      <c r="I59" s="39" t="e">
        <f t="shared" si="4"/>
        <v>#VALUE!</v>
      </c>
      <c r="J59" s="39" t="e">
        <f t="shared" si="5"/>
        <v>#VALUE!</v>
      </c>
      <c r="K59" s="38" t="s">
        <v>59</v>
      </c>
      <c r="L59" s="41"/>
      <c r="M59" s="38" t="s">
        <v>59</v>
      </c>
    </row>
    <row r="60" spans="1:13" x14ac:dyDescent="0.3">
      <c r="A60" s="66" t="s">
        <v>153</v>
      </c>
      <c r="B60" s="65" t="s">
        <v>59</v>
      </c>
      <c r="C60" s="94" t="s">
        <v>59</v>
      </c>
      <c r="E60" s="84">
        <v>8.3900000000000002E-2</v>
      </c>
      <c r="F60" s="69">
        <f t="shared" si="6"/>
        <v>3.6090198374818909E-2</v>
      </c>
      <c r="H60" s="38" t="s">
        <v>59</v>
      </c>
      <c r="I60" s="39" t="e">
        <f t="shared" si="4"/>
        <v>#VALUE!</v>
      </c>
      <c r="J60" s="39" t="e">
        <f t="shared" si="5"/>
        <v>#VALUE!</v>
      </c>
      <c r="K60" s="38" t="s">
        <v>59</v>
      </c>
      <c r="L60" s="41"/>
      <c r="M60" s="38" t="s">
        <v>59</v>
      </c>
    </row>
    <row r="61" spans="1:13" x14ac:dyDescent="0.3">
      <c r="A61" s="66" t="s">
        <v>78</v>
      </c>
      <c r="B61" s="65" t="s">
        <v>59</v>
      </c>
      <c r="C61" s="94" t="s">
        <v>59</v>
      </c>
      <c r="E61" s="84">
        <v>2.6200000000000001E-2</v>
      </c>
      <c r="F61" s="69">
        <f t="shared" si="6"/>
        <v>2.0793250135394695E-2</v>
      </c>
      <c r="H61" s="38" t="s">
        <v>59</v>
      </c>
      <c r="I61" s="39" t="e">
        <f t="shared" si="4"/>
        <v>#VALUE!</v>
      </c>
      <c r="J61" s="39" t="e">
        <f t="shared" si="5"/>
        <v>#VALUE!</v>
      </c>
      <c r="K61" s="38" t="s">
        <v>59</v>
      </c>
      <c r="L61" s="41"/>
      <c r="M61" s="38" t="s">
        <v>59</v>
      </c>
    </row>
    <row r="62" spans="1:13" x14ac:dyDescent="0.3">
      <c r="A62" s="70" t="s">
        <v>59</v>
      </c>
      <c r="B62" s="103" t="s">
        <v>59</v>
      </c>
      <c r="C62" s="96" t="s">
        <v>59</v>
      </c>
      <c r="D62" s="73"/>
      <c r="E62" s="88">
        <v>0</v>
      </c>
      <c r="F62" s="74">
        <f>SQRT((E62*(1-E62))/$E$42)*TINV(0.05,$E$42)</f>
        <v>0</v>
      </c>
      <c r="G62" s="73"/>
      <c r="H62" s="104" t="s">
        <v>59</v>
      </c>
      <c r="I62" s="50" t="e">
        <f t="shared" si="4"/>
        <v>#VALUE!</v>
      </c>
      <c r="J62" s="50" t="e">
        <f t="shared" si="5"/>
        <v>#VALUE!</v>
      </c>
      <c r="K62" s="104" t="s">
        <v>59</v>
      </c>
      <c r="L62" s="51"/>
      <c r="M62" s="104" t="s">
        <v>59</v>
      </c>
    </row>
    <row r="63" spans="1:13" x14ac:dyDescent="0.3">
      <c r="A63" s="115"/>
      <c r="B63" s="116"/>
      <c r="C63" s="117"/>
      <c r="D63" s="118"/>
      <c r="E63" s="114"/>
      <c r="F63" s="69"/>
      <c r="G63" s="118"/>
      <c r="H63" s="46"/>
      <c r="I63" s="43"/>
      <c r="J63" s="43"/>
      <c r="K63" s="6"/>
      <c r="L63" s="44"/>
      <c r="M63" s="46"/>
    </row>
    <row r="64" spans="1:13" x14ac:dyDescent="0.3">
      <c r="A64" s="62" t="s">
        <v>395</v>
      </c>
      <c r="B64" s="116"/>
      <c r="C64" s="117"/>
      <c r="D64" s="118"/>
      <c r="E64" s="114"/>
      <c r="F64" s="69"/>
      <c r="G64" s="118"/>
      <c r="H64" s="46"/>
      <c r="I64" s="43"/>
      <c r="J64" s="43"/>
      <c r="K64" s="6"/>
      <c r="L64" s="44"/>
      <c r="M64" s="46"/>
    </row>
    <row r="65" spans="1:13" ht="27.6" x14ac:dyDescent="0.3">
      <c r="A65" s="62" t="s">
        <v>560</v>
      </c>
      <c r="B65" s="75"/>
    </row>
    <row r="66" spans="1:13" x14ac:dyDescent="0.3">
      <c r="A66" s="62"/>
      <c r="B66" s="75"/>
    </row>
    <row r="67" spans="1:13" ht="36" x14ac:dyDescent="0.3">
      <c r="A67" s="20"/>
      <c r="B67" s="21"/>
      <c r="C67" s="22"/>
      <c r="D67" s="22"/>
      <c r="E67" s="23"/>
      <c r="F67" s="27"/>
      <c r="G67" s="24"/>
      <c r="H67" s="25" t="s">
        <v>6</v>
      </c>
      <c r="I67" s="26" t="s">
        <v>19</v>
      </c>
      <c r="J67" s="26" t="s">
        <v>20</v>
      </c>
      <c r="K67" s="25" t="s">
        <v>7</v>
      </c>
      <c r="L67" s="25"/>
      <c r="M67" s="5" t="s">
        <v>8</v>
      </c>
    </row>
    <row r="68" spans="1:13" ht="43.5" customHeight="1" x14ac:dyDescent="0.3">
      <c r="A68" s="30"/>
      <c r="B68" s="31" t="s">
        <v>62</v>
      </c>
      <c r="C68" s="32" t="s">
        <v>9</v>
      </c>
      <c r="D68" s="32"/>
      <c r="E68" s="31" t="s">
        <v>63</v>
      </c>
      <c r="F68" s="35" t="s">
        <v>9</v>
      </c>
      <c r="G68" s="33"/>
      <c r="H68" s="33" t="s">
        <v>10</v>
      </c>
      <c r="I68" s="34"/>
      <c r="J68" s="34"/>
      <c r="K68" s="33" t="s">
        <v>10</v>
      </c>
      <c r="L68" s="33"/>
      <c r="M68" s="33" t="s">
        <v>10</v>
      </c>
    </row>
    <row r="69" spans="1:13" x14ac:dyDescent="0.3">
      <c r="A69" s="63" t="s">
        <v>11</v>
      </c>
      <c r="B69" s="65" t="s">
        <v>59</v>
      </c>
      <c r="C69" s="59"/>
      <c r="E69" s="65">
        <v>73</v>
      </c>
    </row>
    <row r="70" spans="1:13" x14ac:dyDescent="0.3">
      <c r="A70" s="63" t="s">
        <v>12</v>
      </c>
      <c r="B70" s="65" t="s">
        <v>59</v>
      </c>
      <c r="C70" s="59"/>
      <c r="E70" s="65">
        <v>58.8</v>
      </c>
    </row>
    <row r="71" spans="1:13" x14ac:dyDescent="0.3">
      <c r="B71" s="75"/>
    </row>
    <row r="72" spans="1:13" x14ac:dyDescent="0.3">
      <c r="A72" s="66" t="s">
        <v>397</v>
      </c>
      <c r="B72" s="65" t="s">
        <v>59</v>
      </c>
      <c r="C72" s="94" t="s">
        <v>59</v>
      </c>
      <c r="E72" s="84">
        <v>0.53180000000000005</v>
      </c>
      <c r="F72" s="69">
        <f>SQRT((E72*(1-E72))/$E$70)*TINV(0.05,$E$70)</f>
        <v>0.13025787554014315</v>
      </c>
      <c r="H72" s="38" t="s">
        <v>59</v>
      </c>
      <c r="I72" s="39" t="e">
        <f>(((H72)^2)^0.5)</f>
        <v>#VALUE!</v>
      </c>
      <c r="J72" s="39" t="e">
        <f>(((((1-B72)*B72)/B$12)+(((1-E72)*E72)/E$12))^0.5)*(TINV(0.05,B$12+E$12-1))</f>
        <v>#VALUE!</v>
      </c>
      <c r="K72" s="38" t="s">
        <v>59</v>
      </c>
      <c r="L72" s="41"/>
      <c r="M72" s="38" t="s">
        <v>59</v>
      </c>
    </row>
    <row r="73" spans="1:13" x14ac:dyDescent="0.3">
      <c r="A73" s="66" t="s">
        <v>398</v>
      </c>
      <c r="B73" s="65" t="s">
        <v>59</v>
      </c>
      <c r="C73" s="94" t="s">
        <v>59</v>
      </c>
      <c r="E73" s="84">
        <v>2.5000000000000001E-3</v>
      </c>
      <c r="F73" s="69">
        <f t="shared" ref="F73:F89" si="7">SQRT((E73*(1-E73))/$E$70)*TINV(0.05,$E$70)</f>
        <v>1.3035886665717556E-2</v>
      </c>
      <c r="H73" s="38" t="s">
        <v>59</v>
      </c>
      <c r="I73" s="39" t="e">
        <f t="shared" ref="I73:I90" si="8">(((H73)^2)^0.5)</f>
        <v>#VALUE!</v>
      </c>
      <c r="J73" s="39" t="e">
        <f t="shared" ref="J73:J90" si="9">(((((1-B73)*B73)/B$12)+(((1-E73)*E73)/E$12))^0.5)*(TINV(0.05,B$12+E$12-1))</f>
        <v>#VALUE!</v>
      </c>
      <c r="K73" s="38" t="s">
        <v>59</v>
      </c>
      <c r="L73" s="41"/>
      <c r="M73" s="38" t="s">
        <v>59</v>
      </c>
    </row>
    <row r="74" spans="1:13" x14ac:dyDescent="0.3">
      <c r="A74" s="66" t="s">
        <v>399</v>
      </c>
      <c r="B74" s="65" t="s">
        <v>59</v>
      </c>
      <c r="C74" s="94" t="s">
        <v>59</v>
      </c>
      <c r="E74" s="84">
        <v>0.1321</v>
      </c>
      <c r="F74" s="69">
        <f t="shared" ref="F74:F86" si="10">SQRT((E74*(1-E74))/$E$70)*TINV(0.05,$E$70)</f>
        <v>8.8389437990645192E-2</v>
      </c>
      <c r="H74" s="38" t="s">
        <v>59</v>
      </c>
      <c r="I74" s="39" t="e">
        <f t="shared" si="8"/>
        <v>#VALUE!</v>
      </c>
      <c r="J74" s="39" t="e">
        <f t="shared" si="9"/>
        <v>#VALUE!</v>
      </c>
      <c r="K74" s="38" t="s">
        <v>59</v>
      </c>
      <c r="L74" s="41"/>
      <c r="M74" s="38" t="s">
        <v>59</v>
      </c>
    </row>
    <row r="75" spans="1:13" x14ac:dyDescent="0.3">
      <c r="A75" s="66" t="s">
        <v>402</v>
      </c>
      <c r="B75" s="65" t="s">
        <v>59</v>
      </c>
      <c r="C75" s="94" t="s">
        <v>59</v>
      </c>
      <c r="E75" s="84">
        <v>6.3E-2</v>
      </c>
      <c r="F75" s="69">
        <f t="shared" si="10"/>
        <v>6.3424081961601111E-2</v>
      </c>
      <c r="H75" s="38" t="s">
        <v>59</v>
      </c>
      <c r="I75" s="39" t="e">
        <f t="shared" si="8"/>
        <v>#VALUE!</v>
      </c>
      <c r="J75" s="39" t="e">
        <f t="shared" si="9"/>
        <v>#VALUE!</v>
      </c>
      <c r="K75" s="38" t="s">
        <v>59</v>
      </c>
      <c r="L75" s="41"/>
      <c r="M75" s="38" t="s">
        <v>59</v>
      </c>
    </row>
    <row r="76" spans="1:13" x14ac:dyDescent="0.3">
      <c r="A76" s="66" t="s">
        <v>400</v>
      </c>
      <c r="B76" s="65" t="s">
        <v>59</v>
      </c>
      <c r="C76" s="94" t="s">
        <v>59</v>
      </c>
      <c r="E76" s="84">
        <v>8.4000000000000005E-2</v>
      </c>
      <c r="F76" s="69">
        <f t="shared" si="10"/>
        <v>7.2410492174632704E-2</v>
      </c>
      <c r="H76" s="38" t="s">
        <v>59</v>
      </c>
      <c r="I76" s="39" t="e">
        <f t="shared" si="8"/>
        <v>#VALUE!</v>
      </c>
      <c r="J76" s="39" t="e">
        <f t="shared" si="9"/>
        <v>#VALUE!</v>
      </c>
      <c r="K76" s="38" t="s">
        <v>59</v>
      </c>
      <c r="L76" s="41"/>
      <c r="M76" s="38" t="s">
        <v>59</v>
      </c>
    </row>
    <row r="77" spans="1:13" x14ac:dyDescent="0.3">
      <c r="A77" s="66" t="s">
        <v>401</v>
      </c>
      <c r="B77" s="65" t="s">
        <v>59</v>
      </c>
      <c r="C77" s="94" t="s">
        <v>59</v>
      </c>
      <c r="E77" s="84">
        <v>1.78E-2</v>
      </c>
      <c r="F77" s="69">
        <f t="shared" si="10"/>
        <v>3.4516288122745716E-2</v>
      </c>
      <c r="H77" s="38" t="s">
        <v>59</v>
      </c>
      <c r="I77" s="39" t="e">
        <f t="shared" si="8"/>
        <v>#VALUE!</v>
      </c>
      <c r="J77" s="39" t="e">
        <f t="shared" si="9"/>
        <v>#VALUE!</v>
      </c>
      <c r="K77" s="38" t="s">
        <v>59</v>
      </c>
      <c r="L77" s="41"/>
      <c r="M77" s="38" t="s">
        <v>59</v>
      </c>
    </row>
    <row r="78" spans="1:13" x14ac:dyDescent="0.3">
      <c r="A78" s="66" t="s">
        <v>410</v>
      </c>
      <c r="B78" s="65" t="s">
        <v>59</v>
      </c>
      <c r="C78" s="94" t="s">
        <v>59</v>
      </c>
      <c r="E78" s="84">
        <v>2.6699999999999998E-2</v>
      </c>
      <c r="F78" s="69">
        <f t="shared" si="10"/>
        <v>4.2081684103161411E-2</v>
      </c>
      <c r="H78" s="38" t="s">
        <v>59</v>
      </c>
      <c r="I78" s="39" t="e">
        <f t="shared" si="8"/>
        <v>#VALUE!</v>
      </c>
      <c r="J78" s="39" t="e">
        <f t="shared" si="9"/>
        <v>#VALUE!</v>
      </c>
      <c r="K78" s="38" t="s">
        <v>59</v>
      </c>
      <c r="L78" s="41"/>
      <c r="M78" s="38" t="s">
        <v>59</v>
      </c>
    </row>
    <row r="79" spans="1:13" x14ac:dyDescent="0.3">
      <c r="A79" s="66" t="s">
        <v>407</v>
      </c>
      <c r="B79" s="65" t="s">
        <v>59</v>
      </c>
      <c r="C79" s="94" t="s">
        <v>59</v>
      </c>
      <c r="E79" s="84">
        <v>0</v>
      </c>
      <c r="F79" s="69">
        <f t="shared" si="10"/>
        <v>0</v>
      </c>
      <c r="H79" s="38" t="s">
        <v>59</v>
      </c>
      <c r="I79" s="39" t="e">
        <f t="shared" si="8"/>
        <v>#VALUE!</v>
      </c>
      <c r="J79" s="39" t="e">
        <f t="shared" si="9"/>
        <v>#VALUE!</v>
      </c>
      <c r="K79" s="38" t="s">
        <v>59</v>
      </c>
      <c r="L79" s="41"/>
      <c r="M79" s="38" t="s">
        <v>59</v>
      </c>
    </row>
    <row r="80" spans="1:13" x14ac:dyDescent="0.3">
      <c r="A80" s="66" t="s">
        <v>405</v>
      </c>
      <c r="B80" s="65" t="s">
        <v>59</v>
      </c>
      <c r="C80" s="94" t="s">
        <v>59</v>
      </c>
      <c r="E80" s="84">
        <v>2.1499999999999998E-2</v>
      </c>
      <c r="F80" s="69">
        <f t="shared" si="10"/>
        <v>3.7862890413751848E-2</v>
      </c>
      <c r="H80" s="38" t="s">
        <v>59</v>
      </c>
      <c r="I80" s="39" t="e">
        <f t="shared" si="8"/>
        <v>#VALUE!</v>
      </c>
      <c r="J80" s="39" t="e">
        <f t="shared" si="9"/>
        <v>#VALUE!</v>
      </c>
      <c r="K80" s="38" t="s">
        <v>59</v>
      </c>
      <c r="L80" s="41"/>
      <c r="M80" s="38" t="s">
        <v>59</v>
      </c>
    </row>
    <row r="81" spans="1:13" x14ac:dyDescent="0.3">
      <c r="A81" s="66" t="s">
        <v>403</v>
      </c>
      <c r="B81" s="65" t="s">
        <v>59</v>
      </c>
      <c r="C81" s="94" t="s">
        <v>59</v>
      </c>
      <c r="E81" s="84">
        <v>2.6699999999999998E-2</v>
      </c>
      <c r="F81" s="69">
        <f t="shared" si="10"/>
        <v>4.2081684103161411E-2</v>
      </c>
      <c r="H81" s="38" t="s">
        <v>59</v>
      </c>
      <c r="I81" s="39" t="e">
        <f t="shared" si="8"/>
        <v>#VALUE!</v>
      </c>
      <c r="J81" s="39" t="e">
        <f t="shared" si="9"/>
        <v>#VALUE!</v>
      </c>
      <c r="K81" s="38" t="s">
        <v>59</v>
      </c>
      <c r="L81" s="41"/>
      <c r="M81" s="38" t="s">
        <v>59</v>
      </c>
    </row>
    <row r="82" spans="1:13" x14ac:dyDescent="0.3">
      <c r="A82" s="66" t="s">
        <v>406</v>
      </c>
      <c r="B82" s="65" t="s">
        <v>59</v>
      </c>
      <c r="C82" s="94" t="s">
        <v>59</v>
      </c>
      <c r="E82" s="84">
        <v>0</v>
      </c>
      <c r="F82" s="69">
        <f t="shared" si="10"/>
        <v>0</v>
      </c>
      <c r="H82" s="38" t="s">
        <v>59</v>
      </c>
      <c r="I82" s="39" t="e">
        <f t="shared" si="8"/>
        <v>#VALUE!</v>
      </c>
      <c r="J82" s="39" t="e">
        <f t="shared" si="9"/>
        <v>#VALUE!</v>
      </c>
      <c r="K82" s="38" t="s">
        <v>59</v>
      </c>
      <c r="L82" s="41"/>
      <c r="M82" s="38" t="s">
        <v>59</v>
      </c>
    </row>
    <row r="83" spans="1:13" x14ac:dyDescent="0.3">
      <c r="A83" s="66" t="s">
        <v>411</v>
      </c>
      <c r="B83" s="65" t="s">
        <v>59</v>
      </c>
      <c r="C83" s="94" t="s">
        <v>59</v>
      </c>
      <c r="E83" s="84">
        <v>0</v>
      </c>
      <c r="F83" s="69">
        <f t="shared" si="10"/>
        <v>0</v>
      </c>
      <c r="H83" s="38" t="s">
        <v>59</v>
      </c>
      <c r="I83" s="39" t="e">
        <f t="shared" si="8"/>
        <v>#VALUE!</v>
      </c>
      <c r="J83" s="39" t="e">
        <f t="shared" si="9"/>
        <v>#VALUE!</v>
      </c>
      <c r="K83" s="38" t="s">
        <v>59</v>
      </c>
      <c r="L83" s="41"/>
      <c r="M83" s="38" t="s">
        <v>59</v>
      </c>
    </row>
    <row r="84" spans="1:13" x14ac:dyDescent="0.3">
      <c r="A84" s="66" t="s">
        <v>412</v>
      </c>
      <c r="B84" s="65" t="s">
        <v>59</v>
      </c>
      <c r="C84" s="94" t="s">
        <v>59</v>
      </c>
      <c r="E84" s="84">
        <v>5.2000000000000005E-2</v>
      </c>
      <c r="F84" s="69">
        <f t="shared" si="10"/>
        <v>5.7958876725102984E-2</v>
      </c>
      <c r="H84" s="38" t="s">
        <v>59</v>
      </c>
      <c r="I84" s="39" t="e">
        <f t="shared" si="8"/>
        <v>#VALUE!</v>
      </c>
      <c r="J84" s="39" t="e">
        <f t="shared" si="9"/>
        <v>#VALUE!</v>
      </c>
      <c r="K84" s="38" t="s">
        <v>59</v>
      </c>
      <c r="L84" s="41"/>
      <c r="M84" s="38" t="s">
        <v>59</v>
      </c>
    </row>
    <row r="85" spans="1:13" x14ac:dyDescent="0.3">
      <c r="A85" s="66" t="s">
        <v>409</v>
      </c>
      <c r="B85" s="65" t="s">
        <v>59</v>
      </c>
      <c r="C85" s="94" t="s">
        <v>59</v>
      </c>
      <c r="E85" s="84">
        <v>2.0099999999999996E-2</v>
      </c>
      <c r="F85" s="69">
        <f t="shared" si="10"/>
        <v>3.6635576251603914E-2</v>
      </c>
      <c r="H85" s="38" t="s">
        <v>59</v>
      </c>
      <c r="I85" s="39" t="e">
        <f t="shared" si="8"/>
        <v>#VALUE!</v>
      </c>
      <c r="J85" s="39" t="e">
        <f t="shared" si="9"/>
        <v>#VALUE!</v>
      </c>
      <c r="K85" s="38" t="s">
        <v>59</v>
      </c>
      <c r="L85" s="41"/>
      <c r="M85" s="38" t="s">
        <v>59</v>
      </c>
    </row>
    <row r="86" spans="1:13" x14ac:dyDescent="0.3">
      <c r="A86" s="66" t="s">
        <v>408</v>
      </c>
      <c r="B86" s="65" t="s">
        <v>59</v>
      </c>
      <c r="C86" s="94" t="s">
        <v>59</v>
      </c>
      <c r="E86" s="84">
        <v>7.6E-3</v>
      </c>
      <c r="F86" s="69">
        <f t="shared" si="10"/>
        <v>2.2670666773220806E-2</v>
      </c>
      <c r="H86" s="38" t="s">
        <v>59</v>
      </c>
      <c r="I86" s="39" t="e">
        <f t="shared" si="8"/>
        <v>#VALUE!</v>
      </c>
      <c r="J86" s="39" t="e">
        <f t="shared" si="9"/>
        <v>#VALUE!</v>
      </c>
      <c r="K86" s="38" t="s">
        <v>59</v>
      </c>
      <c r="L86" s="41"/>
      <c r="M86" s="38" t="s">
        <v>59</v>
      </c>
    </row>
    <row r="87" spans="1:13" x14ac:dyDescent="0.3">
      <c r="A87" s="66" t="s">
        <v>404</v>
      </c>
      <c r="B87" s="65" t="s">
        <v>59</v>
      </c>
      <c r="C87" s="94" t="s">
        <v>59</v>
      </c>
      <c r="E87" s="84">
        <v>1.2500000000000001E-2</v>
      </c>
      <c r="F87" s="69">
        <f t="shared" si="7"/>
        <v>2.9002649770648051E-2</v>
      </c>
      <c r="H87" s="38" t="s">
        <v>59</v>
      </c>
      <c r="I87" s="39" t="e">
        <f t="shared" si="8"/>
        <v>#VALUE!</v>
      </c>
      <c r="J87" s="39" t="e">
        <f t="shared" si="9"/>
        <v>#VALUE!</v>
      </c>
      <c r="K87" s="38" t="s">
        <v>59</v>
      </c>
      <c r="L87" s="41"/>
      <c r="M87" s="38" t="s">
        <v>59</v>
      </c>
    </row>
    <row r="88" spans="1:13" x14ac:dyDescent="0.3">
      <c r="A88" s="66" t="s">
        <v>153</v>
      </c>
      <c r="B88" s="65" t="s">
        <v>59</v>
      </c>
      <c r="C88" s="94" t="s">
        <v>59</v>
      </c>
      <c r="E88" s="84">
        <v>5.2699999999999997E-2</v>
      </c>
      <c r="F88" s="69">
        <f t="shared" si="7"/>
        <v>5.8326134606045292E-2</v>
      </c>
      <c r="H88" s="38" t="s">
        <v>59</v>
      </c>
      <c r="I88" s="39" t="e">
        <f t="shared" si="8"/>
        <v>#VALUE!</v>
      </c>
      <c r="J88" s="39" t="e">
        <f t="shared" si="9"/>
        <v>#VALUE!</v>
      </c>
      <c r="K88" s="38" t="s">
        <v>59</v>
      </c>
      <c r="L88" s="41"/>
      <c r="M88" s="38" t="s">
        <v>59</v>
      </c>
    </row>
    <row r="89" spans="1:13" x14ac:dyDescent="0.3">
      <c r="A89" s="66" t="s">
        <v>78</v>
      </c>
      <c r="B89" s="65" t="s">
        <v>59</v>
      </c>
      <c r="C89" s="94" t="s">
        <v>59</v>
      </c>
      <c r="E89" s="84">
        <v>0</v>
      </c>
      <c r="F89" s="69">
        <f t="shared" si="7"/>
        <v>0</v>
      </c>
      <c r="H89" s="38" t="s">
        <v>59</v>
      </c>
      <c r="I89" s="39" t="e">
        <f t="shared" si="8"/>
        <v>#VALUE!</v>
      </c>
      <c r="J89" s="39" t="e">
        <f t="shared" si="9"/>
        <v>#VALUE!</v>
      </c>
      <c r="K89" s="38" t="s">
        <v>59</v>
      </c>
      <c r="L89" s="41"/>
      <c r="M89" s="38" t="s">
        <v>59</v>
      </c>
    </row>
    <row r="90" spans="1:13" x14ac:dyDescent="0.3">
      <c r="A90" s="70" t="s">
        <v>59</v>
      </c>
      <c r="B90" s="103" t="s">
        <v>59</v>
      </c>
      <c r="C90" s="96" t="s">
        <v>59</v>
      </c>
      <c r="D90" s="73"/>
      <c r="E90" s="88">
        <v>0</v>
      </c>
      <c r="F90" s="74">
        <f>SQRT((E90*(1-E90))/$E$70)*TINV(0.05,$E$70)</f>
        <v>0</v>
      </c>
      <c r="G90" s="73"/>
      <c r="H90" s="104" t="s">
        <v>59</v>
      </c>
      <c r="I90" s="50" t="e">
        <f t="shared" si="8"/>
        <v>#VALUE!</v>
      </c>
      <c r="J90" s="50" t="e">
        <f t="shared" si="9"/>
        <v>#VALUE!</v>
      </c>
      <c r="K90" s="104" t="s">
        <v>59</v>
      </c>
      <c r="L90" s="51"/>
      <c r="M90" s="104" t="s">
        <v>59</v>
      </c>
    </row>
    <row r="91" spans="1:13" x14ac:dyDescent="0.3">
      <c r="A91" s="115"/>
      <c r="B91" s="116"/>
      <c r="C91" s="117"/>
      <c r="D91" s="118"/>
      <c r="E91" s="114"/>
      <c r="F91" s="69"/>
      <c r="G91" s="118"/>
      <c r="H91" s="46"/>
      <c r="I91" s="43"/>
      <c r="J91" s="43"/>
      <c r="K91" s="6"/>
      <c r="L91" s="44"/>
      <c r="M91" s="46"/>
    </row>
    <row r="92" spans="1:13" x14ac:dyDescent="0.3">
      <c r="A92" s="62" t="s">
        <v>395</v>
      </c>
      <c r="B92" s="75"/>
    </row>
    <row r="93" spans="1:13" ht="27.6" x14ac:dyDescent="0.3">
      <c r="A93" s="62" t="s">
        <v>561</v>
      </c>
      <c r="B93" s="75"/>
    </row>
    <row r="94" spans="1:13" x14ac:dyDescent="0.3">
      <c r="A94" s="62"/>
      <c r="B94" s="75"/>
    </row>
    <row r="95" spans="1:13" ht="36" x14ac:dyDescent="0.3">
      <c r="A95" s="20"/>
      <c r="B95" s="21"/>
      <c r="C95" s="22"/>
      <c r="D95" s="22"/>
      <c r="E95" s="23"/>
      <c r="F95" s="27"/>
      <c r="G95" s="24"/>
      <c r="H95" s="25" t="s">
        <v>6</v>
      </c>
      <c r="I95" s="26" t="s">
        <v>19</v>
      </c>
      <c r="J95" s="26" t="s">
        <v>20</v>
      </c>
      <c r="K95" s="25" t="s">
        <v>7</v>
      </c>
      <c r="L95" s="25"/>
      <c r="M95" s="5" t="s">
        <v>8</v>
      </c>
    </row>
    <row r="96" spans="1:13" ht="46.5" customHeight="1" x14ac:dyDescent="0.3">
      <c r="A96" s="30"/>
      <c r="B96" s="31" t="s">
        <v>62</v>
      </c>
      <c r="C96" s="32" t="s">
        <v>9</v>
      </c>
      <c r="D96" s="32"/>
      <c r="E96" s="31" t="s">
        <v>63</v>
      </c>
      <c r="F96" s="35" t="s">
        <v>9</v>
      </c>
      <c r="G96" s="33"/>
      <c r="H96" s="33" t="s">
        <v>10</v>
      </c>
      <c r="I96" s="34"/>
      <c r="J96" s="34"/>
      <c r="K96" s="33" t="s">
        <v>10</v>
      </c>
      <c r="L96" s="33"/>
      <c r="M96" s="33" t="s">
        <v>10</v>
      </c>
    </row>
    <row r="97" spans="1:13" x14ac:dyDescent="0.3">
      <c r="A97" s="63" t="s">
        <v>11</v>
      </c>
      <c r="B97" s="65" t="s">
        <v>59</v>
      </c>
      <c r="C97" s="59"/>
      <c r="E97" s="65">
        <v>291</v>
      </c>
    </row>
    <row r="98" spans="1:13" x14ac:dyDescent="0.3">
      <c r="A98" s="63" t="s">
        <v>12</v>
      </c>
      <c r="B98" s="65" t="s">
        <v>59</v>
      </c>
      <c r="C98" s="59"/>
      <c r="E98" s="65">
        <v>244.1</v>
      </c>
    </row>
    <row r="99" spans="1:13" x14ac:dyDescent="0.3">
      <c r="B99" s="75"/>
    </row>
    <row r="100" spans="1:13" x14ac:dyDescent="0.3">
      <c r="A100" s="66" t="s">
        <v>397</v>
      </c>
      <c r="B100" s="65" t="s">
        <v>59</v>
      </c>
      <c r="C100" s="94" t="s">
        <v>59</v>
      </c>
      <c r="E100" s="84">
        <v>0.80859999999999999</v>
      </c>
      <c r="F100" s="69">
        <f>SQRT((E100*(1-E100))/$E$98)*TINV(0.05,$E$98)</f>
        <v>4.9597698613972056E-2</v>
      </c>
      <c r="H100" s="38" t="s">
        <v>59</v>
      </c>
      <c r="I100" s="39" t="e">
        <f>(((H100)^2)^0.5)</f>
        <v>#VALUE!</v>
      </c>
      <c r="J100" s="39" t="e">
        <f>(((((1-B100)*B100)/B$12)+(((1-E100)*E100)/E$12))^0.5)*(TINV(0.05,B$12+E$12-1))</f>
        <v>#VALUE!</v>
      </c>
      <c r="K100" s="38" t="s">
        <v>59</v>
      </c>
      <c r="L100" s="41"/>
      <c r="M100" s="38" t="s">
        <v>59</v>
      </c>
    </row>
    <row r="101" spans="1:13" x14ac:dyDescent="0.3">
      <c r="A101" s="66" t="s">
        <v>398</v>
      </c>
      <c r="B101" s="65" t="s">
        <v>59</v>
      </c>
      <c r="C101" s="94" t="s">
        <v>59</v>
      </c>
      <c r="E101" s="84">
        <v>4.6999999999999993E-3</v>
      </c>
      <c r="F101" s="69">
        <f t="shared" ref="F101:F117" si="11">SQRT((E101*(1-E101))/$E$98)*TINV(0.05,$E$98)</f>
        <v>8.6228259692972108E-3</v>
      </c>
      <c r="H101" s="38" t="s">
        <v>59</v>
      </c>
      <c r="I101" s="39" t="e">
        <f t="shared" ref="I101:I118" si="12">(((H101)^2)^0.5)</f>
        <v>#VALUE!</v>
      </c>
      <c r="J101" s="39" t="e">
        <f t="shared" ref="J101:J118" si="13">(((((1-B101)*B101)/B$12)+(((1-E101)*E101)/E$12))^0.5)*(TINV(0.05,B$12+E$12-1))</f>
        <v>#VALUE!</v>
      </c>
      <c r="K101" s="38" t="s">
        <v>59</v>
      </c>
      <c r="L101" s="41"/>
      <c r="M101" s="38" t="s">
        <v>59</v>
      </c>
    </row>
    <row r="102" spans="1:13" x14ac:dyDescent="0.3">
      <c r="A102" s="66" t="s">
        <v>399</v>
      </c>
      <c r="B102" s="65" t="s">
        <v>59</v>
      </c>
      <c r="C102" s="94" t="s">
        <v>59</v>
      </c>
      <c r="E102" s="84">
        <v>7.1800000000000003E-2</v>
      </c>
      <c r="F102" s="69">
        <f t="shared" ref="F102:F114" si="14">SQRT((E102*(1-E102))/$E$98)*TINV(0.05,$E$98)</f>
        <v>3.254668001743511E-2</v>
      </c>
      <c r="H102" s="38" t="s">
        <v>59</v>
      </c>
      <c r="I102" s="39" t="e">
        <f t="shared" si="12"/>
        <v>#VALUE!</v>
      </c>
      <c r="J102" s="39" t="e">
        <f t="shared" si="13"/>
        <v>#VALUE!</v>
      </c>
      <c r="K102" s="38" t="s">
        <v>59</v>
      </c>
      <c r="L102" s="41"/>
      <c r="M102" s="38" t="s">
        <v>59</v>
      </c>
    </row>
    <row r="103" spans="1:13" x14ac:dyDescent="0.3">
      <c r="A103" s="66" t="s">
        <v>402</v>
      </c>
      <c r="B103" s="65" t="s">
        <v>59</v>
      </c>
      <c r="C103" s="94" t="s">
        <v>59</v>
      </c>
      <c r="E103" s="84">
        <v>6.0199999999999997E-2</v>
      </c>
      <c r="F103" s="69">
        <f t="shared" si="14"/>
        <v>2.9987458226114209E-2</v>
      </c>
      <c r="H103" s="38" t="s">
        <v>59</v>
      </c>
      <c r="I103" s="39" t="e">
        <f t="shared" si="12"/>
        <v>#VALUE!</v>
      </c>
      <c r="J103" s="39" t="e">
        <f t="shared" si="13"/>
        <v>#VALUE!</v>
      </c>
      <c r="K103" s="38" t="s">
        <v>59</v>
      </c>
      <c r="L103" s="41"/>
      <c r="M103" s="38" t="s">
        <v>59</v>
      </c>
    </row>
    <row r="104" spans="1:13" x14ac:dyDescent="0.3">
      <c r="A104" s="66" t="s">
        <v>400</v>
      </c>
      <c r="B104" s="65" t="s">
        <v>59</v>
      </c>
      <c r="C104" s="94" t="s">
        <v>59</v>
      </c>
      <c r="E104" s="84">
        <v>2.35E-2</v>
      </c>
      <c r="F104" s="69">
        <f t="shared" si="14"/>
        <v>1.9098257516021098E-2</v>
      </c>
      <c r="H104" s="38" t="s">
        <v>59</v>
      </c>
      <c r="I104" s="39" t="e">
        <f t="shared" si="12"/>
        <v>#VALUE!</v>
      </c>
      <c r="J104" s="39" t="e">
        <f t="shared" si="13"/>
        <v>#VALUE!</v>
      </c>
      <c r="K104" s="38" t="s">
        <v>59</v>
      </c>
      <c r="L104" s="41"/>
      <c r="M104" s="38" t="s">
        <v>59</v>
      </c>
    </row>
    <row r="105" spans="1:13" x14ac:dyDescent="0.3">
      <c r="A105" s="66" t="s">
        <v>401</v>
      </c>
      <c r="B105" s="65" t="s">
        <v>59</v>
      </c>
      <c r="C105" s="94" t="s">
        <v>59</v>
      </c>
      <c r="E105" s="84">
        <v>2.7000000000000001E-3</v>
      </c>
      <c r="F105" s="69">
        <f t="shared" si="14"/>
        <v>6.5421196328335086E-3</v>
      </c>
      <c r="H105" s="38" t="s">
        <v>59</v>
      </c>
      <c r="I105" s="39" t="e">
        <f t="shared" si="12"/>
        <v>#VALUE!</v>
      </c>
      <c r="J105" s="39" t="e">
        <f t="shared" si="13"/>
        <v>#VALUE!</v>
      </c>
      <c r="K105" s="38" t="s">
        <v>59</v>
      </c>
      <c r="L105" s="41"/>
      <c r="M105" s="38" t="s">
        <v>59</v>
      </c>
    </row>
    <row r="106" spans="1:13" x14ac:dyDescent="0.3">
      <c r="A106" s="66" t="s">
        <v>410</v>
      </c>
      <c r="B106" s="65" t="s">
        <v>59</v>
      </c>
      <c r="C106" s="94" t="s">
        <v>59</v>
      </c>
      <c r="E106" s="84">
        <v>6.8000000000000005E-3</v>
      </c>
      <c r="F106" s="69">
        <f t="shared" si="14"/>
        <v>1.036087661436476E-2</v>
      </c>
      <c r="H106" s="38" t="s">
        <v>59</v>
      </c>
      <c r="I106" s="39" t="e">
        <f t="shared" si="12"/>
        <v>#VALUE!</v>
      </c>
      <c r="J106" s="39" t="e">
        <f t="shared" si="13"/>
        <v>#VALUE!</v>
      </c>
      <c r="K106" s="38" t="s">
        <v>59</v>
      </c>
      <c r="L106" s="41"/>
      <c r="M106" s="38" t="s">
        <v>59</v>
      </c>
    </row>
    <row r="107" spans="1:13" x14ac:dyDescent="0.3">
      <c r="A107" s="66" t="s">
        <v>407</v>
      </c>
      <c r="B107" s="65" t="s">
        <v>59</v>
      </c>
      <c r="C107" s="94" t="s">
        <v>59</v>
      </c>
      <c r="E107" s="84">
        <v>8.3999999999999995E-3</v>
      </c>
      <c r="F107" s="69">
        <f t="shared" si="14"/>
        <v>1.1506191348601551E-2</v>
      </c>
      <c r="H107" s="38" t="s">
        <v>59</v>
      </c>
      <c r="I107" s="39" t="e">
        <f t="shared" si="12"/>
        <v>#VALUE!</v>
      </c>
      <c r="J107" s="39" t="e">
        <f t="shared" si="13"/>
        <v>#VALUE!</v>
      </c>
      <c r="K107" s="38" t="s">
        <v>59</v>
      </c>
      <c r="L107" s="41"/>
      <c r="M107" s="38" t="s">
        <v>59</v>
      </c>
    </row>
    <row r="108" spans="1:13" x14ac:dyDescent="0.3">
      <c r="A108" s="66" t="s">
        <v>405</v>
      </c>
      <c r="B108" s="65" t="s">
        <v>59</v>
      </c>
      <c r="C108" s="94" t="s">
        <v>59</v>
      </c>
      <c r="E108" s="84">
        <v>7.6E-3</v>
      </c>
      <c r="F108" s="69">
        <f t="shared" si="14"/>
        <v>1.0948985079736488E-2</v>
      </c>
      <c r="H108" s="38" t="s">
        <v>59</v>
      </c>
      <c r="I108" s="39" t="e">
        <f t="shared" si="12"/>
        <v>#VALUE!</v>
      </c>
      <c r="J108" s="39" t="e">
        <f t="shared" si="13"/>
        <v>#VALUE!</v>
      </c>
      <c r="K108" s="38" t="s">
        <v>59</v>
      </c>
      <c r="L108" s="41"/>
      <c r="M108" s="38" t="s">
        <v>59</v>
      </c>
    </row>
    <row r="109" spans="1:13" x14ac:dyDescent="0.3">
      <c r="A109" s="66" t="s">
        <v>403</v>
      </c>
      <c r="B109" s="65" t="s">
        <v>59</v>
      </c>
      <c r="C109" s="94" t="s">
        <v>59</v>
      </c>
      <c r="E109" s="84">
        <v>6.0000000000000001E-3</v>
      </c>
      <c r="F109" s="69">
        <f t="shared" si="14"/>
        <v>9.7362677231076673E-3</v>
      </c>
      <c r="H109" s="38" t="s">
        <v>59</v>
      </c>
      <c r="I109" s="39" t="e">
        <f t="shared" si="12"/>
        <v>#VALUE!</v>
      </c>
      <c r="J109" s="39" t="e">
        <f t="shared" si="13"/>
        <v>#VALUE!</v>
      </c>
      <c r="K109" s="38" t="s">
        <v>59</v>
      </c>
      <c r="L109" s="41"/>
      <c r="M109" s="38" t="s">
        <v>59</v>
      </c>
    </row>
    <row r="110" spans="1:13" x14ac:dyDescent="0.3">
      <c r="A110" s="66" t="s">
        <v>406</v>
      </c>
      <c r="B110" s="65" t="s">
        <v>59</v>
      </c>
      <c r="C110" s="94" t="s">
        <v>59</v>
      </c>
      <c r="E110" s="84">
        <v>7.6E-3</v>
      </c>
      <c r="F110" s="69">
        <f t="shared" si="14"/>
        <v>1.0948985079736488E-2</v>
      </c>
      <c r="H110" s="38" t="s">
        <v>59</v>
      </c>
      <c r="I110" s="39" t="e">
        <f t="shared" si="12"/>
        <v>#VALUE!</v>
      </c>
      <c r="J110" s="39" t="e">
        <f t="shared" si="13"/>
        <v>#VALUE!</v>
      </c>
      <c r="K110" s="38" t="s">
        <v>59</v>
      </c>
      <c r="L110" s="41"/>
      <c r="M110" s="38" t="s">
        <v>59</v>
      </c>
    </row>
    <row r="111" spans="1:13" x14ac:dyDescent="0.3">
      <c r="A111" s="66" t="s">
        <v>411</v>
      </c>
      <c r="B111" s="65" t="s">
        <v>59</v>
      </c>
      <c r="C111" s="94" t="s">
        <v>59</v>
      </c>
      <c r="E111" s="84">
        <v>4.0000000000000001E-3</v>
      </c>
      <c r="F111" s="69">
        <f t="shared" si="14"/>
        <v>7.9576229030082594E-3</v>
      </c>
      <c r="H111" s="38" t="s">
        <v>59</v>
      </c>
      <c r="I111" s="39" t="e">
        <f t="shared" si="12"/>
        <v>#VALUE!</v>
      </c>
      <c r="J111" s="39" t="e">
        <f t="shared" si="13"/>
        <v>#VALUE!</v>
      </c>
      <c r="K111" s="38" t="s">
        <v>59</v>
      </c>
      <c r="L111" s="41"/>
      <c r="M111" s="38" t="s">
        <v>59</v>
      </c>
    </row>
    <row r="112" spans="1:13" x14ac:dyDescent="0.3">
      <c r="A112" s="66" t="s">
        <v>412</v>
      </c>
      <c r="B112" s="65" t="s">
        <v>59</v>
      </c>
      <c r="C112" s="94" t="s">
        <v>59</v>
      </c>
      <c r="E112" s="84">
        <v>8.6E-3</v>
      </c>
      <c r="F112" s="69">
        <f t="shared" si="14"/>
        <v>1.1641189875416093E-2</v>
      </c>
      <c r="H112" s="38" t="s">
        <v>59</v>
      </c>
      <c r="I112" s="39" t="e">
        <f t="shared" si="12"/>
        <v>#VALUE!</v>
      </c>
      <c r="J112" s="39" t="e">
        <f t="shared" si="13"/>
        <v>#VALUE!</v>
      </c>
      <c r="K112" s="38" t="s">
        <v>59</v>
      </c>
      <c r="L112" s="41"/>
      <c r="M112" s="38" t="s">
        <v>59</v>
      </c>
    </row>
    <row r="113" spans="1:13" x14ac:dyDescent="0.3">
      <c r="A113" s="66" t="s">
        <v>409</v>
      </c>
      <c r="B113" s="65" t="s">
        <v>59</v>
      </c>
      <c r="C113" s="94" t="s">
        <v>59</v>
      </c>
      <c r="E113" s="84">
        <v>0</v>
      </c>
      <c r="F113" s="69">
        <f t="shared" si="14"/>
        <v>0</v>
      </c>
      <c r="H113" s="38" t="s">
        <v>59</v>
      </c>
      <c r="I113" s="39" t="e">
        <f t="shared" si="12"/>
        <v>#VALUE!</v>
      </c>
      <c r="J113" s="39" t="e">
        <f t="shared" si="13"/>
        <v>#VALUE!</v>
      </c>
      <c r="K113" s="38" t="s">
        <v>59</v>
      </c>
      <c r="L113" s="41"/>
      <c r="M113" s="38" t="s">
        <v>59</v>
      </c>
    </row>
    <row r="114" spans="1:13" x14ac:dyDescent="0.3">
      <c r="A114" s="66" t="s">
        <v>408</v>
      </c>
      <c r="B114" s="65" t="s">
        <v>59</v>
      </c>
      <c r="C114" s="94" t="s">
        <v>59</v>
      </c>
      <c r="E114" s="84">
        <v>6.8000000000000005E-3</v>
      </c>
      <c r="F114" s="69">
        <f t="shared" si="14"/>
        <v>1.036087661436476E-2</v>
      </c>
      <c r="H114" s="38" t="s">
        <v>59</v>
      </c>
      <c r="I114" s="39" t="e">
        <f t="shared" si="12"/>
        <v>#VALUE!</v>
      </c>
      <c r="J114" s="39" t="e">
        <f t="shared" si="13"/>
        <v>#VALUE!</v>
      </c>
      <c r="K114" s="38" t="s">
        <v>59</v>
      </c>
      <c r="L114" s="41"/>
      <c r="M114" s="38" t="s">
        <v>59</v>
      </c>
    </row>
    <row r="115" spans="1:13" x14ac:dyDescent="0.3">
      <c r="A115" s="66" t="s">
        <v>404</v>
      </c>
      <c r="B115" s="65" t="s">
        <v>59</v>
      </c>
      <c r="C115" s="94" t="s">
        <v>59</v>
      </c>
      <c r="E115" s="84">
        <v>3.0999999999999999E-3</v>
      </c>
      <c r="F115" s="69">
        <f t="shared" si="11"/>
        <v>7.0085848402892392E-3</v>
      </c>
      <c r="H115" s="38" t="s">
        <v>59</v>
      </c>
      <c r="I115" s="39" t="e">
        <f t="shared" si="12"/>
        <v>#VALUE!</v>
      </c>
      <c r="J115" s="39" t="e">
        <f t="shared" si="13"/>
        <v>#VALUE!</v>
      </c>
      <c r="K115" s="38" t="s">
        <v>59</v>
      </c>
      <c r="L115" s="41"/>
      <c r="M115" s="38" t="s">
        <v>59</v>
      </c>
    </row>
    <row r="116" spans="1:13" x14ac:dyDescent="0.3">
      <c r="A116" s="66" t="s">
        <v>153</v>
      </c>
      <c r="B116" s="65" t="s">
        <v>59</v>
      </c>
      <c r="C116" s="94" t="s">
        <v>59</v>
      </c>
      <c r="E116" s="84">
        <v>2.64E-2</v>
      </c>
      <c r="F116" s="69">
        <f t="shared" si="11"/>
        <v>2.0212309329097636E-2</v>
      </c>
      <c r="H116" s="38" t="s">
        <v>59</v>
      </c>
      <c r="I116" s="39" t="e">
        <f t="shared" si="12"/>
        <v>#VALUE!</v>
      </c>
      <c r="J116" s="39" t="e">
        <f t="shared" si="13"/>
        <v>#VALUE!</v>
      </c>
      <c r="K116" s="38" t="s">
        <v>59</v>
      </c>
      <c r="L116" s="41"/>
      <c r="M116" s="38" t="s">
        <v>59</v>
      </c>
    </row>
    <row r="117" spans="1:13" x14ac:dyDescent="0.3">
      <c r="A117" s="66" t="s">
        <v>78</v>
      </c>
      <c r="B117" s="65" t="s">
        <v>59</v>
      </c>
      <c r="C117" s="94" t="s">
        <v>59</v>
      </c>
      <c r="E117" s="84">
        <v>5.1999999999999998E-3</v>
      </c>
      <c r="F117" s="69">
        <f t="shared" si="11"/>
        <v>9.0676187144202898E-3</v>
      </c>
      <c r="H117" s="38" t="s">
        <v>59</v>
      </c>
      <c r="I117" s="39" t="e">
        <f t="shared" si="12"/>
        <v>#VALUE!</v>
      </c>
      <c r="J117" s="39" t="e">
        <f t="shared" si="13"/>
        <v>#VALUE!</v>
      </c>
      <c r="K117" s="38" t="s">
        <v>59</v>
      </c>
      <c r="L117" s="41"/>
      <c r="M117" s="38" t="s">
        <v>59</v>
      </c>
    </row>
    <row r="118" spans="1:13" x14ac:dyDescent="0.3">
      <c r="A118" s="70" t="s">
        <v>59</v>
      </c>
      <c r="B118" s="103" t="s">
        <v>59</v>
      </c>
      <c r="C118" s="96" t="s">
        <v>59</v>
      </c>
      <c r="D118" s="73"/>
      <c r="E118" s="88">
        <v>5.6999999999999993E-3</v>
      </c>
      <c r="F118" s="74">
        <f>SQRT((E118*(1-E118))/$E$98)*TINV(0.05,$E$98)</f>
        <v>9.4911718635847693E-3</v>
      </c>
      <c r="G118" s="73"/>
      <c r="H118" s="104" t="s">
        <v>59</v>
      </c>
      <c r="I118" s="50" t="e">
        <f t="shared" si="12"/>
        <v>#VALUE!</v>
      </c>
      <c r="J118" s="50" t="e">
        <f t="shared" si="13"/>
        <v>#VALUE!</v>
      </c>
      <c r="K118" s="104" t="s">
        <v>59</v>
      </c>
      <c r="L118" s="51"/>
      <c r="M118" s="104" t="s">
        <v>59</v>
      </c>
    </row>
    <row r="120" spans="1:13" x14ac:dyDescent="0.3">
      <c r="A120" s="77" t="s">
        <v>52</v>
      </c>
      <c r="B120" s="78"/>
      <c r="C120" s="98"/>
      <c r="D120" s="80"/>
      <c r="E120" s="81"/>
      <c r="F120" s="105"/>
      <c r="G120" s="83"/>
      <c r="H120" s="83"/>
      <c r="I120" s="83"/>
      <c r="J120" s="83"/>
      <c r="K120" s="83"/>
      <c r="L120" s="83"/>
      <c r="M120" s="83"/>
    </row>
    <row r="121" spans="1:13" x14ac:dyDescent="0.3">
      <c r="B121" s="75"/>
    </row>
    <row r="122" spans="1:13" x14ac:dyDescent="0.3">
      <c r="A122" s="62" t="s">
        <v>395</v>
      </c>
      <c r="B122" s="75"/>
    </row>
    <row r="123" spans="1:13" ht="30.75" customHeight="1" x14ac:dyDescent="0.3">
      <c r="A123" s="62" t="s">
        <v>562</v>
      </c>
      <c r="B123" s="75"/>
    </row>
    <row r="124" spans="1:13" x14ac:dyDescent="0.3">
      <c r="B124" s="75"/>
    </row>
    <row r="125" spans="1:13" ht="36" x14ac:dyDescent="0.3">
      <c r="A125" s="20"/>
      <c r="B125" s="21"/>
      <c r="C125" s="22"/>
      <c r="D125" s="22"/>
      <c r="E125" s="23"/>
      <c r="F125" s="27"/>
      <c r="G125" s="24"/>
      <c r="H125" s="25" t="s">
        <v>6</v>
      </c>
      <c r="I125" s="26" t="s">
        <v>19</v>
      </c>
      <c r="J125" s="26" t="s">
        <v>20</v>
      </c>
      <c r="K125" s="25" t="s">
        <v>7</v>
      </c>
      <c r="L125" s="25"/>
      <c r="M125" s="5" t="s">
        <v>8</v>
      </c>
    </row>
    <row r="126" spans="1:13" ht="42.75" customHeight="1" x14ac:dyDescent="0.3">
      <c r="A126" s="30"/>
      <c r="B126" s="31" t="s">
        <v>62</v>
      </c>
      <c r="C126" s="32" t="s">
        <v>9</v>
      </c>
      <c r="D126" s="32"/>
      <c r="E126" s="31" t="s">
        <v>63</v>
      </c>
      <c r="F126" s="35" t="s">
        <v>9</v>
      </c>
      <c r="G126" s="33"/>
      <c r="H126" s="33" t="s">
        <v>10</v>
      </c>
      <c r="I126" s="34"/>
      <c r="J126" s="34"/>
      <c r="K126" s="33" t="s">
        <v>10</v>
      </c>
      <c r="L126" s="33"/>
      <c r="M126" s="33" t="s">
        <v>10</v>
      </c>
    </row>
    <row r="127" spans="1:13" x14ac:dyDescent="0.3">
      <c r="A127" s="63" t="s">
        <v>11</v>
      </c>
      <c r="B127" s="65" t="s">
        <v>59</v>
      </c>
      <c r="C127" s="59"/>
      <c r="E127" s="65">
        <v>336</v>
      </c>
    </row>
    <row r="128" spans="1:13" x14ac:dyDescent="0.3">
      <c r="A128" s="63" t="s">
        <v>12</v>
      </c>
      <c r="B128" s="121" t="s">
        <v>59</v>
      </c>
      <c r="C128" s="59"/>
      <c r="E128" s="65">
        <v>312.60000000000002</v>
      </c>
    </row>
    <row r="130" spans="1:13" x14ac:dyDescent="0.3">
      <c r="A130" s="66" t="s">
        <v>397</v>
      </c>
      <c r="B130" s="65" t="s">
        <v>59</v>
      </c>
      <c r="C130" s="94" t="s">
        <v>59</v>
      </c>
      <c r="E130" s="84">
        <v>0.57150000000000001</v>
      </c>
      <c r="F130" s="69">
        <f>SQRT((E130*(1-E130))/$E$128)*TINV(0.05,$E$128)</f>
        <v>5.5071269056583695E-2</v>
      </c>
      <c r="H130" s="38" t="s">
        <v>59</v>
      </c>
      <c r="I130" s="39" t="e">
        <f>(((H130)^2)^0.5)</f>
        <v>#VALUE!</v>
      </c>
      <c r="J130" s="39" t="e">
        <f>(((((1-B130)*B130)/B$12)+(((1-E130)*E130)/E$12))^0.5)*(TINV(0.05,B$12+E$12-1))</f>
        <v>#VALUE!</v>
      </c>
      <c r="K130" s="38" t="s">
        <v>59</v>
      </c>
      <c r="L130" s="41"/>
      <c r="M130" s="38" t="s">
        <v>59</v>
      </c>
    </row>
    <row r="131" spans="1:13" x14ac:dyDescent="0.3">
      <c r="A131" s="66" t="s">
        <v>398</v>
      </c>
      <c r="B131" s="65" t="s">
        <v>59</v>
      </c>
      <c r="C131" s="94" t="s">
        <v>59</v>
      </c>
      <c r="E131" s="84">
        <v>6.8199999999999997E-2</v>
      </c>
      <c r="F131" s="69">
        <f t="shared" ref="F131:F146" si="15">SQRT((E131*(1-E131))/$E$128)*TINV(0.05,$E$128)</f>
        <v>2.805401948681719E-2</v>
      </c>
      <c r="H131" s="38" t="s">
        <v>59</v>
      </c>
      <c r="I131" s="39" t="e">
        <f t="shared" ref="I131:I148" si="16">(((H131)^2)^0.5)</f>
        <v>#VALUE!</v>
      </c>
      <c r="J131" s="39" t="e">
        <f t="shared" ref="J131:J148" si="17">(((((1-B131)*B131)/B$12)+(((1-E131)*E131)/E$12))^0.5)*(TINV(0.05,B$12+E$12-1))</f>
        <v>#VALUE!</v>
      </c>
      <c r="K131" s="38" t="s">
        <v>59</v>
      </c>
      <c r="L131" s="41"/>
      <c r="M131" s="38" t="s">
        <v>59</v>
      </c>
    </row>
    <row r="132" spans="1:13" x14ac:dyDescent="0.3">
      <c r="A132" s="66" t="s">
        <v>399</v>
      </c>
      <c r="B132" s="65" t="s">
        <v>59</v>
      </c>
      <c r="C132" s="94" t="s">
        <v>59</v>
      </c>
      <c r="E132" s="84">
        <v>9.1400000000000009E-2</v>
      </c>
      <c r="F132" s="69">
        <f t="shared" si="15"/>
        <v>3.207015197967187E-2</v>
      </c>
      <c r="H132" s="38" t="s">
        <v>59</v>
      </c>
      <c r="I132" s="39" t="e">
        <f t="shared" si="16"/>
        <v>#VALUE!</v>
      </c>
      <c r="J132" s="39" t="e">
        <f t="shared" si="17"/>
        <v>#VALUE!</v>
      </c>
      <c r="K132" s="38" t="s">
        <v>59</v>
      </c>
      <c r="L132" s="41"/>
      <c r="M132" s="38" t="s">
        <v>59</v>
      </c>
    </row>
    <row r="133" spans="1:13" x14ac:dyDescent="0.3">
      <c r="A133" s="66" t="s">
        <v>402</v>
      </c>
      <c r="B133" s="65" t="s">
        <v>59</v>
      </c>
      <c r="C133" s="94" t="s">
        <v>59</v>
      </c>
      <c r="E133" s="84">
        <v>8.9399999999999993E-2</v>
      </c>
      <c r="F133" s="69">
        <f t="shared" si="15"/>
        <v>3.175222302234243E-2</v>
      </c>
      <c r="H133" s="38" t="s">
        <v>59</v>
      </c>
      <c r="I133" s="39" t="e">
        <f t="shared" si="16"/>
        <v>#VALUE!</v>
      </c>
      <c r="J133" s="39" t="e">
        <f t="shared" si="17"/>
        <v>#VALUE!</v>
      </c>
      <c r="K133" s="38" t="s">
        <v>59</v>
      </c>
      <c r="L133" s="41"/>
      <c r="M133" s="38" t="s">
        <v>59</v>
      </c>
    </row>
    <row r="134" spans="1:13" x14ac:dyDescent="0.3">
      <c r="A134" s="66" t="s">
        <v>400</v>
      </c>
      <c r="B134" s="65" t="s">
        <v>59</v>
      </c>
      <c r="C134" s="94" t="s">
        <v>59</v>
      </c>
      <c r="E134" s="84">
        <v>6.0100000000000001E-2</v>
      </c>
      <c r="F134" s="69">
        <f t="shared" si="15"/>
        <v>2.644963082878345E-2</v>
      </c>
      <c r="H134" s="38" t="s">
        <v>59</v>
      </c>
      <c r="I134" s="39" t="e">
        <f t="shared" si="16"/>
        <v>#VALUE!</v>
      </c>
      <c r="J134" s="39" t="e">
        <f t="shared" si="17"/>
        <v>#VALUE!</v>
      </c>
      <c r="K134" s="38" t="s">
        <v>59</v>
      </c>
      <c r="L134" s="41"/>
      <c r="M134" s="38" t="s">
        <v>59</v>
      </c>
    </row>
    <row r="135" spans="1:13" x14ac:dyDescent="0.3">
      <c r="A135" s="66" t="s">
        <v>401</v>
      </c>
      <c r="B135" s="65" t="s">
        <v>59</v>
      </c>
      <c r="C135" s="94" t="s">
        <v>59</v>
      </c>
      <c r="E135" s="84">
        <v>5.1399999999999994E-2</v>
      </c>
      <c r="F135" s="69">
        <f t="shared" si="15"/>
        <v>2.457336738261251E-2</v>
      </c>
      <c r="H135" s="38" t="s">
        <v>59</v>
      </c>
      <c r="I135" s="39" t="e">
        <f t="shared" si="16"/>
        <v>#VALUE!</v>
      </c>
      <c r="J135" s="39" t="e">
        <f t="shared" si="17"/>
        <v>#VALUE!</v>
      </c>
      <c r="K135" s="38" t="s">
        <v>59</v>
      </c>
      <c r="L135" s="41"/>
      <c r="M135" s="38" t="s">
        <v>59</v>
      </c>
    </row>
    <row r="136" spans="1:13" x14ac:dyDescent="0.3">
      <c r="A136" s="66" t="s">
        <v>410</v>
      </c>
      <c r="B136" s="65" t="s">
        <v>59</v>
      </c>
      <c r="C136" s="94" t="s">
        <v>59</v>
      </c>
      <c r="E136" s="84">
        <v>2.3E-2</v>
      </c>
      <c r="F136" s="69">
        <f t="shared" si="15"/>
        <v>1.6682178114095406E-2</v>
      </c>
      <c r="H136" s="38" t="s">
        <v>59</v>
      </c>
      <c r="I136" s="39" t="e">
        <f t="shared" si="16"/>
        <v>#VALUE!</v>
      </c>
      <c r="J136" s="39" t="e">
        <f t="shared" si="17"/>
        <v>#VALUE!</v>
      </c>
      <c r="K136" s="38" t="s">
        <v>59</v>
      </c>
      <c r="L136" s="41"/>
      <c r="M136" s="38" t="s">
        <v>59</v>
      </c>
    </row>
    <row r="137" spans="1:13" x14ac:dyDescent="0.3">
      <c r="A137" s="66" t="s">
        <v>407</v>
      </c>
      <c r="B137" s="65" t="s">
        <v>59</v>
      </c>
      <c r="C137" s="94" t="s">
        <v>59</v>
      </c>
      <c r="E137" s="84">
        <v>1.2699999999999999E-2</v>
      </c>
      <c r="F137" s="69">
        <f t="shared" si="15"/>
        <v>1.2461432888697218E-2</v>
      </c>
      <c r="H137" s="38" t="s">
        <v>59</v>
      </c>
      <c r="I137" s="39" t="e">
        <f t="shared" si="16"/>
        <v>#VALUE!</v>
      </c>
      <c r="J137" s="39" t="e">
        <f t="shared" si="17"/>
        <v>#VALUE!</v>
      </c>
      <c r="K137" s="38" t="s">
        <v>59</v>
      </c>
      <c r="L137" s="41"/>
      <c r="M137" s="38" t="s">
        <v>59</v>
      </c>
    </row>
    <row r="138" spans="1:13" x14ac:dyDescent="0.3">
      <c r="A138" s="66" t="s">
        <v>405</v>
      </c>
      <c r="B138" s="65" t="s">
        <v>59</v>
      </c>
      <c r="C138" s="94" t="s">
        <v>59</v>
      </c>
      <c r="E138" s="84">
        <v>8.5000000000000006E-3</v>
      </c>
      <c r="F138" s="69">
        <f t="shared" si="15"/>
        <v>1.0216387947677466E-2</v>
      </c>
      <c r="H138" s="38" t="s">
        <v>59</v>
      </c>
      <c r="I138" s="39" t="e">
        <f t="shared" si="16"/>
        <v>#VALUE!</v>
      </c>
      <c r="J138" s="39" t="e">
        <f t="shared" si="17"/>
        <v>#VALUE!</v>
      </c>
      <c r="K138" s="38" t="s">
        <v>59</v>
      </c>
      <c r="L138" s="41"/>
      <c r="M138" s="38" t="s">
        <v>59</v>
      </c>
    </row>
    <row r="139" spans="1:13" x14ac:dyDescent="0.3">
      <c r="A139" s="66" t="s">
        <v>403</v>
      </c>
      <c r="B139" s="65" t="s">
        <v>59</v>
      </c>
      <c r="C139" s="94" t="s">
        <v>59</v>
      </c>
      <c r="E139" s="84">
        <v>9.5999999999999992E-3</v>
      </c>
      <c r="F139" s="69">
        <f t="shared" si="15"/>
        <v>1.0851317888643571E-2</v>
      </c>
      <c r="H139" s="38" t="s">
        <v>59</v>
      </c>
      <c r="I139" s="39" t="e">
        <f t="shared" si="16"/>
        <v>#VALUE!</v>
      </c>
      <c r="J139" s="39" t="e">
        <f t="shared" si="17"/>
        <v>#VALUE!</v>
      </c>
      <c r="K139" s="38" t="s">
        <v>59</v>
      </c>
      <c r="L139" s="41"/>
      <c r="M139" s="38" t="s">
        <v>59</v>
      </c>
    </row>
    <row r="140" spans="1:13" x14ac:dyDescent="0.3">
      <c r="A140" s="66" t="s">
        <v>406</v>
      </c>
      <c r="B140" s="65" t="s">
        <v>59</v>
      </c>
      <c r="C140" s="94" t="s">
        <v>59</v>
      </c>
      <c r="E140" s="84">
        <v>9.4999999999999998E-3</v>
      </c>
      <c r="F140" s="69">
        <f t="shared" si="15"/>
        <v>1.079519760649764E-2</v>
      </c>
      <c r="H140" s="38" t="s">
        <v>59</v>
      </c>
      <c r="I140" s="39" t="e">
        <f t="shared" si="16"/>
        <v>#VALUE!</v>
      </c>
      <c r="J140" s="39" t="e">
        <f t="shared" si="17"/>
        <v>#VALUE!</v>
      </c>
      <c r="K140" s="38" t="s">
        <v>59</v>
      </c>
      <c r="L140" s="41"/>
      <c r="M140" s="38" t="s">
        <v>59</v>
      </c>
    </row>
    <row r="141" spans="1:13" x14ac:dyDescent="0.3">
      <c r="A141" s="66" t="s">
        <v>411</v>
      </c>
      <c r="B141" s="65" t="s">
        <v>59</v>
      </c>
      <c r="C141" s="94" t="s">
        <v>59</v>
      </c>
      <c r="E141" s="84">
        <v>6.3E-3</v>
      </c>
      <c r="F141" s="69">
        <f t="shared" si="15"/>
        <v>8.8052050415039496E-3</v>
      </c>
      <c r="H141" s="38" t="s">
        <v>59</v>
      </c>
      <c r="I141" s="39" t="e">
        <f t="shared" si="16"/>
        <v>#VALUE!</v>
      </c>
      <c r="J141" s="39" t="e">
        <f t="shared" si="17"/>
        <v>#VALUE!</v>
      </c>
      <c r="K141" s="38" t="s">
        <v>59</v>
      </c>
      <c r="L141" s="41"/>
      <c r="M141" s="38" t="s">
        <v>59</v>
      </c>
    </row>
    <row r="142" spans="1:13" x14ac:dyDescent="0.3">
      <c r="A142" s="66" t="s">
        <v>412</v>
      </c>
      <c r="B142" s="65" t="s">
        <v>59</v>
      </c>
      <c r="C142" s="94" t="s">
        <v>59</v>
      </c>
      <c r="E142" s="84">
        <v>6.6E-3</v>
      </c>
      <c r="F142" s="69">
        <f t="shared" si="15"/>
        <v>9.0110541508591942E-3</v>
      </c>
      <c r="H142" s="38" t="s">
        <v>59</v>
      </c>
      <c r="I142" s="39" t="e">
        <f t="shared" si="16"/>
        <v>#VALUE!</v>
      </c>
      <c r="J142" s="39" t="e">
        <f t="shared" si="17"/>
        <v>#VALUE!</v>
      </c>
      <c r="K142" s="38" t="s">
        <v>59</v>
      </c>
      <c r="L142" s="41"/>
      <c r="M142" s="38" t="s">
        <v>59</v>
      </c>
    </row>
    <row r="143" spans="1:13" x14ac:dyDescent="0.3">
      <c r="A143" s="66" t="s">
        <v>409</v>
      </c>
      <c r="B143" s="65" t="s">
        <v>59</v>
      </c>
      <c r="C143" s="94" t="s">
        <v>59</v>
      </c>
      <c r="E143" s="84">
        <v>0</v>
      </c>
      <c r="F143" s="69">
        <f t="shared" si="15"/>
        <v>0</v>
      </c>
      <c r="H143" s="38" t="s">
        <v>59</v>
      </c>
      <c r="I143" s="39" t="e">
        <f t="shared" si="16"/>
        <v>#VALUE!</v>
      </c>
      <c r="J143" s="39" t="e">
        <f t="shared" si="17"/>
        <v>#VALUE!</v>
      </c>
      <c r="K143" s="38" t="s">
        <v>59</v>
      </c>
      <c r="L143" s="41"/>
      <c r="M143" s="38" t="s">
        <v>59</v>
      </c>
    </row>
    <row r="144" spans="1:13" x14ac:dyDescent="0.3">
      <c r="A144" s="66" t="s">
        <v>408</v>
      </c>
      <c r="B144" s="65" t="s">
        <v>59</v>
      </c>
      <c r="C144" s="94" t="s">
        <v>59</v>
      </c>
      <c r="E144" s="84">
        <v>8.0000000000000002E-3</v>
      </c>
      <c r="F144" s="69">
        <f t="shared" si="15"/>
        <v>9.9138509112491665E-3</v>
      </c>
      <c r="H144" s="38" t="s">
        <v>59</v>
      </c>
      <c r="I144" s="39" t="e">
        <f t="shared" si="16"/>
        <v>#VALUE!</v>
      </c>
      <c r="J144" s="39" t="e">
        <f t="shared" si="17"/>
        <v>#VALUE!</v>
      </c>
      <c r="K144" s="38" t="s">
        <v>59</v>
      </c>
      <c r="L144" s="41"/>
      <c r="M144" s="38" t="s">
        <v>59</v>
      </c>
    </row>
    <row r="145" spans="1:13" x14ac:dyDescent="0.3">
      <c r="A145" s="66" t="s">
        <v>404</v>
      </c>
      <c r="B145" s="65" t="s">
        <v>59</v>
      </c>
      <c r="C145" s="94" t="s">
        <v>59</v>
      </c>
      <c r="E145" s="84">
        <v>4.5000000000000005E-3</v>
      </c>
      <c r="F145" s="69">
        <f t="shared" si="15"/>
        <v>7.4484934982226077E-3</v>
      </c>
      <c r="H145" s="38" t="s">
        <v>59</v>
      </c>
      <c r="I145" s="39" t="e">
        <f t="shared" si="16"/>
        <v>#VALUE!</v>
      </c>
      <c r="J145" s="39" t="e">
        <f t="shared" si="17"/>
        <v>#VALUE!</v>
      </c>
      <c r="K145" s="38" t="s">
        <v>59</v>
      </c>
      <c r="L145" s="41"/>
      <c r="M145" s="38" t="s">
        <v>59</v>
      </c>
    </row>
    <row r="146" spans="1:13" x14ac:dyDescent="0.3">
      <c r="A146" s="66" t="s">
        <v>153</v>
      </c>
      <c r="B146" s="65" t="s">
        <v>59</v>
      </c>
      <c r="C146" s="94" t="s">
        <v>59</v>
      </c>
      <c r="E146" s="84">
        <v>5.3200000000000004E-2</v>
      </c>
      <c r="F146" s="69">
        <f t="shared" si="15"/>
        <v>2.4976207551920794E-2</v>
      </c>
      <c r="H146" s="38" t="s">
        <v>59</v>
      </c>
      <c r="I146" s="39" t="e">
        <f t="shared" si="16"/>
        <v>#VALUE!</v>
      </c>
      <c r="J146" s="39" t="e">
        <f t="shared" si="17"/>
        <v>#VALUE!</v>
      </c>
      <c r="K146" s="38" t="s">
        <v>59</v>
      </c>
      <c r="L146" s="41"/>
      <c r="M146" s="38" t="s">
        <v>59</v>
      </c>
    </row>
    <row r="147" spans="1:13" x14ac:dyDescent="0.3">
      <c r="A147" s="66" t="s">
        <v>78</v>
      </c>
      <c r="B147" s="65" t="s">
        <v>59</v>
      </c>
      <c r="C147" s="94" t="s">
        <v>59</v>
      </c>
      <c r="E147" s="84">
        <v>5.5000000000000005E-3</v>
      </c>
      <c r="F147" s="69">
        <f t="shared" ref="F147" si="18">SQRT((E147*(1-E147))/$E$128)*TINV(0.05,$E$128)</f>
        <v>8.2304824351485395E-3</v>
      </c>
      <c r="H147" s="38" t="s">
        <v>59</v>
      </c>
      <c r="I147" s="39" t="e">
        <f t="shared" si="16"/>
        <v>#VALUE!</v>
      </c>
      <c r="J147" s="39" t="e">
        <f t="shared" si="17"/>
        <v>#VALUE!</v>
      </c>
      <c r="K147" s="38" t="s">
        <v>59</v>
      </c>
      <c r="L147" s="41"/>
      <c r="M147" s="38" t="s">
        <v>59</v>
      </c>
    </row>
    <row r="148" spans="1:13" x14ac:dyDescent="0.3">
      <c r="A148" s="70" t="s">
        <v>59</v>
      </c>
      <c r="B148" s="103" t="s">
        <v>59</v>
      </c>
      <c r="C148" s="96" t="s">
        <v>59</v>
      </c>
      <c r="D148" s="73"/>
      <c r="E148" s="88">
        <v>2.3E-3</v>
      </c>
      <c r="F148" s="74">
        <f>SQRT((E148*(1-E148))/$E$128)*TINV(0.05,$E$128)</f>
        <v>5.3309604195295787E-3</v>
      </c>
      <c r="G148" s="73"/>
      <c r="H148" s="104" t="s">
        <v>59</v>
      </c>
      <c r="I148" s="50" t="e">
        <f t="shared" si="16"/>
        <v>#VALUE!</v>
      </c>
      <c r="J148" s="50" t="e">
        <f t="shared" si="17"/>
        <v>#VALUE!</v>
      </c>
      <c r="K148" s="104" t="s">
        <v>59</v>
      </c>
      <c r="L148" s="51"/>
      <c r="M148" s="104" t="s">
        <v>59</v>
      </c>
    </row>
    <row r="149" spans="1:13" x14ac:dyDescent="0.3">
      <c r="B149" s="75"/>
    </row>
    <row r="150" spans="1:13" x14ac:dyDescent="0.3">
      <c r="A150" s="62" t="s">
        <v>395</v>
      </c>
      <c r="B150" s="75"/>
    </row>
    <row r="151" spans="1:13" ht="27.75" customHeight="1" x14ac:dyDescent="0.3">
      <c r="A151" s="62" t="s">
        <v>563</v>
      </c>
      <c r="B151" s="75"/>
    </row>
    <row r="152" spans="1:13" x14ac:dyDescent="0.3">
      <c r="B152" s="75"/>
    </row>
    <row r="153" spans="1:13" ht="36" x14ac:dyDescent="0.3">
      <c r="A153" s="20"/>
      <c r="B153" s="21"/>
      <c r="C153" s="22"/>
      <c r="D153" s="22"/>
      <c r="E153" s="23"/>
      <c r="F153" s="27"/>
      <c r="G153" s="24"/>
      <c r="H153" s="25" t="s">
        <v>6</v>
      </c>
      <c r="I153" s="26" t="s">
        <v>19</v>
      </c>
      <c r="J153" s="26" t="s">
        <v>20</v>
      </c>
      <c r="K153" s="25" t="s">
        <v>7</v>
      </c>
      <c r="L153" s="25"/>
      <c r="M153" s="5" t="s">
        <v>8</v>
      </c>
    </row>
    <row r="154" spans="1:13" ht="42.75" customHeight="1" x14ac:dyDescent="0.3">
      <c r="A154" s="30"/>
      <c r="B154" s="31" t="s">
        <v>62</v>
      </c>
      <c r="C154" s="32" t="s">
        <v>9</v>
      </c>
      <c r="D154" s="32"/>
      <c r="E154" s="31" t="s">
        <v>63</v>
      </c>
      <c r="F154" s="35" t="s">
        <v>9</v>
      </c>
      <c r="G154" s="33"/>
      <c r="H154" s="33" t="s">
        <v>10</v>
      </c>
      <c r="I154" s="34"/>
      <c r="J154" s="34"/>
      <c r="K154" s="33" t="s">
        <v>10</v>
      </c>
      <c r="L154" s="33"/>
      <c r="M154" s="33" t="s">
        <v>10</v>
      </c>
    </row>
    <row r="155" spans="1:13" x14ac:dyDescent="0.3">
      <c r="A155" s="63" t="s">
        <v>11</v>
      </c>
      <c r="B155" s="65" t="s">
        <v>59</v>
      </c>
      <c r="C155" s="59"/>
      <c r="E155" s="65">
        <v>249</v>
      </c>
    </row>
    <row r="156" spans="1:13" x14ac:dyDescent="0.3">
      <c r="A156" s="63" t="s">
        <v>12</v>
      </c>
      <c r="B156" s="121" t="s">
        <v>59</v>
      </c>
      <c r="C156" s="59"/>
      <c r="E156" s="65">
        <v>220.7</v>
      </c>
    </row>
    <row r="158" spans="1:13" x14ac:dyDescent="0.3">
      <c r="A158" s="66" t="s">
        <v>397</v>
      </c>
      <c r="B158" s="65" t="s">
        <v>59</v>
      </c>
      <c r="C158" s="94" t="s">
        <v>59</v>
      </c>
      <c r="E158" s="84">
        <v>0.4703</v>
      </c>
      <c r="F158" s="69">
        <f>SQRT((E158*(1-E158))/$E$156)*TINV(0.05,$E$156)</f>
        <v>6.6213278965121997E-2</v>
      </c>
      <c r="H158" s="38" t="s">
        <v>59</v>
      </c>
      <c r="I158" s="39" t="e">
        <f>(((H158)^2)^0.5)</f>
        <v>#VALUE!</v>
      </c>
      <c r="J158" s="39" t="e">
        <f>(((((1-B158)*B158)/B$12)+(((1-E158)*E158)/E$12))^0.5)*(TINV(0.05,B$12+E$12-1))</f>
        <v>#VALUE!</v>
      </c>
      <c r="K158" s="38" t="s">
        <v>59</v>
      </c>
      <c r="L158" s="41"/>
      <c r="M158" s="38" t="s">
        <v>59</v>
      </c>
    </row>
    <row r="159" spans="1:13" x14ac:dyDescent="0.3">
      <c r="A159" s="66" t="s">
        <v>398</v>
      </c>
      <c r="B159" s="65" t="s">
        <v>59</v>
      </c>
      <c r="C159" s="94" t="s">
        <v>59</v>
      </c>
      <c r="E159" s="84">
        <v>0.12890000000000001</v>
      </c>
      <c r="F159" s="69">
        <f t="shared" ref="F159:F174" si="19">SQRT((E159*(1-E159))/$E$156)*TINV(0.05,$E$156)</f>
        <v>4.4453205676194367E-2</v>
      </c>
      <c r="H159" s="38" t="s">
        <v>59</v>
      </c>
      <c r="I159" s="39" t="e">
        <f t="shared" ref="I159:I176" si="20">(((H159)^2)^0.5)</f>
        <v>#VALUE!</v>
      </c>
      <c r="J159" s="39" t="e">
        <f t="shared" ref="J159:J176" si="21">(((((1-B159)*B159)/B$12)+(((1-E159)*E159)/E$12))^0.5)*(TINV(0.05,B$12+E$12-1))</f>
        <v>#VALUE!</v>
      </c>
      <c r="K159" s="38" t="s">
        <v>59</v>
      </c>
      <c r="L159" s="41"/>
      <c r="M159" s="38" t="s">
        <v>59</v>
      </c>
    </row>
    <row r="160" spans="1:13" x14ac:dyDescent="0.3">
      <c r="A160" s="66" t="s">
        <v>399</v>
      </c>
      <c r="B160" s="65" t="s">
        <v>59</v>
      </c>
      <c r="C160" s="94" t="s">
        <v>59</v>
      </c>
      <c r="E160" s="84">
        <v>6.5500000000000003E-2</v>
      </c>
      <c r="F160" s="69">
        <f t="shared" si="19"/>
        <v>3.2821084120940938E-2</v>
      </c>
      <c r="H160" s="38" t="s">
        <v>59</v>
      </c>
      <c r="I160" s="39" t="e">
        <f t="shared" si="20"/>
        <v>#VALUE!</v>
      </c>
      <c r="J160" s="39" t="e">
        <f t="shared" si="21"/>
        <v>#VALUE!</v>
      </c>
      <c r="K160" s="38" t="s">
        <v>59</v>
      </c>
      <c r="L160" s="41"/>
      <c r="M160" s="38" t="s">
        <v>59</v>
      </c>
    </row>
    <row r="161" spans="1:13" x14ac:dyDescent="0.3">
      <c r="A161" s="66" t="s">
        <v>402</v>
      </c>
      <c r="B161" s="65" t="s">
        <v>59</v>
      </c>
      <c r="C161" s="94" t="s">
        <v>59</v>
      </c>
      <c r="E161" s="84">
        <v>6.3099999999999989E-2</v>
      </c>
      <c r="F161" s="69">
        <f t="shared" si="19"/>
        <v>3.2255510405286771E-2</v>
      </c>
      <c r="H161" s="38" t="s">
        <v>59</v>
      </c>
      <c r="I161" s="39" t="e">
        <f t="shared" si="20"/>
        <v>#VALUE!</v>
      </c>
      <c r="J161" s="39" t="e">
        <f t="shared" si="21"/>
        <v>#VALUE!</v>
      </c>
      <c r="K161" s="38" t="s">
        <v>59</v>
      </c>
      <c r="L161" s="41"/>
      <c r="M161" s="38" t="s">
        <v>59</v>
      </c>
    </row>
    <row r="162" spans="1:13" x14ac:dyDescent="0.3">
      <c r="A162" s="66" t="s">
        <v>400</v>
      </c>
      <c r="B162" s="65" t="s">
        <v>59</v>
      </c>
      <c r="C162" s="94" t="s">
        <v>59</v>
      </c>
      <c r="E162" s="84">
        <v>9.3100000000000002E-2</v>
      </c>
      <c r="F162" s="69">
        <f t="shared" si="19"/>
        <v>3.8547583762996239E-2</v>
      </c>
      <c r="H162" s="38" t="s">
        <v>59</v>
      </c>
      <c r="I162" s="39" t="e">
        <f t="shared" si="20"/>
        <v>#VALUE!</v>
      </c>
      <c r="J162" s="39" t="e">
        <f t="shared" si="21"/>
        <v>#VALUE!</v>
      </c>
      <c r="K162" s="38" t="s">
        <v>59</v>
      </c>
      <c r="L162" s="41"/>
      <c r="M162" s="38" t="s">
        <v>59</v>
      </c>
    </row>
    <row r="163" spans="1:13" x14ac:dyDescent="0.3">
      <c r="A163" s="66" t="s">
        <v>401</v>
      </c>
      <c r="B163" s="65" t="s">
        <v>59</v>
      </c>
      <c r="C163" s="94" t="s">
        <v>59</v>
      </c>
      <c r="E163" s="84">
        <v>8.0700000000000008E-2</v>
      </c>
      <c r="F163" s="69">
        <f t="shared" si="19"/>
        <v>3.6133332444792887E-2</v>
      </c>
      <c r="H163" s="38" t="s">
        <v>59</v>
      </c>
      <c r="I163" s="39" t="e">
        <f t="shared" si="20"/>
        <v>#VALUE!</v>
      </c>
      <c r="J163" s="39" t="e">
        <f t="shared" si="21"/>
        <v>#VALUE!</v>
      </c>
      <c r="K163" s="38" t="s">
        <v>59</v>
      </c>
      <c r="L163" s="41"/>
      <c r="M163" s="38" t="s">
        <v>59</v>
      </c>
    </row>
    <row r="164" spans="1:13" x14ac:dyDescent="0.3">
      <c r="A164" s="66" t="s">
        <v>410</v>
      </c>
      <c r="B164" s="65" t="s">
        <v>59</v>
      </c>
      <c r="C164" s="94" t="s">
        <v>59</v>
      </c>
      <c r="E164" s="84">
        <v>6.8999999999999999E-3</v>
      </c>
      <c r="F164" s="69">
        <f t="shared" si="19"/>
        <v>1.0981550313588415E-2</v>
      </c>
      <c r="H164" s="38" t="s">
        <v>59</v>
      </c>
      <c r="I164" s="39" t="e">
        <f t="shared" si="20"/>
        <v>#VALUE!</v>
      </c>
      <c r="J164" s="39" t="e">
        <f t="shared" si="21"/>
        <v>#VALUE!</v>
      </c>
      <c r="K164" s="38" t="s">
        <v>59</v>
      </c>
      <c r="L164" s="41"/>
      <c r="M164" s="38" t="s">
        <v>59</v>
      </c>
    </row>
    <row r="165" spans="1:13" x14ac:dyDescent="0.3">
      <c r="A165" s="66" t="s">
        <v>407</v>
      </c>
      <c r="B165" s="65" t="s">
        <v>59</v>
      </c>
      <c r="C165" s="94" t="s">
        <v>59</v>
      </c>
      <c r="E165" s="84">
        <v>2.4199999999999999E-2</v>
      </c>
      <c r="F165" s="69">
        <f t="shared" si="19"/>
        <v>2.0385938479221922E-2</v>
      </c>
      <c r="H165" s="38" t="s">
        <v>59</v>
      </c>
      <c r="I165" s="39" t="e">
        <f t="shared" si="20"/>
        <v>#VALUE!</v>
      </c>
      <c r="J165" s="39" t="e">
        <f t="shared" si="21"/>
        <v>#VALUE!</v>
      </c>
      <c r="K165" s="38" t="s">
        <v>59</v>
      </c>
      <c r="L165" s="41"/>
      <c r="M165" s="38" t="s">
        <v>59</v>
      </c>
    </row>
    <row r="166" spans="1:13" x14ac:dyDescent="0.3">
      <c r="A166" s="66" t="s">
        <v>405</v>
      </c>
      <c r="B166" s="65" t="s">
        <v>59</v>
      </c>
      <c r="C166" s="94" t="s">
        <v>59</v>
      </c>
      <c r="E166" s="84">
        <v>2.3700000000000002E-2</v>
      </c>
      <c r="F166" s="69">
        <f t="shared" si="19"/>
        <v>2.0179408733348798E-2</v>
      </c>
      <c r="H166" s="38" t="s">
        <v>59</v>
      </c>
      <c r="I166" s="39" t="e">
        <f t="shared" si="20"/>
        <v>#VALUE!</v>
      </c>
      <c r="J166" s="39" t="e">
        <f t="shared" si="21"/>
        <v>#VALUE!</v>
      </c>
      <c r="K166" s="38" t="s">
        <v>59</v>
      </c>
      <c r="L166" s="41"/>
      <c r="M166" s="38" t="s">
        <v>59</v>
      </c>
    </row>
    <row r="167" spans="1:13" x14ac:dyDescent="0.3">
      <c r="A167" s="66" t="s">
        <v>403</v>
      </c>
      <c r="B167" s="65" t="s">
        <v>59</v>
      </c>
      <c r="C167" s="94" t="s">
        <v>59</v>
      </c>
      <c r="E167" s="84">
        <v>1.95E-2</v>
      </c>
      <c r="F167" s="69">
        <f t="shared" si="19"/>
        <v>1.8343564201659442E-2</v>
      </c>
      <c r="H167" s="38" t="s">
        <v>59</v>
      </c>
      <c r="I167" s="39" t="e">
        <f t="shared" si="20"/>
        <v>#VALUE!</v>
      </c>
      <c r="J167" s="39" t="e">
        <f t="shared" si="21"/>
        <v>#VALUE!</v>
      </c>
      <c r="K167" s="38" t="s">
        <v>59</v>
      </c>
      <c r="L167" s="41"/>
      <c r="M167" s="38" t="s">
        <v>59</v>
      </c>
    </row>
    <row r="168" spans="1:13" x14ac:dyDescent="0.3">
      <c r="A168" s="66" t="s">
        <v>406</v>
      </c>
      <c r="B168" s="65" t="s">
        <v>59</v>
      </c>
      <c r="C168" s="94" t="s">
        <v>59</v>
      </c>
      <c r="E168" s="84">
        <v>1.4999999999999999E-2</v>
      </c>
      <c r="F168" s="69">
        <f t="shared" si="19"/>
        <v>1.6125246571345786E-2</v>
      </c>
      <c r="H168" s="38" t="s">
        <v>59</v>
      </c>
      <c r="I168" s="39" t="e">
        <f t="shared" si="20"/>
        <v>#VALUE!</v>
      </c>
      <c r="J168" s="39" t="e">
        <f t="shared" si="21"/>
        <v>#VALUE!</v>
      </c>
      <c r="K168" s="38" t="s">
        <v>59</v>
      </c>
      <c r="L168" s="41"/>
      <c r="M168" s="38" t="s">
        <v>59</v>
      </c>
    </row>
    <row r="169" spans="1:13" x14ac:dyDescent="0.3">
      <c r="A169" s="66" t="s">
        <v>411</v>
      </c>
      <c r="B169" s="65" t="s">
        <v>59</v>
      </c>
      <c r="C169" s="94" t="s">
        <v>59</v>
      </c>
      <c r="E169" s="84">
        <v>1.49E-2</v>
      </c>
      <c r="F169" s="69">
        <f t="shared" si="19"/>
        <v>1.6072221651571968E-2</v>
      </c>
      <c r="H169" s="38" t="s">
        <v>59</v>
      </c>
      <c r="I169" s="39" t="e">
        <f t="shared" si="20"/>
        <v>#VALUE!</v>
      </c>
      <c r="J169" s="39" t="e">
        <f t="shared" si="21"/>
        <v>#VALUE!</v>
      </c>
      <c r="K169" s="38" t="s">
        <v>59</v>
      </c>
      <c r="L169" s="41"/>
      <c r="M169" s="38" t="s">
        <v>59</v>
      </c>
    </row>
    <row r="170" spans="1:13" x14ac:dyDescent="0.3">
      <c r="A170" s="66" t="s">
        <v>412</v>
      </c>
      <c r="B170" s="65" t="s">
        <v>59</v>
      </c>
      <c r="C170" s="94" t="s">
        <v>59</v>
      </c>
      <c r="E170" s="84">
        <v>1.37E-2</v>
      </c>
      <c r="F170" s="69">
        <f t="shared" si="19"/>
        <v>1.5420818283021791E-2</v>
      </c>
      <c r="H170" s="38" t="s">
        <v>59</v>
      </c>
      <c r="I170" s="39" t="e">
        <f t="shared" si="20"/>
        <v>#VALUE!</v>
      </c>
      <c r="J170" s="39" t="e">
        <f t="shared" si="21"/>
        <v>#VALUE!</v>
      </c>
      <c r="K170" s="38" t="s">
        <v>59</v>
      </c>
      <c r="L170" s="41"/>
      <c r="M170" s="38" t="s">
        <v>59</v>
      </c>
    </row>
    <row r="171" spans="1:13" x14ac:dyDescent="0.3">
      <c r="A171" s="66" t="s">
        <v>409</v>
      </c>
      <c r="B171" s="65" t="s">
        <v>59</v>
      </c>
      <c r="C171" s="94" t="s">
        <v>59</v>
      </c>
      <c r="E171" s="84">
        <v>2.3E-2</v>
      </c>
      <c r="F171" s="69">
        <f t="shared" si="19"/>
        <v>1.9886292328379209E-2</v>
      </c>
      <c r="H171" s="38" t="s">
        <v>59</v>
      </c>
      <c r="I171" s="39" t="e">
        <f t="shared" si="20"/>
        <v>#VALUE!</v>
      </c>
      <c r="J171" s="39" t="e">
        <f t="shared" si="21"/>
        <v>#VALUE!</v>
      </c>
      <c r="K171" s="38" t="s">
        <v>59</v>
      </c>
      <c r="L171" s="41"/>
      <c r="M171" s="38" t="s">
        <v>59</v>
      </c>
    </row>
    <row r="172" spans="1:13" x14ac:dyDescent="0.3">
      <c r="A172" s="66" t="s">
        <v>408</v>
      </c>
      <c r="B172" s="65" t="s">
        <v>59</v>
      </c>
      <c r="C172" s="94" t="s">
        <v>59</v>
      </c>
      <c r="E172" s="84">
        <v>1.06E-2</v>
      </c>
      <c r="F172" s="69">
        <f t="shared" si="19"/>
        <v>1.3585683882737645E-2</v>
      </c>
      <c r="H172" s="38" t="s">
        <v>59</v>
      </c>
      <c r="I172" s="39" t="e">
        <f t="shared" si="20"/>
        <v>#VALUE!</v>
      </c>
      <c r="J172" s="39" t="e">
        <f t="shared" si="21"/>
        <v>#VALUE!</v>
      </c>
      <c r="K172" s="38" t="s">
        <v>59</v>
      </c>
      <c r="L172" s="41"/>
      <c r="M172" s="38" t="s">
        <v>59</v>
      </c>
    </row>
    <row r="173" spans="1:13" x14ac:dyDescent="0.3">
      <c r="A173" s="66" t="s">
        <v>404</v>
      </c>
      <c r="B173" s="65" t="s">
        <v>59</v>
      </c>
      <c r="C173" s="94" t="s">
        <v>59</v>
      </c>
      <c r="E173" s="84">
        <v>1.34E-2</v>
      </c>
      <c r="F173" s="69">
        <f t="shared" si="19"/>
        <v>1.5253361889870464E-2</v>
      </c>
      <c r="H173" s="38" t="s">
        <v>59</v>
      </c>
      <c r="I173" s="39" t="e">
        <f t="shared" si="20"/>
        <v>#VALUE!</v>
      </c>
      <c r="J173" s="39" t="e">
        <f t="shared" si="21"/>
        <v>#VALUE!</v>
      </c>
      <c r="K173" s="38" t="s">
        <v>59</v>
      </c>
      <c r="L173" s="41"/>
      <c r="M173" s="38" t="s">
        <v>59</v>
      </c>
    </row>
    <row r="174" spans="1:13" x14ac:dyDescent="0.3">
      <c r="A174" s="66" t="s">
        <v>153</v>
      </c>
      <c r="B174" s="65" t="s">
        <v>59</v>
      </c>
      <c r="C174" s="94" t="s">
        <v>59</v>
      </c>
      <c r="E174" s="84">
        <v>6.8199999999999997E-2</v>
      </c>
      <c r="F174" s="69">
        <f t="shared" si="19"/>
        <v>3.3442301639826685E-2</v>
      </c>
      <c r="H174" s="38" t="s">
        <v>59</v>
      </c>
      <c r="I174" s="39" t="e">
        <f t="shared" si="20"/>
        <v>#VALUE!</v>
      </c>
      <c r="J174" s="39" t="e">
        <f t="shared" si="21"/>
        <v>#VALUE!</v>
      </c>
      <c r="K174" s="38" t="s">
        <v>59</v>
      </c>
      <c r="L174" s="41"/>
      <c r="M174" s="38" t="s">
        <v>59</v>
      </c>
    </row>
    <row r="175" spans="1:13" x14ac:dyDescent="0.3">
      <c r="A175" s="66" t="s">
        <v>78</v>
      </c>
      <c r="B175" s="65" t="s">
        <v>59</v>
      </c>
      <c r="C175" s="94" t="s">
        <v>59</v>
      </c>
      <c r="E175" s="84">
        <v>2.8399999999999998E-2</v>
      </c>
      <c r="F175" s="69">
        <f t="shared" ref="F175" si="22">SQRT((E175*(1-E175))/$E$156)*TINV(0.05,$E$156)</f>
        <v>2.2036648401456114E-2</v>
      </c>
      <c r="H175" s="38" t="s">
        <v>59</v>
      </c>
      <c r="I175" s="39" t="e">
        <f t="shared" si="20"/>
        <v>#VALUE!</v>
      </c>
      <c r="J175" s="39" t="e">
        <f t="shared" si="21"/>
        <v>#VALUE!</v>
      </c>
      <c r="K175" s="38" t="s">
        <v>59</v>
      </c>
      <c r="L175" s="41"/>
      <c r="M175" s="38" t="s">
        <v>59</v>
      </c>
    </row>
    <row r="176" spans="1:13" x14ac:dyDescent="0.3">
      <c r="A176" s="70" t="s">
        <v>59</v>
      </c>
      <c r="B176" s="103" t="s">
        <v>59</v>
      </c>
      <c r="C176" s="96" t="s">
        <v>59</v>
      </c>
      <c r="D176" s="73"/>
      <c r="E176" s="88">
        <v>3.3E-3</v>
      </c>
      <c r="F176" s="74">
        <f>SQRT((E176*(1-E176))/$E$156)*TINV(0.05,$E$156)</f>
        <v>7.6081982111725222E-3</v>
      </c>
      <c r="G176" s="73"/>
      <c r="H176" s="104" t="s">
        <v>59</v>
      </c>
      <c r="I176" s="50" t="e">
        <f t="shared" si="20"/>
        <v>#VALUE!</v>
      </c>
      <c r="J176" s="50" t="e">
        <f t="shared" si="21"/>
        <v>#VALUE!</v>
      </c>
      <c r="K176" s="104" t="s">
        <v>59</v>
      </c>
      <c r="L176" s="51"/>
      <c r="M176" s="104" t="s">
        <v>59</v>
      </c>
    </row>
    <row r="177" spans="1:13" x14ac:dyDescent="0.3">
      <c r="B177" s="75"/>
    </row>
    <row r="178" spans="1:13" x14ac:dyDescent="0.3">
      <c r="A178" s="62" t="s">
        <v>395</v>
      </c>
      <c r="B178" s="75"/>
    </row>
    <row r="179" spans="1:13" ht="35.25" customHeight="1" x14ac:dyDescent="0.3">
      <c r="A179" s="62" t="s">
        <v>564</v>
      </c>
      <c r="B179" s="75"/>
    </row>
    <row r="180" spans="1:13" x14ac:dyDescent="0.3">
      <c r="B180" s="75"/>
    </row>
    <row r="181" spans="1:13" ht="36" x14ac:dyDescent="0.3">
      <c r="A181" s="20"/>
      <c r="B181" s="21"/>
      <c r="C181" s="22"/>
      <c r="D181" s="22"/>
      <c r="E181" s="23"/>
      <c r="F181" s="27"/>
      <c r="G181" s="24"/>
      <c r="H181" s="25" t="s">
        <v>6</v>
      </c>
      <c r="I181" s="26" t="s">
        <v>19</v>
      </c>
      <c r="J181" s="26" t="s">
        <v>20</v>
      </c>
      <c r="K181" s="25" t="s">
        <v>7</v>
      </c>
      <c r="L181" s="25"/>
      <c r="M181" s="5" t="s">
        <v>8</v>
      </c>
    </row>
    <row r="182" spans="1:13" ht="47.25" customHeight="1" x14ac:dyDescent="0.3">
      <c r="A182" s="30"/>
      <c r="B182" s="31" t="s">
        <v>62</v>
      </c>
      <c r="C182" s="32" t="s">
        <v>9</v>
      </c>
      <c r="D182" s="32"/>
      <c r="E182" s="31" t="s">
        <v>63</v>
      </c>
      <c r="F182" s="35" t="s">
        <v>9</v>
      </c>
      <c r="G182" s="33"/>
      <c r="H182" s="33" t="s">
        <v>10</v>
      </c>
      <c r="I182" s="34"/>
      <c r="J182" s="34"/>
      <c r="K182" s="33" t="s">
        <v>10</v>
      </c>
      <c r="L182" s="33"/>
      <c r="M182" s="33" t="s">
        <v>10</v>
      </c>
    </row>
    <row r="183" spans="1:13" x14ac:dyDescent="0.3">
      <c r="A183" s="63" t="s">
        <v>11</v>
      </c>
      <c r="B183" s="65" t="s">
        <v>59</v>
      </c>
      <c r="C183" s="59"/>
      <c r="E183" s="65">
        <v>108</v>
      </c>
    </row>
    <row r="184" spans="1:13" x14ac:dyDescent="0.3">
      <c r="A184" s="63" t="s">
        <v>12</v>
      </c>
      <c r="B184" s="121" t="s">
        <v>59</v>
      </c>
      <c r="C184" s="59"/>
      <c r="E184" s="65">
        <v>105</v>
      </c>
    </row>
    <row r="186" spans="1:13" x14ac:dyDescent="0.3">
      <c r="A186" s="66" t="s">
        <v>397</v>
      </c>
      <c r="B186" s="65" t="s">
        <v>59</v>
      </c>
      <c r="C186" s="94" t="s">
        <v>59</v>
      </c>
      <c r="E186" s="84">
        <v>0.33520000000000005</v>
      </c>
      <c r="F186" s="119">
        <f>SQRT((E186*(1-E186))/$E$184)*TINV(0.05,$E$184)</f>
        <v>9.1345070745493778E-2</v>
      </c>
      <c r="H186" s="38" t="s">
        <v>59</v>
      </c>
      <c r="I186" s="39" t="e">
        <f>(((H186)^2)^0.5)</f>
        <v>#VALUE!</v>
      </c>
      <c r="J186" s="39" t="e">
        <f>(((((1-B186)*B186)/B$12)+(((1-E186)*E186)/E$12))^0.5)*(TINV(0.05,B$12+E$12-1))</f>
        <v>#VALUE!</v>
      </c>
      <c r="K186" s="38" t="s">
        <v>59</v>
      </c>
      <c r="L186" s="41"/>
      <c r="M186" s="38" t="s">
        <v>59</v>
      </c>
    </row>
    <row r="187" spans="1:13" x14ac:dyDescent="0.3">
      <c r="A187" s="66" t="s">
        <v>398</v>
      </c>
      <c r="B187" s="65" t="s">
        <v>59</v>
      </c>
      <c r="C187" s="94" t="s">
        <v>59</v>
      </c>
      <c r="E187" s="84">
        <v>0.22920000000000001</v>
      </c>
      <c r="F187" s="119">
        <f t="shared" ref="F187:F203" si="23">SQRT((E187*(1-E187))/$E$184)*TINV(0.05,$E$184)</f>
        <v>8.1332807861976289E-2</v>
      </c>
      <c r="H187" s="38" t="s">
        <v>59</v>
      </c>
      <c r="I187" s="39" t="e">
        <f t="shared" ref="I187:I204" si="24">(((H187)^2)^0.5)</f>
        <v>#VALUE!</v>
      </c>
      <c r="J187" s="39" t="e">
        <f t="shared" ref="J187:J204" si="25">(((((1-B187)*B187)/B$12)+(((1-E187)*E187)/E$12))^0.5)*(TINV(0.05,B$12+E$12-1))</f>
        <v>#VALUE!</v>
      </c>
      <c r="K187" s="38" t="s">
        <v>59</v>
      </c>
      <c r="L187" s="41"/>
      <c r="M187" s="38" t="s">
        <v>59</v>
      </c>
    </row>
    <row r="188" spans="1:13" x14ac:dyDescent="0.3">
      <c r="A188" s="66" t="s">
        <v>399</v>
      </c>
      <c r="B188" s="65" t="s">
        <v>59</v>
      </c>
      <c r="C188" s="94" t="s">
        <v>59</v>
      </c>
      <c r="E188" s="84">
        <v>8.7899999999999992E-2</v>
      </c>
      <c r="F188" s="119">
        <f t="shared" si="23"/>
        <v>5.4790248669840003E-2</v>
      </c>
      <c r="H188" s="38" t="s">
        <v>59</v>
      </c>
      <c r="I188" s="39" t="e">
        <f t="shared" si="24"/>
        <v>#VALUE!</v>
      </c>
      <c r="J188" s="39" t="e">
        <f t="shared" si="25"/>
        <v>#VALUE!</v>
      </c>
      <c r="K188" s="38" t="s">
        <v>59</v>
      </c>
      <c r="L188" s="41"/>
      <c r="M188" s="38" t="s">
        <v>59</v>
      </c>
    </row>
    <row r="189" spans="1:13" x14ac:dyDescent="0.3">
      <c r="A189" s="66" t="s">
        <v>402</v>
      </c>
      <c r="B189" s="65" t="s">
        <v>59</v>
      </c>
      <c r="C189" s="94" t="s">
        <v>59</v>
      </c>
      <c r="E189" s="84">
        <v>1.66E-2</v>
      </c>
      <c r="F189" s="119">
        <f t="shared" si="23"/>
        <v>2.4723317838983613E-2</v>
      </c>
      <c r="H189" s="38" t="s">
        <v>59</v>
      </c>
      <c r="I189" s="39" t="e">
        <f t="shared" si="24"/>
        <v>#VALUE!</v>
      </c>
      <c r="J189" s="39" t="e">
        <f t="shared" si="25"/>
        <v>#VALUE!</v>
      </c>
      <c r="K189" s="38" t="s">
        <v>59</v>
      </c>
      <c r="L189" s="41"/>
      <c r="M189" s="38" t="s">
        <v>59</v>
      </c>
    </row>
    <row r="190" spans="1:13" x14ac:dyDescent="0.3">
      <c r="A190" s="66" t="s">
        <v>400</v>
      </c>
      <c r="B190" s="65" t="s">
        <v>59</v>
      </c>
      <c r="C190" s="94" t="s">
        <v>59</v>
      </c>
      <c r="E190" s="84">
        <v>5.4000000000000006E-2</v>
      </c>
      <c r="F190" s="119">
        <f t="shared" si="23"/>
        <v>4.3735092986686354E-2</v>
      </c>
      <c r="H190" s="38" t="s">
        <v>59</v>
      </c>
      <c r="I190" s="39" t="e">
        <f t="shared" si="24"/>
        <v>#VALUE!</v>
      </c>
      <c r="J190" s="39" t="e">
        <f t="shared" si="25"/>
        <v>#VALUE!</v>
      </c>
      <c r="K190" s="38" t="s">
        <v>59</v>
      </c>
      <c r="L190" s="41"/>
      <c r="M190" s="38" t="s">
        <v>59</v>
      </c>
    </row>
    <row r="191" spans="1:13" x14ac:dyDescent="0.3">
      <c r="A191" s="66" t="s">
        <v>401</v>
      </c>
      <c r="B191" s="65" t="s">
        <v>59</v>
      </c>
      <c r="C191" s="94" t="s">
        <v>59</v>
      </c>
      <c r="E191" s="84">
        <v>0.15179999999999999</v>
      </c>
      <c r="F191" s="119">
        <f t="shared" si="23"/>
        <v>6.9434070483354288E-2</v>
      </c>
      <c r="H191" s="38" t="s">
        <v>59</v>
      </c>
      <c r="I191" s="39" t="e">
        <f t="shared" si="24"/>
        <v>#VALUE!</v>
      </c>
      <c r="J191" s="39" t="e">
        <f t="shared" si="25"/>
        <v>#VALUE!</v>
      </c>
      <c r="K191" s="38" t="s">
        <v>59</v>
      </c>
      <c r="L191" s="41"/>
      <c r="M191" s="38" t="s">
        <v>59</v>
      </c>
    </row>
    <row r="192" spans="1:13" x14ac:dyDescent="0.3">
      <c r="A192" s="66" t="s">
        <v>410</v>
      </c>
      <c r="B192" s="65" t="s">
        <v>59</v>
      </c>
      <c r="C192" s="94" t="s">
        <v>59</v>
      </c>
      <c r="E192" s="84">
        <v>9.300000000000001E-3</v>
      </c>
      <c r="F192" s="119">
        <f t="shared" si="23"/>
        <v>1.8573774214262519E-2</v>
      </c>
      <c r="H192" s="38" t="s">
        <v>59</v>
      </c>
      <c r="I192" s="39" t="e">
        <f t="shared" si="24"/>
        <v>#VALUE!</v>
      </c>
      <c r="J192" s="39" t="e">
        <f t="shared" si="25"/>
        <v>#VALUE!</v>
      </c>
      <c r="K192" s="38" t="s">
        <v>59</v>
      </c>
      <c r="L192" s="41"/>
      <c r="M192" s="38" t="s">
        <v>59</v>
      </c>
    </row>
    <row r="193" spans="1:14" x14ac:dyDescent="0.3">
      <c r="A193" s="66" t="s">
        <v>407</v>
      </c>
      <c r="B193" s="65" t="s">
        <v>59</v>
      </c>
      <c r="C193" s="94" t="s">
        <v>59</v>
      </c>
      <c r="E193" s="84">
        <v>0</v>
      </c>
      <c r="F193" s="119">
        <f t="shared" si="23"/>
        <v>0</v>
      </c>
      <c r="H193" s="38" t="s">
        <v>59</v>
      </c>
      <c r="I193" s="39" t="e">
        <f t="shared" si="24"/>
        <v>#VALUE!</v>
      </c>
      <c r="J193" s="39" t="e">
        <f t="shared" si="25"/>
        <v>#VALUE!</v>
      </c>
      <c r="K193" s="38" t="s">
        <v>59</v>
      </c>
      <c r="L193" s="41"/>
      <c r="M193" s="38" t="s">
        <v>59</v>
      </c>
    </row>
    <row r="194" spans="1:14" x14ac:dyDescent="0.3">
      <c r="A194" s="66" t="s">
        <v>405</v>
      </c>
      <c r="B194" s="65" t="s">
        <v>59</v>
      </c>
      <c r="C194" s="94" t="s">
        <v>59</v>
      </c>
      <c r="E194" s="84">
        <v>2.2200000000000001E-2</v>
      </c>
      <c r="F194" s="119">
        <f t="shared" si="23"/>
        <v>2.850946777422169E-2</v>
      </c>
      <c r="H194" s="38" t="s">
        <v>59</v>
      </c>
      <c r="I194" s="39" t="e">
        <f t="shared" si="24"/>
        <v>#VALUE!</v>
      </c>
      <c r="J194" s="39" t="e">
        <f t="shared" si="25"/>
        <v>#VALUE!</v>
      </c>
      <c r="K194" s="38" t="s">
        <v>59</v>
      </c>
      <c r="L194" s="41"/>
      <c r="M194" s="38" t="s">
        <v>59</v>
      </c>
    </row>
    <row r="195" spans="1:14" x14ac:dyDescent="0.3">
      <c r="A195" s="66" t="s">
        <v>403</v>
      </c>
      <c r="B195" s="65" t="s">
        <v>59</v>
      </c>
      <c r="C195" s="94" t="s">
        <v>59</v>
      </c>
      <c r="E195" s="84">
        <v>9.300000000000001E-3</v>
      </c>
      <c r="F195" s="119">
        <f t="shared" si="23"/>
        <v>1.8573774214262519E-2</v>
      </c>
      <c r="H195" s="38" t="s">
        <v>59</v>
      </c>
      <c r="I195" s="39" t="e">
        <f t="shared" si="24"/>
        <v>#VALUE!</v>
      </c>
      <c r="J195" s="39" t="e">
        <f t="shared" si="25"/>
        <v>#VALUE!</v>
      </c>
      <c r="K195" s="38" t="s">
        <v>59</v>
      </c>
      <c r="L195" s="41"/>
      <c r="M195" s="38" t="s">
        <v>59</v>
      </c>
    </row>
    <row r="196" spans="1:14" x14ac:dyDescent="0.3">
      <c r="A196" s="66" t="s">
        <v>406</v>
      </c>
      <c r="B196" s="65" t="s">
        <v>59</v>
      </c>
      <c r="C196" s="94" t="s">
        <v>59</v>
      </c>
      <c r="E196" s="84">
        <v>0</v>
      </c>
      <c r="F196" s="119">
        <f t="shared" si="23"/>
        <v>0</v>
      </c>
      <c r="H196" s="38" t="s">
        <v>59</v>
      </c>
      <c r="I196" s="39" t="e">
        <f t="shared" si="24"/>
        <v>#VALUE!</v>
      </c>
      <c r="J196" s="39" t="e">
        <f t="shared" si="25"/>
        <v>#VALUE!</v>
      </c>
      <c r="K196" s="38" t="s">
        <v>59</v>
      </c>
      <c r="L196" s="41"/>
      <c r="M196" s="38" t="s">
        <v>59</v>
      </c>
    </row>
    <row r="197" spans="1:14" x14ac:dyDescent="0.3">
      <c r="A197" s="66" t="s">
        <v>411</v>
      </c>
      <c r="B197" s="65" t="s">
        <v>59</v>
      </c>
      <c r="C197" s="94" t="s">
        <v>59</v>
      </c>
      <c r="E197" s="84">
        <v>9.0000000000000011E-3</v>
      </c>
      <c r="F197" s="119">
        <f t="shared" si="23"/>
        <v>1.8274507776771531E-2</v>
      </c>
      <c r="H197" s="38" t="s">
        <v>59</v>
      </c>
      <c r="I197" s="39" t="e">
        <f t="shared" si="24"/>
        <v>#VALUE!</v>
      </c>
      <c r="J197" s="39" t="e">
        <f t="shared" si="25"/>
        <v>#VALUE!</v>
      </c>
      <c r="K197" s="38" t="s">
        <v>59</v>
      </c>
      <c r="L197" s="41"/>
      <c r="M197" s="38" t="s">
        <v>59</v>
      </c>
    </row>
    <row r="198" spans="1:14" x14ac:dyDescent="0.3">
      <c r="A198" s="66" t="s">
        <v>412</v>
      </c>
      <c r="B198" s="65" t="s">
        <v>59</v>
      </c>
      <c r="C198" s="94" t="s">
        <v>59</v>
      </c>
      <c r="E198" s="84">
        <v>8.5000000000000006E-3</v>
      </c>
      <c r="F198" s="119">
        <f t="shared" si="23"/>
        <v>1.776410895580367E-2</v>
      </c>
      <c r="H198" s="38" t="s">
        <v>59</v>
      </c>
      <c r="I198" s="39" t="e">
        <f t="shared" si="24"/>
        <v>#VALUE!</v>
      </c>
      <c r="J198" s="39" t="e">
        <f t="shared" si="25"/>
        <v>#VALUE!</v>
      </c>
      <c r="K198" s="38" t="s">
        <v>59</v>
      </c>
      <c r="L198" s="41"/>
      <c r="M198" s="38" t="s">
        <v>59</v>
      </c>
    </row>
    <row r="199" spans="1:14" x14ac:dyDescent="0.3">
      <c r="A199" s="66" t="s">
        <v>409</v>
      </c>
      <c r="B199" s="65" t="s">
        <v>59</v>
      </c>
      <c r="C199" s="94" t="s">
        <v>59</v>
      </c>
      <c r="E199" s="84">
        <v>8.5000000000000006E-3</v>
      </c>
      <c r="F199" s="119">
        <f t="shared" si="23"/>
        <v>1.776410895580367E-2</v>
      </c>
      <c r="H199" s="38" t="s">
        <v>59</v>
      </c>
      <c r="I199" s="39" t="e">
        <f t="shared" si="24"/>
        <v>#VALUE!</v>
      </c>
      <c r="J199" s="39" t="e">
        <f t="shared" si="25"/>
        <v>#VALUE!</v>
      </c>
      <c r="K199" s="38" t="s">
        <v>59</v>
      </c>
      <c r="L199" s="41"/>
      <c r="M199" s="38" t="s">
        <v>59</v>
      </c>
    </row>
    <row r="200" spans="1:14" x14ac:dyDescent="0.3">
      <c r="A200" s="66" t="s">
        <v>408</v>
      </c>
      <c r="B200" s="65" t="s">
        <v>59</v>
      </c>
      <c r="C200" s="94" t="s">
        <v>59</v>
      </c>
      <c r="E200" s="84">
        <v>0</v>
      </c>
      <c r="F200" s="119">
        <f t="shared" si="23"/>
        <v>0</v>
      </c>
      <c r="H200" s="38" t="s">
        <v>59</v>
      </c>
      <c r="I200" s="39" t="e">
        <f t="shared" si="24"/>
        <v>#VALUE!</v>
      </c>
      <c r="J200" s="39" t="e">
        <f t="shared" si="25"/>
        <v>#VALUE!</v>
      </c>
      <c r="K200" s="38" t="s">
        <v>59</v>
      </c>
      <c r="L200" s="41"/>
      <c r="M200" s="38" t="s">
        <v>59</v>
      </c>
    </row>
    <row r="201" spans="1:14" x14ac:dyDescent="0.3">
      <c r="A201" s="66" t="s">
        <v>404</v>
      </c>
      <c r="B201" s="65" t="s">
        <v>59</v>
      </c>
      <c r="C201" s="94" t="s">
        <v>59</v>
      </c>
      <c r="E201" s="84">
        <v>0</v>
      </c>
      <c r="F201" s="119">
        <f t="shared" si="23"/>
        <v>0</v>
      </c>
      <c r="H201" s="38" t="s">
        <v>59</v>
      </c>
      <c r="I201" s="39" t="e">
        <f t="shared" si="24"/>
        <v>#VALUE!</v>
      </c>
      <c r="J201" s="39" t="e">
        <f t="shared" si="25"/>
        <v>#VALUE!</v>
      </c>
      <c r="K201" s="38" t="s">
        <v>59</v>
      </c>
      <c r="L201" s="41"/>
      <c r="M201" s="38" t="s">
        <v>59</v>
      </c>
    </row>
    <row r="202" spans="1:14" x14ac:dyDescent="0.3">
      <c r="A202" s="66" t="s">
        <v>153</v>
      </c>
      <c r="B202" s="65" t="s">
        <v>59</v>
      </c>
      <c r="C202" s="94" t="s">
        <v>59</v>
      </c>
      <c r="E202" s="84">
        <v>5.7099999999999998E-2</v>
      </c>
      <c r="F202" s="119">
        <f t="shared" si="23"/>
        <v>4.4899187093712253E-2</v>
      </c>
      <c r="H202" s="38" t="s">
        <v>59</v>
      </c>
      <c r="I202" s="39" t="e">
        <f t="shared" si="24"/>
        <v>#VALUE!</v>
      </c>
      <c r="J202" s="39" t="e">
        <f t="shared" si="25"/>
        <v>#VALUE!</v>
      </c>
      <c r="K202" s="38" t="s">
        <v>59</v>
      </c>
      <c r="L202" s="41"/>
      <c r="M202" s="38" t="s">
        <v>59</v>
      </c>
    </row>
    <row r="203" spans="1:14" x14ac:dyDescent="0.3">
      <c r="A203" s="66" t="s">
        <v>78</v>
      </c>
      <c r="B203" s="65" t="s">
        <v>59</v>
      </c>
      <c r="C203" s="94" t="s">
        <v>59</v>
      </c>
      <c r="E203" s="84">
        <v>2.76E-2</v>
      </c>
      <c r="F203" s="119">
        <f t="shared" si="23"/>
        <v>3.1700391240635409E-2</v>
      </c>
      <c r="H203" s="38" t="s">
        <v>59</v>
      </c>
      <c r="I203" s="39" t="e">
        <f t="shared" si="24"/>
        <v>#VALUE!</v>
      </c>
      <c r="J203" s="39" t="e">
        <f t="shared" si="25"/>
        <v>#VALUE!</v>
      </c>
      <c r="K203" s="38" t="s">
        <v>59</v>
      </c>
      <c r="L203" s="41"/>
      <c r="M203" s="38" t="s">
        <v>59</v>
      </c>
    </row>
    <row r="204" spans="1:14" x14ac:dyDescent="0.3">
      <c r="A204" s="70" t="s">
        <v>59</v>
      </c>
      <c r="B204" s="103" t="s">
        <v>59</v>
      </c>
      <c r="C204" s="96" t="s">
        <v>59</v>
      </c>
      <c r="D204" s="73"/>
      <c r="E204" s="88">
        <v>0</v>
      </c>
      <c r="F204" s="120">
        <f>SQRT((E204*(1-E204))/$E$184)*TINV(0.05,$E$184)</f>
        <v>0</v>
      </c>
      <c r="G204" s="73"/>
      <c r="H204" s="104" t="s">
        <v>59</v>
      </c>
      <c r="I204" s="50" t="e">
        <f t="shared" si="24"/>
        <v>#VALUE!</v>
      </c>
      <c r="J204" s="50" t="e">
        <f t="shared" si="25"/>
        <v>#VALUE!</v>
      </c>
      <c r="K204" s="104" t="s">
        <v>59</v>
      </c>
      <c r="L204" s="51"/>
      <c r="M204" s="104" t="s">
        <v>59</v>
      </c>
      <c r="N204" s="73"/>
    </row>
    <row r="206" spans="1:14" x14ac:dyDescent="0.3">
      <c r="A206" s="77" t="s">
        <v>447</v>
      </c>
      <c r="B206" s="78"/>
      <c r="C206" s="98"/>
      <c r="D206" s="80"/>
      <c r="E206" s="81"/>
      <c r="F206" s="105"/>
      <c r="G206" s="83"/>
      <c r="H206" s="83"/>
      <c r="I206" s="83"/>
      <c r="J206" s="83"/>
      <c r="K206" s="83"/>
      <c r="L206" s="83"/>
      <c r="M206" s="83"/>
    </row>
    <row r="207" spans="1:14" x14ac:dyDescent="0.3">
      <c r="A207" s="11"/>
      <c r="B207" s="75"/>
    </row>
    <row r="208" spans="1:14" x14ac:dyDescent="0.3">
      <c r="A208" s="62" t="s">
        <v>395</v>
      </c>
      <c r="B208" s="75"/>
    </row>
    <row r="209" spans="1:13" x14ac:dyDescent="0.3">
      <c r="A209" s="62" t="s">
        <v>565</v>
      </c>
      <c r="B209" s="75"/>
    </row>
    <row r="210" spans="1:13" x14ac:dyDescent="0.3">
      <c r="B210" s="75"/>
    </row>
    <row r="211" spans="1:13" ht="36" x14ac:dyDescent="0.3">
      <c r="A211" s="20"/>
      <c r="B211" s="21"/>
      <c r="C211" s="22"/>
      <c r="D211" s="22"/>
      <c r="E211" s="23"/>
      <c r="F211" s="27"/>
      <c r="G211" s="24"/>
      <c r="H211" s="25" t="s">
        <v>6</v>
      </c>
      <c r="I211" s="26" t="s">
        <v>19</v>
      </c>
      <c r="J211" s="26" t="s">
        <v>20</v>
      </c>
      <c r="K211" s="25" t="s">
        <v>7</v>
      </c>
      <c r="L211" s="25"/>
      <c r="M211" s="5" t="s">
        <v>8</v>
      </c>
    </row>
    <row r="212" spans="1:13" ht="45.75" customHeight="1" x14ac:dyDescent="0.3">
      <c r="A212" s="30"/>
      <c r="B212" s="31" t="s">
        <v>62</v>
      </c>
      <c r="C212" s="32" t="s">
        <v>9</v>
      </c>
      <c r="D212" s="32"/>
      <c r="E212" s="31" t="s">
        <v>63</v>
      </c>
      <c r="F212" s="35" t="s">
        <v>9</v>
      </c>
      <c r="G212" s="33"/>
      <c r="H212" s="33" t="s">
        <v>10</v>
      </c>
      <c r="I212" s="34"/>
      <c r="J212" s="34"/>
      <c r="K212" s="33" t="s">
        <v>10</v>
      </c>
      <c r="L212" s="33"/>
      <c r="M212" s="33" t="s">
        <v>10</v>
      </c>
    </row>
    <row r="213" spans="1:13" x14ac:dyDescent="0.3">
      <c r="A213" s="63" t="s">
        <v>11</v>
      </c>
      <c r="B213" s="65" t="s">
        <v>59</v>
      </c>
      <c r="C213" s="59"/>
      <c r="E213" s="65">
        <v>126</v>
      </c>
    </row>
    <row r="214" spans="1:13" x14ac:dyDescent="0.3">
      <c r="A214" s="63" t="s">
        <v>12</v>
      </c>
      <c r="B214" s="121" t="s">
        <v>59</v>
      </c>
      <c r="C214" s="59"/>
      <c r="E214" s="65">
        <v>100.4</v>
      </c>
    </row>
    <row r="216" spans="1:13" x14ac:dyDescent="0.3">
      <c r="A216" s="66" t="s">
        <v>397</v>
      </c>
      <c r="B216" s="65" t="s">
        <v>59</v>
      </c>
      <c r="C216" s="94" t="s">
        <v>59</v>
      </c>
      <c r="E216" s="84">
        <v>0.57719999999999994</v>
      </c>
      <c r="F216" s="69">
        <f>SQRT((E216*(1-E216))/$E$214)*TINV(0.05,$E$214)</f>
        <v>9.7813596412022308E-2</v>
      </c>
      <c r="H216" s="38" t="s">
        <v>59</v>
      </c>
      <c r="I216" s="39" t="e">
        <f>(((H216)^2)^0.5)</f>
        <v>#VALUE!</v>
      </c>
      <c r="J216" s="39" t="e">
        <f>(((((1-B216)*B216)/B$12)+(((1-E216)*E216)/E$12))^0.5)*(TINV(0.05,B$12+E$12-1))</f>
        <v>#VALUE!</v>
      </c>
      <c r="K216" s="38" t="s">
        <v>59</v>
      </c>
      <c r="L216" s="41"/>
      <c r="M216" s="38" t="s">
        <v>59</v>
      </c>
    </row>
    <row r="217" spans="1:13" x14ac:dyDescent="0.3">
      <c r="A217" s="66" t="s">
        <v>398</v>
      </c>
      <c r="B217" s="65" t="s">
        <v>59</v>
      </c>
      <c r="C217" s="94" t="s">
        <v>59</v>
      </c>
      <c r="E217" s="84">
        <v>8.0600000000000005E-2</v>
      </c>
      <c r="F217" s="69">
        <f t="shared" ref="F217:F232" si="26">SQRT((E217*(1-E217))/$E$214)*TINV(0.05,$E$214)</f>
        <v>5.3899948152285902E-2</v>
      </c>
      <c r="H217" s="38" t="s">
        <v>59</v>
      </c>
      <c r="I217" s="39" t="e">
        <f t="shared" ref="I217:I234" si="27">(((H217)^2)^0.5)</f>
        <v>#VALUE!</v>
      </c>
      <c r="J217" s="39" t="e">
        <f t="shared" ref="J217:J234" si="28">(((((1-B217)*B217)/B$12)+(((1-E217)*E217)/E$12))^0.5)*(TINV(0.05,B$12+E$12-1))</f>
        <v>#VALUE!</v>
      </c>
      <c r="K217" s="38" t="s">
        <v>59</v>
      </c>
      <c r="L217" s="41"/>
      <c r="M217" s="38" t="s">
        <v>59</v>
      </c>
    </row>
    <row r="218" spans="1:13" x14ac:dyDescent="0.3">
      <c r="A218" s="66" t="s">
        <v>399</v>
      </c>
      <c r="B218" s="65" t="s">
        <v>59</v>
      </c>
      <c r="C218" s="94" t="s">
        <v>59</v>
      </c>
      <c r="E218" s="84">
        <v>0.11259999999999999</v>
      </c>
      <c r="F218" s="69">
        <f t="shared" si="26"/>
        <v>6.2588923832819179E-2</v>
      </c>
      <c r="H218" s="38" t="s">
        <v>59</v>
      </c>
      <c r="I218" s="39" t="e">
        <f t="shared" si="27"/>
        <v>#VALUE!</v>
      </c>
      <c r="J218" s="39" t="e">
        <f t="shared" si="28"/>
        <v>#VALUE!</v>
      </c>
      <c r="K218" s="38" t="s">
        <v>59</v>
      </c>
      <c r="L218" s="41"/>
      <c r="M218" s="38" t="s">
        <v>59</v>
      </c>
    </row>
    <row r="219" spans="1:13" x14ac:dyDescent="0.3">
      <c r="A219" s="66" t="s">
        <v>402</v>
      </c>
      <c r="B219" s="65" t="s">
        <v>59</v>
      </c>
      <c r="C219" s="94" t="s">
        <v>59</v>
      </c>
      <c r="E219" s="84">
        <v>5.6600000000000004E-2</v>
      </c>
      <c r="F219" s="69">
        <f t="shared" si="26"/>
        <v>4.5753542827583822E-2</v>
      </c>
      <c r="H219" s="38" t="s">
        <v>59</v>
      </c>
      <c r="I219" s="39" t="e">
        <f t="shared" si="27"/>
        <v>#VALUE!</v>
      </c>
      <c r="J219" s="39" t="e">
        <f t="shared" si="28"/>
        <v>#VALUE!</v>
      </c>
      <c r="K219" s="38" t="s">
        <v>59</v>
      </c>
      <c r="L219" s="41"/>
      <c r="M219" s="38" t="s">
        <v>59</v>
      </c>
    </row>
    <row r="220" spans="1:13" x14ac:dyDescent="0.3">
      <c r="A220" s="66" t="s">
        <v>400</v>
      </c>
      <c r="B220" s="65" t="s">
        <v>59</v>
      </c>
      <c r="C220" s="94" t="s">
        <v>59</v>
      </c>
      <c r="E220" s="84">
        <v>6.7500000000000004E-2</v>
      </c>
      <c r="F220" s="69">
        <f t="shared" si="26"/>
        <v>4.9675801552743433E-2</v>
      </c>
      <c r="H220" s="38" t="s">
        <v>59</v>
      </c>
      <c r="I220" s="39" t="e">
        <f t="shared" si="27"/>
        <v>#VALUE!</v>
      </c>
      <c r="J220" s="39" t="e">
        <f t="shared" si="28"/>
        <v>#VALUE!</v>
      </c>
      <c r="K220" s="38" t="s">
        <v>59</v>
      </c>
      <c r="L220" s="41"/>
      <c r="M220" s="38" t="s">
        <v>59</v>
      </c>
    </row>
    <row r="221" spans="1:13" x14ac:dyDescent="0.3">
      <c r="A221" s="66" t="s">
        <v>401</v>
      </c>
      <c r="B221" s="65" t="s">
        <v>59</v>
      </c>
      <c r="C221" s="94" t="s">
        <v>59</v>
      </c>
      <c r="E221" s="84">
        <v>7.3300000000000004E-2</v>
      </c>
      <c r="F221" s="69">
        <f t="shared" si="26"/>
        <v>5.1604805515192517E-2</v>
      </c>
      <c r="H221" s="38" t="s">
        <v>59</v>
      </c>
      <c r="I221" s="39" t="e">
        <f t="shared" si="27"/>
        <v>#VALUE!</v>
      </c>
      <c r="J221" s="39" t="e">
        <f t="shared" si="28"/>
        <v>#VALUE!</v>
      </c>
      <c r="K221" s="38" t="s">
        <v>59</v>
      </c>
      <c r="L221" s="41"/>
      <c r="M221" s="38" t="s">
        <v>59</v>
      </c>
    </row>
    <row r="222" spans="1:13" x14ac:dyDescent="0.3">
      <c r="A222" s="66" t="s">
        <v>410</v>
      </c>
      <c r="B222" s="65" t="s">
        <v>59</v>
      </c>
      <c r="C222" s="94" t="s">
        <v>59</v>
      </c>
      <c r="E222" s="84">
        <v>2.87E-2</v>
      </c>
      <c r="F222" s="69">
        <f t="shared" si="26"/>
        <v>3.3058734115246541E-2</v>
      </c>
      <c r="H222" s="38" t="s">
        <v>59</v>
      </c>
      <c r="I222" s="39" t="e">
        <f t="shared" si="27"/>
        <v>#VALUE!</v>
      </c>
      <c r="J222" s="39" t="e">
        <f t="shared" si="28"/>
        <v>#VALUE!</v>
      </c>
      <c r="K222" s="38" t="s">
        <v>59</v>
      </c>
      <c r="L222" s="41"/>
      <c r="M222" s="38" t="s">
        <v>59</v>
      </c>
    </row>
    <row r="223" spans="1:13" x14ac:dyDescent="0.3">
      <c r="A223" s="66" t="s">
        <v>407</v>
      </c>
      <c r="B223" s="65" t="s">
        <v>59</v>
      </c>
      <c r="C223" s="94" t="s">
        <v>59</v>
      </c>
      <c r="E223" s="84">
        <v>1.1299999999999999E-2</v>
      </c>
      <c r="F223" s="69">
        <f t="shared" si="26"/>
        <v>2.092859460607345E-2</v>
      </c>
      <c r="H223" s="38" t="s">
        <v>59</v>
      </c>
      <c r="I223" s="39" t="e">
        <f t="shared" si="27"/>
        <v>#VALUE!</v>
      </c>
      <c r="J223" s="39" t="e">
        <f t="shared" si="28"/>
        <v>#VALUE!</v>
      </c>
      <c r="K223" s="38" t="s">
        <v>59</v>
      </c>
      <c r="L223" s="41"/>
      <c r="M223" s="38" t="s">
        <v>59</v>
      </c>
    </row>
    <row r="224" spans="1:13" x14ac:dyDescent="0.3">
      <c r="A224" s="66" t="s">
        <v>405</v>
      </c>
      <c r="B224" s="65" t="s">
        <v>59</v>
      </c>
      <c r="C224" s="94" t="s">
        <v>59</v>
      </c>
      <c r="E224" s="84">
        <v>3.2400000000000005E-2</v>
      </c>
      <c r="F224" s="69">
        <f t="shared" si="26"/>
        <v>3.5058151363755778E-2</v>
      </c>
      <c r="H224" s="38" t="s">
        <v>59</v>
      </c>
      <c r="I224" s="39" t="e">
        <f t="shared" si="27"/>
        <v>#VALUE!</v>
      </c>
      <c r="J224" s="39" t="e">
        <f t="shared" si="28"/>
        <v>#VALUE!</v>
      </c>
      <c r="K224" s="38" t="s">
        <v>59</v>
      </c>
      <c r="L224" s="41"/>
      <c r="M224" s="38" t="s">
        <v>59</v>
      </c>
    </row>
    <row r="225" spans="1:13" x14ac:dyDescent="0.3">
      <c r="A225" s="66" t="s">
        <v>403</v>
      </c>
      <c r="B225" s="65" t="s">
        <v>59</v>
      </c>
      <c r="C225" s="94" t="s">
        <v>59</v>
      </c>
      <c r="E225" s="84">
        <v>0</v>
      </c>
      <c r="F225" s="69">
        <f t="shared" si="26"/>
        <v>0</v>
      </c>
      <c r="H225" s="38" t="s">
        <v>59</v>
      </c>
      <c r="I225" s="39" t="e">
        <f t="shared" si="27"/>
        <v>#VALUE!</v>
      </c>
      <c r="J225" s="39" t="e">
        <f t="shared" si="28"/>
        <v>#VALUE!</v>
      </c>
      <c r="K225" s="38" t="s">
        <v>59</v>
      </c>
      <c r="L225" s="41"/>
      <c r="M225" s="38" t="s">
        <v>59</v>
      </c>
    </row>
    <row r="226" spans="1:13" x14ac:dyDescent="0.3">
      <c r="A226" s="66" t="s">
        <v>406</v>
      </c>
      <c r="B226" s="65" t="s">
        <v>59</v>
      </c>
      <c r="C226" s="94" t="s">
        <v>59</v>
      </c>
      <c r="E226" s="84">
        <v>0</v>
      </c>
      <c r="F226" s="69">
        <f t="shared" si="26"/>
        <v>0</v>
      </c>
      <c r="H226" s="38" t="s">
        <v>59</v>
      </c>
      <c r="I226" s="39" t="e">
        <f t="shared" si="27"/>
        <v>#VALUE!</v>
      </c>
      <c r="J226" s="39" t="e">
        <f t="shared" si="28"/>
        <v>#VALUE!</v>
      </c>
      <c r="K226" s="38" t="s">
        <v>59</v>
      </c>
      <c r="L226" s="41"/>
      <c r="M226" s="38" t="s">
        <v>59</v>
      </c>
    </row>
    <row r="227" spans="1:13" x14ac:dyDescent="0.3">
      <c r="A227" s="66" t="s">
        <v>411</v>
      </c>
      <c r="B227" s="65" t="s">
        <v>59</v>
      </c>
      <c r="C227" s="94" t="s">
        <v>59</v>
      </c>
      <c r="E227" s="84">
        <v>0</v>
      </c>
      <c r="F227" s="69">
        <f t="shared" si="26"/>
        <v>0</v>
      </c>
      <c r="H227" s="38" t="s">
        <v>59</v>
      </c>
      <c r="I227" s="39" t="e">
        <f t="shared" si="27"/>
        <v>#VALUE!</v>
      </c>
      <c r="J227" s="39" t="e">
        <f t="shared" si="28"/>
        <v>#VALUE!</v>
      </c>
      <c r="K227" s="38" t="s">
        <v>59</v>
      </c>
      <c r="L227" s="41"/>
      <c r="M227" s="38" t="s">
        <v>59</v>
      </c>
    </row>
    <row r="228" spans="1:13" x14ac:dyDescent="0.3">
      <c r="A228" s="66" t="s">
        <v>412</v>
      </c>
      <c r="B228" s="65" t="s">
        <v>59</v>
      </c>
      <c r="C228" s="94" t="s">
        <v>59</v>
      </c>
      <c r="E228" s="84">
        <v>3.2599999999999997E-2</v>
      </c>
      <c r="F228" s="69">
        <f t="shared" si="26"/>
        <v>3.5162554505881329E-2</v>
      </c>
      <c r="H228" s="38" t="s">
        <v>59</v>
      </c>
      <c r="I228" s="39" t="e">
        <f t="shared" si="27"/>
        <v>#VALUE!</v>
      </c>
      <c r="J228" s="39" t="e">
        <f t="shared" si="28"/>
        <v>#VALUE!</v>
      </c>
      <c r="K228" s="38" t="s">
        <v>59</v>
      </c>
      <c r="L228" s="41"/>
      <c r="M228" s="38" t="s">
        <v>59</v>
      </c>
    </row>
    <row r="229" spans="1:13" x14ac:dyDescent="0.3">
      <c r="A229" s="66" t="s">
        <v>409</v>
      </c>
      <c r="B229" s="65" t="s">
        <v>59</v>
      </c>
      <c r="C229" s="94" t="s">
        <v>59</v>
      </c>
      <c r="E229" s="84">
        <v>0</v>
      </c>
      <c r="F229" s="69">
        <f t="shared" si="26"/>
        <v>0</v>
      </c>
      <c r="H229" s="38" t="s">
        <v>59</v>
      </c>
      <c r="I229" s="39" t="e">
        <f t="shared" si="27"/>
        <v>#VALUE!</v>
      </c>
      <c r="J229" s="39" t="e">
        <f t="shared" si="28"/>
        <v>#VALUE!</v>
      </c>
      <c r="K229" s="38" t="s">
        <v>59</v>
      </c>
      <c r="L229" s="41"/>
      <c r="M229" s="38" t="s">
        <v>59</v>
      </c>
    </row>
    <row r="230" spans="1:13" x14ac:dyDescent="0.3">
      <c r="A230" s="66" t="s">
        <v>408</v>
      </c>
      <c r="B230" s="65" t="s">
        <v>59</v>
      </c>
      <c r="C230" s="94" t="s">
        <v>59</v>
      </c>
      <c r="E230" s="84">
        <v>0</v>
      </c>
      <c r="F230" s="69">
        <f t="shared" si="26"/>
        <v>0</v>
      </c>
      <c r="H230" s="38" t="s">
        <v>59</v>
      </c>
      <c r="I230" s="39" t="e">
        <f t="shared" si="27"/>
        <v>#VALUE!</v>
      </c>
      <c r="J230" s="39" t="e">
        <f t="shared" si="28"/>
        <v>#VALUE!</v>
      </c>
      <c r="K230" s="38" t="s">
        <v>59</v>
      </c>
      <c r="L230" s="41"/>
      <c r="M230" s="38" t="s">
        <v>59</v>
      </c>
    </row>
    <row r="231" spans="1:13" x14ac:dyDescent="0.3">
      <c r="A231" s="66" t="s">
        <v>404</v>
      </c>
      <c r="B231" s="65" t="s">
        <v>59</v>
      </c>
      <c r="C231" s="94" t="s">
        <v>59</v>
      </c>
      <c r="E231" s="84">
        <v>0</v>
      </c>
      <c r="F231" s="69">
        <f t="shared" si="26"/>
        <v>0</v>
      </c>
      <c r="H231" s="38" t="s">
        <v>59</v>
      </c>
      <c r="I231" s="39" t="e">
        <f t="shared" si="27"/>
        <v>#VALUE!</v>
      </c>
      <c r="J231" s="39" t="e">
        <f t="shared" si="28"/>
        <v>#VALUE!</v>
      </c>
      <c r="K231" s="38" t="s">
        <v>59</v>
      </c>
      <c r="L231" s="41"/>
      <c r="M231" s="38" t="s">
        <v>59</v>
      </c>
    </row>
    <row r="232" spans="1:13" x14ac:dyDescent="0.3">
      <c r="A232" s="66" t="s">
        <v>153</v>
      </c>
      <c r="B232" s="65" t="s">
        <v>59</v>
      </c>
      <c r="C232" s="94" t="s">
        <v>59</v>
      </c>
      <c r="E232" s="84">
        <v>8.8999999999999999E-3</v>
      </c>
      <c r="F232" s="69">
        <f t="shared" si="26"/>
        <v>1.8596119066756612E-2</v>
      </c>
      <c r="H232" s="38" t="s">
        <v>59</v>
      </c>
      <c r="I232" s="39" t="e">
        <f t="shared" si="27"/>
        <v>#VALUE!</v>
      </c>
      <c r="J232" s="39" t="e">
        <f t="shared" si="28"/>
        <v>#VALUE!</v>
      </c>
      <c r="K232" s="38" t="s">
        <v>59</v>
      </c>
      <c r="L232" s="41"/>
      <c r="M232" s="38" t="s">
        <v>59</v>
      </c>
    </row>
    <row r="233" spans="1:13" x14ac:dyDescent="0.3">
      <c r="A233" s="66" t="s">
        <v>78</v>
      </c>
      <c r="B233" s="65" t="s">
        <v>59</v>
      </c>
      <c r="C233" s="94" t="s">
        <v>59</v>
      </c>
      <c r="E233" s="84">
        <v>2.29E-2</v>
      </c>
      <c r="F233" s="69">
        <f>SQRT((E233*(1-E233))/$E$214)*TINV(0.05,$E$214)</f>
        <v>2.9618006536334146E-2</v>
      </c>
      <c r="H233" s="38" t="s">
        <v>59</v>
      </c>
      <c r="I233" s="39" t="e">
        <f t="shared" si="27"/>
        <v>#VALUE!</v>
      </c>
      <c r="J233" s="39" t="e">
        <f t="shared" si="28"/>
        <v>#VALUE!</v>
      </c>
      <c r="K233" s="38" t="s">
        <v>59</v>
      </c>
      <c r="L233" s="41"/>
      <c r="M233" s="38" t="s">
        <v>59</v>
      </c>
    </row>
    <row r="234" spans="1:13" x14ac:dyDescent="0.3">
      <c r="A234" s="70" t="s">
        <v>59</v>
      </c>
      <c r="B234" s="103" t="s">
        <v>59</v>
      </c>
      <c r="C234" s="96" t="s">
        <v>59</v>
      </c>
      <c r="D234" s="73"/>
      <c r="E234" s="88">
        <v>6.9999999999999993E-3</v>
      </c>
      <c r="F234" s="74">
        <f>SQRT((E234*(1-E234))/$E$214)*TINV(0.05,$E$214)</f>
        <v>1.6507914888402538E-2</v>
      </c>
      <c r="G234" s="73"/>
      <c r="H234" s="104" t="s">
        <v>59</v>
      </c>
      <c r="I234" s="50" t="e">
        <f t="shared" si="27"/>
        <v>#VALUE!</v>
      </c>
      <c r="J234" s="50" t="e">
        <f t="shared" si="28"/>
        <v>#VALUE!</v>
      </c>
      <c r="K234" s="104" t="s">
        <v>59</v>
      </c>
      <c r="L234" s="51"/>
      <c r="M234" s="104" t="s">
        <v>59</v>
      </c>
    </row>
    <row r="235" spans="1:13" x14ac:dyDescent="0.3">
      <c r="B235" s="75"/>
    </row>
    <row r="236" spans="1:13" x14ac:dyDescent="0.3">
      <c r="A236" s="62" t="s">
        <v>395</v>
      </c>
      <c r="B236" s="75"/>
    </row>
    <row r="237" spans="1:13" x14ac:dyDescent="0.3">
      <c r="A237" s="62" t="s">
        <v>566</v>
      </c>
      <c r="B237" s="75"/>
    </row>
    <row r="238" spans="1:13" x14ac:dyDescent="0.3">
      <c r="B238" s="75"/>
    </row>
    <row r="239" spans="1:13" ht="36" x14ac:dyDescent="0.3">
      <c r="A239" s="20"/>
      <c r="B239" s="21"/>
      <c r="C239" s="22"/>
      <c r="D239" s="22"/>
      <c r="E239" s="23"/>
      <c r="F239" s="27"/>
      <c r="G239" s="24"/>
      <c r="H239" s="25" t="s">
        <v>6</v>
      </c>
      <c r="I239" s="26" t="s">
        <v>19</v>
      </c>
      <c r="J239" s="26" t="s">
        <v>20</v>
      </c>
      <c r="K239" s="25" t="s">
        <v>7</v>
      </c>
      <c r="L239" s="25"/>
      <c r="M239" s="5" t="s">
        <v>8</v>
      </c>
    </row>
    <row r="240" spans="1:13" ht="45.75" customHeight="1" x14ac:dyDescent="0.3">
      <c r="A240" s="30"/>
      <c r="B240" s="31" t="s">
        <v>62</v>
      </c>
      <c r="C240" s="32" t="s">
        <v>9</v>
      </c>
      <c r="D240" s="32"/>
      <c r="E240" s="31" t="s">
        <v>63</v>
      </c>
      <c r="F240" s="35" t="s">
        <v>9</v>
      </c>
      <c r="G240" s="33"/>
      <c r="H240" s="33" t="s">
        <v>10</v>
      </c>
      <c r="I240" s="34"/>
      <c r="J240" s="34"/>
      <c r="K240" s="33" t="s">
        <v>10</v>
      </c>
      <c r="L240" s="33"/>
      <c r="M240" s="33" t="s">
        <v>10</v>
      </c>
    </row>
    <row r="241" spans="1:13" x14ac:dyDescent="0.3">
      <c r="A241" s="63" t="s">
        <v>11</v>
      </c>
      <c r="B241" s="65" t="s">
        <v>59</v>
      </c>
      <c r="C241" s="59"/>
      <c r="E241" s="65">
        <v>178</v>
      </c>
    </row>
    <row r="242" spans="1:13" x14ac:dyDescent="0.3">
      <c r="A242" s="63" t="s">
        <v>12</v>
      </c>
      <c r="B242" s="121" t="s">
        <v>59</v>
      </c>
      <c r="C242" s="59"/>
      <c r="E242" s="65">
        <v>142.69999999999999</v>
      </c>
    </row>
    <row r="244" spans="1:13" x14ac:dyDescent="0.3">
      <c r="A244" s="66" t="s">
        <v>397</v>
      </c>
      <c r="B244" s="65" t="s">
        <v>59</v>
      </c>
      <c r="C244" s="94" t="s">
        <v>59</v>
      </c>
      <c r="E244" s="84">
        <v>0.58329999999999993</v>
      </c>
      <c r="F244" s="69">
        <f>SQRT((E244*(1-E244))/$E$242)*TINV(0.05,$E$242)</f>
        <v>8.1585109268022329E-2</v>
      </c>
      <c r="H244" s="38" t="s">
        <v>59</v>
      </c>
      <c r="I244" s="39" t="e">
        <f>(((H244)^2)^0.5)</f>
        <v>#VALUE!</v>
      </c>
      <c r="J244" s="39" t="e">
        <f>(((((1-B244)*B244)/B$12)+(((1-E244)*E244)/E$12))^0.5)*(TINV(0.05,B$12+E$12-1))</f>
        <v>#VALUE!</v>
      </c>
      <c r="K244" s="38" t="s">
        <v>59</v>
      </c>
      <c r="L244" s="41"/>
      <c r="M244" s="38" t="s">
        <v>59</v>
      </c>
    </row>
    <row r="245" spans="1:13" x14ac:dyDescent="0.3">
      <c r="A245" s="66" t="s">
        <v>398</v>
      </c>
      <c r="B245" s="65" t="s">
        <v>59</v>
      </c>
      <c r="C245" s="94" t="s">
        <v>59</v>
      </c>
      <c r="E245" s="84">
        <v>5.6100000000000004E-2</v>
      </c>
      <c r="F245" s="69">
        <f t="shared" ref="F245:F260" si="29">SQRT((E245*(1-E245))/$E$242)*TINV(0.05,$E$242)</f>
        <v>3.8080056559117732E-2</v>
      </c>
      <c r="H245" s="38" t="s">
        <v>59</v>
      </c>
      <c r="I245" s="39" t="e">
        <f t="shared" ref="I245:I262" si="30">(((H245)^2)^0.5)</f>
        <v>#VALUE!</v>
      </c>
      <c r="J245" s="39" t="e">
        <f t="shared" ref="J245:J262" si="31">(((((1-B245)*B245)/B$12)+(((1-E245)*E245)/E$12))^0.5)*(TINV(0.05,B$12+E$12-1))</f>
        <v>#VALUE!</v>
      </c>
      <c r="K245" s="38" t="s">
        <v>59</v>
      </c>
      <c r="L245" s="41"/>
      <c r="M245" s="38" t="s">
        <v>59</v>
      </c>
    </row>
    <row r="246" spans="1:13" x14ac:dyDescent="0.3">
      <c r="A246" s="66" t="s">
        <v>399</v>
      </c>
      <c r="B246" s="65" t="s">
        <v>59</v>
      </c>
      <c r="C246" s="94" t="s">
        <v>59</v>
      </c>
      <c r="E246" s="84">
        <v>7.9199999999999993E-2</v>
      </c>
      <c r="F246" s="69">
        <f t="shared" si="29"/>
        <v>4.4688770591967325E-2</v>
      </c>
      <c r="H246" s="38" t="s">
        <v>59</v>
      </c>
      <c r="I246" s="39" t="e">
        <f t="shared" si="30"/>
        <v>#VALUE!</v>
      </c>
      <c r="J246" s="39" t="e">
        <f t="shared" si="31"/>
        <v>#VALUE!</v>
      </c>
      <c r="K246" s="38" t="s">
        <v>59</v>
      </c>
      <c r="L246" s="41"/>
      <c r="M246" s="38" t="s">
        <v>59</v>
      </c>
    </row>
    <row r="247" spans="1:13" x14ac:dyDescent="0.3">
      <c r="A247" s="66" t="s">
        <v>402</v>
      </c>
      <c r="B247" s="65" t="s">
        <v>59</v>
      </c>
      <c r="C247" s="94" t="s">
        <v>59</v>
      </c>
      <c r="E247" s="84">
        <v>9.2699999999999991E-2</v>
      </c>
      <c r="F247" s="69">
        <f t="shared" si="29"/>
        <v>4.7991959628481413E-2</v>
      </c>
      <c r="H247" s="38" t="s">
        <v>59</v>
      </c>
      <c r="I247" s="39" t="e">
        <f t="shared" si="30"/>
        <v>#VALUE!</v>
      </c>
      <c r="J247" s="39" t="e">
        <f t="shared" si="31"/>
        <v>#VALUE!</v>
      </c>
      <c r="K247" s="38" t="s">
        <v>59</v>
      </c>
      <c r="L247" s="41"/>
      <c r="M247" s="38" t="s">
        <v>59</v>
      </c>
    </row>
    <row r="248" spans="1:13" x14ac:dyDescent="0.3">
      <c r="A248" s="66" t="s">
        <v>400</v>
      </c>
      <c r="B248" s="65" t="s">
        <v>59</v>
      </c>
      <c r="C248" s="94" t="s">
        <v>59</v>
      </c>
      <c r="E248" s="84">
        <v>7.8600000000000003E-2</v>
      </c>
      <c r="F248" s="69">
        <f t="shared" si="29"/>
        <v>4.4533675274818683E-2</v>
      </c>
      <c r="H248" s="38" t="s">
        <v>59</v>
      </c>
      <c r="I248" s="39" t="e">
        <f t="shared" si="30"/>
        <v>#VALUE!</v>
      </c>
      <c r="J248" s="39" t="e">
        <f t="shared" si="31"/>
        <v>#VALUE!</v>
      </c>
      <c r="K248" s="38" t="s">
        <v>59</v>
      </c>
      <c r="L248" s="41"/>
      <c r="M248" s="38" t="s">
        <v>59</v>
      </c>
    </row>
    <row r="249" spans="1:13" x14ac:dyDescent="0.3">
      <c r="A249" s="66" t="s">
        <v>401</v>
      </c>
      <c r="B249" s="65" t="s">
        <v>59</v>
      </c>
      <c r="C249" s="94" t="s">
        <v>59</v>
      </c>
      <c r="E249" s="84">
        <v>5.3800000000000001E-2</v>
      </c>
      <c r="F249" s="69">
        <f t="shared" si="29"/>
        <v>3.7336686290453829E-2</v>
      </c>
      <c r="H249" s="38" t="s">
        <v>59</v>
      </c>
      <c r="I249" s="39" t="e">
        <f t="shared" si="30"/>
        <v>#VALUE!</v>
      </c>
      <c r="J249" s="39" t="e">
        <f t="shared" si="31"/>
        <v>#VALUE!</v>
      </c>
      <c r="K249" s="38" t="s">
        <v>59</v>
      </c>
      <c r="L249" s="41"/>
      <c r="M249" s="38" t="s">
        <v>59</v>
      </c>
    </row>
    <row r="250" spans="1:13" x14ac:dyDescent="0.3">
      <c r="A250" s="66" t="s">
        <v>410</v>
      </c>
      <c r="B250" s="65" t="s">
        <v>59</v>
      </c>
      <c r="C250" s="94" t="s">
        <v>59</v>
      </c>
      <c r="E250" s="84">
        <v>1.1000000000000001E-2</v>
      </c>
      <c r="F250" s="69">
        <f t="shared" si="29"/>
        <v>1.7260272560309264E-2</v>
      </c>
      <c r="H250" s="38" t="s">
        <v>59</v>
      </c>
      <c r="I250" s="39" t="e">
        <f t="shared" si="30"/>
        <v>#VALUE!</v>
      </c>
      <c r="J250" s="39" t="e">
        <f t="shared" si="31"/>
        <v>#VALUE!</v>
      </c>
      <c r="K250" s="38" t="s">
        <v>59</v>
      </c>
      <c r="L250" s="41"/>
      <c r="M250" s="38" t="s">
        <v>59</v>
      </c>
    </row>
    <row r="251" spans="1:13" x14ac:dyDescent="0.3">
      <c r="A251" s="66" t="s">
        <v>407</v>
      </c>
      <c r="B251" s="65" t="s">
        <v>59</v>
      </c>
      <c r="C251" s="94" t="s">
        <v>59</v>
      </c>
      <c r="E251" s="84">
        <v>8.8999999999999999E-3</v>
      </c>
      <c r="F251" s="69">
        <f t="shared" si="29"/>
        <v>1.5541999923091403E-2</v>
      </c>
      <c r="H251" s="38" t="s">
        <v>59</v>
      </c>
      <c r="I251" s="39" t="e">
        <f t="shared" si="30"/>
        <v>#VALUE!</v>
      </c>
      <c r="J251" s="39" t="e">
        <f t="shared" si="31"/>
        <v>#VALUE!</v>
      </c>
      <c r="K251" s="38" t="s">
        <v>59</v>
      </c>
      <c r="L251" s="41"/>
      <c r="M251" s="38" t="s">
        <v>59</v>
      </c>
    </row>
    <row r="252" spans="1:13" x14ac:dyDescent="0.3">
      <c r="A252" s="66" t="s">
        <v>405</v>
      </c>
      <c r="B252" s="65" t="s">
        <v>59</v>
      </c>
      <c r="C252" s="94" t="s">
        <v>59</v>
      </c>
      <c r="E252" s="84">
        <v>2.3999999999999998E-3</v>
      </c>
      <c r="F252" s="69">
        <f t="shared" si="29"/>
        <v>8.097239819842594E-3</v>
      </c>
      <c r="H252" s="38" t="s">
        <v>59</v>
      </c>
      <c r="I252" s="39" t="e">
        <f t="shared" si="30"/>
        <v>#VALUE!</v>
      </c>
      <c r="J252" s="39" t="e">
        <f t="shared" si="31"/>
        <v>#VALUE!</v>
      </c>
      <c r="K252" s="38" t="s">
        <v>59</v>
      </c>
      <c r="L252" s="41"/>
      <c r="M252" s="38" t="s">
        <v>59</v>
      </c>
    </row>
    <row r="253" spans="1:13" x14ac:dyDescent="0.3">
      <c r="A253" s="66" t="s">
        <v>403</v>
      </c>
      <c r="B253" s="65" t="s">
        <v>59</v>
      </c>
      <c r="C253" s="94" t="s">
        <v>59</v>
      </c>
      <c r="E253" s="84">
        <v>1.7899999999999999E-2</v>
      </c>
      <c r="F253" s="69">
        <f t="shared" si="29"/>
        <v>2.1941056314032478E-2</v>
      </c>
      <c r="H253" s="38" t="s">
        <v>59</v>
      </c>
      <c r="I253" s="39" t="e">
        <f t="shared" si="30"/>
        <v>#VALUE!</v>
      </c>
      <c r="J253" s="39" t="e">
        <f t="shared" si="31"/>
        <v>#VALUE!</v>
      </c>
      <c r="K253" s="38" t="s">
        <v>59</v>
      </c>
      <c r="L253" s="41"/>
      <c r="M253" s="38" t="s">
        <v>59</v>
      </c>
    </row>
    <row r="254" spans="1:13" x14ac:dyDescent="0.3">
      <c r="A254" s="66" t="s">
        <v>406</v>
      </c>
      <c r="B254" s="65" t="s">
        <v>59</v>
      </c>
      <c r="C254" s="94" t="s">
        <v>59</v>
      </c>
      <c r="E254" s="84">
        <v>8.0000000000000002E-3</v>
      </c>
      <c r="F254" s="69">
        <f t="shared" si="29"/>
        <v>1.4741917982794096E-2</v>
      </c>
      <c r="H254" s="38" t="s">
        <v>59</v>
      </c>
      <c r="I254" s="39" t="e">
        <f t="shared" si="30"/>
        <v>#VALUE!</v>
      </c>
      <c r="J254" s="39" t="e">
        <f t="shared" si="31"/>
        <v>#VALUE!</v>
      </c>
      <c r="K254" s="38" t="s">
        <v>59</v>
      </c>
      <c r="L254" s="41"/>
      <c r="M254" s="38" t="s">
        <v>59</v>
      </c>
    </row>
    <row r="255" spans="1:13" x14ac:dyDescent="0.3">
      <c r="A255" s="66" t="s">
        <v>411</v>
      </c>
      <c r="B255" s="65" t="s">
        <v>59</v>
      </c>
      <c r="C255" s="94" t="s">
        <v>59</v>
      </c>
      <c r="E255" s="84">
        <v>1.4499999999999999E-2</v>
      </c>
      <c r="F255" s="69">
        <f t="shared" si="29"/>
        <v>1.9781784960052329E-2</v>
      </c>
      <c r="H255" s="38" t="s">
        <v>59</v>
      </c>
      <c r="I255" s="39" t="e">
        <f t="shared" si="30"/>
        <v>#VALUE!</v>
      </c>
      <c r="J255" s="39" t="e">
        <f t="shared" si="31"/>
        <v>#VALUE!</v>
      </c>
      <c r="K255" s="38" t="s">
        <v>59</v>
      </c>
      <c r="L255" s="41"/>
      <c r="M255" s="38" t="s">
        <v>59</v>
      </c>
    </row>
    <row r="256" spans="1:13" x14ac:dyDescent="0.3">
      <c r="A256" s="66" t="s">
        <v>412</v>
      </c>
      <c r="B256" s="65" t="s">
        <v>59</v>
      </c>
      <c r="C256" s="94" t="s">
        <v>59</v>
      </c>
      <c r="E256" s="84">
        <v>0</v>
      </c>
      <c r="F256" s="69">
        <f t="shared" si="29"/>
        <v>0</v>
      </c>
      <c r="H256" s="38" t="s">
        <v>59</v>
      </c>
      <c r="I256" s="39" t="e">
        <f t="shared" si="30"/>
        <v>#VALUE!</v>
      </c>
      <c r="J256" s="39" t="e">
        <f t="shared" si="31"/>
        <v>#VALUE!</v>
      </c>
      <c r="K256" s="38" t="s">
        <v>59</v>
      </c>
      <c r="L256" s="41"/>
      <c r="M256" s="38" t="s">
        <v>59</v>
      </c>
    </row>
    <row r="257" spans="1:13" x14ac:dyDescent="0.3">
      <c r="A257" s="66" t="s">
        <v>409</v>
      </c>
      <c r="B257" s="65" t="s">
        <v>59</v>
      </c>
      <c r="C257" s="94" t="s">
        <v>59</v>
      </c>
      <c r="E257" s="84">
        <v>1.1299999999999999E-2</v>
      </c>
      <c r="F257" s="69">
        <f t="shared" si="29"/>
        <v>1.7491403157311368E-2</v>
      </c>
      <c r="H257" s="38" t="s">
        <v>59</v>
      </c>
      <c r="I257" s="39" t="e">
        <f t="shared" si="30"/>
        <v>#VALUE!</v>
      </c>
      <c r="J257" s="39" t="e">
        <f t="shared" si="31"/>
        <v>#VALUE!</v>
      </c>
      <c r="K257" s="38" t="s">
        <v>59</v>
      </c>
      <c r="L257" s="41"/>
      <c r="M257" s="38" t="s">
        <v>59</v>
      </c>
    </row>
    <row r="258" spans="1:13" x14ac:dyDescent="0.3">
      <c r="A258" s="66" t="s">
        <v>408</v>
      </c>
      <c r="B258" s="65" t="s">
        <v>59</v>
      </c>
      <c r="C258" s="94" t="s">
        <v>59</v>
      </c>
      <c r="E258" s="84">
        <v>1.2199999999999999E-2</v>
      </c>
      <c r="F258" s="69">
        <f t="shared" si="29"/>
        <v>1.8166346240103669E-2</v>
      </c>
      <c r="H258" s="38" t="s">
        <v>59</v>
      </c>
      <c r="I258" s="39" t="e">
        <f t="shared" si="30"/>
        <v>#VALUE!</v>
      </c>
      <c r="J258" s="39" t="e">
        <f t="shared" si="31"/>
        <v>#VALUE!</v>
      </c>
      <c r="K258" s="38" t="s">
        <v>59</v>
      </c>
      <c r="L258" s="41"/>
      <c r="M258" s="38" t="s">
        <v>59</v>
      </c>
    </row>
    <row r="259" spans="1:13" x14ac:dyDescent="0.3">
      <c r="A259" s="66" t="s">
        <v>404</v>
      </c>
      <c r="B259" s="65" t="s">
        <v>59</v>
      </c>
      <c r="C259" s="94" t="s">
        <v>59</v>
      </c>
      <c r="E259" s="84">
        <v>0</v>
      </c>
      <c r="F259" s="69">
        <f t="shared" si="29"/>
        <v>0</v>
      </c>
      <c r="H259" s="38" t="s">
        <v>59</v>
      </c>
      <c r="I259" s="39" t="e">
        <f t="shared" si="30"/>
        <v>#VALUE!</v>
      </c>
      <c r="J259" s="39" t="e">
        <f t="shared" si="31"/>
        <v>#VALUE!</v>
      </c>
      <c r="K259" s="38" t="s">
        <v>59</v>
      </c>
      <c r="L259" s="41"/>
      <c r="M259" s="38" t="s">
        <v>59</v>
      </c>
    </row>
    <row r="260" spans="1:13" x14ac:dyDescent="0.3">
      <c r="A260" s="66" t="s">
        <v>153</v>
      </c>
      <c r="B260" s="65" t="s">
        <v>59</v>
      </c>
      <c r="C260" s="94" t="s">
        <v>59</v>
      </c>
      <c r="E260" s="84">
        <v>5.1799999999999999E-2</v>
      </c>
      <c r="F260" s="69">
        <f t="shared" si="29"/>
        <v>3.66748221487199E-2</v>
      </c>
      <c r="H260" s="38" t="s">
        <v>59</v>
      </c>
      <c r="I260" s="39" t="e">
        <f t="shared" si="30"/>
        <v>#VALUE!</v>
      </c>
      <c r="J260" s="39" t="e">
        <f t="shared" si="31"/>
        <v>#VALUE!</v>
      </c>
      <c r="K260" s="38" t="s">
        <v>59</v>
      </c>
      <c r="L260" s="41"/>
      <c r="M260" s="38" t="s">
        <v>59</v>
      </c>
    </row>
    <row r="261" spans="1:13" x14ac:dyDescent="0.3">
      <c r="A261" s="66" t="s">
        <v>78</v>
      </c>
      <c r="B261" s="65" t="s">
        <v>59</v>
      </c>
      <c r="C261" s="94" t="s">
        <v>59</v>
      </c>
      <c r="E261" s="84">
        <v>5.7999999999999996E-3</v>
      </c>
      <c r="F261" s="69">
        <f>SQRT((E261*(1-E261))/$E$242)*TINV(0.05,$E$242)</f>
        <v>1.2566202017527438E-2</v>
      </c>
      <c r="H261" s="38" t="s">
        <v>59</v>
      </c>
      <c r="I261" s="39" t="e">
        <f t="shared" si="30"/>
        <v>#VALUE!</v>
      </c>
      <c r="J261" s="39" t="e">
        <f t="shared" si="31"/>
        <v>#VALUE!</v>
      </c>
      <c r="K261" s="38" t="s">
        <v>59</v>
      </c>
      <c r="L261" s="41"/>
      <c r="M261" s="38" t="s">
        <v>59</v>
      </c>
    </row>
    <row r="262" spans="1:13" x14ac:dyDescent="0.3">
      <c r="A262" s="70" t="s">
        <v>59</v>
      </c>
      <c r="B262" s="103" t="s">
        <v>59</v>
      </c>
      <c r="C262" s="96" t="s">
        <v>59</v>
      </c>
      <c r="D262" s="73"/>
      <c r="E262" s="88">
        <v>0</v>
      </c>
      <c r="F262" s="74">
        <f>SQRT((E262*(1-E262))/$E$242)*TINV(0.05,$E$242)</f>
        <v>0</v>
      </c>
      <c r="G262" s="73"/>
      <c r="H262" s="104" t="s">
        <v>59</v>
      </c>
      <c r="I262" s="50" t="e">
        <f t="shared" si="30"/>
        <v>#VALUE!</v>
      </c>
      <c r="J262" s="50" t="e">
        <f t="shared" si="31"/>
        <v>#VALUE!</v>
      </c>
      <c r="K262" s="104" t="s">
        <v>59</v>
      </c>
      <c r="L262" s="51"/>
      <c r="M262" s="104" t="s">
        <v>59</v>
      </c>
    </row>
    <row r="263" spans="1:13" x14ac:dyDescent="0.3">
      <c r="B263" s="75"/>
    </row>
    <row r="264" spans="1:13" x14ac:dyDescent="0.3">
      <c r="A264" s="62" t="s">
        <v>395</v>
      </c>
      <c r="B264" s="75"/>
    </row>
    <row r="265" spans="1:13" x14ac:dyDescent="0.3">
      <c r="A265" s="62" t="s">
        <v>567</v>
      </c>
      <c r="B265" s="75"/>
    </row>
    <row r="266" spans="1:13" x14ac:dyDescent="0.3">
      <c r="B266" s="75"/>
    </row>
    <row r="267" spans="1:13" ht="36" x14ac:dyDescent="0.3">
      <c r="A267" s="20"/>
      <c r="B267" s="21"/>
      <c r="C267" s="22"/>
      <c r="D267" s="22"/>
      <c r="E267" s="23"/>
      <c r="F267" s="27"/>
      <c r="G267" s="24"/>
      <c r="H267" s="25" t="s">
        <v>6</v>
      </c>
      <c r="I267" s="26" t="s">
        <v>19</v>
      </c>
      <c r="J267" s="26" t="s">
        <v>20</v>
      </c>
      <c r="K267" s="25" t="s">
        <v>7</v>
      </c>
      <c r="L267" s="25"/>
      <c r="M267" s="5" t="s">
        <v>8</v>
      </c>
    </row>
    <row r="268" spans="1:13" ht="43.5" customHeight="1" x14ac:dyDescent="0.3">
      <c r="A268" s="30"/>
      <c r="B268" s="31" t="s">
        <v>62</v>
      </c>
      <c r="C268" s="32" t="s">
        <v>9</v>
      </c>
      <c r="D268" s="32"/>
      <c r="E268" s="31" t="s">
        <v>63</v>
      </c>
      <c r="F268" s="35" t="s">
        <v>9</v>
      </c>
      <c r="G268" s="33"/>
      <c r="H268" s="33" t="s">
        <v>10</v>
      </c>
      <c r="I268" s="34"/>
      <c r="J268" s="34"/>
      <c r="K268" s="33" t="s">
        <v>10</v>
      </c>
      <c r="L268" s="33"/>
      <c r="M268" s="33" t="s">
        <v>10</v>
      </c>
    </row>
    <row r="269" spans="1:13" x14ac:dyDescent="0.3">
      <c r="A269" s="63" t="s">
        <v>11</v>
      </c>
      <c r="B269" s="65" t="s">
        <v>59</v>
      </c>
      <c r="C269" s="59"/>
      <c r="E269" s="65">
        <v>301</v>
      </c>
    </row>
    <row r="270" spans="1:13" x14ac:dyDescent="0.3">
      <c r="A270" s="63" t="s">
        <v>12</v>
      </c>
      <c r="B270" s="121" t="s">
        <v>59</v>
      </c>
      <c r="C270" s="59"/>
      <c r="E270" s="65">
        <v>244.7</v>
      </c>
    </row>
    <row r="272" spans="1:13" x14ac:dyDescent="0.3">
      <c r="A272" s="66" t="s">
        <v>397</v>
      </c>
      <c r="B272" s="65" t="s">
        <v>59</v>
      </c>
      <c r="C272" s="94" t="s">
        <v>59</v>
      </c>
      <c r="E272" s="84">
        <v>0.43659999999999999</v>
      </c>
      <c r="F272" s="69">
        <f>SQRT((E272*(1-E272))/$E$270)*TINV(0.05,$E$270)</f>
        <v>6.2451213559701631E-2</v>
      </c>
      <c r="H272" s="38" t="s">
        <v>59</v>
      </c>
      <c r="I272" s="39" t="e">
        <f>(((H272)^2)^0.5)</f>
        <v>#VALUE!</v>
      </c>
      <c r="J272" s="39" t="e">
        <f>(((((1-B272)*B272)/B$12)+(((1-E272)*E272)/E$12))^0.5)*(TINV(0.05,B$12+E$12-1))</f>
        <v>#VALUE!</v>
      </c>
      <c r="K272" s="38" t="s">
        <v>59</v>
      </c>
      <c r="L272" s="41"/>
      <c r="M272" s="38" t="s">
        <v>59</v>
      </c>
    </row>
    <row r="273" spans="1:13" x14ac:dyDescent="0.3">
      <c r="A273" s="66" t="s">
        <v>398</v>
      </c>
      <c r="B273" s="65" t="s">
        <v>59</v>
      </c>
      <c r="C273" s="94" t="s">
        <v>59</v>
      </c>
      <c r="E273" s="84">
        <v>0.12820000000000001</v>
      </c>
      <c r="F273" s="69">
        <f t="shared" ref="F273:F288" si="32">SQRT((E273*(1-E273))/$E$270)*TINV(0.05,$E$270)</f>
        <v>4.2096214140894629E-2</v>
      </c>
      <c r="H273" s="38" t="s">
        <v>59</v>
      </c>
      <c r="I273" s="39" t="e">
        <f t="shared" ref="I273:I290" si="33">(((H273)^2)^0.5)</f>
        <v>#VALUE!</v>
      </c>
      <c r="J273" s="39" t="e">
        <f t="shared" ref="J273:J290" si="34">(((((1-B273)*B273)/B$12)+(((1-E273)*E273)/E$12))^0.5)*(TINV(0.05,B$12+E$12-1))</f>
        <v>#VALUE!</v>
      </c>
      <c r="K273" s="38" t="s">
        <v>59</v>
      </c>
      <c r="L273" s="41"/>
      <c r="M273" s="38" t="s">
        <v>59</v>
      </c>
    </row>
    <row r="274" spans="1:13" x14ac:dyDescent="0.3">
      <c r="A274" s="66" t="s">
        <v>399</v>
      </c>
      <c r="B274" s="65" t="s">
        <v>59</v>
      </c>
      <c r="C274" s="94" t="s">
        <v>59</v>
      </c>
      <c r="E274" s="84">
        <v>8.2299999999999998E-2</v>
      </c>
      <c r="F274" s="69">
        <f t="shared" si="32"/>
        <v>3.4605161348441993E-2</v>
      </c>
      <c r="H274" s="38" t="s">
        <v>59</v>
      </c>
      <c r="I274" s="39" t="e">
        <f t="shared" si="33"/>
        <v>#VALUE!</v>
      </c>
      <c r="J274" s="39" t="e">
        <f t="shared" si="34"/>
        <v>#VALUE!</v>
      </c>
      <c r="K274" s="38" t="s">
        <v>59</v>
      </c>
      <c r="L274" s="41"/>
      <c r="M274" s="38" t="s">
        <v>59</v>
      </c>
    </row>
    <row r="275" spans="1:13" x14ac:dyDescent="0.3">
      <c r="A275" s="66" t="s">
        <v>402</v>
      </c>
      <c r="B275" s="65" t="s">
        <v>59</v>
      </c>
      <c r="C275" s="94" t="s">
        <v>59</v>
      </c>
      <c r="E275" s="84">
        <v>8.4499999999999992E-2</v>
      </c>
      <c r="F275" s="69">
        <f t="shared" si="32"/>
        <v>3.5022579019803067E-2</v>
      </c>
      <c r="H275" s="38" t="s">
        <v>59</v>
      </c>
      <c r="I275" s="39" t="e">
        <f t="shared" si="33"/>
        <v>#VALUE!</v>
      </c>
      <c r="J275" s="39" t="e">
        <f t="shared" si="34"/>
        <v>#VALUE!</v>
      </c>
      <c r="K275" s="38" t="s">
        <v>59</v>
      </c>
      <c r="L275" s="41"/>
      <c r="M275" s="38" t="s">
        <v>59</v>
      </c>
    </row>
    <row r="276" spans="1:13" x14ac:dyDescent="0.3">
      <c r="A276" s="66" t="s">
        <v>400</v>
      </c>
      <c r="B276" s="65" t="s">
        <v>59</v>
      </c>
      <c r="C276" s="94" t="s">
        <v>59</v>
      </c>
      <c r="E276" s="84">
        <v>7.2599999999999998E-2</v>
      </c>
      <c r="F276" s="69">
        <f t="shared" si="32"/>
        <v>3.2673258680919741E-2</v>
      </c>
      <c r="H276" s="38" t="s">
        <v>59</v>
      </c>
      <c r="I276" s="39" t="e">
        <f t="shared" si="33"/>
        <v>#VALUE!</v>
      </c>
      <c r="J276" s="39" t="e">
        <f t="shared" si="34"/>
        <v>#VALUE!</v>
      </c>
      <c r="K276" s="38" t="s">
        <v>59</v>
      </c>
      <c r="L276" s="41"/>
      <c r="M276" s="38" t="s">
        <v>59</v>
      </c>
    </row>
    <row r="277" spans="1:13" x14ac:dyDescent="0.3">
      <c r="A277" s="66" t="s">
        <v>401</v>
      </c>
      <c r="B277" s="65" t="s">
        <v>59</v>
      </c>
      <c r="C277" s="94" t="s">
        <v>59</v>
      </c>
      <c r="E277" s="84">
        <v>8.3000000000000004E-2</v>
      </c>
      <c r="F277" s="69">
        <f t="shared" si="32"/>
        <v>3.4738759745725094E-2</v>
      </c>
      <c r="H277" s="38" t="s">
        <v>59</v>
      </c>
      <c r="I277" s="39" t="e">
        <f t="shared" si="33"/>
        <v>#VALUE!</v>
      </c>
      <c r="J277" s="39" t="e">
        <f t="shared" si="34"/>
        <v>#VALUE!</v>
      </c>
      <c r="K277" s="38" t="s">
        <v>59</v>
      </c>
      <c r="L277" s="41"/>
      <c r="M277" s="38" t="s">
        <v>59</v>
      </c>
    </row>
    <row r="278" spans="1:13" x14ac:dyDescent="0.3">
      <c r="A278" s="66" t="s">
        <v>410</v>
      </c>
      <c r="B278" s="65" t="s">
        <v>59</v>
      </c>
      <c r="C278" s="94" t="s">
        <v>59</v>
      </c>
      <c r="E278" s="84">
        <v>1.47E-2</v>
      </c>
      <c r="F278" s="69">
        <f t="shared" si="32"/>
        <v>1.5154217069759003E-2</v>
      </c>
      <c r="H278" s="38" t="s">
        <v>59</v>
      </c>
      <c r="I278" s="39" t="e">
        <f t="shared" si="33"/>
        <v>#VALUE!</v>
      </c>
      <c r="J278" s="39" t="e">
        <f t="shared" si="34"/>
        <v>#VALUE!</v>
      </c>
      <c r="K278" s="38" t="s">
        <v>59</v>
      </c>
      <c r="L278" s="41"/>
      <c r="M278" s="38" t="s">
        <v>59</v>
      </c>
    </row>
    <row r="279" spans="1:13" x14ac:dyDescent="0.3">
      <c r="A279" s="66" t="s">
        <v>407</v>
      </c>
      <c r="B279" s="65" t="s">
        <v>59</v>
      </c>
      <c r="C279" s="94" t="s">
        <v>59</v>
      </c>
      <c r="E279" s="84">
        <v>2.86E-2</v>
      </c>
      <c r="F279" s="69">
        <f t="shared" si="32"/>
        <v>2.0988077595911009E-2</v>
      </c>
      <c r="H279" s="38" t="s">
        <v>59</v>
      </c>
      <c r="I279" s="39" t="e">
        <f t="shared" si="33"/>
        <v>#VALUE!</v>
      </c>
      <c r="J279" s="39" t="e">
        <f t="shared" si="34"/>
        <v>#VALUE!</v>
      </c>
      <c r="K279" s="38" t="s">
        <v>59</v>
      </c>
      <c r="L279" s="41"/>
      <c r="M279" s="38" t="s">
        <v>59</v>
      </c>
    </row>
    <row r="280" spans="1:13" x14ac:dyDescent="0.3">
      <c r="A280" s="66" t="s">
        <v>405</v>
      </c>
      <c r="B280" s="65" t="s">
        <v>59</v>
      </c>
      <c r="C280" s="94" t="s">
        <v>59</v>
      </c>
      <c r="E280" s="84">
        <v>9.8999999999999991E-3</v>
      </c>
      <c r="F280" s="69">
        <f t="shared" si="32"/>
        <v>1.2466591318199933E-2</v>
      </c>
      <c r="H280" s="38" t="s">
        <v>59</v>
      </c>
      <c r="I280" s="39" t="e">
        <f t="shared" si="33"/>
        <v>#VALUE!</v>
      </c>
      <c r="J280" s="39" t="e">
        <f t="shared" si="34"/>
        <v>#VALUE!</v>
      </c>
      <c r="K280" s="38" t="s">
        <v>59</v>
      </c>
      <c r="L280" s="41"/>
      <c r="M280" s="38" t="s">
        <v>59</v>
      </c>
    </row>
    <row r="281" spans="1:13" x14ac:dyDescent="0.3">
      <c r="A281" s="66" t="s">
        <v>403</v>
      </c>
      <c r="B281" s="65" t="s">
        <v>59</v>
      </c>
      <c r="C281" s="94" t="s">
        <v>59</v>
      </c>
      <c r="E281" s="84">
        <v>1.7399999999999999E-2</v>
      </c>
      <c r="F281" s="69">
        <f t="shared" si="32"/>
        <v>1.6464691551763541E-2</v>
      </c>
      <c r="H281" s="38" t="s">
        <v>59</v>
      </c>
      <c r="I281" s="39" t="e">
        <f t="shared" si="33"/>
        <v>#VALUE!</v>
      </c>
      <c r="J281" s="39" t="e">
        <f t="shared" si="34"/>
        <v>#VALUE!</v>
      </c>
      <c r="K281" s="38" t="s">
        <v>59</v>
      </c>
      <c r="L281" s="41"/>
      <c r="M281" s="38" t="s">
        <v>59</v>
      </c>
    </row>
    <row r="282" spans="1:13" x14ac:dyDescent="0.3">
      <c r="A282" s="66" t="s">
        <v>406</v>
      </c>
      <c r="B282" s="65" t="s">
        <v>59</v>
      </c>
      <c r="C282" s="94" t="s">
        <v>59</v>
      </c>
      <c r="E282" s="84">
        <v>2.2000000000000002E-2</v>
      </c>
      <c r="F282" s="69">
        <f t="shared" si="32"/>
        <v>1.847018999430124E-2</v>
      </c>
      <c r="H282" s="38" t="s">
        <v>59</v>
      </c>
      <c r="I282" s="39" t="e">
        <f t="shared" si="33"/>
        <v>#VALUE!</v>
      </c>
      <c r="J282" s="39" t="e">
        <f t="shared" si="34"/>
        <v>#VALUE!</v>
      </c>
      <c r="K282" s="38" t="s">
        <v>59</v>
      </c>
      <c r="L282" s="41"/>
      <c r="M282" s="38" t="s">
        <v>59</v>
      </c>
    </row>
    <row r="283" spans="1:13" x14ac:dyDescent="0.3">
      <c r="A283" s="66" t="s">
        <v>411</v>
      </c>
      <c r="B283" s="65" t="s">
        <v>59</v>
      </c>
      <c r="C283" s="94" t="s">
        <v>59</v>
      </c>
      <c r="E283" s="84">
        <v>1.38E-2</v>
      </c>
      <c r="F283" s="69">
        <f t="shared" si="32"/>
        <v>1.468969021901498E-2</v>
      </c>
      <c r="H283" s="38" t="s">
        <v>59</v>
      </c>
      <c r="I283" s="39" t="e">
        <f t="shared" si="33"/>
        <v>#VALUE!</v>
      </c>
      <c r="J283" s="39" t="e">
        <f t="shared" si="34"/>
        <v>#VALUE!</v>
      </c>
      <c r="K283" s="38" t="s">
        <v>59</v>
      </c>
      <c r="L283" s="41"/>
      <c r="M283" s="38" t="s">
        <v>59</v>
      </c>
    </row>
    <row r="284" spans="1:13" x14ac:dyDescent="0.3">
      <c r="A284" s="66" t="s">
        <v>412</v>
      </c>
      <c r="B284" s="65" t="s">
        <v>59</v>
      </c>
      <c r="C284" s="94" t="s">
        <v>59</v>
      </c>
      <c r="E284" s="84">
        <v>6.5000000000000006E-3</v>
      </c>
      <c r="F284" s="69">
        <f t="shared" si="32"/>
        <v>1.0118851189097467E-2</v>
      </c>
      <c r="H284" s="38" t="s">
        <v>59</v>
      </c>
      <c r="I284" s="39" t="e">
        <f t="shared" si="33"/>
        <v>#VALUE!</v>
      </c>
      <c r="J284" s="39" t="e">
        <f t="shared" si="34"/>
        <v>#VALUE!</v>
      </c>
      <c r="K284" s="38" t="s">
        <v>59</v>
      </c>
      <c r="L284" s="41"/>
      <c r="M284" s="38" t="s">
        <v>59</v>
      </c>
    </row>
    <row r="285" spans="1:13" x14ac:dyDescent="0.3">
      <c r="A285" s="66" t="s">
        <v>409</v>
      </c>
      <c r="B285" s="65" t="s">
        <v>59</v>
      </c>
      <c r="C285" s="94" t="s">
        <v>59</v>
      </c>
      <c r="E285" s="84">
        <v>9.1000000000000004E-3</v>
      </c>
      <c r="F285" s="69">
        <f t="shared" si="32"/>
        <v>1.1957109472352297E-2</v>
      </c>
      <c r="H285" s="38" t="s">
        <v>59</v>
      </c>
      <c r="I285" s="39" t="e">
        <f t="shared" si="33"/>
        <v>#VALUE!</v>
      </c>
      <c r="J285" s="39" t="e">
        <f t="shared" si="34"/>
        <v>#VALUE!</v>
      </c>
      <c r="K285" s="38" t="s">
        <v>59</v>
      </c>
      <c r="L285" s="41"/>
      <c r="M285" s="38" t="s">
        <v>59</v>
      </c>
    </row>
    <row r="286" spans="1:13" x14ac:dyDescent="0.3">
      <c r="A286" s="66" t="s">
        <v>408</v>
      </c>
      <c r="B286" s="65" t="s">
        <v>59</v>
      </c>
      <c r="C286" s="94" t="s">
        <v>59</v>
      </c>
      <c r="E286" s="84">
        <v>1.1399999999999999E-2</v>
      </c>
      <c r="F286" s="69">
        <f t="shared" si="32"/>
        <v>1.336759637201328E-2</v>
      </c>
      <c r="H286" s="38" t="s">
        <v>59</v>
      </c>
      <c r="I286" s="39" t="e">
        <f t="shared" si="33"/>
        <v>#VALUE!</v>
      </c>
      <c r="J286" s="39" t="e">
        <f t="shared" si="34"/>
        <v>#VALUE!</v>
      </c>
      <c r="K286" s="38" t="s">
        <v>59</v>
      </c>
      <c r="L286" s="41"/>
      <c r="M286" s="38" t="s">
        <v>59</v>
      </c>
    </row>
    <row r="287" spans="1:13" x14ac:dyDescent="0.3">
      <c r="A287" s="66" t="s">
        <v>404</v>
      </c>
      <c r="B287" s="65" t="s">
        <v>59</v>
      </c>
      <c r="C287" s="94" t="s">
        <v>59</v>
      </c>
      <c r="E287" s="84">
        <v>1.83E-2</v>
      </c>
      <c r="F287" s="69">
        <f t="shared" si="32"/>
        <v>1.6877399687931449E-2</v>
      </c>
      <c r="H287" s="38" t="s">
        <v>59</v>
      </c>
      <c r="I287" s="39" t="e">
        <f t="shared" si="33"/>
        <v>#VALUE!</v>
      </c>
      <c r="J287" s="39" t="e">
        <f t="shared" si="34"/>
        <v>#VALUE!</v>
      </c>
      <c r="K287" s="38" t="s">
        <v>59</v>
      </c>
      <c r="L287" s="41"/>
      <c r="M287" s="38" t="s">
        <v>59</v>
      </c>
    </row>
    <row r="288" spans="1:13" x14ac:dyDescent="0.3">
      <c r="A288" s="66" t="s">
        <v>153</v>
      </c>
      <c r="B288" s="65" t="s">
        <v>59</v>
      </c>
      <c r="C288" s="94" t="s">
        <v>59</v>
      </c>
      <c r="E288" s="84">
        <v>8.09E-2</v>
      </c>
      <c r="F288" s="69">
        <f t="shared" si="32"/>
        <v>3.4335726338738264E-2</v>
      </c>
      <c r="H288" s="38" t="s">
        <v>59</v>
      </c>
      <c r="I288" s="39" t="e">
        <f t="shared" si="33"/>
        <v>#VALUE!</v>
      </c>
      <c r="J288" s="39" t="e">
        <f t="shared" si="34"/>
        <v>#VALUE!</v>
      </c>
      <c r="K288" s="38" t="s">
        <v>59</v>
      </c>
      <c r="L288" s="41"/>
      <c r="M288" s="38" t="s">
        <v>59</v>
      </c>
    </row>
    <row r="289" spans="1:13" x14ac:dyDescent="0.3">
      <c r="A289" s="66" t="s">
        <v>78</v>
      </c>
      <c r="B289" s="65" t="s">
        <v>59</v>
      </c>
      <c r="C289" s="94" t="s">
        <v>59</v>
      </c>
      <c r="E289" s="84">
        <v>2.0199999999999999E-2</v>
      </c>
      <c r="F289" s="69">
        <f>SQRT((E289*(1-E289))/$E$270)*TINV(0.05,$E$270)</f>
        <v>1.7714748760447412E-2</v>
      </c>
      <c r="H289" s="38" t="s">
        <v>59</v>
      </c>
      <c r="I289" s="39" t="e">
        <f t="shared" si="33"/>
        <v>#VALUE!</v>
      </c>
      <c r="J289" s="39" t="e">
        <f t="shared" si="34"/>
        <v>#VALUE!</v>
      </c>
      <c r="K289" s="38" t="s">
        <v>59</v>
      </c>
      <c r="L289" s="41"/>
      <c r="M289" s="38" t="s">
        <v>59</v>
      </c>
    </row>
    <row r="290" spans="1:13" x14ac:dyDescent="0.3">
      <c r="A290" s="70" t="s">
        <v>59</v>
      </c>
      <c r="B290" s="103" t="s">
        <v>59</v>
      </c>
      <c r="C290" s="96" t="s">
        <v>59</v>
      </c>
      <c r="D290" s="73"/>
      <c r="E290" s="88">
        <v>0</v>
      </c>
      <c r="F290" s="74">
        <f>SQRT((E290*(1-E290))/$E$270)*TINV(0.05,$E$270)</f>
        <v>0</v>
      </c>
      <c r="G290" s="73"/>
      <c r="H290" s="104" t="s">
        <v>59</v>
      </c>
      <c r="I290" s="50" t="e">
        <f t="shared" si="33"/>
        <v>#VALUE!</v>
      </c>
      <c r="J290" s="50" t="e">
        <f t="shared" si="34"/>
        <v>#VALUE!</v>
      </c>
      <c r="K290" s="104" t="s">
        <v>59</v>
      </c>
      <c r="L290" s="51"/>
      <c r="M290" s="104" t="s">
        <v>59</v>
      </c>
    </row>
    <row r="292" spans="1:13" x14ac:dyDescent="0.3">
      <c r="A292" s="77" t="s">
        <v>29</v>
      </c>
      <c r="B292" s="78"/>
      <c r="C292" s="98"/>
      <c r="D292" s="80"/>
      <c r="E292" s="81"/>
      <c r="F292" s="105"/>
      <c r="G292" s="83"/>
      <c r="H292" s="83"/>
      <c r="I292" s="83"/>
      <c r="J292" s="83"/>
      <c r="K292" s="83"/>
      <c r="L292" s="83"/>
      <c r="M292" s="83"/>
    </row>
    <row r="293" spans="1:13" x14ac:dyDescent="0.3">
      <c r="B293" s="75"/>
    </row>
    <row r="294" spans="1:13" x14ac:dyDescent="0.3">
      <c r="A294" s="62" t="s">
        <v>395</v>
      </c>
      <c r="B294" s="75"/>
    </row>
    <row r="295" spans="1:13" x14ac:dyDescent="0.3">
      <c r="A295" s="62" t="s">
        <v>568</v>
      </c>
      <c r="B295" s="75"/>
    </row>
    <row r="296" spans="1:13" x14ac:dyDescent="0.3">
      <c r="B296" s="75"/>
    </row>
    <row r="297" spans="1:13" ht="36" x14ac:dyDescent="0.3">
      <c r="A297" s="20"/>
      <c r="B297" s="21"/>
      <c r="C297" s="22"/>
      <c r="D297" s="22"/>
      <c r="E297" s="23"/>
      <c r="F297" s="27"/>
      <c r="G297" s="24"/>
      <c r="H297" s="25" t="s">
        <v>6</v>
      </c>
      <c r="I297" s="26" t="s">
        <v>19</v>
      </c>
      <c r="J297" s="26" t="s">
        <v>20</v>
      </c>
      <c r="K297" s="25" t="s">
        <v>7</v>
      </c>
      <c r="L297" s="25"/>
      <c r="M297" s="5" t="s">
        <v>8</v>
      </c>
    </row>
    <row r="298" spans="1:13" ht="43.5" customHeight="1" x14ac:dyDescent="0.3">
      <c r="A298" s="30"/>
      <c r="B298" s="31" t="s">
        <v>62</v>
      </c>
      <c r="C298" s="32" t="s">
        <v>9</v>
      </c>
      <c r="D298" s="32"/>
      <c r="E298" s="31" t="s">
        <v>63</v>
      </c>
      <c r="F298" s="35" t="s">
        <v>9</v>
      </c>
      <c r="G298" s="33"/>
      <c r="H298" s="33" t="s">
        <v>10</v>
      </c>
      <c r="I298" s="34"/>
      <c r="J298" s="34"/>
      <c r="K298" s="33" t="s">
        <v>10</v>
      </c>
      <c r="L298" s="33"/>
      <c r="M298" s="33" t="s">
        <v>10</v>
      </c>
    </row>
    <row r="299" spans="1:13" x14ac:dyDescent="0.3">
      <c r="A299" s="63" t="s">
        <v>11</v>
      </c>
      <c r="B299" s="65" t="s">
        <v>59</v>
      </c>
      <c r="C299" s="59"/>
      <c r="E299" s="65">
        <v>108</v>
      </c>
    </row>
    <row r="300" spans="1:13" x14ac:dyDescent="0.3">
      <c r="A300" s="63" t="s">
        <v>12</v>
      </c>
      <c r="B300" s="121" t="s">
        <v>59</v>
      </c>
      <c r="C300" s="59"/>
      <c r="E300" s="65">
        <v>88.8</v>
      </c>
    </row>
    <row r="302" spans="1:13" x14ac:dyDescent="0.3">
      <c r="A302" s="66" t="s">
        <v>397</v>
      </c>
      <c r="B302" s="65" t="s">
        <v>59</v>
      </c>
      <c r="C302" s="94" t="s">
        <v>59</v>
      </c>
      <c r="E302" s="84">
        <v>0.38539999999999996</v>
      </c>
      <c r="F302" s="69">
        <f>SQRT((E302*(1-E302))/$E$300)*TINV(0.05,$E$300)</f>
        <v>0.10263768971268579</v>
      </c>
      <c r="H302" s="38" t="s">
        <v>59</v>
      </c>
      <c r="I302" s="39" t="e">
        <f>(((H302)^2)^0.5)</f>
        <v>#VALUE!</v>
      </c>
      <c r="J302" s="39" t="e">
        <f>(((((1-B302)*B302)/B$12)+(((1-E302)*E302)/E$12))^0.5)*(TINV(0.05,B$12+E$12-1))</f>
        <v>#VALUE!</v>
      </c>
      <c r="K302" s="38" t="s">
        <v>59</v>
      </c>
      <c r="L302" s="41"/>
      <c r="M302" s="38" t="s">
        <v>59</v>
      </c>
    </row>
    <row r="303" spans="1:13" x14ac:dyDescent="0.3">
      <c r="A303" s="66" t="s">
        <v>398</v>
      </c>
      <c r="B303" s="65" t="s">
        <v>59</v>
      </c>
      <c r="C303" s="94" t="s">
        <v>59</v>
      </c>
      <c r="E303" s="84">
        <v>0.14480000000000001</v>
      </c>
      <c r="F303" s="69">
        <f t="shared" ref="F303:F318" si="35">SQRT((E303*(1-E303))/$E$300)*TINV(0.05,$E$300)</f>
        <v>7.4211782279930083E-2</v>
      </c>
      <c r="H303" s="38" t="s">
        <v>59</v>
      </c>
      <c r="I303" s="39" t="e">
        <f t="shared" ref="I303:I320" si="36">(((H303)^2)^0.5)</f>
        <v>#VALUE!</v>
      </c>
      <c r="J303" s="39" t="e">
        <f t="shared" ref="J303:J320" si="37">(((((1-B303)*B303)/B$12)+(((1-E303)*E303)/E$12))^0.5)*(TINV(0.05,B$12+E$12-1))</f>
        <v>#VALUE!</v>
      </c>
      <c r="K303" s="38" t="s">
        <v>59</v>
      </c>
      <c r="L303" s="41"/>
      <c r="M303" s="38" t="s">
        <v>59</v>
      </c>
    </row>
    <row r="304" spans="1:13" x14ac:dyDescent="0.3">
      <c r="A304" s="66" t="s">
        <v>399</v>
      </c>
      <c r="B304" s="65" t="s">
        <v>59</v>
      </c>
      <c r="C304" s="94" t="s">
        <v>59</v>
      </c>
      <c r="E304" s="84">
        <v>0.11900000000000001</v>
      </c>
      <c r="F304" s="69">
        <f t="shared" si="35"/>
        <v>6.8283562272021814E-2</v>
      </c>
      <c r="H304" s="38" t="s">
        <v>59</v>
      </c>
      <c r="I304" s="39" t="e">
        <f t="shared" si="36"/>
        <v>#VALUE!</v>
      </c>
      <c r="J304" s="39" t="e">
        <f t="shared" si="37"/>
        <v>#VALUE!</v>
      </c>
      <c r="K304" s="38" t="s">
        <v>59</v>
      </c>
      <c r="L304" s="41"/>
      <c r="M304" s="38" t="s">
        <v>59</v>
      </c>
    </row>
    <row r="305" spans="1:13" x14ac:dyDescent="0.3">
      <c r="A305" s="66" t="s">
        <v>402</v>
      </c>
      <c r="B305" s="65" t="s">
        <v>59</v>
      </c>
      <c r="C305" s="94" t="s">
        <v>59</v>
      </c>
      <c r="E305" s="84">
        <v>6.6299999999999998E-2</v>
      </c>
      <c r="F305" s="69">
        <f t="shared" si="35"/>
        <v>5.247049706184282E-2</v>
      </c>
      <c r="H305" s="38" t="s">
        <v>59</v>
      </c>
      <c r="I305" s="39" t="e">
        <f t="shared" si="36"/>
        <v>#VALUE!</v>
      </c>
      <c r="J305" s="39" t="e">
        <f t="shared" si="37"/>
        <v>#VALUE!</v>
      </c>
      <c r="K305" s="38" t="s">
        <v>59</v>
      </c>
      <c r="L305" s="41"/>
      <c r="M305" s="38" t="s">
        <v>59</v>
      </c>
    </row>
    <row r="306" spans="1:13" x14ac:dyDescent="0.3">
      <c r="A306" s="66" t="s">
        <v>400</v>
      </c>
      <c r="B306" s="65" t="s">
        <v>59</v>
      </c>
      <c r="C306" s="94" t="s">
        <v>59</v>
      </c>
      <c r="E306" s="84">
        <v>0.10210000000000001</v>
      </c>
      <c r="F306" s="69">
        <f t="shared" si="35"/>
        <v>6.3853041914613759E-2</v>
      </c>
      <c r="H306" s="38" t="s">
        <v>59</v>
      </c>
      <c r="I306" s="39" t="e">
        <f t="shared" si="36"/>
        <v>#VALUE!</v>
      </c>
      <c r="J306" s="39" t="e">
        <f t="shared" si="37"/>
        <v>#VALUE!</v>
      </c>
      <c r="K306" s="38" t="s">
        <v>59</v>
      </c>
      <c r="L306" s="41"/>
      <c r="M306" s="38" t="s">
        <v>59</v>
      </c>
    </row>
    <row r="307" spans="1:13" x14ac:dyDescent="0.3">
      <c r="A307" s="66" t="s">
        <v>401</v>
      </c>
      <c r="B307" s="65" t="s">
        <v>59</v>
      </c>
      <c r="C307" s="94" t="s">
        <v>59</v>
      </c>
      <c r="E307" s="84">
        <v>9.64E-2</v>
      </c>
      <c r="F307" s="69">
        <f t="shared" si="35"/>
        <v>6.2241688084088205E-2</v>
      </c>
      <c r="H307" s="38" t="s">
        <v>59</v>
      </c>
      <c r="I307" s="39" t="e">
        <f t="shared" si="36"/>
        <v>#VALUE!</v>
      </c>
      <c r="J307" s="39" t="e">
        <f t="shared" si="37"/>
        <v>#VALUE!</v>
      </c>
      <c r="K307" s="38" t="s">
        <v>59</v>
      </c>
      <c r="L307" s="41"/>
      <c r="M307" s="38" t="s">
        <v>59</v>
      </c>
    </row>
    <row r="308" spans="1:13" x14ac:dyDescent="0.3">
      <c r="A308" s="66" t="s">
        <v>410</v>
      </c>
      <c r="B308" s="65" t="s">
        <v>59</v>
      </c>
      <c r="C308" s="94" t="s">
        <v>59</v>
      </c>
      <c r="E308" s="84">
        <v>3.04E-2</v>
      </c>
      <c r="F308" s="69">
        <f t="shared" si="35"/>
        <v>3.6206607160908268E-2</v>
      </c>
      <c r="H308" s="38" t="s">
        <v>59</v>
      </c>
      <c r="I308" s="39" t="e">
        <f t="shared" si="36"/>
        <v>#VALUE!</v>
      </c>
      <c r="J308" s="39" t="e">
        <f t="shared" si="37"/>
        <v>#VALUE!</v>
      </c>
      <c r="K308" s="38" t="s">
        <v>59</v>
      </c>
      <c r="L308" s="41"/>
      <c r="M308" s="38" t="s">
        <v>59</v>
      </c>
    </row>
    <row r="309" spans="1:13" x14ac:dyDescent="0.3">
      <c r="A309" s="66" t="s">
        <v>407</v>
      </c>
      <c r="B309" s="65" t="s">
        <v>59</v>
      </c>
      <c r="C309" s="94" t="s">
        <v>59</v>
      </c>
      <c r="E309" s="84">
        <v>9.300000000000001E-3</v>
      </c>
      <c r="F309" s="69">
        <f t="shared" si="35"/>
        <v>2.0242646476510563E-2</v>
      </c>
      <c r="H309" s="38" t="s">
        <v>59</v>
      </c>
      <c r="I309" s="39" t="e">
        <f t="shared" si="36"/>
        <v>#VALUE!</v>
      </c>
      <c r="J309" s="39" t="e">
        <f t="shared" si="37"/>
        <v>#VALUE!</v>
      </c>
      <c r="K309" s="38" t="s">
        <v>59</v>
      </c>
      <c r="L309" s="41"/>
      <c r="M309" s="38" t="s">
        <v>59</v>
      </c>
    </row>
    <row r="310" spans="1:13" x14ac:dyDescent="0.3">
      <c r="A310" s="66" t="s">
        <v>405</v>
      </c>
      <c r="B310" s="65" t="s">
        <v>59</v>
      </c>
      <c r="C310" s="94" t="s">
        <v>59</v>
      </c>
      <c r="E310" s="84">
        <v>1.11E-2</v>
      </c>
      <c r="F310" s="69">
        <f t="shared" si="35"/>
        <v>2.2094918939895843E-2</v>
      </c>
      <c r="H310" s="38" t="s">
        <v>59</v>
      </c>
      <c r="I310" s="39" t="e">
        <f t="shared" si="36"/>
        <v>#VALUE!</v>
      </c>
      <c r="J310" s="39" t="e">
        <f t="shared" si="37"/>
        <v>#VALUE!</v>
      </c>
      <c r="K310" s="38" t="s">
        <v>59</v>
      </c>
      <c r="L310" s="41"/>
      <c r="M310" s="38" t="s">
        <v>59</v>
      </c>
    </row>
    <row r="311" spans="1:13" x14ac:dyDescent="0.3">
      <c r="A311" s="66" t="s">
        <v>403</v>
      </c>
      <c r="B311" s="65" t="s">
        <v>59</v>
      </c>
      <c r="C311" s="94" t="s">
        <v>59</v>
      </c>
      <c r="E311" s="84">
        <v>1.0500000000000001E-2</v>
      </c>
      <c r="F311" s="69">
        <f t="shared" si="35"/>
        <v>2.149598169316887E-2</v>
      </c>
      <c r="H311" s="38" t="s">
        <v>59</v>
      </c>
      <c r="I311" s="39" t="e">
        <f t="shared" si="36"/>
        <v>#VALUE!</v>
      </c>
      <c r="J311" s="39" t="e">
        <f t="shared" si="37"/>
        <v>#VALUE!</v>
      </c>
      <c r="K311" s="38" t="s">
        <v>59</v>
      </c>
      <c r="L311" s="41"/>
      <c r="M311" s="38" t="s">
        <v>59</v>
      </c>
    </row>
    <row r="312" spans="1:13" x14ac:dyDescent="0.3">
      <c r="A312" s="66" t="s">
        <v>406</v>
      </c>
      <c r="B312" s="65" t="s">
        <v>59</v>
      </c>
      <c r="C312" s="94" t="s">
        <v>59</v>
      </c>
      <c r="E312" s="84">
        <v>1.5100000000000001E-2</v>
      </c>
      <c r="F312" s="69">
        <f t="shared" si="35"/>
        <v>2.57181234780939E-2</v>
      </c>
      <c r="H312" s="38" t="s">
        <v>59</v>
      </c>
      <c r="I312" s="39" t="e">
        <f t="shared" si="36"/>
        <v>#VALUE!</v>
      </c>
      <c r="J312" s="39" t="e">
        <f t="shared" si="37"/>
        <v>#VALUE!</v>
      </c>
      <c r="K312" s="38" t="s">
        <v>59</v>
      </c>
      <c r="L312" s="41"/>
      <c r="M312" s="38" t="s">
        <v>59</v>
      </c>
    </row>
    <row r="313" spans="1:13" x14ac:dyDescent="0.3">
      <c r="A313" s="66" t="s">
        <v>411</v>
      </c>
      <c r="B313" s="65" t="s">
        <v>59</v>
      </c>
      <c r="C313" s="94" t="s">
        <v>59</v>
      </c>
      <c r="E313" s="84">
        <v>0</v>
      </c>
      <c r="F313" s="69">
        <f t="shared" si="35"/>
        <v>0</v>
      </c>
      <c r="H313" s="38" t="s">
        <v>59</v>
      </c>
      <c r="I313" s="39" t="e">
        <f t="shared" si="36"/>
        <v>#VALUE!</v>
      </c>
      <c r="J313" s="39" t="e">
        <f t="shared" si="37"/>
        <v>#VALUE!</v>
      </c>
      <c r="K313" s="38" t="s">
        <v>59</v>
      </c>
      <c r="L313" s="41"/>
      <c r="M313" s="38" t="s">
        <v>59</v>
      </c>
    </row>
    <row r="314" spans="1:13" x14ac:dyDescent="0.3">
      <c r="A314" s="66" t="s">
        <v>412</v>
      </c>
      <c r="B314" s="65" t="s">
        <v>59</v>
      </c>
      <c r="C314" s="94" t="s">
        <v>59</v>
      </c>
      <c r="E314" s="84">
        <v>0</v>
      </c>
      <c r="F314" s="69">
        <f t="shared" si="35"/>
        <v>0</v>
      </c>
      <c r="H314" s="38" t="s">
        <v>59</v>
      </c>
      <c r="I314" s="39" t="e">
        <f t="shared" si="36"/>
        <v>#VALUE!</v>
      </c>
      <c r="J314" s="39" t="e">
        <f t="shared" si="37"/>
        <v>#VALUE!</v>
      </c>
      <c r="K314" s="38" t="s">
        <v>59</v>
      </c>
      <c r="L314" s="41"/>
      <c r="M314" s="38" t="s">
        <v>59</v>
      </c>
    </row>
    <row r="315" spans="1:13" x14ac:dyDescent="0.3">
      <c r="A315" s="66" t="s">
        <v>409</v>
      </c>
      <c r="B315" s="65" t="s">
        <v>59</v>
      </c>
      <c r="C315" s="94" t="s">
        <v>59</v>
      </c>
      <c r="E315" s="84">
        <v>0</v>
      </c>
      <c r="F315" s="69">
        <f t="shared" si="35"/>
        <v>0</v>
      </c>
      <c r="H315" s="38" t="s">
        <v>59</v>
      </c>
      <c r="I315" s="39" t="e">
        <f t="shared" si="36"/>
        <v>#VALUE!</v>
      </c>
      <c r="J315" s="39" t="e">
        <f t="shared" si="37"/>
        <v>#VALUE!</v>
      </c>
      <c r="K315" s="38" t="s">
        <v>59</v>
      </c>
      <c r="L315" s="41"/>
      <c r="M315" s="38" t="s">
        <v>59</v>
      </c>
    </row>
    <row r="316" spans="1:13" x14ac:dyDescent="0.3">
      <c r="A316" s="66" t="s">
        <v>408</v>
      </c>
      <c r="B316" s="65" t="s">
        <v>59</v>
      </c>
      <c r="C316" s="94" t="s">
        <v>59</v>
      </c>
      <c r="E316" s="84">
        <v>0</v>
      </c>
      <c r="F316" s="69">
        <f t="shared" si="35"/>
        <v>0</v>
      </c>
      <c r="H316" s="38" t="s">
        <v>59</v>
      </c>
      <c r="I316" s="39" t="e">
        <f t="shared" si="36"/>
        <v>#VALUE!</v>
      </c>
      <c r="J316" s="39" t="e">
        <f t="shared" si="37"/>
        <v>#VALUE!</v>
      </c>
      <c r="K316" s="38" t="s">
        <v>59</v>
      </c>
      <c r="L316" s="41"/>
      <c r="M316" s="38" t="s">
        <v>59</v>
      </c>
    </row>
    <row r="317" spans="1:13" x14ac:dyDescent="0.3">
      <c r="A317" s="66" t="s">
        <v>404</v>
      </c>
      <c r="B317" s="65" t="s">
        <v>59</v>
      </c>
      <c r="C317" s="94" t="s">
        <v>59</v>
      </c>
      <c r="E317" s="84">
        <v>0</v>
      </c>
      <c r="F317" s="69">
        <f t="shared" si="35"/>
        <v>0</v>
      </c>
      <c r="H317" s="38" t="s">
        <v>59</v>
      </c>
      <c r="I317" s="39" t="e">
        <f t="shared" si="36"/>
        <v>#VALUE!</v>
      </c>
      <c r="J317" s="39" t="e">
        <f t="shared" si="37"/>
        <v>#VALUE!</v>
      </c>
      <c r="K317" s="38" t="s">
        <v>59</v>
      </c>
      <c r="L317" s="41"/>
      <c r="M317" s="38" t="s">
        <v>59</v>
      </c>
    </row>
    <row r="318" spans="1:13" x14ac:dyDescent="0.3">
      <c r="A318" s="66" t="s">
        <v>153</v>
      </c>
      <c r="B318" s="65" t="s">
        <v>59</v>
      </c>
      <c r="C318" s="94" t="s">
        <v>59</v>
      </c>
      <c r="E318" s="84">
        <v>9.4499999999999987E-2</v>
      </c>
      <c r="F318" s="69">
        <f t="shared" si="35"/>
        <v>6.1690013649583438E-2</v>
      </c>
      <c r="H318" s="38" t="s">
        <v>59</v>
      </c>
      <c r="I318" s="39" t="e">
        <f t="shared" si="36"/>
        <v>#VALUE!</v>
      </c>
      <c r="J318" s="39" t="e">
        <f t="shared" si="37"/>
        <v>#VALUE!</v>
      </c>
      <c r="K318" s="38" t="s">
        <v>59</v>
      </c>
      <c r="L318" s="41"/>
      <c r="M318" s="38" t="s">
        <v>59</v>
      </c>
    </row>
    <row r="319" spans="1:13" x14ac:dyDescent="0.3">
      <c r="A319" s="66" t="s">
        <v>78</v>
      </c>
      <c r="B319" s="65" t="s">
        <v>59</v>
      </c>
      <c r="C319" s="94" t="s">
        <v>59</v>
      </c>
      <c r="E319" s="84">
        <v>1.4999999999999999E-2</v>
      </c>
      <c r="F319" s="69">
        <f t="shared" ref="F319" si="38">SQRT((E319*(1-E319))/$E$300)*TINV(0.05,$E$300)</f>
        <v>2.5634123925317699E-2</v>
      </c>
      <c r="H319" s="38" t="s">
        <v>59</v>
      </c>
      <c r="I319" s="39" t="e">
        <f t="shared" si="36"/>
        <v>#VALUE!</v>
      </c>
      <c r="J319" s="39" t="e">
        <f t="shared" si="37"/>
        <v>#VALUE!</v>
      </c>
      <c r="K319" s="38" t="s">
        <v>59</v>
      </c>
      <c r="L319" s="41"/>
      <c r="M319" s="38" t="s">
        <v>59</v>
      </c>
    </row>
    <row r="320" spans="1:13" x14ac:dyDescent="0.3">
      <c r="A320" s="70" t="s">
        <v>59</v>
      </c>
      <c r="B320" s="103" t="s">
        <v>59</v>
      </c>
      <c r="C320" s="96" t="s">
        <v>59</v>
      </c>
      <c r="D320" s="73"/>
      <c r="E320" s="88">
        <v>2.0799999999999999E-2</v>
      </c>
      <c r="F320" s="74">
        <f>SQRT((E320*(1-E320))/$E$300)*TINV(0.05,$E$300)</f>
        <v>3.0096923517296859E-2</v>
      </c>
      <c r="G320" s="73"/>
      <c r="H320" s="104" t="s">
        <v>59</v>
      </c>
      <c r="I320" s="50" t="e">
        <f t="shared" si="36"/>
        <v>#VALUE!</v>
      </c>
      <c r="J320" s="50" t="e">
        <f t="shared" si="37"/>
        <v>#VALUE!</v>
      </c>
      <c r="K320" s="104" t="s">
        <v>59</v>
      </c>
      <c r="L320" s="51"/>
      <c r="M320" s="104" t="s">
        <v>59</v>
      </c>
    </row>
    <row r="321" spans="1:13" x14ac:dyDescent="0.3">
      <c r="A321" s="11"/>
      <c r="B321" s="75"/>
    </row>
    <row r="322" spans="1:13" x14ac:dyDescent="0.3">
      <c r="A322" s="62" t="s">
        <v>395</v>
      </c>
      <c r="B322" s="75"/>
    </row>
    <row r="323" spans="1:13" x14ac:dyDescent="0.3">
      <c r="A323" s="62" t="s">
        <v>569</v>
      </c>
      <c r="B323" s="75"/>
    </row>
    <row r="324" spans="1:13" x14ac:dyDescent="0.3">
      <c r="B324" s="75"/>
    </row>
    <row r="325" spans="1:13" ht="36" x14ac:dyDescent="0.3">
      <c r="A325" s="20"/>
      <c r="B325" s="21"/>
      <c r="C325" s="22"/>
      <c r="D325" s="22"/>
      <c r="E325" s="23"/>
      <c r="F325" s="27"/>
      <c r="G325" s="24"/>
      <c r="H325" s="25" t="s">
        <v>6</v>
      </c>
      <c r="I325" s="26" t="s">
        <v>19</v>
      </c>
      <c r="J325" s="26" t="s">
        <v>20</v>
      </c>
      <c r="K325" s="25" t="s">
        <v>7</v>
      </c>
      <c r="L325" s="25"/>
      <c r="M325" s="5" t="s">
        <v>8</v>
      </c>
    </row>
    <row r="326" spans="1:13" ht="45.75" customHeight="1" x14ac:dyDescent="0.3">
      <c r="A326" s="30"/>
      <c r="B326" s="31" t="s">
        <v>62</v>
      </c>
      <c r="C326" s="32" t="s">
        <v>9</v>
      </c>
      <c r="D326" s="32"/>
      <c r="E326" s="31" t="s">
        <v>63</v>
      </c>
      <c r="F326" s="35" t="s">
        <v>9</v>
      </c>
      <c r="G326" s="33"/>
      <c r="H326" s="33" t="s">
        <v>10</v>
      </c>
      <c r="I326" s="34"/>
      <c r="J326" s="34"/>
      <c r="K326" s="33" t="s">
        <v>10</v>
      </c>
      <c r="L326" s="33"/>
      <c r="M326" s="33" t="s">
        <v>10</v>
      </c>
    </row>
    <row r="327" spans="1:13" x14ac:dyDescent="0.3">
      <c r="A327" s="63" t="s">
        <v>11</v>
      </c>
      <c r="B327" s="65" t="s">
        <v>59</v>
      </c>
      <c r="C327" s="59"/>
      <c r="E327" s="65">
        <v>94</v>
      </c>
    </row>
    <row r="328" spans="1:13" x14ac:dyDescent="0.3">
      <c r="A328" s="63" t="s">
        <v>12</v>
      </c>
      <c r="B328" s="121" t="s">
        <v>59</v>
      </c>
      <c r="C328" s="59"/>
      <c r="E328" s="65">
        <v>78.5</v>
      </c>
    </row>
    <row r="330" spans="1:13" x14ac:dyDescent="0.3">
      <c r="A330" s="66" t="s">
        <v>397</v>
      </c>
      <c r="B330" s="65" t="s">
        <v>59</v>
      </c>
      <c r="C330" s="94" t="s">
        <v>59</v>
      </c>
      <c r="E330" s="84">
        <v>0.62740000000000007</v>
      </c>
      <c r="F330" s="69">
        <f>SQRT((E330*(1-E330))/$E$328)*TINV(0.05,$E$328)</f>
        <v>0.10864175038317384</v>
      </c>
      <c r="H330" s="38" t="s">
        <v>59</v>
      </c>
      <c r="I330" s="39" t="e">
        <f>(((H330)^2)^0.5)</f>
        <v>#VALUE!</v>
      </c>
      <c r="J330" s="39" t="e">
        <f>(((((1-B330)*B330)/B$12)+(((1-E330)*E330)/E$12))^0.5)*(TINV(0.05,B$12+E$12-1))</f>
        <v>#VALUE!</v>
      </c>
      <c r="K330" s="38" t="s">
        <v>59</v>
      </c>
      <c r="L330" s="41"/>
      <c r="M330" s="38" t="s">
        <v>59</v>
      </c>
    </row>
    <row r="331" spans="1:13" x14ac:dyDescent="0.3">
      <c r="A331" s="66" t="s">
        <v>398</v>
      </c>
      <c r="B331" s="65" t="s">
        <v>59</v>
      </c>
      <c r="C331" s="94" t="s">
        <v>59</v>
      </c>
      <c r="E331" s="84">
        <v>5.21E-2</v>
      </c>
      <c r="F331" s="69">
        <f t="shared" ref="F331:F346" si="39">SQRT((E331*(1-E331))/$E$328)*TINV(0.05,$E$328)</f>
        <v>4.9934786224081054E-2</v>
      </c>
      <c r="H331" s="38" t="s">
        <v>59</v>
      </c>
      <c r="I331" s="39" t="e">
        <f t="shared" ref="I331:I348" si="40">(((H331)^2)^0.5)</f>
        <v>#VALUE!</v>
      </c>
      <c r="J331" s="39" t="e">
        <f t="shared" ref="J331:J348" si="41">(((((1-B331)*B331)/B$12)+(((1-E331)*E331)/E$12))^0.5)*(TINV(0.05,B$12+E$12-1))</f>
        <v>#VALUE!</v>
      </c>
      <c r="K331" s="38" t="s">
        <v>59</v>
      </c>
      <c r="L331" s="41"/>
      <c r="M331" s="38" t="s">
        <v>59</v>
      </c>
    </row>
    <row r="332" spans="1:13" x14ac:dyDescent="0.3">
      <c r="A332" s="66" t="s">
        <v>399</v>
      </c>
      <c r="B332" s="65" t="s">
        <v>59</v>
      </c>
      <c r="C332" s="94" t="s">
        <v>59</v>
      </c>
      <c r="E332" s="84">
        <v>8.48E-2</v>
      </c>
      <c r="F332" s="69">
        <f t="shared" si="39"/>
        <v>6.2597790390371777E-2</v>
      </c>
      <c r="H332" s="38" t="s">
        <v>59</v>
      </c>
      <c r="I332" s="39" t="e">
        <f t="shared" si="40"/>
        <v>#VALUE!</v>
      </c>
      <c r="J332" s="39" t="e">
        <f t="shared" si="41"/>
        <v>#VALUE!</v>
      </c>
      <c r="K332" s="38" t="s">
        <v>59</v>
      </c>
      <c r="L332" s="41"/>
      <c r="M332" s="38" t="s">
        <v>59</v>
      </c>
    </row>
    <row r="333" spans="1:13" x14ac:dyDescent="0.3">
      <c r="A333" s="66" t="s">
        <v>402</v>
      </c>
      <c r="B333" s="65" t="s">
        <v>59</v>
      </c>
      <c r="C333" s="94" t="s">
        <v>59</v>
      </c>
      <c r="E333" s="84">
        <v>4.2199999999999994E-2</v>
      </c>
      <c r="F333" s="69">
        <f t="shared" si="39"/>
        <v>4.5174849408933723E-2</v>
      </c>
      <c r="H333" s="38" t="s">
        <v>59</v>
      </c>
      <c r="I333" s="39" t="e">
        <f t="shared" si="40"/>
        <v>#VALUE!</v>
      </c>
      <c r="J333" s="39" t="e">
        <f t="shared" si="41"/>
        <v>#VALUE!</v>
      </c>
      <c r="K333" s="38" t="s">
        <v>59</v>
      </c>
      <c r="L333" s="41"/>
      <c r="M333" s="38" t="s">
        <v>59</v>
      </c>
    </row>
    <row r="334" spans="1:13" x14ac:dyDescent="0.3">
      <c r="A334" s="66" t="s">
        <v>400</v>
      </c>
      <c r="B334" s="65" t="s">
        <v>59</v>
      </c>
      <c r="C334" s="94" t="s">
        <v>59</v>
      </c>
      <c r="E334" s="84">
        <v>5.04E-2</v>
      </c>
      <c r="F334" s="69">
        <f t="shared" si="39"/>
        <v>4.9157376055802497E-2</v>
      </c>
      <c r="H334" s="38" t="s">
        <v>59</v>
      </c>
      <c r="I334" s="39" t="e">
        <f t="shared" si="40"/>
        <v>#VALUE!</v>
      </c>
      <c r="J334" s="39" t="e">
        <f t="shared" si="41"/>
        <v>#VALUE!</v>
      </c>
      <c r="K334" s="38" t="s">
        <v>59</v>
      </c>
      <c r="L334" s="41"/>
      <c r="M334" s="38" t="s">
        <v>59</v>
      </c>
    </row>
    <row r="335" spans="1:13" x14ac:dyDescent="0.3">
      <c r="A335" s="66" t="s">
        <v>401</v>
      </c>
      <c r="B335" s="65" t="s">
        <v>59</v>
      </c>
      <c r="C335" s="94" t="s">
        <v>59</v>
      </c>
      <c r="E335" s="84">
        <v>4.87E-2</v>
      </c>
      <c r="F335" s="69">
        <f t="shared" si="39"/>
        <v>4.8364455268505774E-2</v>
      </c>
      <c r="H335" s="38" t="s">
        <v>59</v>
      </c>
      <c r="I335" s="39" t="e">
        <f t="shared" si="40"/>
        <v>#VALUE!</v>
      </c>
      <c r="J335" s="39" t="e">
        <f t="shared" si="41"/>
        <v>#VALUE!</v>
      </c>
      <c r="K335" s="38" t="s">
        <v>59</v>
      </c>
      <c r="L335" s="41"/>
      <c r="M335" s="38" t="s">
        <v>59</v>
      </c>
    </row>
    <row r="336" spans="1:13" x14ac:dyDescent="0.3">
      <c r="A336" s="66" t="s">
        <v>410</v>
      </c>
      <c r="B336" s="65" t="s">
        <v>59</v>
      </c>
      <c r="C336" s="94" t="s">
        <v>59</v>
      </c>
      <c r="E336" s="84">
        <v>0</v>
      </c>
      <c r="F336" s="69">
        <f t="shared" si="39"/>
        <v>0</v>
      </c>
      <c r="H336" s="38" t="s">
        <v>59</v>
      </c>
      <c r="I336" s="39" t="e">
        <f t="shared" si="40"/>
        <v>#VALUE!</v>
      </c>
      <c r="J336" s="39" t="e">
        <f t="shared" si="41"/>
        <v>#VALUE!</v>
      </c>
      <c r="K336" s="38" t="s">
        <v>59</v>
      </c>
      <c r="L336" s="41"/>
      <c r="M336" s="38" t="s">
        <v>59</v>
      </c>
    </row>
    <row r="337" spans="1:13" x14ac:dyDescent="0.3">
      <c r="A337" s="66" t="s">
        <v>407</v>
      </c>
      <c r="B337" s="65" t="s">
        <v>59</v>
      </c>
      <c r="C337" s="94" t="s">
        <v>59</v>
      </c>
      <c r="E337" s="84">
        <v>0</v>
      </c>
      <c r="F337" s="69">
        <f t="shared" si="39"/>
        <v>0</v>
      </c>
      <c r="H337" s="38" t="s">
        <v>59</v>
      </c>
      <c r="I337" s="39" t="e">
        <f t="shared" si="40"/>
        <v>#VALUE!</v>
      </c>
      <c r="J337" s="39" t="e">
        <f t="shared" si="41"/>
        <v>#VALUE!</v>
      </c>
      <c r="K337" s="38" t="s">
        <v>59</v>
      </c>
      <c r="L337" s="41"/>
      <c r="M337" s="38" t="s">
        <v>59</v>
      </c>
    </row>
    <row r="338" spans="1:13" x14ac:dyDescent="0.3">
      <c r="A338" s="66" t="s">
        <v>405</v>
      </c>
      <c r="B338" s="65" t="s">
        <v>59</v>
      </c>
      <c r="C338" s="94" t="s">
        <v>59</v>
      </c>
      <c r="E338" s="84">
        <v>3.0699999999999998E-2</v>
      </c>
      <c r="F338" s="69">
        <f t="shared" si="39"/>
        <v>3.8761570568270093E-2</v>
      </c>
      <c r="H338" s="38" t="s">
        <v>59</v>
      </c>
      <c r="I338" s="39" t="e">
        <f t="shared" si="40"/>
        <v>#VALUE!</v>
      </c>
      <c r="J338" s="39" t="e">
        <f t="shared" si="41"/>
        <v>#VALUE!</v>
      </c>
      <c r="K338" s="38" t="s">
        <v>59</v>
      </c>
      <c r="L338" s="41"/>
      <c r="M338" s="38" t="s">
        <v>59</v>
      </c>
    </row>
    <row r="339" spans="1:13" x14ac:dyDescent="0.3">
      <c r="A339" s="66" t="s">
        <v>403</v>
      </c>
      <c r="B339" s="65" t="s">
        <v>59</v>
      </c>
      <c r="C339" s="94" t="s">
        <v>59</v>
      </c>
      <c r="E339" s="84">
        <v>1.3600000000000001E-2</v>
      </c>
      <c r="F339" s="69">
        <f t="shared" si="39"/>
        <v>2.6025498547171007E-2</v>
      </c>
      <c r="H339" s="38" t="s">
        <v>59</v>
      </c>
      <c r="I339" s="39" t="e">
        <f t="shared" si="40"/>
        <v>#VALUE!</v>
      </c>
      <c r="J339" s="39" t="e">
        <f t="shared" si="41"/>
        <v>#VALUE!</v>
      </c>
      <c r="K339" s="38" t="s">
        <v>59</v>
      </c>
      <c r="L339" s="41"/>
      <c r="M339" s="38" t="s">
        <v>59</v>
      </c>
    </row>
    <row r="340" spans="1:13" x14ac:dyDescent="0.3">
      <c r="A340" s="66" t="s">
        <v>406</v>
      </c>
      <c r="B340" s="65" t="s">
        <v>59</v>
      </c>
      <c r="C340" s="94" t="s">
        <v>59</v>
      </c>
      <c r="E340" s="84">
        <v>0</v>
      </c>
      <c r="F340" s="69">
        <f t="shared" si="39"/>
        <v>0</v>
      </c>
      <c r="H340" s="38" t="s">
        <v>59</v>
      </c>
      <c r="I340" s="39" t="e">
        <f t="shared" si="40"/>
        <v>#VALUE!</v>
      </c>
      <c r="J340" s="39" t="e">
        <f t="shared" si="41"/>
        <v>#VALUE!</v>
      </c>
      <c r="K340" s="38" t="s">
        <v>59</v>
      </c>
      <c r="L340" s="41"/>
      <c r="M340" s="38" t="s">
        <v>59</v>
      </c>
    </row>
    <row r="341" spans="1:13" x14ac:dyDescent="0.3">
      <c r="A341" s="66" t="s">
        <v>411</v>
      </c>
      <c r="B341" s="65" t="s">
        <v>59</v>
      </c>
      <c r="C341" s="94" t="s">
        <v>59</v>
      </c>
      <c r="E341" s="84">
        <v>0</v>
      </c>
      <c r="F341" s="69">
        <f t="shared" si="39"/>
        <v>0</v>
      </c>
      <c r="H341" s="38" t="s">
        <v>59</v>
      </c>
      <c r="I341" s="39" t="e">
        <f t="shared" si="40"/>
        <v>#VALUE!</v>
      </c>
      <c r="J341" s="39" t="e">
        <f t="shared" si="41"/>
        <v>#VALUE!</v>
      </c>
      <c r="K341" s="38" t="s">
        <v>59</v>
      </c>
      <c r="L341" s="41"/>
      <c r="M341" s="38" t="s">
        <v>59</v>
      </c>
    </row>
    <row r="342" spans="1:13" x14ac:dyDescent="0.3">
      <c r="A342" s="66" t="s">
        <v>412</v>
      </c>
      <c r="B342" s="65" t="s">
        <v>59</v>
      </c>
      <c r="C342" s="94" t="s">
        <v>59</v>
      </c>
      <c r="E342" s="84">
        <v>1.3600000000000001E-2</v>
      </c>
      <c r="F342" s="69">
        <f t="shared" si="39"/>
        <v>2.6025498547171007E-2</v>
      </c>
      <c r="H342" s="38" t="s">
        <v>59</v>
      </c>
      <c r="I342" s="39" t="e">
        <f t="shared" si="40"/>
        <v>#VALUE!</v>
      </c>
      <c r="J342" s="39" t="e">
        <f t="shared" si="41"/>
        <v>#VALUE!</v>
      </c>
      <c r="K342" s="38" t="s">
        <v>59</v>
      </c>
      <c r="L342" s="41"/>
      <c r="M342" s="38" t="s">
        <v>59</v>
      </c>
    </row>
    <row r="343" spans="1:13" x14ac:dyDescent="0.3">
      <c r="A343" s="66" t="s">
        <v>409</v>
      </c>
      <c r="B343" s="65" t="s">
        <v>59</v>
      </c>
      <c r="C343" s="94" t="s">
        <v>59</v>
      </c>
      <c r="E343" s="84">
        <v>2.1000000000000001E-2</v>
      </c>
      <c r="F343" s="69">
        <f t="shared" si="39"/>
        <v>3.2218407110643534E-2</v>
      </c>
      <c r="H343" s="38" t="s">
        <v>59</v>
      </c>
      <c r="I343" s="39" t="e">
        <f t="shared" si="40"/>
        <v>#VALUE!</v>
      </c>
      <c r="J343" s="39" t="e">
        <f t="shared" si="41"/>
        <v>#VALUE!</v>
      </c>
      <c r="K343" s="38" t="s">
        <v>59</v>
      </c>
      <c r="L343" s="41"/>
      <c r="M343" s="38" t="s">
        <v>59</v>
      </c>
    </row>
    <row r="344" spans="1:13" x14ac:dyDescent="0.3">
      <c r="A344" s="66" t="s">
        <v>408</v>
      </c>
      <c r="B344" s="65" t="s">
        <v>59</v>
      </c>
      <c r="C344" s="94" t="s">
        <v>59</v>
      </c>
      <c r="E344" s="84">
        <v>1.7000000000000001E-2</v>
      </c>
      <c r="F344" s="69">
        <f t="shared" si="39"/>
        <v>2.9047201088814339E-2</v>
      </c>
      <c r="H344" s="38" t="s">
        <v>59</v>
      </c>
      <c r="I344" s="39" t="e">
        <f t="shared" si="40"/>
        <v>#VALUE!</v>
      </c>
      <c r="J344" s="39" t="e">
        <f t="shared" si="41"/>
        <v>#VALUE!</v>
      </c>
      <c r="K344" s="38" t="s">
        <v>59</v>
      </c>
      <c r="L344" s="41"/>
      <c r="M344" s="38" t="s">
        <v>59</v>
      </c>
    </row>
    <row r="345" spans="1:13" x14ac:dyDescent="0.3">
      <c r="A345" s="66" t="s">
        <v>404</v>
      </c>
      <c r="B345" s="65" t="s">
        <v>59</v>
      </c>
      <c r="C345" s="94" t="s">
        <v>59</v>
      </c>
      <c r="E345" s="84">
        <v>0</v>
      </c>
      <c r="F345" s="69">
        <f t="shared" si="39"/>
        <v>0</v>
      </c>
      <c r="H345" s="38" t="s">
        <v>59</v>
      </c>
      <c r="I345" s="39" t="e">
        <f t="shared" si="40"/>
        <v>#VALUE!</v>
      </c>
      <c r="J345" s="39" t="e">
        <f t="shared" si="41"/>
        <v>#VALUE!</v>
      </c>
      <c r="K345" s="38" t="s">
        <v>59</v>
      </c>
      <c r="L345" s="41"/>
      <c r="M345" s="38" t="s">
        <v>59</v>
      </c>
    </row>
    <row r="346" spans="1:13" x14ac:dyDescent="0.3">
      <c r="A346" s="66" t="s">
        <v>153</v>
      </c>
      <c r="B346" s="65" t="s">
        <v>59</v>
      </c>
      <c r="C346" s="94" t="s">
        <v>59</v>
      </c>
      <c r="E346" s="84">
        <v>3.6600000000000001E-2</v>
      </c>
      <c r="F346" s="69">
        <f t="shared" si="39"/>
        <v>4.2193634388720716E-2</v>
      </c>
      <c r="H346" s="38" t="s">
        <v>59</v>
      </c>
      <c r="I346" s="39" t="e">
        <f t="shared" si="40"/>
        <v>#VALUE!</v>
      </c>
      <c r="J346" s="39" t="e">
        <f t="shared" si="41"/>
        <v>#VALUE!</v>
      </c>
      <c r="K346" s="38" t="s">
        <v>59</v>
      </c>
      <c r="L346" s="41"/>
      <c r="M346" s="38" t="s">
        <v>59</v>
      </c>
    </row>
    <row r="347" spans="1:13" x14ac:dyDescent="0.3">
      <c r="A347" s="66" t="s">
        <v>78</v>
      </c>
      <c r="B347" s="65" t="s">
        <v>59</v>
      </c>
      <c r="C347" s="94" t="s">
        <v>59</v>
      </c>
      <c r="E347" s="84">
        <v>2.1600000000000001E-2</v>
      </c>
      <c r="F347" s="69">
        <f t="shared" ref="F347" si="42">SQRT((E347*(1-E347))/$E$328)*TINV(0.05,$E$328)</f>
        <v>3.2665414186065618E-2</v>
      </c>
      <c r="H347" s="38" t="s">
        <v>59</v>
      </c>
      <c r="I347" s="39" t="e">
        <f t="shared" si="40"/>
        <v>#VALUE!</v>
      </c>
      <c r="J347" s="39" t="e">
        <f t="shared" si="41"/>
        <v>#VALUE!</v>
      </c>
      <c r="K347" s="38" t="s">
        <v>59</v>
      </c>
      <c r="L347" s="41"/>
      <c r="M347" s="38" t="s">
        <v>59</v>
      </c>
    </row>
    <row r="348" spans="1:13" x14ac:dyDescent="0.3">
      <c r="A348" s="70" t="s">
        <v>59</v>
      </c>
      <c r="B348" s="103" t="s">
        <v>59</v>
      </c>
      <c r="C348" s="96" t="s">
        <v>59</v>
      </c>
      <c r="D348" s="73"/>
      <c r="E348" s="88">
        <v>0</v>
      </c>
      <c r="F348" s="74">
        <f>SQRT((E348*(1-E348))/$E$328)*TINV(0.05,$E$328)</f>
        <v>0</v>
      </c>
      <c r="G348" s="73"/>
      <c r="H348" s="104" t="s">
        <v>59</v>
      </c>
      <c r="I348" s="50" t="e">
        <f t="shared" si="40"/>
        <v>#VALUE!</v>
      </c>
      <c r="J348" s="50" t="e">
        <f t="shared" si="41"/>
        <v>#VALUE!</v>
      </c>
      <c r="K348" s="104" t="s">
        <v>59</v>
      </c>
      <c r="L348" s="51"/>
      <c r="M348" s="104" t="s">
        <v>59</v>
      </c>
    </row>
    <row r="349" spans="1:13" x14ac:dyDescent="0.3">
      <c r="A349" s="11"/>
      <c r="B349" s="75"/>
    </row>
    <row r="350" spans="1:13" x14ac:dyDescent="0.3">
      <c r="A350" s="62" t="s">
        <v>395</v>
      </c>
      <c r="B350" s="75"/>
    </row>
    <row r="351" spans="1:13" x14ac:dyDescent="0.3">
      <c r="A351" s="62" t="s">
        <v>570</v>
      </c>
      <c r="B351" s="75"/>
    </row>
    <row r="352" spans="1:13" x14ac:dyDescent="0.3">
      <c r="B352" s="75"/>
    </row>
    <row r="353" spans="1:13" ht="36" x14ac:dyDescent="0.3">
      <c r="A353" s="20"/>
      <c r="B353" s="21"/>
      <c r="C353" s="22"/>
      <c r="D353" s="22"/>
      <c r="E353" s="23"/>
      <c r="F353" s="27"/>
      <c r="G353" s="24"/>
      <c r="H353" s="25" t="s">
        <v>6</v>
      </c>
      <c r="I353" s="26" t="s">
        <v>19</v>
      </c>
      <c r="J353" s="26" t="s">
        <v>20</v>
      </c>
      <c r="K353" s="25" t="s">
        <v>7</v>
      </c>
      <c r="L353" s="25"/>
      <c r="M353" s="5" t="s">
        <v>8</v>
      </c>
    </row>
    <row r="354" spans="1:13" ht="41.25" customHeight="1" x14ac:dyDescent="0.3">
      <c r="A354" s="30"/>
      <c r="B354" s="31" t="s">
        <v>62</v>
      </c>
      <c r="C354" s="32" t="s">
        <v>9</v>
      </c>
      <c r="D354" s="32"/>
      <c r="E354" s="31" t="s">
        <v>63</v>
      </c>
      <c r="F354" s="35" t="s">
        <v>9</v>
      </c>
      <c r="G354" s="33"/>
      <c r="H354" s="33" t="s">
        <v>10</v>
      </c>
      <c r="I354" s="34"/>
      <c r="J354" s="34"/>
      <c r="K354" s="33" t="s">
        <v>10</v>
      </c>
      <c r="L354" s="33"/>
      <c r="M354" s="33" t="s">
        <v>10</v>
      </c>
    </row>
    <row r="355" spans="1:13" x14ac:dyDescent="0.3">
      <c r="A355" s="63" t="s">
        <v>11</v>
      </c>
      <c r="B355" s="65" t="s">
        <v>59</v>
      </c>
      <c r="C355" s="59"/>
      <c r="E355" s="65">
        <v>207</v>
      </c>
    </row>
    <row r="356" spans="1:13" x14ac:dyDescent="0.3">
      <c r="A356" s="63" t="s">
        <v>12</v>
      </c>
      <c r="B356" s="121" t="s">
        <v>59</v>
      </c>
      <c r="C356" s="59"/>
      <c r="E356" s="65">
        <v>169.1</v>
      </c>
    </row>
    <row r="358" spans="1:13" x14ac:dyDescent="0.3">
      <c r="A358" s="66" t="s">
        <v>397</v>
      </c>
      <c r="B358" s="65" t="s">
        <v>59</v>
      </c>
      <c r="C358" s="94" t="s">
        <v>59</v>
      </c>
      <c r="E358" s="84">
        <v>0.55759999999999998</v>
      </c>
      <c r="F358" s="69">
        <f>SQRT((E358*(1-E358))/$E$356)*TINV(0.05,$E$356)</f>
        <v>7.5399138694501405E-2</v>
      </c>
      <c r="H358" s="38" t="s">
        <v>59</v>
      </c>
      <c r="I358" s="39" t="e">
        <f>(((H358)^2)^0.5)</f>
        <v>#VALUE!</v>
      </c>
      <c r="J358" s="39" t="e">
        <f>(((((1-B358)*B358)/B$12)+(((1-E358)*E358)/E$12))^0.5)*(TINV(0.05,B$12+E$12-1))</f>
        <v>#VALUE!</v>
      </c>
      <c r="K358" s="38" t="s">
        <v>59</v>
      </c>
      <c r="L358" s="41"/>
      <c r="M358" s="38" t="s">
        <v>59</v>
      </c>
    </row>
    <row r="359" spans="1:13" x14ac:dyDescent="0.3">
      <c r="A359" s="66" t="s">
        <v>398</v>
      </c>
      <c r="B359" s="65" t="s">
        <v>59</v>
      </c>
      <c r="C359" s="94" t="s">
        <v>59</v>
      </c>
      <c r="E359" s="84">
        <v>9.8599999999999993E-2</v>
      </c>
      <c r="F359" s="69">
        <f t="shared" ref="F359:F374" si="43">SQRT((E359*(1-E359))/$E$356)*TINV(0.05,$E$356)</f>
        <v>4.5257929071926953E-2</v>
      </c>
      <c r="H359" s="38" t="s">
        <v>59</v>
      </c>
      <c r="I359" s="39" t="e">
        <f t="shared" ref="I359:I376" si="44">(((H359)^2)^0.5)</f>
        <v>#VALUE!</v>
      </c>
      <c r="J359" s="39" t="e">
        <f t="shared" ref="J359:J376" si="45">(((((1-B359)*B359)/B$12)+(((1-E359)*E359)/E$12))^0.5)*(TINV(0.05,B$12+E$12-1))</f>
        <v>#VALUE!</v>
      </c>
      <c r="K359" s="38" t="s">
        <v>59</v>
      </c>
      <c r="L359" s="41"/>
      <c r="M359" s="38" t="s">
        <v>59</v>
      </c>
    </row>
    <row r="360" spans="1:13" x14ac:dyDescent="0.3">
      <c r="A360" s="66" t="s">
        <v>399</v>
      </c>
      <c r="B360" s="65" t="s">
        <v>59</v>
      </c>
      <c r="C360" s="94" t="s">
        <v>59</v>
      </c>
      <c r="E360" s="84">
        <v>8.0799999999999997E-2</v>
      </c>
      <c r="F360" s="69">
        <f t="shared" si="43"/>
        <v>4.1372153882895647E-2</v>
      </c>
      <c r="H360" s="38" t="s">
        <v>59</v>
      </c>
      <c r="I360" s="39" t="e">
        <f t="shared" si="44"/>
        <v>#VALUE!</v>
      </c>
      <c r="J360" s="39" t="e">
        <f t="shared" si="45"/>
        <v>#VALUE!</v>
      </c>
      <c r="K360" s="38" t="s">
        <v>59</v>
      </c>
      <c r="L360" s="41"/>
      <c r="M360" s="38" t="s">
        <v>59</v>
      </c>
    </row>
    <row r="361" spans="1:13" x14ac:dyDescent="0.3">
      <c r="A361" s="66" t="s">
        <v>402</v>
      </c>
      <c r="B361" s="65" t="s">
        <v>59</v>
      </c>
      <c r="C361" s="94" t="s">
        <v>59</v>
      </c>
      <c r="E361" s="84">
        <v>4.8000000000000001E-2</v>
      </c>
      <c r="F361" s="69">
        <f t="shared" si="43"/>
        <v>3.2451631518991386E-2</v>
      </c>
      <c r="H361" s="38" t="s">
        <v>59</v>
      </c>
      <c r="I361" s="39" t="e">
        <f t="shared" si="44"/>
        <v>#VALUE!</v>
      </c>
      <c r="J361" s="39" t="e">
        <f t="shared" si="45"/>
        <v>#VALUE!</v>
      </c>
      <c r="K361" s="38" t="s">
        <v>59</v>
      </c>
      <c r="L361" s="41"/>
      <c r="M361" s="38" t="s">
        <v>59</v>
      </c>
    </row>
    <row r="362" spans="1:13" x14ac:dyDescent="0.3">
      <c r="A362" s="66" t="s">
        <v>400</v>
      </c>
      <c r="B362" s="65" t="s">
        <v>59</v>
      </c>
      <c r="C362" s="94" t="s">
        <v>59</v>
      </c>
      <c r="E362" s="84">
        <v>5.67E-2</v>
      </c>
      <c r="F362" s="69">
        <f t="shared" si="43"/>
        <v>3.5108630560666612E-2</v>
      </c>
      <c r="H362" s="38" t="s">
        <v>59</v>
      </c>
      <c r="I362" s="39" t="e">
        <f t="shared" si="44"/>
        <v>#VALUE!</v>
      </c>
      <c r="J362" s="39" t="e">
        <f t="shared" si="45"/>
        <v>#VALUE!</v>
      </c>
      <c r="K362" s="38" t="s">
        <v>59</v>
      </c>
      <c r="L362" s="41"/>
      <c r="M362" s="38" t="s">
        <v>59</v>
      </c>
    </row>
    <row r="363" spans="1:13" x14ac:dyDescent="0.3">
      <c r="A363" s="66" t="s">
        <v>401</v>
      </c>
      <c r="B363" s="65" t="s">
        <v>59</v>
      </c>
      <c r="C363" s="94" t="s">
        <v>59</v>
      </c>
      <c r="E363" s="84">
        <v>6.1699999999999998E-2</v>
      </c>
      <c r="F363" s="69">
        <f t="shared" si="43"/>
        <v>3.6526737478540725E-2</v>
      </c>
      <c r="H363" s="38" t="s">
        <v>59</v>
      </c>
      <c r="I363" s="39" t="e">
        <f t="shared" si="44"/>
        <v>#VALUE!</v>
      </c>
      <c r="J363" s="39" t="e">
        <f t="shared" si="45"/>
        <v>#VALUE!</v>
      </c>
      <c r="K363" s="38" t="s">
        <v>59</v>
      </c>
      <c r="L363" s="41"/>
      <c r="M363" s="38" t="s">
        <v>59</v>
      </c>
    </row>
    <row r="364" spans="1:13" x14ac:dyDescent="0.3">
      <c r="A364" s="66" t="s">
        <v>410</v>
      </c>
      <c r="B364" s="65" t="s">
        <v>59</v>
      </c>
      <c r="C364" s="94" t="s">
        <v>59</v>
      </c>
      <c r="E364" s="84">
        <v>1.5900000000000001E-2</v>
      </c>
      <c r="F364" s="69">
        <f t="shared" si="43"/>
        <v>1.8989591448084091E-2</v>
      </c>
      <c r="H364" s="38" t="s">
        <v>59</v>
      </c>
      <c r="I364" s="39" t="e">
        <f t="shared" si="44"/>
        <v>#VALUE!</v>
      </c>
      <c r="J364" s="39" t="e">
        <f t="shared" si="45"/>
        <v>#VALUE!</v>
      </c>
      <c r="K364" s="38" t="s">
        <v>59</v>
      </c>
      <c r="L364" s="41"/>
      <c r="M364" s="38" t="s">
        <v>59</v>
      </c>
    </row>
    <row r="365" spans="1:13" x14ac:dyDescent="0.3">
      <c r="A365" s="66" t="s">
        <v>407</v>
      </c>
      <c r="B365" s="65" t="s">
        <v>59</v>
      </c>
      <c r="C365" s="94" t="s">
        <v>59</v>
      </c>
      <c r="E365" s="84">
        <v>2.6499999999999999E-2</v>
      </c>
      <c r="F365" s="69">
        <f t="shared" si="43"/>
        <v>2.4383068460469979E-2</v>
      </c>
      <c r="H365" s="38" t="s">
        <v>59</v>
      </c>
      <c r="I365" s="39" t="e">
        <f t="shared" si="44"/>
        <v>#VALUE!</v>
      </c>
      <c r="J365" s="39" t="e">
        <f t="shared" si="45"/>
        <v>#VALUE!</v>
      </c>
      <c r="K365" s="38" t="s">
        <v>59</v>
      </c>
      <c r="L365" s="41"/>
      <c r="M365" s="38" t="s">
        <v>59</v>
      </c>
    </row>
    <row r="366" spans="1:13" x14ac:dyDescent="0.3">
      <c r="A366" s="66" t="s">
        <v>405</v>
      </c>
      <c r="B366" s="65" t="s">
        <v>59</v>
      </c>
      <c r="C366" s="94" t="s">
        <v>59</v>
      </c>
      <c r="E366" s="84">
        <v>1.61E-2</v>
      </c>
      <c r="F366" s="69">
        <f t="shared" si="43"/>
        <v>1.9106707776821334E-2</v>
      </c>
      <c r="H366" s="38" t="s">
        <v>59</v>
      </c>
      <c r="I366" s="39" t="e">
        <f t="shared" si="44"/>
        <v>#VALUE!</v>
      </c>
      <c r="J366" s="39" t="e">
        <f t="shared" si="45"/>
        <v>#VALUE!</v>
      </c>
      <c r="K366" s="38" t="s">
        <v>59</v>
      </c>
      <c r="L366" s="41"/>
      <c r="M366" s="38" t="s">
        <v>59</v>
      </c>
    </row>
    <row r="367" spans="1:13" x14ac:dyDescent="0.3">
      <c r="A367" s="66" t="s">
        <v>403</v>
      </c>
      <c r="B367" s="65" t="s">
        <v>59</v>
      </c>
      <c r="C367" s="94" t="s">
        <v>59</v>
      </c>
      <c r="E367" s="84">
        <v>1.09E-2</v>
      </c>
      <c r="F367" s="69">
        <f t="shared" si="43"/>
        <v>1.5762706642543738E-2</v>
      </c>
      <c r="H367" s="38" t="s">
        <v>59</v>
      </c>
      <c r="I367" s="39" t="e">
        <f t="shared" si="44"/>
        <v>#VALUE!</v>
      </c>
      <c r="J367" s="39" t="e">
        <f t="shared" si="45"/>
        <v>#VALUE!</v>
      </c>
      <c r="K367" s="38" t="s">
        <v>59</v>
      </c>
      <c r="L367" s="41"/>
      <c r="M367" s="38" t="s">
        <v>59</v>
      </c>
    </row>
    <row r="368" spans="1:13" x14ac:dyDescent="0.3">
      <c r="A368" s="66" t="s">
        <v>406</v>
      </c>
      <c r="B368" s="65" t="s">
        <v>59</v>
      </c>
      <c r="C368" s="94" t="s">
        <v>59</v>
      </c>
      <c r="E368" s="84">
        <v>1.3100000000000001E-2</v>
      </c>
      <c r="F368" s="69">
        <f t="shared" si="43"/>
        <v>1.7261147569400396E-2</v>
      </c>
      <c r="H368" s="38" t="s">
        <v>59</v>
      </c>
      <c r="I368" s="39" t="e">
        <f t="shared" si="44"/>
        <v>#VALUE!</v>
      </c>
      <c r="J368" s="39" t="e">
        <f t="shared" si="45"/>
        <v>#VALUE!</v>
      </c>
      <c r="K368" s="38" t="s">
        <v>59</v>
      </c>
      <c r="L368" s="41"/>
      <c r="M368" s="38" t="s">
        <v>59</v>
      </c>
    </row>
    <row r="369" spans="1:13" x14ac:dyDescent="0.3">
      <c r="A369" s="66" t="s">
        <v>411</v>
      </c>
      <c r="B369" s="65" t="s">
        <v>59</v>
      </c>
      <c r="C369" s="94" t="s">
        <v>59</v>
      </c>
      <c r="E369" s="84">
        <v>2.7000000000000003E-2</v>
      </c>
      <c r="F369" s="69">
        <f t="shared" si="43"/>
        <v>2.4605701172495314E-2</v>
      </c>
      <c r="H369" s="38" t="s">
        <v>59</v>
      </c>
      <c r="I369" s="39" t="e">
        <f t="shared" si="44"/>
        <v>#VALUE!</v>
      </c>
      <c r="J369" s="39" t="e">
        <f t="shared" si="45"/>
        <v>#VALUE!</v>
      </c>
      <c r="K369" s="38" t="s">
        <v>59</v>
      </c>
      <c r="L369" s="41"/>
      <c r="M369" s="38" t="s">
        <v>59</v>
      </c>
    </row>
    <row r="370" spans="1:13" x14ac:dyDescent="0.3">
      <c r="A370" s="66" t="s">
        <v>412</v>
      </c>
      <c r="B370" s="65" t="s">
        <v>59</v>
      </c>
      <c r="C370" s="94" t="s">
        <v>59</v>
      </c>
      <c r="E370" s="84">
        <v>1.4800000000000001E-2</v>
      </c>
      <c r="F370" s="69">
        <f t="shared" si="43"/>
        <v>1.8331183397853949E-2</v>
      </c>
      <c r="H370" s="38" t="s">
        <v>59</v>
      </c>
      <c r="I370" s="39" t="e">
        <f t="shared" si="44"/>
        <v>#VALUE!</v>
      </c>
      <c r="J370" s="39" t="e">
        <f t="shared" si="45"/>
        <v>#VALUE!</v>
      </c>
      <c r="K370" s="38" t="s">
        <v>59</v>
      </c>
      <c r="L370" s="41"/>
      <c r="M370" s="38" t="s">
        <v>59</v>
      </c>
    </row>
    <row r="371" spans="1:13" x14ac:dyDescent="0.3">
      <c r="A371" s="66" t="s">
        <v>409</v>
      </c>
      <c r="B371" s="65" t="s">
        <v>59</v>
      </c>
      <c r="C371" s="94" t="s">
        <v>59</v>
      </c>
      <c r="E371" s="84">
        <v>8.0000000000000004E-4</v>
      </c>
      <c r="F371" s="69">
        <f t="shared" si="43"/>
        <v>4.29208831289336E-3</v>
      </c>
      <c r="H371" s="38" t="s">
        <v>59</v>
      </c>
      <c r="I371" s="39" t="e">
        <f t="shared" si="44"/>
        <v>#VALUE!</v>
      </c>
      <c r="J371" s="39" t="e">
        <f t="shared" si="45"/>
        <v>#VALUE!</v>
      </c>
      <c r="K371" s="38" t="s">
        <v>59</v>
      </c>
      <c r="L371" s="41"/>
      <c r="M371" s="38" t="s">
        <v>59</v>
      </c>
    </row>
    <row r="372" spans="1:13" x14ac:dyDescent="0.3">
      <c r="A372" s="66" t="s">
        <v>408</v>
      </c>
      <c r="B372" s="65" t="s">
        <v>59</v>
      </c>
      <c r="C372" s="94" t="s">
        <v>59</v>
      </c>
      <c r="E372" s="84">
        <v>2.5999999999999999E-3</v>
      </c>
      <c r="F372" s="69">
        <f t="shared" si="43"/>
        <v>7.7306996232653106E-3</v>
      </c>
      <c r="H372" s="38" t="s">
        <v>59</v>
      </c>
      <c r="I372" s="39" t="e">
        <f t="shared" si="44"/>
        <v>#VALUE!</v>
      </c>
      <c r="J372" s="39" t="e">
        <f t="shared" si="45"/>
        <v>#VALUE!</v>
      </c>
      <c r="K372" s="38" t="s">
        <v>59</v>
      </c>
      <c r="L372" s="41"/>
      <c r="M372" s="38" t="s">
        <v>59</v>
      </c>
    </row>
    <row r="373" spans="1:13" x14ac:dyDescent="0.3">
      <c r="A373" s="66" t="s">
        <v>404</v>
      </c>
      <c r="B373" s="65" t="s">
        <v>59</v>
      </c>
      <c r="C373" s="94" t="s">
        <v>59</v>
      </c>
      <c r="E373" s="84">
        <v>4.5000000000000005E-3</v>
      </c>
      <c r="F373" s="69">
        <f t="shared" si="43"/>
        <v>1.0160716457269268E-2</v>
      </c>
      <c r="H373" s="38" t="s">
        <v>59</v>
      </c>
      <c r="I373" s="39" t="e">
        <f t="shared" si="44"/>
        <v>#VALUE!</v>
      </c>
      <c r="J373" s="39" t="e">
        <f t="shared" si="45"/>
        <v>#VALUE!</v>
      </c>
      <c r="K373" s="38" t="s">
        <v>59</v>
      </c>
      <c r="L373" s="41"/>
      <c r="M373" s="38" t="s">
        <v>59</v>
      </c>
    </row>
    <row r="374" spans="1:13" x14ac:dyDescent="0.3">
      <c r="A374" s="66" t="s">
        <v>153</v>
      </c>
      <c r="B374" s="65" t="s">
        <v>59</v>
      </c>
      <c r="C374" s="94" t="s">
        <v>59</v>
      </c>
      <c r="E374" s="84">
        <v>7.22E-2</v>
      </c>
      <c r="F374" s="69">
        <f t="shared" si="43"/>
        <v>3.9291013007854828E-2</v>
      </c>
      <c r="H374" s="38" t="s">
        <v>59</v>
      </c>
      <c r="I374" s="39" t="e">
        <f t="shared" si="44"/>
        <v>#VALUE!</v>
      </c>
      <c r="J374" s="39" t="e">
        <f t="shared" si="45"/>
        <v>#VALUE!</v>
      </c>
      <c r="K374" s="38" t="s">
        <v>59</v>
      </c>
      <c r="L374" s="41"/>
      <c r="M374" s="38" t="s">
        <v>59</v>
      </c>
    </row>
    <row r="375" spans="1:13" x14ac:dyDescent="0.3">
      <c r="A375" s="66" t="s">
        <v>78</v>
      </c>
      <c r="B375" s="65" t="s">
        <v>59</v>
      </c>
      <c r="C375" s="94" t="s">
        <v>59</v>
      </c>
      <c r="E375" s="84">
        <v>9.7999999999999997E-3</v>
      </c>
      <c r="F375" s="69">
        <f t="shared" ref="F375" si="46">SQRT((E375*(1-E375))/$E$356)*TINV(0.05,$E$356)</f>
        <v>1.495450154606752E-2</v>
      </c>
      <c r="H375" s="38" t="s">
        <v>59</v>
      </c>
      <c r="I375" s="39" t="e">
        <f t="shared" si="44"/>
        <v>#VALUE!</v>
      </c>
      <c r="J375" s="39" t="e">
        <f t="shared" si="45"/>
        <v>#VALUE!</v>
      </c>
      <c r="K375" s="38" t="s">
        <v>59</v>
      </c>
      <c r="L375" s="41"/>
      <c r="M375" s="38" t="s">
        <v>59</v>
      </c>
    </row>
    <row r="376" spans="1:13" x14ac:dyDescent="0.3">
      <c r="A376" s="70" t="s">
        <v>59</v>
      </c>
      <c r="B376" s="103" t="s">
        <v>59</v>
      </c>
      <c r="C376" s="96" t="s">
        <v>59</v>
      </c>
      <c r="D376" s="73"/>
      <c r="E376" s="88">
        <v>0</v>
      </c>
      <c r="F376" s="74">
        <f>SQRT((E376*(1-E376))/$E$356)*TINV(0.05,$E$356)</f>
        <v>0</v>
      </c>
      <c r="G376" s="73"/>
      <c r="H376" s="104" t="s">
        <v>59</v>
      </c>
      <c r="I376" s="50" t="e">
        <f t="shared" si="44"/>
        <v>#VALUE!</v>
      </c>
      <c r="J376" s="50" t="e">
        <f t="shared" si="45"/>
        <v>#VALUE!</v>
      </c>
      <c r="K376" s="104" t="s">
        <v>59</v>
      </c>
      <c r="L376" s="51"/>
      <c r="M376" s="104" t="s">
        <v>59</v>
      </c>
    </row>
    <row r="377" spans="1:13" x14ac:dyDescent="0.3">
      <c r="B377" s="75"/>
    </row>
    <row r="378" spans="1:13" x14ac:dyDescent="0.3">
      <c r="A378" s="62" t="s">
        <v>395</v>
      </c>
      <c r="B378" s="75"/>
    </row>
    <row r="379" spans="1:13" ht="27.6" x14ac:dyDescent="0.3">
      <c r="A379" s="62" t="s">
        <v>571</v>
      </c>
      <c r="B379" s="75"/>
    </row>
    <row r="380" spans="1:13" x14ac:dyDescent="0.3">
      <c r="B380" s="75"/>
    </row>
    <row r="381" spans="1:13" ht="36" x14ac:dyDescent="0.3">
      <c r="A381" s="20"/>
      <c r="B381" s="21"/>
      <c r="C381" s="22"/>
      <c r="D381" s="22"/>
      <c r="E381" s="23"/>
      <c r="F381" s="27"/>
      <c r="G381" s="24"/>
      <c r="H381" s="25" t="s">
        <v>6</v>
      </c>
      <c r="I381" s="26" t="s">
        <v>19</v>
      </c>
      <c r="J381" s="26" t="s">
        <v>20</v>
      </c>
      <c r="K381" s="25" t="s">
        <v>7</v>
      </c>
      <c r="L381" s="25"/>
      <c r="M381" s="5" t="s">
        <v>8</v>
      </c>
    </row>
    <row r="382" spans="1:13" ht="47.25" customHeight="1" x14ac:dyDescent="0.3">
      <c r="A382" s="30"/>
      <c r="B382" s="31" t="s">
        <v>62</v>
      </c>
      <c r="C382" s="32" t="s">
        <v>9</v>
      </c>
      <c r="D382" s="32"/>
      <c r="E382" s="31" t="s">
        <v>63</v>
      </c>
      <c r="F382" s="35" t="s">
        <v>9</v>
      </c>
      <c r="G382" s="33"/>
      <c r="H382" s="33" t="s">
        <v>10</v>
      </c>
      <c r="I382" s="34"/>
      <c r="J382" s="34"/>
      <c r="K382" s="33" t="s">
        <v>10</v>
      </c>
      <c r="L382" s="33"/>
      <c r="M382" s="33" t="s">
        <v>10</v>
      </c>
    </row>
    <row r="383" spans="1:13" x14ac:dyDescent="0.3">
      <c r="A383" s="63" t="s">
        <v>11</v>
      </c>
      <c r="B383" s="65" t="s">
        <v>59</v>
      </c>
      <c r="C383" s="59"/>
      <c r="E383" s="65">
        <v>139</v>
      </c>
    </row>
    <row r="384" spans="1:13" x14ac:dyDescent="0.3">
      <c r="A384" s="63" t="s">
        <v>12</v>
      </c>
      <c r="B384" s="121" t="s">
        <v>59</v>
      </c>
      <c r="C384" s="59"/>
      <c r="E384" s="65">
        <v>115.2</v>
      </c>
    </row>
    <row r="386" spans="1:13" x14ac:dyDescent="0.3">
      <c r="A386" s="66" t="s">
        <v>397</v>
      </c>
      <c r="B386" s="65" t="s">
        <v>59</v>
      </c>
      <c r="C386" s="94" t="s">
        <v>59</v>
      </c>
      <c r="E386" s="84">
        <v>0.35719999999999996</v>
      </c>
      <c r="F386" s="69">
        <f>SQRT((E386*(1-E386))/$E$384)*TINV(0.05,$E$384)</f>
        <v>8.8432051539250864E-2</v>
      </c>
      <c r="H386" s="38" t="s">
        <v>59</v>
      </c>
      <c r="I386" s="39" t="e">
        <f>(((H386)^2)^0.5)</f>
        <v>#VALUE!</v>
      </c>
      <c r="J386" s="39" t="e">
        <f>(((((1-B386)*B386)/B$12)+(((1-E386)*E386)/E$12))^0.5)*(TINV(0.05,B$12+E$12-1))</f>
        <v>#VALUE!</v>
      </c>
      <c r="K386" s="38" t="s">
        <v>59</v>
      </c>
      <c r="L386" s="41"/>
      <c r="M386" s="38" t="s">
        <v>59</v>
      </c>
    </row>
    <row r="387" spans="1:13" x14ac:dyDescent="0.3">
      <c r="A387" s="66" t="s">
        <v>398</v>
      </c>
      <c r="B387" s="65" t="s">
        <v>59</v>
      </c>
      <c r="C387" s="94" t="s">
        <v>59</v>
      </c>
      <c r="E387" s="84">
        <v>0.1661</v>
      </c>
      <c r="F387" s="69">
        <f t="shared" ref="F387:F402" si="47">SQRT((E387*(1-E387))/$E$384)*TINV(0.05,$E$384)</f>
        <v>6.8684358179384522E-2</v>
      </c>
      <c r="H387" s="38" t="s">
        <v>59</v>
      </c>
      <c r="I387" s="39" t="e">
        <f t="shared" ref="I387:I404" si="48">(((H387)^2)^0.5)</f>
        <v>#VALUE!</v>
      </c>
      <c r="J387" s="39" t="e">
        <f t="shared" ref="J387:J404" si="49">(((((1-B387)*B387)/B$12)+(((1-E387)*E387)/E$12))^0.5)*(TINV(0.05,B$12+E$12-1))</f>
        <v>#VALUE!</v>
      </c>
      <c r="K387" s="38" t="s">
        <v>59</v>
      </c>
      <c r="L387" s="41"/>
      <c r="M387" s="38" t="s">
        <v>59</v>
      </c>
    </row>
    <row r="388" spans="1:13" x14ac:dyDescent="0.3">
      <c r="A388" s="66" t="s">
        <v>399</v>
      </c>
      <c r="B388" s="65" t="s">
        <v>59</v>
      </c>
      <c r="C388" s="94" t="s">
        <v>59</v>
      </c>
      <c r="E388" s="84">
        <v>4.3899999999999995E-2</v>
      </c>
      <c r="F388" s="69">
        <f t="shared" si="47"/>
        <v>3.7809415221962364E-2</v>
      </c>
      <c r="H388" s="38" t="s">
        <v>59</v>
      </c>
      <c r="I388" s="39" t="e">
        <f t="shared" si="48"/>
        <v>#VALUE!</v>
      </c>
      <c r="J388" s="39" t="e">
        <f t="shared" si="49"/>
        <v>#VALUE!</v>
      </c>
      <c r="K388" s="38" t="s">
        <v>59</v>
      </c>
      <c r="L388" s="41"/>
      <c r="M388" s="38" t="s">
        <v>59</v>
      </c>
    </row>
    <row r="389" spans="1:13" x14ac:dyDescent="0.3">
      <c r="A389" s="66" t="s">
        <v>402</v>
      </c>
      <c r="B389" s="65" t="s">
        <v>59</v>
      </c>
      <c r="C389" s="94" t="s">
        <v>59</v>
      </c>
      <c r="E389" s="84">
        <v>0.17219999999999999</v>
      </c>
      <c r="F389" s="69">
        <f t="shared" si="47"/>
        <v>6.9677943744274856E-2</v>
      </c>
      <c r="H389" s="38" t="s">
        <v>59</v>
      </c>
      <c r="I389" s="39" t="e">
        <f t="shared" si="48"/>
        <v>#VALUE!</v>
      </c>
      <c r="J389" s="39" t="e">
        <f t="shared" si="49"/>
        <v>#VALUE!</v>
      </c>
      <c r="K389" s="38" t="s">
        <v>59</v>
      </c>
      <c r="L389" s="41"/>
      <c r="M389" s="38" t="s">
        <v>59</v>
      </c>
    </row>
    <row r="390" spans="1:13" x14ac:dyDescent="0.3">
      <c r="A390" s="66" t="s">
        <v>400</v>
      </c>
      <c r="B390" s="65" t="s">
        <v>59</v>
      </c>
      <c r="C390" s="94" t="s">
        <v>59</v>
      </c>
      <c r="E390" s="84">
        <v>0.11220000000000001</v>
      </c>
      <c r="F390" s="69">
        <f t="shared" si="47"/>
        <v>5.8246527632769697E-2</v>
      </c>
      <c r="H390" s="38" t="s">
        <v>59</v>
      </c>
      <c r="I390" s="39" t="e">
        <f t="shared" si="48"/>
        <v>#VALUE!</v>
      </c>
      <c r="J390" s="39" t="e">
        <f t="shared" si="49"/>
        <v>#VALUE!</v>
      </c>
      <c r="K390" s="38" t="s">
        <v>59</v>
      </c>
      <c r="L390" s="41"/>
      <c r="M390" s="38" t="s">
        <v>59</v>
      </c>
    </row>
    <row r="391" spans="1:13" x14ac:dyDescent="0.3">
      <c r="A391" s="66" t="s">
        <v>401</v>
      </c>
      <c r="B391" s="65" t="s">
        <v>59</v>
      </c>
      <c r="C391" s="94" t="s">
        <v>59</v>
      </c>
      <c r="E391" s="84">
        <v>7.5600000000000001E-2</v>
      </c>
      <c r="F391" s="69">
        <f t="shared" si="47"/>
        <v>4.878731386414998E-2</v>
      </c>
      <c r="H391" s="38" t="s">
        <v>59</v>
      </c>
      <c r="I391" s="39" t="e">
        <f t="shared" si="48"/>
        <v>#VALUE!</v>
      </c>
      <c r="J391" s="39" t="e">
        <f t="shared" si="49"/>
        <v>#VALUE!</v>
      </c>
      <c r="K391" s="38" t="s">
        <v>59</v>
      </c>
      <c r="L391" s="41"/>
      <c r="M391" s="38" t="s">
        <v>59</v>
      </c>
    </row>
    <row r="392" spans="1:13" x14ac:dyDescent="0.3">
      <c r="A392" s="66" t="s">
        <v>410</v>
      </c>
      <c r="B392" s="65" t="s">
        <v>59</v>
      </c>
      <c r="C392" s="94" t="s">
        <v>59</v>
      </c>
      <c r="E392" s="84">
        <v>2.4700000000000003E-2</v>
      </c>
      <c r="F392" s="69">
        <f t="shared" si="47"/>
        <v>2.8643997683599081E-2</v>
      </c>
      <c r="H392" s="38" t="s">
        <v>59</v>
      </c>
      <c r="I392" s="39" t="e">
        <f t="shared" si="48"/>
        <v>#VALUE!</v>
      </c>
      <c r="J392" s="39" t="e">
        <f t="shared" si="49"/>
        <v>#VALUE!</v>
      </c>
      <c r="K392" s="38" t="s">
        <v>59</v>
      </c>
      <c r="L392" s="41"/>
      <c r="M392" s="38" t="s">
        <v>59</v>
      </c>
    </row>
    <row r="393" spans="1:13" x14ac:dyDescent="0.3">
      <c r="A393" s="66" t="s">
        <v>407</v>
      </c>
      <c r="B393" s="65" t="s">
        <v>59</v>
      </c>
      <c r="C393" s="94" t="s">
        <v>59</v>
      </c>
      <c r="E393" s="84">
        <v>3.2400000000000005E-2</v>
      </c>
      <c r="F393" s="69">
        <f t="shared" si="47"/>
        <v>3.2676570977490868E-2</v>
      </c>
      <c r="H393" s="38" t="s">
        <v>59</v>
      </c>
      <c r="I393" s="39" t="e">
        <f t="shared" si="48"/>
        <v>#VALUE!</v>
      </c>
      <c r="J393" s="39" t="e">
        <f t="shared" si="49"/>
        <v>#VALUE!</v>
      </c>
      <c r="K393" s="38" t="s">
        <v>59</v>
      </c>
      <c r="L393" s="41"/>
      <c r="M393" s="38" t="s">
        <v>59</v>
      </c>
    </row>
    <row r="394" spans="1:13" x14ac:dyDescent="0.3">
      <c r="A394" s="66" t="s">
        <v>405</v>
      </c>
      <c r="B394" s="65" t="s">
        <v>59</v>
      </c>
      <c r="C394" s="94" t="s">
        <v>59</v>
      </c>
      <c r="E394" s="84">
        <v>0</v>
      </c>
      <c r="F394" s="69">
        <f t="shared" si="47"/>
        <v>0</v>
      </c>
      <c r="H394" s="38" t="s">
        <v>59</v>
      </c>
      <c r="I394" s="39" t="e">
        <f t="shared" si="48"/>
        <v>#VALUE!</v>
      </c>
      <c r="J394" s="39" t="e">
        <f t="shared" si="49"/>
        <v>#VALUE!</v>
      </c>
      <c r="K394" s="38" t="s">
        <v>59</v>
      </c>
      <c r="L394" s="41"/>
      <c r="M394" s="38" t="s">
        <v>59</v>
      </c>
    </row>
    <row r="395" spans="1:13" x14ac:dyDescent="0.3">
      <c r="A395" s="66" t="s">
        <v>403</v>
      </c>
      <c r="B395" s="65" t="s">
        <v>59</v>
      </c>
      <c r="C395" s="94" t="s">
        <v>59</v>
      </c>
      <c r="E395" s="84">
        <v>2.3799999999999998E-2</v>
      </c>
      <c r="F395" s="69">
        <f t="shared" si="47"/>
        <v>2.8130271344233473E-2</v>
      </c>
      <c r="H395" s="38" t="s">
        <v>59</v>
      </c>
      <c r="I395" s="39" t="e">
        <f t="shared" si="48"/>
        <v>#VALUE!</v>
      </c>
      <c r="J395" s="39" t="e">
        <f t="shared" si="49"/>
        <v>#VALUE!</v>
      </c>
      <c r="K395" s="38" t="s">
        <v>59</v>
      </c>
      <c r="L395" s="41"/>
      <c r="M395" s="38" t="s">
        <v>59</v>
      </c>
    </row>
    <row r="396" spans="1:13" x14ac:dyDescent="0.3">
      <c r="A396" s="66" t="s">
        <v>406</v>
      </c>
      <c r="B396" s="65" t="s">
        <v>59</v>
      </c>
      <c r="C396" s="94" t="s">
        <v>59</v>
      </c>
      <c r="E396" s="84">
        <v>1.1000000000000001E-2</v>
      </c>
      <c r="F396" s="69">
        <f t="shared" si="47"/>
        <v>1.9249104471308169E-2</v>
      </c>
      <c r="H396" s="38" t="s">
        <v>59</v>
      </c>
      <c r="I396" s="39" t="e">
        <f t="shared" si="48"/>
        <v>#VALUE!</v>
      </c>
      <c r="J396" s="39" t="e">
        <f t="shared" si="49"/>
        <v>#VALUE!</v>
      </c>
      <c r="K396" s="38" t="s">
        <v>59</v>
      </c>
      <c r="L396" s="41"/>
      <c r="M396" s="38" t="s">
        <v>59</v>
      </c>
    </row>
    <row r="397" spans="1:13" x14ac:dyDescent="0.3">
      <c r="A397" s="66" t="s">
        <v>411</v>
      </c>
      <c r="B397" s="65" t="s">
        <v>59</v>
      </c>
      <c r="C397" s="94" t="s">
        <v>59</v>
      </c>
      <c r="E397" s="84">
        <v>0</v>
      </c>
      <c r="F397" s="69">
        <f t="shared" si="47"/>
        <v>0</v>
      </c>
      <c r="H397" s="38" t="s">
        <v>59</v>
      </c>
      <c r="I397" s="39" t="e">
        <f t="shared" si="48"/>
        <v>#VALUE!</v>
      </c>
      <c r="J397" s="39" t="e">
        <f t="shared" si="49"/>
        <v>#VALUE!</v>
      </c>
      <c r="K397" s="38" t="s">
        <v>59</v>
      </c>
      <c r="L397" s="41"/>
      <c r="M397" s="38" t="s">
        <v>59</v>
      </c>
    </row>
    <row r="398" spans="1:13" x14ac:dyDescent="0.3">
      <c r="A398" s="66" t="s">
        <v>412</v>
      </c>
      <c r="B398" s="65" t="s">
        <v>59</v>
      </c>
      <c r="C398" s="94" t="s">
        <v>59</v>
      </c>
      <c r="E398" s="84">
        <v>0</v>
      </c>
      <c r="F398" s="69">
        <f t="shared" si="47"/>
        <v>0</v>
      </c>
      <c r="H398" s="38" t="s">
        <v>59</v>
      </c>
      <c r="I398" s="39" t="e">
        <f t="shared" si="48"/>
        <v>#VALUE!</v>
      </c>
      <c r="J398" s="39" t="e">
        <f t="shared" si="49"/>
        <v>#VALUE!</v>
      </c>
      <c r="K398" s="38" t="s">
        <v>59</v>
      </c>
      <c r="L398" s="41"/>
      <c r="M398" s="38" t="s">
        <v>59</v>
      </c>
    </row>
    <row r="399" spans="1:13" x14ac:dyDescent="0.3">
      <c r="A399" s="66" t="s">
        <v>409</v>
      </c>
      <c r="B399" s="65" t="s">
        <v>59</v>
      </c>
      <c r="C399" s="94" t="s">
        <v>59</v>
      </c>
      <c r="E399" s="84">
        <v>1.6500000000000001E-2</v>
      </c>
      <c r="F399" s="69">
        <f t="shared" si="47"/>
        <v>2.3509597589496899E-2</v>
      </c>
      <c r="H399" s="38" t="s">
        <v>59</v>
      </c>
      <c r="I399" s="39" t="e">
        <f t="shared" si="48"/>
        <v>#VALUE!</v>
      </c>
      <c r="J399" s="39" t="e">
        <f t="shared" si="49"/>
        <v>#VALUE!</v>
      </c>
      <c r="K399" s="38" t="s">
        <v>59</v>
      </c>
      <c r="L399" s="41"/>
      <c r="M399" s="38" t="s">
        <v>59</v>
      </c>
    </row>
    <row r="400" spans="1:13" x14ac:dyDescent="0.3">
      <c r="A400" s="66" t="s">
        <v>408</v>
      </c>
      <c r="B400" s="65" t="s">
        <v>59</v>
      </c>
      <c r="C400" s="94" t="s">
        <v>59</v>
      </c>
      <c r="E400" s="84">
        <v>1.78E-2</v>
      </c>
      <c r="F400" s="69">
        <f t="shared" si="47"/>
        <v>2.440203283946657E-2</v>
      </c>
      <c r="H400" s="38" t="s">
        <v>59</v>
      </c>
      <c r="I400" s="39" t="e">
        <f t="shared" si="48"/>
        <v>#VALUE!</v>
      </c>
      <c r="J400" s="39" t="e">
        <f t="shared" si="49"/>
        <v>#VALUE!</v>
      </c>
      <c r="K400" s="38" t="s">
        <v>59</v>
      </c>
      <c r="L400" s="41"/>
      <c r="M400" s="38" t="s">
        <v>59</v>
      </c>
    </row>
    <row r="401" spans="1:13" x14ac:dyDescent="0.3">
      <c r="A401" s="66" t="s">
        <v>404</v>
      </c>
      <c r="B401" s="65" t="s">
        <v>59</v>
      </c>
      <c r="C401" s="94" t="s">
        <v>59</v>
      </c>
      <c r="E401" s="84">
        <v>1.3500000000000002E-2</v>
      </c>
      <c r="F401" s="69">
        <f t="shared" si="47"/>
        <v>2.1297639434950028E-2</v>
      </c>
      <c r="H401" s="38" t="s">
        <v>59</v>
      </c>
      <c r="I401" s="39" t="e">
        <f t="shared" si="48"/>
        <v>#VALUE!</v>
      </c>
      <c r="J401" s="39" t="e">
        <f t="shared" si="49"/>
        <v>#VALUE!</v>
      </c>
      <c r="K401" s="38" t="s">
        <v>59</v>
      </c>
      <c r="L401" s="41"/>
      <c r="M401" s="38" t="s">
        <v>59</v>
      </c>
    </row>
    <row r="402" spans="1:13" x14ac:dyDescent="0.3">
      <c r="A402" s="66" t="s">
        <v>153</v>
      </c>
      <c r="B402" s="65" t="s">
        <v>59</v>
      </c>
      <c r="C402" s="94" t="s">
        <v>59</v>
      </c>
      <c r="E402" s="84">
        <v>3.5400000000000001E-2</v>
      </c>
      <c r="F402" s="69">
        <f t="shared" si="47"/>
        <v>3.4102899171153167E-2</v>
      </c>
      <c r="H402" s="38" t="s">
        <v>59</v>
      </c>
      <c r="I402" s="39" t="e">
        <f t="shared" si="48"/>
        <v>#VALUE!</v>
      </c>
      <c r="J402" s="39" t="e">
        <f t="shared" si="49"/>
        <v>#VALUE!</v>
      </c>
      <c r="K402" s="38" t="s">
        <v>59</v>
      </c>
      <c r="L402" s="41"/>
      <c r="M402" s="38" t="s">
        <v>59</v>
      </c>
    </row>
    <row r="403" spans="1:13" x14ac:dyDescent="0.3">
      <c r="A403" s="66" t="s">
        <v>78</v>
      </c>
      <c r="B403" s="65" t="s">
        <v>59</v>
      </c>
      <c r="C403" s="94" t="s">
        <v>59</v>
      </c>
      <c r="E403" s="84">
        <v>3.0800000000000001E-2</v>
      </c>
      <c r="F403" s="69">
        <f t="shared" ref="F403" si="50">SQRT((E403*(1-E403))/$E$384)*TINV(0.05,$E$384)</f>
        <v>3.1885857595716632E-2</v>
      </c>
      <c r="H403" s="38" t="s">
        <v>59</v>
      </c>
      <c r="I403" s="39" t="e">
        <f t="shared" si="48"/>
        <v>#VALUE!</v>
      </c>
      <c r="J403" s="39" t="e">
        <f t="shared" si="49"/>
        <v>#VALUE!</v>
      </c>
      <c r="K403" s="38" t="s">
        <v>59</v>
      </c>
      <c r="L403" s="41"/>
      <c r="M403" s="38" t="s">
        <v>59</v>
      </c>
    </row>
    <row r="404" spans="1:13" x14ac:dyDescent="0.3">
      <c r="A404" s="70" t="s">
        <v>59</v>
      </c>
      <c r="B404" s="103" t="s">
        <v>59</v>
      </c>
      <c r="C404" s="96" t="s">
        <v>59</v>
      </c>
      <c r="D404" s="73"/>
      <c r="E404" s="88">
        <v>0</v>
      </c>
      <c r="F404" s="74">
        <f>SQRT((E404*(1-E404))/$E$384)*TINV(0.05,$E$384)</f>
        <v>0</v>
      </c>
      <c r="G404" s="73"/>
      <c r="H404" s="104" t="s">
        <v>59</v>
      </c>
      <c r="I404" s="50" t="e">
        <f t="shared" si="48"/>
        <v>#VALUE!</v>
      </c>
      <c r="J404" s="50" t="e">
        <f t="shared" si="49"/>
        <v>#VALUE!</v>
      </c>
      <c r="K404" s="104" t="s">
        <v>59</v>
      </c>
      <c r="L404" s="51"/>
      <c r="M404" s="104" t="s">
        <v>59</v>
      </c>
    </row>
    <row r="405" spans="1:13" x14ac:dyDescent="0.3">
      <c r="B405" s="75"/>
    </row>
    <row r="406" spans="1:13" x14ac:dyDescent="0.3">
      <c r="A406" s="62" t="s">
        <v>395</v>
      </c>
      <c r="B406" s="75"/>
    </row>
    <row r="407" spans="1:13" x14ac:dyDescent="0.3">
      <c r="A407" s="62" t="s">
        <v>572</v>
      </c>
      <c r="B407" s="75"/>
    </row>
    <row r="408" spans="1:13" x14ac:dyDescent="0.3">
      <c r="B408" s="75"/>
    </row>
    <row r="409" spans="1:13" ht="36" x14ac:dyDescent="0.3">
      <c r="A409" s="20"/>
      <c r="B409" s="21"/>
      <c r="C409" s="22"/>
      <c r="D409" s="22"/>
      <c r="E409" s="23"/>
      <c r="F409" s="27"/>
      <c r="G409" s="24"/>
      <c r="H409" s="25" t="s">
        <v>6</v>
      </c>
      <c r="I409" s="26" t="s">
        <v>19</v>
      </c>
      <c r="J409" s="26" t="s">
        <v>20</v>
      </c>
      <c r="K409" s="25" t="s">
        <v>7</v>
      </c>
      <c r="L409" s="25"/>
      <c r="M409" s="5" t="s">
        <v>8</v>
      </c>
    </row>
    <row r="410" spans="1:13" ht="41.25" customHeight="1" x14ac:dyDescent="0.3">
      <c r="A410" s="30"/>
      <c r="B410" s="31" t="s">
        <v>62</v>
      </c>
      <c r="C410" s="32" t="s">
        <v>9</v>
      </c>
      <c r="D410" s="32"/>
      <c r="E410" s="31" t="s">
        <v>63</v>
      </c>
      <c r="F410" s="35" t="s">
        <v>9</v>
      </c>
      <c r="G410" s="33"/>
      <c r="H410" s="33" t="s">
        <v>10</v>
      </c>
      <c r="I410" s="34"/>
      <c r="J410" s="34"/>
      <c r="K410" s="33" t="s">
        <v>10</v>
      </c>
      <c r="L410" s="33"/>
      <c r="M410" s="33" t="s">
        <v>10</v>
      </c>
    </row>
    <row r="411" spans="1:13" x14ac:dyDescent="0.3">
      <c r="A411" s="63" t="s">
        <v>11</v>
      </c>
      <c r="B411" s="65" t="s">
        <v>59</v>
      </c>
      <c r="C411" s="59"/>
      <c r="E411" s="65">
        <v>145</v>
      </c>
    </row>
    <row r="412" spans="1:13" x14ac:dyDescent="0.3">
      <c r="A412" s="63" t="s">
        <v>12</v>
      </c>
      <c r="B412" s="121" t="s">
        <v>59</v>
      </c>
      <c r="C412" s="59"/>
      <c r="E412" s="65">
        <v>120</v>
      </c>
    </row>
    <row r="414" spans="1:13" x14ac:dyDescent="0.3">
      <c r="A414" s="66" t="s">
        <v>397</v>
      </c>
      <c r="B414" s="65" t="s">
        <v>59</v>
      </c>
      <c r="C414" s="94" t="s">
        <v>59</v>
      </c>
      <c r="E414" s="84">
        <v>0.63869999999999993</v>
      </c>
      <c r="F414" s="69">
        <f>SQRT((E414*(1-E414))/$E$412)*TINV(0.05,$E$412)</f>
        <v>8.6824390011355862E-2</v>
      </c>
      <c r="H414" s="38" t="s">
        <v>59</v>
      </c>
      <c r="I414" s="39" t="e">
        <f>(((H414)^2)^0.5)</f>
        <v>#VALUE!</v>
      </c>
      <c r="J414" s="39" t="e">
        <f>(((((1-B414)*B414)/B$12)+(((1-E414)*E414)/E$12))^0.5)*(TINV(0.05,B$12+E$12-1))</f>
        <v>#VALUE!</v>
      </c>
      <c r="K414" s="38" t="s">
        <v>59</v>
      </c>
      <c r="L414" s="41"/>
      <c r="M414" s="38" t="s">
        <v>59</v>
      </c>
    </row>
    <row r="415" spans="1:13" x14ac:dyDescent="0.3">
      <c r="A415" s="66" t="s">
        <v>398</v>
      </c>
      <c r="B415" s="65" t="s">
        <v>59</v>
      </c>
      <c r="C415" s="94" t="s">
        <v>59</v>
      </c>
      <c r="E415" s="84">
        <v>3.2500000000000001E-2</v>
      </c>
      <c r="F415" s="69">
        <f t="shared" ref="F415:F430" si="51">SQRT((E415*(1-E415))/$E$412)*TINV(0.05,$E$412)</f>
        <v>3.2049884540164872E-2</v>
      </c>
      <c r="H415" s="38" t="s">
        <v>59</v>
      </c>
      <c r="I415" s="39" t="e">
        <f t="shared" ref="I415:I432" si="52">(((H415)^2)^0.5)</f>
        <v>#VALUE!</v>
      </c>
      <c r="J415" s="39" t="e">
        <f t="shared" ref="J415:J432" si="53">(((((1-B415)*B415)/B$12)+(((1-E415)*E415)/E$12))^0.5)*(TINV(0.05,B$12+E$12-1))</f>
        <v>#VALUE!</v>
      </c>
      <c r="K415" s="38" t="s">
        <v>59</v>
      </c>
      <c r="L415" s="41"/>
      <c r="M415" s="38" t="s">
        <v>59</v>
      </c>
    </row>
    <row r="416" spans="1:13" x14ac:dyDescent="0.3">
      <c r="A416" s="66" t="s">
        <v>399</v>
      </c>
      <c r="B416" s="65" t="s">
        <v>59</v>
      </c>
      <c r="C416" s="94" t="s">
        <v>59</v>
      </c>
      <c r="E416" s="84">
        <v>9.1799999999999993E-2</v>
      </c>
      <c r="F416" s="69">
        <f t="shared" si="51"/>
        <v>5.2188088640927041E-2</v>
      </c>
      <c r="H416" s="38" t="s">
        <v>59</v>
      </c>
      <c r="I416" s="39" t="e">
        <f t="shared" si="52"/>
        <v>#VALUE!</v>
      </c>
      <c r="J416" s="39" t="e">
        <f t="shared" si="53"/>
        <v>#VALUE!</v>
      </c>
      <c r="K416" s="38" t="s">
        <v>59</v>
      </c>
      <c r="L416" s="41"/>
      <c r="M416" s="38" t="s">
        <v>59</v>
      </c>
    </row>
    <row r="417" spans="1:13" x14ac:dyDescent="0.3">
      <c r="A417" s="66" t="s">
        <v>402</v>
      </c>
      <c r="B417" s="65" t="s">
        <v>59</v>
      </c>
      <c r="C417" s="94" t="s">
        <v>59</v>
      </c>
      <c r="E417" s="84">
        <v>7.2700000000000001E-2</v>
      </c>
      <c r="F417" s="69">
        <f t="shared" si="51"/>
        <v>4.6928496157685524E-2</v>
      </c>
      <c r="H417" s="38" t="s">
        <v>59</v>
      </c>
      <c r="I417" s="39" t="e">
        <f t="shared" si="52"/>
        <v>#VALUE!</v>
      </c>
      <c r="J417" s="39" t="e">
        <f t="shared" si="53"/>
        <v>#VALUE!</v>
      </c>
      <c r="K417" s="38" t="s">
        <v>59</v>
      </c>
      <c r="L417" s="41"/>
      <c r="M417" s="38" t="s">
        <v>59</v>
      </c>
    </row>
    <row r="418" spans="1:13" x14ac:dyDescent="0.3">
      <c r="A418" s="66" t="s">
        <v>400</v>
      </c>
      <c r="B418" s="65" t="s">
        <v>59</v>
      </c>
      <c r="C418" s="94" t="s">
        <v>59</v>
      </c>
      <c r="E418" s="84">
        <v>5.9000000000000004E-2</v>
      </c>
      <c r="F418" s="69">
        <f t="shared" si="51"/>
        <v>4.2587301223643438E-2</v>
      </c>
      <c r="H418" s="38" t="s">
        <v>59</v>
      </c>
      <c r="I418" s="39" t="e">
        <f t="shared" si="52"/>
        <v>#VALUE!</v>
      </c>
      <c r="J418" s="39" t="e">
        <f t="shared" si="53"/>
        <v>#VALUE!</v>
      </c>
      <c r="K418" s="38" t="s">
        <v>59</v>
      </c>
      <c r="L418" s="41"/>
      <c r="M418" s="38" t="s">
        <v>59</v>
      </c>
    </row>
    <row r="419" spans="1:13" x14ac:dyDescent="0.3">
      <c r="A419" s="66" t="s">
        <v>401</v>
      </c>
      <c r="B419" s="65" t="s">
        <v>59</v>
      </c>
      <c r="C419" s="94" t="s">
        <v>59</v>
      </c>
      <c r="E419" s="84">
        <v>5.5300000000000002E-2</v>
      </c>
      <c r="F419" s="69">
        <f t="shared" si="51"/>
        <v>4.1311296534383278E-2</v>
      </c>
      <c r="H419" s="38" t="s">
        <v>59</v>
      </c>
      <c r="I419" s="39" t="e">
        <f t="shared" si="52"/>
        <v>#VALUE!</v>
      </c>
      <c r="J419" s="39" t="e">
        <f t="shared" si="53"/>
        <v>#VALUE!</v>
      </c>
      <c r="K419" s="38" t="s">
        <v>59</v>
      </c>
      <c r="L419" s="41"/>
      <c r="M419" s="38" t="s">
        <v>59</v>
      </c>
    </row>
    <row r="420" spans="1:13" x14ac:dyDescent="0.3">
      <c r="A420" s="66" t="s">
        <v>410</v>
      </c>
      <c r="B420" s="65" t="s">
        <v>59</v>
      </c>
      <c r="C420" s="94" t="s">
        <v>59</v>
      </c>
      <c r="E420" s="84">
        <v>1.6899999999999998E-2</v>
      </c>
      <c r="F420" s="69">
        <f t="shared" si="51"/>
        <v>2.3297080607368265E-2</v>
      </c>
      <c r="H420" s="38" t="s">
        <v>59</v>
      </c>
      <c r="I420" s="39" t="e">
        <f t="shared" si="52"/>
        <v>#VALUE!</v>
      </c>
      <c r="J420" s="39" t="e">
        <f t="shared" si="53"/>
        <v>#VALUE!</v>
      </c>
      <c r="K420" s="38" t="s">
        <v>59</v>
      </c>
      <c r="L420" s="41"/>
      <c r="M420" s="38" t="s">
        <v>59</v>
      </c>
    </row>
    <row r="421" spans="1:13" x14ac:dyDescent="0.3">
      <c r="A421" s="66" t="s">
        <v>407</v>
      </c>
      <c r="B421" s="65" t="s">
        <v>59</v>
      </c>
      <c r="C421" s="94" t="s">
        <v>59</v>
      </c>
      <c r="E421" s="84">
        <v>7.0999999999999995E-3</v>
      </c>
      <c r="F421" s="69">
        <f t="shared" si="51"/>
        <v>1.5175437893800148E-2</v>
      </c>
      <c r="H421" s="38" t="s">
        <v>59</v>
      </c>
      <c r="I421" s="39" t="e">
        <f t="shared" si="52"/>
        <v>#VALUE!</v>
      </c>
      <c r="J421" s="39" t="e">
        <f t="shared" si="53"/>
        <v>#VALUE!</v>
      </c>
      <c r="K421" s="38" t="s">
        <v>59</v>
      </c>
      <c r="L421" s="41"/>
      <c r="M421" s="38" t="s">
        <v>59</v>
      </c>
    </row>
    <row r="422" spans="1:13" x14ac:dyDescent="0.3">
      <c r="A422" s="66" t="s">
        <v>405</v>
      </c>
      <c r="B422" s="65" t="s">
        <v>59</v>
      </c>
      <c r="C422" s="94" t="s">
        <v>59</v>
      </c>
      <c r="E422" s="84">
        <v>1.29E-2</v>
      </c>
      <c r="F422" s="69">
        <f t="shared" si="51"/>
        <v>2.0395517680120975E-2</v>
      </c>
      <c r="H422" s="38" t="s">
        <v>59</v>
      </c>
      <c r="I422" s="39" t="e">
        <f t="shared" si="52"/>
        <v>#VALUE!</v>
      </c>
      <c r="J422" s="39" t="e">
        <f t="shared" si="53"/>
        <v>#VALUE!</v>
      </c>
      <c r="K422" s="38" t="s">
        <v>59</v>
      </c>
      <c r="L422" s="41"/>
      <c r="M422" s="38" t="s">
        <v>59</v>
      </c>
    </row>
    <row r="423" spans="1:13" x14ac:dyDescent="0.3">
      <c r="A423" s="66" t="s">
        <v>403</v>
      </c>
      <c r="B423" s="65" t="s">
        <v>59</v>
      </c>
      <c r="C423" s="94" t="s">
        <v>59</v>
      </c>
      <c r="E423" s="84">
        <v>8.3999999999999995E-3</v>
      </c>
      <c r="F423" s="69">
        <f t="shared" si="51"/>
        <v>1.6495565327548495E-2</v>
      </c>
      <c r="H423" s="38" t="s">
        <v>59</v>
      </c>
      <c r="I423" s="39" t="e">
        <f t="shared" si="52"/>
        <v>#VALUE!</v>
      </c>
      <c r="J423" s="39" t="e">
        <f t="shared" si="53"/>
        <v>#VALUE!</v>
      </c>
      <c r="K423" s="38" t="s">
        <v>59</v>
      </c>
      <c r="L423" s="41"/>
      <c r="M423" s="38" t="s">
        <v>59</v>
      </c>
    </row>
    <row r="424" spans="1:13" x14ac:dyDescent="0.3">
      <c r="A424" s="66" t="s">
        <v>406</v>
      </c>
      <c r="B424" s="65" t="s">
        <v>59</v>
      </c>
      <c r="C424" s="94" t="s">
        <v>59</v>
      </c>
      <c r="E424" s="84">
        <v>1.6899999999999998E-2</v>
      </c>
      <c r="F424" s="69">
        <f t="shared" si="51"/>
        <v>2.3297080607368265E-2</v>
      </c>
      <c r="H424" s="38" t="s">
        <v>59</v>
      </c>
      <c r="I424" s="39" t="e">
        <f t="shared" si="52"/>
        <v>#VALUE!</v>
      </c>
      <c r="J424" s="39" t="e">
        <f t="shared" si="53"/>
        <v>#VALUE!</v>
      </c>
      <c r="K424" s="38" t="s">
        <v>59</v>
      </c>
      <c r="L424" s="41"/>
      <c r="M424" s="38" t="s">
        <v>59</v>
      </c>
    </row>
    <row r="425" spans="1:13" x14ac:dyDescent="0.3">
      <c r="A425" s="66" t="s">
        <v>411</v>
      </c>
      <c r="B425" s="65" t="s">
        <v>59</v>
      </c>
      <c r="C425" s="94" t="s">
        <v>59</v>
      </c>
      <c r="E425" s="84">
        <v>7.6E-3</v>
      </c>
      <c r="F425" s="69">
        <f t="shared" si="51"/>
        <v>1.5696740405338219E-2</v>
      </c>
      <c r="H425" s="38" t="s">
        <v>59</v>
      </c>
      <c r="I425" s="39" t="e">
        <f t="shared" si="52"/>
        <v>#VALUE!</v>
      </c>
      <c r="J425" s="39" t="e">
        <f t="shared" si="53"/>
        <v>#VALUE!</v>
      </c>
      <c r="K425" s="38" t="s">
        <v>59</v>
      </c>
      <c r="L425" s="41"/>
      <c r="M425" s="38" t="s">
        <v>59</v>
      </c>
    </row>
    <row r="426" spans="1:13" x14ac:dyDescent="0.3">
      <c r="A426" s="66" t="s">
        <v>412</v>
      </c>
      <c r="B426" s="65" t="s">
        <v>59</v>
      </c>
      <c r="C426" s="94" t="s">
        <v>59</v>
      </c>
      <c r="E426" s="84">
        <v>1.1699999999999999E-2</v>
      </c>
      <c r="F426" s="69">
        <f t="shared" si="51"/>
        <v>1.9435540845446898E-2</v>
      </c>
      <c r="H426" s="38" t="s">
        <v>59</v>
      </c>
      <c r="I426" s="39" t="e">
        <f t="shared" si="52"/>
        <v>#VALUE!</v>
      </c>
      <c r="J426" s="39" t="e">
        <f t="shared" si="53"/>
        <v>#VALUE!</v>
      </c>
      <c r="K426" s="38" t="s">
        <v>59</v>
      </c>
      <c r="L426" s="41"/>
      <c r="M426" s="38" t="s">
        <v>59</v>
      </c>
    </row>
    <row r="427" spans="1:13" x14ac:dyDescent="0.3">
      <c r="A427" s="66" t="s">
        <v>409</v>
      </c>
      <c r="B427" s="65" t="s">
        <v>59</v>
      </c>
      <c r="C427" s="94" t="s">
        <v>59</v>
      </c>
      <c r="E427" s="84">
        <v>7.6E-3</v>
      </c>
      <c r="F427" s="69">
        <f t="shared" si="51"/>
        <v>1.5696740405338219E-2</v>
      </c>
      <c r="H427" s="38" t="s">
        <v>59</v>
      </c>
      <c r="I427" s="39" t="e">
        <f t="shared" si="52"/>
        <v>#VALUE!</v>
      </c>
      <c r="J427" s="39" t="e">
        <f t="shared" si="53"/>
        <v>#VALUE!</v>
      </c>
      <c r="K427" s="38" t="s">
        <v>59</v>
      </c>
      <c r="L427" s="41"/>
      <c r="M427" s="38" t="s">
        <v>59</v>
      </c>
    </row>
    <row r="428" spans="1:13" x14ac:dyDescent="0.3">
      <c r="A428" s="66" t="s">
        <v>408</v>
      </c>
      <c r="B428" s="65" t="s">
        <v>59</v>
      </c>
      <c r="C428" s="94" t="s">
        <v>59</v>
      </c>
      <c r="E428" s="84">
        <v>7.0999999999999995E-3</v>
      </c>
      <c r="F428" s="69">
        <f t="shared" si="51"/>
        <v>1.5175437893800148E-2</v>
      </c>
      <c r="H428" s="38" t="s">
        <v>59</v>
      </c>
      <c r="I428" s="39" t="e">
        <f t="shared" si="52"/>
        <v>#VALUE!</v>
      </c>
      <c r="J428" s="39" t="e">
        <f t="shared" si="53"/>
        <v>#VALUE!</v>
      </c>
      <c r="K428" s="38" t="s">
        <v>59</v>
      </c>
      <c r="L428" s="41"/>
      <c r="M428" s="38" t="s">
        <v>59</v>
      </c>
    </row>
    <row r="429" spans="1:13" x14ac:dyDescent="0.3">
      <c r="A429" s="66" t="s">
        <v>404</v>
      </c>
      <c r="B429" s="65" t="s">
        <v>59</v>
      </c>
      <c r="C429" s="94" t="s">
        <v>59</v>
      </c>
      <c r="E429" s="84">
        <v>1.8700000000000001E-2</v>
      </c>
      <c r="F429" s="69">
        <f t="shared" si="51"/>
        <v>2.448392298073112E-2</v>
      </c>
      <c r="H429" s="38" t="s">
        <v>59</v>
      </c>
      <c r="I429" s="39" t="e">
        <f t="shared" si="52"/>
        <v>#VALUE!</v>
      </c>
      <c r="J429" s="39" t="e">
        <f t="shared" si="53"/>
        <v>#VALUE!</v>
      </c>
      <c r="K429" s="38" t="s">
        <v>59</v>
      </c>
      <c r="L429" s="41"/>
      <c r="M429" s="38" t="s">
        <v>59</v>
      </c>
    </row>
    <row r="430" spans="1:13" x14ac:dyDescent="0.3">
      <c r="A430" s="66" t="s">
        <v>153</v>
      </c>
      <c r="B430" s="65" t="s">
        <v>59</v>
      </c>
      <c r="C430" s="94" t="s">
        <v>59</v>
      </c>
      <c r="E430" s="84">
        <v>5.9000000000000004E-2</v>
      </c>
      <c r="F430" s="69">
        <f t="shared" si="51"/>
        <v>4.2587301223643438E-2</v>
      </c>
      <c r="H430" s="38" t="s">
        <v>59</v>
      </c>
      <c r="I430" s="39" t="e">
        <f t="shared" si="52"/>
        <v>#VALUE!</v>
      </c>
      <c r="J430" s="39" t="e">
        <f t="shared" si="53"/>
        <v>#VALUE!</v>
      </c>
      <c r="K430" s="38" t="s">
        <v>59</v>
      </c>
      <c r="L430" s="41"/>
      <c r="M430" s="38" t="s">
        <v>59</v>
      </c>
    </row>
    <row r="431" spans="1:13" x14ac:dyDescent="0.3">
      <c r="A431" s="66" t="s">
        <v>78</v>
      </c>
      <c r="B431" s="65" t="s">
        <v>59</v>
      </c>
      <c r="C431" s="94" t="s">
        <v>59</v>
      </c>
      <c r="E431" s="84">
        <v>0</v>
      </c>
      <c r="F431" s="69">
        <f t="shared" ref="F431" si="54">SQRT((E431*(1-E431))/$E$412)*TINV(0.05,$E$412)</f>
        <v>0</v>
      </c>
      <c r="H431" s="38" t="s">
        <v>59</v>
      </c>
      <c r="I431" s="39" t="e">
        <f t="shared" si="52"/>
        <v>#VALUE!</v>
      </c>
      <c r="J431" s="39" t="e">
        <f t="shared" si="53"/>
        <v>#VALUE!</v>
      </c>
      <c r="K431" s="38" t="s">
        <v>59</v>
      </c>
      <c r="L431" s="41"/>
      <c r="M431" s="38" t="s">
        <v>59</v>
      </c>
    </row>
    <row r="432" spans="1:13" x14ac:dyDescent="0.3">
      <c r="A432" s="70" t="s">
        <v>59</v>
      </c>
      <c r="B432" s="103" t="s">
        <v>59</v>
      </c>
      <c r="C432" s="96" t="s">
        <v>59</v>
      </c>
      <c r="D432" s="73"/>
      <c r="E432" s="88">
        <v>0</v>
      </c>
      <c r="F432" s="74">
        <f>SQRT((E432*(1-E432))/$E$412)*TINV(0.05,$E$412)</f>
        <v>0</v>
      </c>
      <c r="G432" s="73"/>
      <c r="H432" s="104" t="s">
        <v>59</v>
      </c>
      <c r="I432" s="50" t="e">
        <f t="shared" si="52"/>
        <v>#VALUE!</v>
      </c>
      <c r="J432" s="50" t="e">
        <f t="shared" si="53"/>
        <v>#VALUE!</v>
      </c>
      <c r="K432" s="104" t="s">
        <v>59</v>
      </c>
      <c r="L432" s="51"/>
      <c r="M432" s="104" t="s">
        <v>59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zoomScale="75" zoomScaleNormal="75" workbookViewId="0"/>
  </sheetViews>
  <sheetFormatPr defaultColWidth="9.109375" defaultRowHeight="14.4" x14ac:dyDescent="0.3"/>
  <cols>
    <col min="1" max="1" width="90.5546875" style="16" customWidth="1"/>
    <col min="2" max="2" width="9.109375" style="58"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6.4414062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101"/>
      <c r="I1" s="57" t="s">
        <v>21</v>
      </c>
      <c r="J1" s="57" t="s">
        <v>21</v>
      </c>
    </row>
    <row r="2" spans="1:13" ht="18" x14ac:dyDescent="0.3">
      <c r="A2" s="52" t="s">
        <v>61</v>
      </c>
    </row>
    <row r="3" spans="1:13" ht="18.75" x14ac:dyDescent="0.25">
      <c r="A3" s="60" t="s">
        <v>414</v>
      </c>
    </row>
    <row r="4" spans="1:13" ht="18.75" x14ac:dyDescent="0.25">
      <c r="A4" s="61" t="s">
        <v>496</v>
      </c>
    </row>
    <row r="6" spans="1:13" ht="15" x14ac:dyDescent="0.25">
      <c r="A6" s="62" t="s">
        <v>415</v>
      </c>
    </row>
    <row r="7" spans="1:13" ht="15" x14ac:dyDescent="0.25">
      <c r="A7" s="62" t="s">
        <v>416</v>
      </c>
    </row>
    <row r="8" spans="1:13" ht="15" x14ac:dyDescent="0.25">
      <c r="A8" s="62"/>
    </row>
    <row r="9" spans="1:13" ht="39" customHeight="1" x14ac:dyDescent="0.25">
      <c r="A9" s="20"/>
      <c r="B9" s="23"/>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5" t="s">
        <v>59</v>
      </c>
      <c r="E11" s="65">
        <v>936</v>
      </c>
    </row>
    <row r="12" spans="1:13" x14ac:dyDescent="0.3">
      <c r="A12" s="63" t="s">
        <v>12</v>
      </c>
      <c r="B12" s="65" t="s">
        <v>59</v>
      </c>
      <c r="E12" s="65">
        <v>748.6</v>
      </c>
    </row>
    <row r="14" spans="1:13" x14ac:dyDescent="0.3">
      <c r="A14" s="66" t="s">
        <v>417</v>
      </c>
      <c r="B14" s="65" t="s">
        <v>59</v>
      </c>
      <c r="C14" s="94" t="s">
        <v>59</v>
      </c>
      <c r="E14" s="84">
        <v>0.12119999999999999</v>
      </c>
      <c r="F14" s="69">
        <f>SQRT((E14*(1-E14))/$E$12)*TINV(0.05,$E$12)</f>
        <v>2.3416544602729294E-2</v>
      </c>
      <c r="H14" s="38" t="s">
        <v>59</v>
      </c>
      <c r="I14" s="39" t="e">
        <f>(((H14)^2)^0.5)</f>
        <v>#VALUE!</v>
      </c>
      <c r="J14" s="39" t="e">
        <f>(((((1-B14)*B14)/B$12)+(((1-E14)*E14)/E$12))^0.5)*(TINV(0.05,B$12+E$12-1))</f>
        <v>#VALUE!</v>
      </c>
      <c r="K14" s="38" t="s">
        <v>59</v>
      </c>
      <c r="L14" s="41"/>
      <c r="M14" s="38" t="s">
        <v>59</v>
      </c>
    </row>
    <row r="15" spans="1:13" x14ac:dyDescent="0.3">
      <c r="A15" s="66" t="s">
        <v>418</v>
      </c>
      <c r="B15" s="65" t="s">
        <v>59</v>
      </c>
      <c r="C15" s="94" t="s">
        <v>59</v>
      </c>
      <c r="E15" s="84">
        <v>2.2000000000000002E-2</v>
      </c>
      <c r="F15" s="69">
        <f t="shared" ref="F15:F21" si="0">SQRT((E15*(1-E15))/$E$12)*TINV(0.05,$E$12)</f>
        <v>1.0524639860581419E-2</v>
      </c>
      <c r="H15" s="38" t="s">
        <v>59</v>
      </c>
      <c r="I15" s="39" t="e">
        <f t="shared" ref="I15:I21" si="1">(((H15)^2)^0.5)</f>
        <v>#VALUE!</v>
      </c>
      <c r="J15" s="39" t="e">
        <f t="shared" ref="J15:J21" si="2">(((((1-B15)*B15)/B$12)+(((1-E15)*E15)/E$12))^0.5)*(TINV(0.05,B$12+E$12-1))</f>
        <v>#VALUE!</v>
      </c>
      <c r="K15" s="38" t="s">
        <v>59</v>
      </c>
      <c r="L15" s="41"/>
      <c r="M15" s="38" t="s">
        <v>59</v>
      </c>
    </row>
    <row r="16" spans="1:13" x14ac:dyDescent="0.3">
      <c r="A16" s="66" t="s">
        <v>419</v>
      </c>
      <c r="B16" s="65" t="s">
        <v>59</v>
      </c>
      <c r="C16" s="94" t="s">
        <v>59</v>
      </c>
      <c r="E16" s="84">
        <v>9.9199999999999997E-2</v>
      </c>
      <c r="F16" s="69">
        <f t="shared" si="0"/>
        <v>2.14484790393294E-2</v>
      </c>
      <c r="H16" s="38" t="s">
        <v>59</v>
      </c>
      <c r="I16" s="39" t="e">
        <f t="shared" si="1"/>
        <v>#VALUE!</v>
      </c>
      <c r="J16" s="39" t="e">
        <f t="shared" si="2"/>
        <v>#VALUE!</v>
      </c>
      <c r="K16" s="38" t="s">
        <v>59</v>
      </c>
      <c r="L16" s="41"/>
      <c r="M16" s="38" t="s">
        <v>59</v>
      </c>
    </row>
    <row r="17" spans="1:13" x14ac:dyDescent="0.3">
      <c r="A17" s="66" t="s">
        <v>420</v>
      </c>
      <c r="B17" s="65" t="s">
        <v>59</v>
      </c>
      <c r="C17" s="94" t="s">
        <v>59</v>
      </c>
      <c r="E17" s="84">
        <v>0.78610000000000002</v>
      </c>
      <c r="F17" s="69">
        <f t="shared" si="0"/>
        <v>2.9421903477771565E-2</v>
      </c>
      <c r="H17" s="38" t="s">
        <v>59</v>
      </c>
      <c r="I17" s="39" t="e">
        <f t="shared" si="1"/>
        <v>#VALUE!</v>
      </c>
      <c r="J17" s="39" t="e">
        <f t="shared" si="2"/>
        <v>#VALUE!</v>
      </c>
      <c r="K17" s="38" t="s">
        <v>59</v>
      </c>
      <c r="L17" s="41"/>
      <c r="M17" s="38" t="s">
        <v>59</v>
      </c>
    </row>
    <row r="18" spans="1:13" x14ac:dyDescent="0.3">
      <c r="A18" s="66" t="s">
        <v>421</v>
      </c>
      <c r="B18" s="65" t="s">
        <v>59</v>
      </c>
      <c r="C18" s="94" t="s">
        <v>59</v>
      </c>
      <c r="E18" s="84">
        <v>2.75E-2</v>
      </c>
      <c r="F18" s="69">
        <f t="shared" si="0"/>
        <v>1.1733771533539493E-2</v>
      </c>
      <c r="H18" s="38" t="s">
        <v>59</v>
      </c>
      <c r="I18" s="39" t="e">
        <f t="shared" si="1"/>
        <v>#VALUE!</v>
      </c>
      <c r="J18" s="39" t="e">
        <f t="shared" si="2"/>
        <v>#VALUE!</v>
      </c>
      <c r="K18" s="38" t="s">
        <v>59</v>
      </c>
      <c r="L18" s="41"/>
      <c r="M18" s="38" t="s">
        <v>59</v>
      </c>
    </row>
    <row r="19" spans="1:13" x14ac:dyDescent="0.3">
      <c r="A19" s="66" t="s">
        <v>422</v>
      </c>
      <c r="B19" s="65" t="s">
        <v>59</v>
      </c>
      <c r="C19" s="94" t="s">
        <v>59</v>
      </c>
      <c r="E19" s="84">
        <v>1.1299999999999999E-2</v>
      </c>
      <c r="F19" s="69">
        <f t="shared" si="0"/>
        <v>7.5839937213793406E-3</v>
      </c>
      <c r="H19" s="38" t="s">
        <v>59</v>
      </c>
      <c r="I19" s="39" t="e">
        <f t="shared" si="1"/>
        <v>#VALUE!</v>
      </c>
      <c r="J19" s="39" t="e">
        <f t="shared" si="2"/>
        <v>#VALUE!</v>
      </c>
      <c r="K19" s="38" t="s">
        <v>59</v>
      </c>
      <c r="L19" s="41"/>
      <c r="M19" s="38" t="s">
        <v>59</v>
      </c>
    </row>
    <row r="20" spans="1:13" x14ac:dyDescent="0.3">
      <c r="A20" s="66" t="s">
        <v>423</v>
      </c>
      <c r="B20" s="65" t="s">
        <v>59</v>
      </c>
      <c r="C20" s="94" t="s">
        <v>59</v>
      </c>
      <c r="E20" s="84">
        <v>1.6200000000000003E-2</v>
      </c>
      <c r="F20" s="69">
        <f t="shared" si="0"/>
        <v>9.0581058698909686E-3</v>
      </c>
      <c r="H20" s="38" t="s">
        <v>59</v>
      </c>
      <c r="I20" s="39" t="e">
        <f t="shared" si="1"/>
        <v>#VALUE!</v>
      </c>
      <c r="J20" s="39" t="e">
        <f t="shared" si="2"/>
        <v>#VALUE!</v>
      </c>
      <c r="K20" s="38" t="s">
        <v>59</v>
      </c>
      <c r="L20" s="41"/>
      <c r="M20" s="38" t="s">
        <v>59</v>
      </c>
    </row>
    <row r="21" spans="1:13" x14ac:dyDescent="0.3">
      <c r="A21" s="70" t="s">
        <v>78</v>
      </c>
      <c r="B21" s="103" t="s">
        <v>59</v>
      </c>
      <c r="C21" s="96" t="s">
        <v>59</v>
      </c>
      <c r="D21" s="73"/>
      <c r="E21" s="88">
        <v>6.5199999999999994E-2</v>
      </c>
      <c r="F21" s="74">
        <f t="shared" si="0"/>
        <v>1.7713713888895921E-2</v>
      </c>
      <c r="G21" s="73"/>
      <c r="H21" s="104" t="s">
        <v>59</v>
      </c>
      <c r="I21" s="50" t="e">
        <f t="shared" si="1"/>
        <v>#VALUE!</v>
      </c>
      <c r="J21" s="50" t="e">
        <f t="shared" si="2"/>
        <v>#VALUE!</v>
      </c>
      <c r="K21" s="104" t="s">
        <v>59</v>
      </c>
      <c r="L21" s="51"/>
      <c r="M21" s="104" t="s">
        <v>59</v>
      </c>
    </row>
    <row r="22" spans="1:13" x14ac:dyDescent="0.3">
      <c r="B22" s="75"/>
      <c r="C22" s="59"/>
      <c r="F22" s="56"/>
    </row>
    <row r="23" spans="1:13" x14ac:dyDescent="0.3">
      <c r="A23" s="77" t="s">
        <v>48</v>
      </c>
      <c r="B23" s="78"/>
      <c r="C23" s="98"/>
      <c r="D23" s="80"/>
      <c r="E23" s="81"/>
      <c r="F23" s="105"/>
      <c r="G23" s="83"/>
      <c r="H23" s="83"/>
      <c r="I23" s="83"/>
      <c r="J23" s="83"/>
      <c r="K23" s="83"/>
      <c r="L23" s="83"/>
      <c r="M23" s="83"/>
    </row>
    <row r="24" spans="1:13" s="55" customFormat="1" x14ac:dyDescent="0.3">
      <c r="A24" s="106"/>
      <c r="B24" s="107"/>
      <c r="C24" s="108"/>
      <c r="D24" s="109"/>
      <c r="E24" s="110"/>
      <c r="F24" s="111"/>
      <c r="G24" s="112"/>
      <c r="H24" s="112"/>
      <c r="I24" s="112"/>
      <c r="J24" s="112"/>
      <c r="K24" s="112"/>
      <c r="L24" s="112"/>
      <c r="M24" s="112"/>
    </row>
    <row r="25" spans="1:13" x14ac:dyDescent="0.3">
      <c r="A25" s="62" t="s">
        <v>415</v>
      </c>
      <c r="B25" s="113"/>
    </row>
    <row r="26" spans="1:13" x14ac:dyDescent="0.3">
      <c r="A26" s="62" t="s">
        <v>573</v>
      </c>
      <c r="B26" s="75"/>
    </row>
    <row r="27" spans="1:13" x14ac:dyDescent="0.3">
      <c r="A27" s="62"/>
      <c r="B27" s="75"/>
    </row>
    <row r="28" spans="1:13" ht="36" x14ac:dyDescent="0.3">
      <c r="A28" s="20"/>
      <c r="B28" s="21"/>
      <c r="C28" s="22"/>
      <c r="D28" s="22"/>
      <c r="E28" s="23"/>
      <c r="F28" s="27"/>
      <c r="G28" s="24"/>
      <c r="H28" s="25" t="s">
        <v>6</v>
      </c>
      <c r="I28" s="26" t="s">
        <v>19</v>
      </c>
      <c r="J28" s="26" t="s">
        <v>20</v>
      </c>
      <c r="K28" s="25" t="s">
        <v>7</v>
      </c>
      <c r="L28" s="25"/>
      <c r="M28" s="5" t="s">
        <v>8</v>
      </c>
    </row>
    <row r="29" spans="1:13" ht="46.5" customHeight="1" x14ac:dyDescent="0.3">
      <c r="A29" s="30"/>
      <c r="B29" s="31" t="s">
        <v>62</v>
      </c>
      <c r="C29" s="32" t="s">
        <v>9</v>
      </c>
      <c r="D29" s="32"/>
      <c r="E29" s="31" t="s">
        <v>63</v>
      </c>
      <c r="F29" s="35" t="s">
        <v>9</v>
      </c>
      <c r="G29" s="33"/>
      <c r="H29" s="33" t="s">
        <v>10</v>
      </c>
      <c r="I29" s="34"/>
      <c r="J29" s="34"/>
      <c r="K29" s="33" t="s">
        <v>10</v>
      </c>
      <c r="L29" s="33"/>
      <c r="M29" s="33" t="s">
        <v>10</v>
      </c>
    </row>
    <row r="30" spans="1:13" x14ac:dyDescent="0.3">
      <c r="A30" s="63" t="s">
        <v>11</v>
      </c>
      <c r="B30" s="65" t="s">
        <v>59</v>
      </c>
      <c r="E30" s="65">
        <v>447</v>
      </c>
    </row>
    <row r="31" spans="1:13" x14ac:dyDescent="0.3">
      <c r="A31" s="63" t="s">
        <v>12</v>
      </c>
      <c r="B31" s="65" t="s">
        <v>59</v>
      </c>
      <c r="E31" s="65">
        <v>344.9</v>
      </c>
    </row>
    <row r="33" spans="1:13" x14ac:dyDescent="0.3">
      <c r="A33" s="66" t="s">
        <v>417</v>
      </c>
      <c r="B33" s="65" t="s">
        <v>59</v>
      </c>
      <c r="C33" s="94" t="s">
        <v>59</v>
      </c>
      <c r="E33" s="114">
        <v>0.1167</v>
      </c>
      <c r="F33" s="69">
        <f t="shared" ref="F33" si="3">SQRT((E33*(1-E33))/$E$31)*TINV(0.05,$E$31)</f>
        <v>3.4003349675076781E-2</v>
      </c>
      <c r="H33" s="38" t="s">
        <v>59</v>
      </c>
      <c r="I33" s="39" t="e">
        <f>(((H33)^2)^0.5)</f>
        <v>#VALUE!</v>
      </c>
      <c r="J33" s="39" t="e">
        <f>(((((1-B33)*B33)/B$12)+(((1-E33)*E33)/E$12))^0.5)*(TINV(0.05,B$12+E$12-1))</f>
        <v>#VALUE!</v>
      </c>
      <c r="K33" s="38" t="s">
        <v>59</v>
      </c>
      <c r="L33" s="41"/>
      <c r="M33" s="38" t="s">
        <v>59</v>
      </c>
    </row>
    <row r="34" spans="1:13" x14ac:dyDescent="0.3">
      <c r="A34" s="66" t="s">
        <v>418</v>
      </c>
      <c r="B34" s="65" t="s">
        <v>59</v>
      </c>
      <c r="C34" s="94" t="s">
        <v>59</v>
      </c>
      <c r="E34" s="114">
        <v>1.8799999999999997E-2</v>
      </c>
      <c r="F34" s="69">
        <f t="shared" ref="F34:F39" si="4">SQRT((E34*(1-E34))/$E$31)*TINV(0.05,$E$31)</f>
        <v>1.4384337114244953E-2</v>
      </c>
      <c r="H34" s="38" t="s">
        <v>59</v>
      </c>
      <c r="I34" s="39" t="e">
        <f t="shared" ref="I34:I40" si="5">(((H34)^2)^0.5)</f>
        <v>#VALUE!</v>
      </c>
      <c r="J34" s="39" t="e">
        <f t="shared" ref="J34:J40" si="6">(((((1-B34)*B34)/B$12)+(((1-E34)*E34)/E$12))^0.5)*(TINV(0.05,B$12+E$12-1))</f>
        <v>#VALUE!</v>
      </c>
      <c r="K34" s="38" t="s">
        <v>59</v>
      </c>
      <c r="L34" s="41"/>
      <c r="M34" s="38" t="s">
        <v>59</v>
      </c>
    </row>
    <row r="35" spans="1:13" x14ac:dyDescent="0.3">
      <c r="A35" s="66" t="s">
        <v>419</v>
      </c>
      <c r="B35" s="65" t="s">
        <v>59</v>
      </c>
      <c r="C35" s="94" t="s">
        <v>59</v>
      </c>
      <c r="E35" s="114">
        <v>9.7899999999999987E-2</v>
      </c>
      <c r="F35" s="69">
        <f t="shared" si="4"/>
        <v>3.1473920654701733E-2</v>
      </c>
      <c r="H35" s="38" t="s">
        <v>59</v>
      </c>
      <c r="I35" s="39" t="e">
        <f t="shared" si="5"/>
        <v>#VALUE!</v>
      </c>
      <c r="J35" s="39" t="e">
        <f t="shared" si="6"/>
        <v>#VALUE!</v>
      </c>
      <c r="K35" s="38" t="s">
        <v>59</v>
      </c>
      <c r="L35" s="41"/>
      <c r="M35" s="38" t="s">
        <v>59</v>
      </c>
    </row>
    <row r="36" spans="1:13" x14ac:dyDescent="0.3">
      <c r="A36" s="66" t="s">
        <v>420</v>
      </c>
      <c r="B36" s="65" t="s">
        <v>59</v>
      </c>
      <c r="C36" s="94" t="s">
        <v>59</v>
      </c>
      <c r="E36" s="114">
        <v>0.84019999999999995</v>
      </c>
      <c r="F36" s="69">
        <f t="shared" si="4"/>
        <v>3.880716207399109E-2</v>
      </c>
      <c r="H36" s="38" t="s">
        <v>59</v>
      </c>
      <c r="I36" s="39" t="e">
        <f t="shared" si="5"/>
        <v>#VALUE!</v>
      </c>
      <c r="J36" s="39" t="e">
        <f t="shared" si="6"/>
        <v>#VALUE!</v>
      </c>
      <c r="K36" s="38" t="s">
        <v>59</v>
      </c>
      <c r="L36" s="41"/>
      <c r="M36" s="38" t="s">
        <v>59</v>
      </c>
    </row>
    <row r="37" spans="1:13" x14ac:dyDescent="0.3">
      <c r="A37" s="66" t="s">
        <v>421</v>
      </c>
      <c r="B37" s="65" t="s">
        <v>59</v>
      </c>
      <c r="C37" s="94" t="s">
        <v>59</v>
      </c>
      <c r="E37" s="114">
        <v>1.9799999999999998E-2</v>
      </c>
      <c r="F37" s="69">
        <f t="shared" si="4"/>
        <v>1.4754418661351977E-2</v>
      </c>
      <c r="H37" s="38" t="s">
        <v>59</v>
      </c>
      <c r="I37" s="39" t="e">
        <f t="shared" si="5"/>
        <v>#VALUE!</v>
      </c>
      <c r="J37" s="39" t="e">
        <f t="shared" si="6"/>
        <v>#VALUE!</v>
      </c>
      <c r="K37" s="38" t="s">
        <v>59</v>
      </c>
      <c r="L37" s="41"/>
      <c r="M37" s="38" t="s">
        <v>59</v>
      </c>
    </row>
    <row r="38" spans="1:13" x14ac:dyDescent="0.3">
      <c r="A38" s="66" t="s">
        <v>422</v>
      </c>
      <c r="B38" s="65" t="s">
        <v>59</v>
      </c>
      <c r="C38" s="94" t="s">
        <v>59</v>
      </c>
      <c r="E38" s="114">
        <v>1.0200000000000001E-2</v>
      </c>
      <c r="F38" s="69">
        <f t="shared" si="4"/>
        <v>1.0641576439021251E-2</v>
      </c>
      <c r="H38" s="38" t="s">
        <v>59</v>
      </c>
      <c r="I38" s="39" t="e">
        <f t="shared" si="5"/>
        <v>#VALUE!</v>
      </c>
      <c r="J38" s="39" t="e">
        <f t="shared" si="6"/>
        <v>#VALUE!</v>
      </c>
      <c r="K38" s="38" t="s">
        <v>59</v>
      </c>
      <c r="L38" s="41"/>
      <c r="M38" s="38" t="s">
        <v>59</v>
      </c>
    </row>
    <row r="39" spans="1:13" x14ac:dyDescent="0.3">
      <c r="A39" s="66" t="s">
        <v>423</v>
      </c>
      <c r="B39" s="65" t="s">
        <v>59</v>
      </c>
      <c r="C39" s="94" t="s">
        <v>59</v>
      </c>
      <c r="E39" s="114">
        <v>9.4999999999999998E-3</v>
      </c>
      <c r="F39" s="69">
        <f t="shared" si="4"/>
        <v>1.0273565659642271E-2</v>
      </c>
      <c r="H39" s="38" t="s">
        <v>59</v>
      </c>
      <c r="I39" s="39" t="e">
        <f t="shared" si="5"/>
        <v>#VALUE!</v>
      </c>
      <c r="J39" s="39" t="e">
        <f t="shared" si="6"/>
        <v>#VALUE!</v>
      </c>
      <c r="K39" s="38" t="s">
        <v>59</v>
      </c>
      <c r="L39" s="41"/>
      <c r="M39" s="38" t="s">
        <v>59</v>
      </c>
    </row>
    <row r="40" spans="1:13" x14ac:dyDescent="0.3">
      <c r="A40" s="70" t="s">
        <v>78</v>
      </c>
      <c r="B40" s="103" t="s">
        <v>59</v>
      </c>
      <c r="C40" s="96" t="s">
        <v>59</v>
      </c>
      <c r="D40" s="73"/>
      <c r="E40" s="88">
        <v>2.3300000000000001E-2</v>
      </c>
      <c r="F40" s="74">
        <f>SQRT((E40*(1-E40))/$E$31)*TINV(0.05,$E$31)</f>
        <v>1.5976833625397837E-2</v>
      </c>
      <c r="G40" s="73"/>
      <c r="H40" s="104" t="s">
        <v>59</v>
      </c>
      <c r="I40" s="50" t="e">
        <f t="shared" si="5"/>
        <v>#VALUE!</v>
      </c>
      <c r="J40" s="50" t="e">
        <f t="shared" si="6"/>
        <v>#VALUE!</v>
      </c>
      <c r="K40" s="104" t="s">
        <v>59</v>
      </c>
      <c r="L40" s="51"/>
      <c r="M40" s="104" t="s">
        <v>59</v>
      </c>
    </row>
    <row r="41" spans="1:13" x14ac:dyDescent="0.3">
      <c r="A41" s="115"/>
      <c r="B41" s="116"/>
      <c r="C41" s="117"/>
      <c r="D41" s="118"/>
      <c r="E41" s="114"/>
      <c r="F41" s="69"/>
      <c r="G41" s="118"/>
      <c r="H41" s="46"/>
      <c r="I41" s="43"/>
      <c r="J41" s="43"/>
      <c r="K41" s="6"/>
      <c r="L41" s="44"/>
      <c r="M41" s="46"/>
    </row>
    <row r="42" spans="1:13" x14ac:dyDescent="0.3">
      <c r="A42" s="62" t="s">
        <v>415</v>
      </c>
      <c r="B42" s="116"/>
      <c r="C42" s="117"/>
      <c r="D42" s="118"/>
      <c r="E42" s="114"/>
      <c r="F42" s="69"/>
      <c r="G42" s="118"/>
      <c r="H42" s="46"/>
      <c r="I42" s="43"/>
      <c r="J42" s="43"/>
      <c r="K42" s="6"/>
      <c r="L42" s="44"/>
      <c r="M42" s="46"/>
    </row>
    <row r="43" spans="1:13" ht="27.6" x14ac:dyDescent="0.3">
      <c r="A43" s="62" t="s">
        <v>574</v>
      </c>
      <c r="B43" s="75"/>
    </row>
    <row r="44" spans="1:13" x14ac:dyDescent="0.3">
      <c r="A44" s="62"/>
      <c r="B44" s="75"/>
    </row>
    <row r="45" spans="1:13" ht="36" x14ac:dyDescent="0.3">
      <c r="A45" s="20"/>
      <c r="B45" s="21"/>
      <c r="C45" s="22"/>
      <c r="D45" s="22"/>
      <c r="E45" s="23"/>
      <c r="F45" s="27"/>
      <c r="G45" s="24"/>
      <c r="H45" s="25" t="s">
        <v>6</v>
      </c>
      <c r="I45" s="26" t="s">
        <v>19</v>
      </c>
      <c r="J45" s="26" t="s">
        <v>20</v>
      </c>
      <c r="K45" s="25" t="s">
        <v>7</v>
      </c>
      <c r="L45" s="25"/>
      <c r="M45" s="5" t="s">
        <v>8</v>
      </c>
    </row>
    <row r="46" spans="1:13" ht="42.75" customHeight="1" x14ac:dyDescent="0.3">
      <c r="A46" s="30"/>
      <c r="B46" s="31" t="s">
        <v>62</v>
      </c>
      <c r="C46" s="32" t="s">
        <v>9</v>
      </c>
      <c r="D46" s="32"/>
      <c r="E46" s="31" t="s">
        <v>63</v>
      </c>
      <c r="F46" s="35" t="s">
        <v>9</v>
      </c>
      <c r="G46" s="33"/>
      <c r="H46" s="33" t="s">
        <v>10</v>
      </c>
      <c r="I46" s="34"/>
      <c r="J46" s="34"/>
      <c r="K46" s="33" t="s">
        <v>10</v>
      </c>
      <c r="L46" s="33"/>
      <c r="M46" s="33" t="s">
        <v>10</v>
      </c>
    </row>
    <row r="47" spans="1:13" x14ac:dyDescent="0.3">
      <c r="A47" s="63" t="s">
        <v>11</v>
      </c>
      <c r="B47" s="65" t="s">
        <v>59</v>
      </c>
      <c r="E47" s="65">
        <v>105</v>
      </c>
    </row>
    <row r="48" spans="1:13" x14ac:dyDescent="0.3">
      <c r="A48" s="63" t="s">
        <v>12</v>
      </c>
      <c r="B48" s="65" t="s">
        <v>59</v>
      </c>
      <c r="E48" s="65">
        <v>86.1</v>
      </c>
    </row>
    <row r="50" spans="1:13" x14ac:dyDescent="0.3">
      <c r="A50" s="66" t="s">
        <v>417</v>
      </c>
      <c r="B50" s="65" t="s">
        <v>59</v>
      </c>
      <c r="C50" s="94" t="s">
        <v>59</v>
      </c>
      <c r="E50" s="114">
        <v>0.1091</v>
      </c>
      <c r="F50" s="69">
        <f t="shared" ref="F50:F56" si="7">SQRT((E50*(1-E50))/$E$48)*TINV(0.05,$E$48)</f>
        <v>6.6792436414193856E-2</v>
      </c>
      <c r="H50" s="38" t="s">
        <v>59</v>
      </c>
      <c r="I50" s="39" t="e">
        <f>(((H50)^2)^0.5)</f>
        <v>#VALUE!</v>
      </c>
      <c r="J50" s="39" t="e">
        <f>(((((1-B50)*B50)/B$12)+(((1-E50)*E50)/E$12))^0.5)*(TINV(0.05,B$12+E$12-1))</f>
        <v>#VALUE!</v>
      </c>
      <c r="K50" s="38" t="s">
        <v>59</v>
      </c>
      <c r="L50" s="41"/>
      <c r="M50" s="38" t="s">
        <v>59</v>
      </c>
    </row>
    <row r="51" spans="1:13" x14ac:dyDescent="0.3">
      <c r="A51" s="66" t="s">
        <v>418</v>
      </c>
      <c r="B51" s="65" t="s">
        <v>59</v>
      </c>
      <c r="C51" s="94" t="s">
        <v>59</v>
      </c>
      <c r="E51" s="114">
        <v>2.8999999999999998E-2</v>
      </c>
      <c r="F51" s="69">
        <f t="shared" si="7"/>
        <v>3.5950840214830311E-2</v>
      </c>
      <c r="H51" s="38" t="s">
        <v>59</v>
      </c>
      <c r="I51" s="39" t="e">
        <f t="shared" ref="I51:I57" si="8">(((H51)^2)^0.5)</f>
        <v>#VALUE!</v>
      </c>
      <c r="J51" s="39" t="e">
        <f t="shared" ref="J51:J57" si="9">(((((1-B51)*B51)/B$12)+(((1-E51)*E51)/E$12))^0.5)*(TINV(0.05,B$12+E$12-1))</f>
        <v>#VALUE!</v>
      </c>
      <c r="K51" s="38" t="s">
        <v>59</v>
      </c>
      <c r="L51" s="41"/>
      <c r="M51" s="38" t="s">
        <v>59</v>
      </c>
    </row>
    <row r="52" spans="1:13" x14ac:dyDescent="0.3">
      <c r="A52" s="66" t="s">
        <v>419</v>
      </c>
      <c r="B52" s="65" t="s">
        <v>59</v>
      </c>
      <c r="C52" s="94" t="s">
        <v>59</v>
      </c>
      <c r="E52" s="114">
        <v>8.0100000000000005E-2</v>
      </c>
      <c r="F52" s="69">
        <f t="shared" si="7"/>
        <v>5.8154991742244921E-2</v>
      </c>
      <c r="H52" s="38" t="s">
        <v>59</v>
      </c>
      <c r="I52" s="39" t="e">
        <f t="shared" si="8"/>
        <v>#VALUE!</v>
      </c>
      <c r="J52" s="39" t="e">
        <f t="shared" si="9"/>
        <v>#VALUE!</v>
      </c>
      <c r="K52" s="38" t="s">
        <v>59</v>
      </c>
      <c r="L52" s="41"/>
      <c r="M52" s="38" t="s">
        <v>59</v>
      </c>
    </row>
    <row r="53" spans="1:13" x14ac:dyDescent="0.3">
      <c r="A53" s="66" t="s">
        <v>420</v>
      </c>
      <c r="B53" s="65" t="s">
        <v>59</v>
      </c>
      <c r="C53" s="94" t="s">
        <v>59</v>
      </c>
      <c r="E53" s="114">
        <v>0.86080000000000001</v>
      </c>
      <c r="F53" s="69">
        <f t="shared" si="7"/>
        <v>7.41602487266039E-2</v>
      </c>
      <c r="H53" s="38" t="s">
        <v>59</v>
      </c>
      <c r="I53" s="39" t="e">
        <f t="shared" si="8"/>
        <v>#VALUE!</v>
      </c>
      <c r="J53" s="39" t="e">
        <f t="shared" si="9"/>
        <v>#VALUE!</v>
      </c>
      <c r="K53" s="38" t="s">
        <v>59</v>
      </c>
      <c r="L53" s="41"/>
      <c r="M53" s="38" t="s">
        <v>59</v>
      </c>
    </row>
    <row r="54" spans="1:13" x14ac:dyDescent="0.3">
      <c r="A54" s="66" t="s">
        <v>421</v>
      </c>
      <c r="B54" s="65" t="s">
        <v>59</v>
      </c>
      <c r="C54" s="94" t="s">
        <v>59</v>
      </c>
      <c r="E54" s="114">
        <v>0</v>
      </c>
      <c r="F54" s="69">
        <f t="shared" si="7"/>
        <v>0</v>
      </c>
      <c r="H54" s="38" t="s">
        <v>59</v>
      </c>
      <c r="I54" s="39" t="e">
        <f t="shared" si="8"/>
        <v>#VALUE!</v>
      </c>
      <c r="J54" s="39" t="e">
        <f t="shared" si="9"/>
        <v>#VALUE!</v>
      </c>
      <c r="K54" s="38" t="s">
        <v>59</v>
      </c>
      <c r="L54" s="41"/>
      <c r="M54" s="38" t="s">
        <v>59</v>
      </c>
    </row>
    <row r="55" spans="1:13" x14ac:dyDescent="0.3">
      <c r="A55" s="66" t="s">
        <v>422</v>
      </c>
      <c r="B55" s="65" t="s">
        <v>59</v>
      </c>
      <c r="C55" s="94" t="s">
        <v>59</v>
      </c>
      <c r="E55" s="114">
        <v>0</v>
      </c>
      <c r="F55" s="69">
        <f t="shared" si="7"/>
        <v>0</v>
      </c>
      <c r="H55" s="38" t="s">
        <v>59</v>
      </c>
      <c r="I55" s="39" t="e">
        <f t="shared" si="8"/>
        <v>#VALUE!</v>
      </c>
      <c r="J55" s="39" t="e">
        <f t="shared" si="9"/>
        <v>#VALUE!</v>
      </c>
      <c r="K55" s="38" t="s">
        <v>59</v>
      </c>
      <c r="L55" s="41"/>
      <c r="M55" s="38" t="s">
        <v>59</v>
      </c>
    </row>
    <row r="56" spans="1:13" x14ac:dyDescent="0.3">
      <c r="A56" s="66" t="s">
        <v>423</v>
      </c>
      <c r="B56" s="65" t="s">
        <v>59</v>
      </c>
      <c r="C56" s="94" t="s">
        <v>59</v>
      </c>
      <c r="E56" s="114">
        <v>0</v>
      </c>
      <c r="F56" s="69">
        <f t="shared" si="7"/>
        <v>0</v>
      </c>
      <c r="H56" s="38" t="s">
        <v>59</v>
      </c>
      <c r="I56" s="39" t="e">
        <f t="shared" si="8"/>
        <v>#VALUE!</v>
      </c>
      <c r="J56" s="39" t="e">
        <f t="shared" si="9"/>
        <v>#VALUE!</v>
      </c>
      <c r="K56" s="38" t="s">
        <v>59</v>
      </c>
      <c r="L56" s="41"/>
      <c r="M56" s="38" t="s">
        <v>59</v>
      </c>
    </row>
    <row r="57" spans="1:13" x14ac:dyDescent="0.3">
      <c r="A57" s="70" t="s">
        <v>78</v>
      </c>
      <c r="B57" s="103" t="s">
        <v>59</v>
      </c>
      <c r="C57" s="96" t="s">
        <v>59</v>
      </c>
      <c r="D57" s="73"/>
      <c r="E57" s="88">
        <v>3.0099999999999998E-2</v>
      </c>
      <c r="F57" s="74">
        <f>SQRT((E57*(1-E57))/$E$48)*TINV(0.05,$E$48)</f>
        <v>3.6605568699522688E-2</v>
      </c>
      <c r="G57" s="73"/>
      <c r="H57" s="104" t="s">
        <v>59</v>
      </c>
      <c r="I57" s="50" t="e">
        <f t="shared" si="8"/>
        <v>#VALUE!</v>
      </c>
      <c r="J57" s="50" t="e">
        <f t="shared" si="9"/>
        <v>#VALUE!</v>
      </c>
      <c r="K57" s="104" t="s">
        <v>59</v>
      </c>
      <c r="L57" s="51"/>
      <c r="M57" s="104" t="s">
        <v>59</v>
      </c>
    </row>
    <row r="58" spans="1:13" x14ac:dyDescent="0.3">
      <c r="A58" s="115"/>
      <c r="B58" s="116"/>
      <c r="C58" s="117"/>
      <c r="D58" s="118"/>
      <c r="E58" s="114"/>
      <c r="F58" s="69"/>
      <c r="G58" s="118"/>
      <c r="H58" s="46"/>
      <c r="I58" s="43"/>
      <c r="J58" s="43"/>
      <c r="K58" s="6"/>
      <c r="L58" s="44"/>
      <c r="M58" s="46"/>
    </row>
    <row r="59" spans="1:13" x14ac:dyDescent="0.3">
      <c r="A59" s="62" t="s">
        <v>415</v>
      </c>
      <c r="B59" s="75"/>
    </row>
    <row r="60" spans="1:13" ht="32.25" customHeight="1" x14ac:dyDescent="0.3">
      <c r="A60" s="62" t="s">
        <v>575</v>
      </c>
      <c r="B60" s="75"/>
    </row>
    <row r="61" spans="1:13" x14ac:dyDescent="0.3">
      <c r="A61" s="62"/>
      <c r="B61" s="75"/>
    </row>
    <row r="62" spans="1:13" ht="36" x14ac:dyDescent="0.3">
      <c r="A62" s="20"/>
      <c r="B62" s="21"/>
      <c r="C62" s="22"/>
      <c r="D62" s="22"/>
      <c r="E62" s="23"/>
      <c r="F62" s="27"/>
      <c r="G62" s="24"/>
      <c r="H62" s="25" t="s">
        <v>6</v>
      </c>
      <c r="I62" s="26" t="s">
        <v>19</v>
      </c>
      <c r="J62" s="26" t="s">
        <v>20</v>
      </c>
      <c r="K62" s="25" t="s">
        <v>7</v>
      </c>
      <c r="L62" s="25"/>
      <c r="M62" s="5" t="s">
        <v>8</v>
      </c>
    </row>
    <row r="63" spans="1:13" ht="40.5" customHeight="1" x14ac:dyDescent="0.3">
      <c r="A63" s="30"/>
      <c r="B63" s="31" t="s">
        <v>62</v>
      </c>
      <c r="C63" s="32" t="s">
        <v>9</v>
      </c>
      <c r="D63" s="32"/>
      <c r="E63" s="31" t="s">
        <v>63</v>
      </c>
      <c r="F63" s="35" t="s">
        <v>9</v>
      </c>
      <c r="G63" s="33"/>
      <c r="H63" s="33" t="s">
        <v>10</v>
      </c>
      <c r="I63" s="34"/>
      <c r="J63" s="34"/>
      <c r="K63" s="33" t="s">
        <v>10</v>
      </c>
      <c r="L63" s="33"/>
      <c r="M63" s="33" t="s">
        <v>10</v>
      </c>
    </row>
    <row r="64" spans="1:13" x14ac:dyDescent="0.3">
      <c r="A64" s="63" t="s">
        <v>11</v>
      </c>
      <c r="B64" s="65" t="s">
        <v>59</v>
      </c>
      <c r="E64" s="65">
        <v>342</v>
      </c>
    </row>
    <row r="65" spans="1:13" x14ac:dyDescent="0.3">
      <c r="A65" s="63" t="s">
        <v>12</v>
      </c>
      <c r="B65" s="65" t="s">
        <v>59</v>
      </c>
      <c r="E65" s="65">
        <v>284.5</v>
      </c>
    </row>
    <row r="67" spans="1:13" x14ac:dyDescent="0.3">
      <c r="A67" s="66" t="s">
        <v>417</v>
      </c>
      <c r="B67" s="65" t="s">
        <v>59</v>
      </c>
      <c r="C67" s="94" t="s">
        <v>59</v>
      </c>
      <c r="E67" s="114">
        <v>0.1346</v>
      </c>
      <c r="F67" s="69">
        <f t="shared" ref="F67:F73" si="10">SQRT((E67*(1-E67))/$E$65)*TINV(0.05,$E$65)</f>
        <v>3.9828379883948932E-2</v>
      </c>
      <c r="H67" s="38" t="s">
        <v>59</v>
      </c>
      <c r="I67" s="39" t="e">
        <f>(((H67)^2)^0.5)</f>
        <v>#VALUE!</v>
      </c>
      <c r="J67" s="39" t="e">
        <f>(((((1-B67)*B67)/B$12)+(((1-E67)*E67)/E$12))^0.5)*(TINV(0.05,B$12+E$12-1))</f>
        <v>#VALUE!</v>
      </c>
      <c r="K67" s="38" t="s">
        <v>59</v>
      </c>
      <c r="L67" s="41"/>
      <c r="M67" s="38" t="s">
        <v>59</v>
      </c>
    </row>
    <row r="68" spans="1:13" x14ac:dyDescent="0.3">
      <c r="A68" s="66" t="s">
        <v>418</v>
      </c>
      <c r="B68" s="65" t="s">
        <v>59</v>
      </c>
      <c r="C68" s="94" t="s">
        <v>59</v>
      </c>
      <c r="E68" s="114">
        <v>2.5899999999999999E-2</v>
      </c>
      <c r="F68" s="69">
        <f t="shared" si="10"/>
        <v>1.8535884691672468E-2</v>
      </c>
      <c r="H68" s="38" t="s">
        <v>59</v>
      </c>
      <c r="I68" s="39" t="e">
        <f t="shared" ref="I68:I74" si="11">(((H68)^2)^0.5)</f>
        <v>#VALUE!</v>
      </c>
      <c r="J68" s="39" t="e">
        <f t="shared" ref="J68:J74" si="12">(((((1-B68)*B68)/B$12)+(((1-E68)*E68)/E$12))^0.5)*(TINV(0.05,B$12+E$12-1))</f>
        <v>#VALUE!</v>
      </c>
      <c r="K68" s="38" t="s">
        <v>59</v>
      </c>
      <c r="L68" s="41"/>
      <c r="M68" s="38" t="s">
        <v>59</v>
      </c>
    </row>
    <row r="69" spans="1:13" x14ac:dyDescent="0.3">
      <c r="A69" s="66" t="s">
        <v>419</v>
      </c>
      <c r="B69" s="65" t="s">
        <v>59</v>
      </c>
      <c r="C69" s="94" t="s">
        <v>59</v>
      </c>
      <c r="E69" s="114">
        <v>0.10869999999999999</v>
      </c>
      <c r="F69" s="69">
        <f t="shared" si="10"/>
        <v>3.632355869864836E-2</v>
      </c>
      <c r="H69" s="38" t="s">
        <v>59</v>
      </c>
      <c r="I69" s="39" t="e">
        <f t="shared" si="11"/>
        <v>#VALUE!</v>
      </c>
      <c r="J69" s="39" t="e">
        <f t="shared" si="12"/>
        <v>#VALUE!</v>
      </c>
      <c r="K69" s="38" t="s">
        <v>59</v>
      </c>
      <c r="L69" s="41"/>
      <c r="M69" s="38" t="s">
        <v>59</v>
      </c>
    </row>
    <row r="70" spans="1:13" x14ac:dyDescent="0.3">
      <c r="A70" s="66" t="s">
        <v>420</v>
      </c>
      <c r="B70" s="65" t="s">
        <v>59</v>
      </c>
      <c r="C70" s="94" t="s">
        <v>59</v>
      </c>
      <c r="E70" s="114">
        <v>0.70169999999999999</v>
      </c>
      <c r="F70" s="69">
        <f t="shared" si="10"/>
        <v>5.3390505203643773E-2</v>
      </c>
      <c r="H70" s="38" t="s">
        <v>59</v>
      </c>
      <c r="I70" s="39" t="e">
        <f t="shared" si="11"/>
        <v>#VALUE!</v>
      </c>
      <c r="J70" s="39" t="e">
        <f t="shared" si="12"/>
        <v>#VALUE!</v>
      </c>
      <c r="K70" s="38" t="s">
        <v>59</v>
      </c>
      <c r="L70" s="41"/>
      <c r="M70" s="38" t="s">
        <v>59</v>
      </c>
    </row>
    <row r="71" spans="1:13" x14ac:dyDescent="0.3">
      <c r="A71" s="66" t="s">
        <v>421</v>
      </c>
      <c r="B71" s="65" t="s">
        <v>59</v>
      </c>
      <c r="C71" s="94" t="s">
        <v>59</v>
      </c>
      <c r="E71" s="114">
        <v>4.4500000000000005E-2</v>
      </c>
      <c r="F71" s="69">
        <f t="shared" si="10"/>
        <v>2.4063401457581957E-2</v>
      </c>
      <c r="H71" s="38" t="s">
        <v>59</v>
      </c>
      <c r="I71" s="39" t="e">
        <f t="shared" si="11"/>
        <v>#VALUE!</v>
      </c>
      <c r="J71" s="39" t="e">
        <f t="shared" si="12"/>
        <v>#VALUE!</v>
      </c>
      <c r="K71" s="38" t="s">
        <v>59</v>
      </c>
      <c r="L71" s="41"/>
      <c r="M71" s="38" t="s">
        <v>59</v>
      </c>
    </row>
    <row r="72" spans="1:13" x14ac:dyDescent="0.3">
      <c r="A72" s="66" t="s">
        <v>422</v>
      </c>
      <c r="B72" s="65" t="s">
        <v>59</v>
      </c>
      <c r="C72" s="94" t="s">
        <v>59</v>
      </c>
      <c r="E72" s="114">
        <v>1.4499999999999999E-2</v>
      </c>
      <c r="F72" s="69">
        <f t="shared" si="10"/>
        <v>1.3949992715793582E-2</v>
      </c>
      <c r="H72" s="38" t="s">
        <v>59</v>
      </c>
      <c r="I72" s="39" t="e">
        <f t="shared" si="11"/>
        <v>#VALUE!</v>
      </c>
      <c r="J72" s="39" t="e">
        <f t="shared" si="12"/>
        <v>#VALUE!</v>
      </c>
      <c r="K72" s="38" t="s">
        <v>59</v>
      </c>
      <c r="L72" s="41"/>
      <c r="M72" s="38" t="s">
        <v>59</v>
      </c>
    </row>
    <row r="73" spans="1:13" x14ac:dyDescent="0.3">
      <c r="A73" s="66" t="s">
        <v>423</v>
      </c>
      <c r="B73" s="65" t="s">
        <v>59</v>
      </c>
      <c r="C73" s="94" t="s">
        <v>59</v>
      </c>
      <c r="E73" s="114">
        <v>0.03</v>
      </c>
      <c r="F73" s="69">
        <f t="shared" si="10"/>
        <v>1.9907107418466741E-2</v>
      </c>
      <c r="H73" s="38" t="s">
        <v>59</v>
      </c>
      <c r="I73" s="39" t="e">
        <f t="shared" si="11"/>
        <v>#VALUE!</v>
      </c>
      <c r="J73" s="39" t="e">
        <f t="shared" si="12"/>
        <v>#VALUE!</v>
      </c>
      <c r="K73" s="38" t="s">
        <v>59</v>
      </c>
      <c r="L73" s="41"/>
      <c r="M73" s="38" t="s">
        <v>59</v>
      </c>
    </row>
    <row r="74" spans="1:13" x14ac:dyDescent="0.3">
      <c r="A74" s="70" t="s">
        <v>187</v>
      </c>
      <c r="B74" s="103" t="s">
        <v>59</v>
      </c>
      <c r="C74" s="96" t="s">
        <v>59</v>
      </c>
      <c r="D74" s="73"/>
      <c r="E74" s="88">
        <v>0.1193</v>
      </c>
      <c r="F74" s="74">
        <f>SQRT((E74*(1-E74))/$E$65)*TINV(0.05,$E$65)</f>
        <v>3.782647618254429E-2</v>
      </c>
      <c r="G74" s="73"/>
      <c r="H74" s="104" t="s">
        <v>59</v>
      </c>
      <c r="I74" s="50" t="e">
        <f t="shared" si="11"/>
        <v>#VALUE!</v>
      </c>
      <c r="J74" s="50" t="e">
        <f t="shared" si="12"/>
        <v>#VALUE!</v>
      </c>
      <c r="K74" s="104" t="s">
        <v>59</v>
      </c>
      <c r="L74" s="51"/>
      <c r="M74" s="104" t="s">
        <v>59</v>
      </c>
    </row>
    <row r="76" spans="1:13" x14ac:dyDescent="0.3">
      <c r="A76" s="77" t="s">
        <v>52</v>
      </c>
      <c r="B76" s="78"/>
      <c r="C76" s="98"/>
      <c r="D76" s="80"/>
      <c r="E76" s="81"/>
      <c r="F76" s="105"/>
      <c r="G76" s="83"/>
      <c r="H76" s="83"/>
      <c r="I76" s="83"/>
      <c r="J76" s="83"/>
      <c r="K76" s="83"/>
      <c r="L76" s="83"/>
      <c r="M76" s="83"/>
    </row>
    <row r="77" spans="1:13" x14ac:dyDescent="0.3">
      <c r="B77" s="75"/>
    </row>
    <row r="78" spans="1:13" x14ac:dyDescent="0.3">
      <c r="A78" s="62" t="s">
        <v>415</v>
      </c>
      <c r="B78" s="75"/>
    </row>
    <row r="79" spans="1:13" x14ac:dyDescent="0.3">
      <c r="A79" s="62" t="s">
        <v>576</v>
      </c>
      <c r="B79" s="75"/>
    </row>
    <row r="80" spans="1:13" x14ac:dyDescent="0.3">
      <c r="B80" s="75"/>
    </row>
    <row r="81" spans="1:13" ht="36" x14ac:dyDescent="0.3">
      <c r="A81" s="20"/>
      <c r="B81" s="21"/>
      <c r="C81" s="22"/>
      <c r="D81" s="22"/>
      <c r="E81" s="23"/>
      <c r="F81" s="27"/>
      <c r="G81" s="24"/>
      <c r="H81" s="25" t="s">
        <v>6</v>
      </c>
      <c r="I81" s="26" t="s">
        <v>19</v>
      </c>
      <c r="J81" s="26" t="s">
        <v>20</v>
      </c>
      <c r="K81" s="25" t="s">
        <v>7</v>
      </c>
      <c r="L81" s="25"/>
      <c r="M81" s="5" t="s">
        <v>8</v>
      </c>
    </row>
    <row r="82" spans="1:13" ht="41.25" customHeight="1" x14ac:dyDescent="0.3">
      <c r="A82" s="30"/>
      <c r="B82" s="31" t="s">
        <v>62</v>
      </c>
      <c r="C82" s="32" t="s">
        <v>9</v>
      </c>
      <c r="D82" s="32"/>
      <c r="E82" s="31" t="s">
        <v>63</v>
      </c>
      <c r="F82" s="35" t="s">
        <v>9</v>
      </c>
      <c r="G82" s="33"/>
      <c r="H82" s="33" t="s">
        <v>10</v>
      </c>
      <c r="I82" s="34"/>
      <c r="J82" s="34"/>
      <c r="K82" s="33" t="s">
        <v>10</v>
      </c>
      <c r="L82" s="33"/>
      <c r="M82" s="33" t="s">
        <v>10</v>
      </c>
    </row>
    <row r="83" spans="1:13" x14ac:dyDescent="0.3">
      <c r="A83" s="63" t="s">
        <v>11</v>
      </c>
      <c r="B83" s="65" t="s">
        <v>59</v>
      </c>
      <c r="E83" s="65">
        <v>430</v>
      </c>
    </row>
    <row r="84" spans="1:13" x14ac:dyDescent="0.3">
      <c r="A84" s="63" t="s">
        <v>12</v>
      </c>
      <c r="B84" s="65" t="s">
        <v>59</v>
      </c>
      <c r="E84" s="65">
        <v>400.7</v>
      </c>
    </row>
    <row r="86" spans="1:13" x14ac:dyDescent="0.3">
      <c r="A86" s="66" t="s">
        <v>417</v>
      </c>
      <c r="B86" s="65" t="s">
        <v>59</v>
      </c>
      <c r="C86" s="94" t="s">
        <v>59</v>
      </c>
      <c r="E86" s="84">
        <v>0.1258</v>
      </c>
      <c r="F86" s="69">
        <f>SQRT((E86*(1-E86))/$E$84)*TINV(0.05,$E$84)</f>
        <v>3.256868320902194E-2</v>
      </c>
      <c r="H86" s="38" t="s">
        <v>59</v>
      </c>
      <c r="I86" s="39" t="e">
        <f>(((H86)^2)^0.5)</f>
        <v>#VALUE!</v>
      </c>
      <c r="J86" s="39" t="e">
        <f>(((((1-B86)*B86)/B$12)+(((1-E86)*E86)/E$12))^0.5)*(TINV(0.05,B$12+E$12-1))</f>
        <v>#VALUE!</v>
      </c>
      <c r="K86" s="38" t="s">
        <v>59</v>
      </c>
      <c r="L86" s="41"/>
      <c r="M86" s="38" t="s">
        <v>59</v>
      </c>
    </row>
    <row r="87" spans="1:13" x14ac:dyDescent="0.3">
      <c r="A87" s="66" t="s">
        <v>418</v>
      </c>
      <c r="B87" s="65" t="s">
        <v>59</v>
      </c>
      <c r="C87" s="94" t="s">
        <v>59</v>
      </c>
      <c r="E87" s="84">
        <v>2.7699999999999999E-2</v>
      </c>
      <c r="F87" s="69">
        <f t="shared" ref="F87:F91" si="13">SQRT((E87*(1-E87))/$E$84)*TINV(0.05,$E$84)</f>
        <v>1.6117382235635361E-2</v>
      </c>
      <c r="H87" s="38" t="s">
        <v>59</v>
      </c>
      <c r="I87" s="39" t="e">
        <f t="shared" ref="I87:I93" si="14">(((H87)^2)^0.5)</f>
        <v>#VALUE!</v>
      </c>
      <c r="J87" s="39" t="e">
        <f t="shared" ref="J87:J93" si="15">(((((1-B87)*B87)/B$12)+(((1-E87)*E87)/E$12))^0.5)*(TINV(0.05,B$12+E$12-1))</f>
        <v>#VALUE!</v>
      </c>
      <c r="K87" s="38" t="s">
        <v>59</v>
      </c>
      <c r="L87" s="41"/>
      <c r="M87" s="38" t="s">
        <v>59</v>
      </c>
    </row>
    <row r="88" spans="1:13" x14ac:dyDescent="0.3">
      <c r="A88" s="66" t="s">
        <v>419</v>
      </c>
      <c r="B88" s="65" t="s">
        <v>59</v>
      </c>
      <c r="C88" s="94" t="s">
        <v>59</v>
      </c>
      <c r="E88" s="84">
        <v>9.8100000000000007E-2</v>
      </c>
      <c r="F88" s="69">
        <f t="shared" si="13"/>
        <v>2.9212463004237504E-2</v>
      </c>
      <c r="H88" s="38" t="s">
        <v>59</v>
      </c>
      <c r="I88" s="39" t="e">
        <f t="shared" si="14"/>
        <v>#VALUE!</v>
      </c>
      <c r="J88" s="39" t="e">
        <f t="shared" si="15"/>
        <v>#VALUE!</v>
      </c>
      <c r="K88" s="38" t="s">
        <v>59</v>
      </c>
      <c r="L88" s="41"/>
      <c r="M88" s="38" t="s">
        <v>59</v>
      </c>
    </row>
    <row r="89" spans="1:13" x14ac:dyDescent="0.3">
      <c r="A89" s="66" t="s">
        <v>420</v>
      </c>
      <c r="B89" s="65" t="s">
        <v>59</v>
      </c>
      <c r="C89" s="94" t="s">
        <v>59</v>
      </c>
      <c r="E89" s="84">
        <v>0.7681</v>
      </c>
      <c r="F89" s="69">
        <f t="shared" si="13"/>
        <v>4.1448969259434663E-2</v>
      </c>
      <c r="H89" s="38" t="s">
        <v>59</v>
      </c>
      <c r="I89" s="39" t="e">
        <f t="shared" si="14"/>
        <v>#VALUE!</v>
      </c>
      <c r="J89" s="39" t="e">
        <f t="shared" si="15"/>
        <v>#VALUE!</v>
      </c>
      <c r="K89" s="38" t="s">
        <v>59</v>
      </c>
      <c r="L89" s="41"/>
      <c r="M89" s="38" t="s">
        <v>59</v>
      </c>
    </row>
    <row r="90" spans="1:13" x14ac:dyDescent="0.3">
      <c r="A90" s="66" t="s">
        <v>421</v>
      </c>
      <c r="B90" s="65" t="s">
        <v>59</v>
      </c>
      <c r="C90" s="94" t="s">
        <v>59</v>
      </c>
      <c r="E90" s="84">
        <v>3.2799999999999996E-2</v>
      </c>
      <c r="F90" s="69">
        <f t="shared" si="13"/>
        <v>1.7492405807760538E-2</v>
      </c>
      <c r="H90" s="38" t="s">
        <v>59</v>
      </c>
      <c r="I90" s="39" t="e">
        <f t="shared" si="14"/>
        <v>#VALUE!</v>
      </c>
      <c r="J90" s="39" t="e">
        <f t="shared" si="15"/>
        <v>#VALUE!</v>
      </c>
      <c r="K90" s="38" t="s">
        <v>59</v>
      </c>
      <c r="L90" s="41"/>
      <c r="M90" s="38" t="s">
        <v>59</v>
      </c>
    </row>
    <row r="91" spans="1:13" x14ac:dyDescent="0.3">
      <c r="A91" s="66" t="s">
        <v>422</v>
      </c>
      <c r="B91" s="65" t="s">
        <v>59</v>
      </c>
      <c r="C91" s="94" t="s">
        <v>59</v>
      </c>
      <c r="E91" s="84">
        <v>1.37E-2</v>
      </c>
      <c r="F91" s="69">
        <f t="shared" si="13"/>
        <v>1.1416139798670559E-2</v>
      </c>
      <c r="H91" s="38" t="s">
        <v>59</v>
      </c>
      <c r="I91" s="39" t="e">
        <f t="shared" si="14"/>
        <v>#VALUE!</v>
      </c>
      <c r="J91" s="39" t="e">
        <f t="shared" si="15"/>
        <v>#VALUE!</v>
      </c>
      <c r="K91" s="38" t="s">
        <v>59</v>
      </c>
      <c r="L91" s="41"/>
      <c r="M91" s="38" t="s">
        <v>59</v>
      </c>
    </row>
    <row r="92" spans="1:13" x14ac:dyDescent="0.3">
      <c r="A92" s="66" t="s">
        <v>423</v>
      </c>
      <c r="B92" s="65" t="s">
        <v>59</v>
      </c>
      <c r="C92" s="94" t="s">
        <v>59</v>
      </c>
      <c r="E92" s="84">
        <v>1.9099999999999999E-2</v>
      </c>
      <c r="F92" s="69">
        <f t="shared" ref="F92" si="16">SQRT((E92*(1-E92))/$E$84)*TINV(0.05,$E$84)</f>
        <v>1.3442607838404196E-2</v>
      </c>
      <c r="H92" s="38" t="s">
        <v>59</v>
      </c>
      <c r="I92" s="39" t="e">
        <f t="shared" si="14"/>
        <v>#VALUE!</v>
      </c>
      <c r="J92" s="39" t="e">
        <f t="shared" si="15"/>
        <v>#VALUE!</v>
      </c>
      <c r="K92" s="38" t="s">
        <v>59</v>
      </c>
      <c r="L92" s="41"/>
      <c r="M92" s="38" t="s">
        <v>59</v>
      </c>
    </row>
    <row r="93" spans="1:13" x14ac:dyDescent="0.3">
      <c r="A93" s="70" t="s">
        <v>187</v>
      </c>
      <c r="B93" s="103" t="s">
        <v>59</v>
      </c>
      <c r="C93" s="96" t="s">
        <v>59</v>
      </c>
      <c r="D93" s="73"/>
      <c r="E93" s="88">
        <v>7.3300000000000004E-2</v>
      </c>
      <c r="F93" s="74">
        <f>SQRT((E93*(1-E93))/$E$84)*TINV(0.05,$E$84)</f>
        <v>2.5596232541281155E-2</v>
      </c>
      <c r="G93" s="73"/>
      <c r="H93" s="104" t="s">
        <v>59</v>
      </c>
      <c r="I93" s="50" t="e">
        <f t="shared" si="14"/>
        <v>#VALUE!</v>
      </c>
      <c r="J93" s="50" t="e">
        <f t="shared" si="15"/>
        <v>#VALUE!</v>
      </c>
      <c r="K93" s="104" t="s">
        <v>59</v>
      </c>
      <c r="L93" s="51"/>
      <c r="M93" s="104" t="s">
        <v>59</v>
      </c>
    </row>
    <row r="94" spans="1:13" x14ac:dyDescent="0.3">
      <c r="B94" s="75"/>
    </row>
    <row r="95" spans="1:13" x14ac:dyDescent="0.3">
      <c r="A95" s="62" t="s">
        <v>415</v>
      </c>
      <c r="B95" s="75"/>
    </row>
    <row r="96" spans="1:13" x14ac:dyDescent="0.3">
      <c r="A96" s="62" t="s">
        <v>577</v>
      </c>
      <c r="B96" s="75"/>
    </row>
    <row r="97" spans="1:13" x14ac:dyDescent="0.3">
      <c r="B97" s="75"/>
    </row>
    <row r="98" spans="1:13" ht="36" x14ac:dyDescent="0.3">
      <c r="A98" s="20"/>
      <c r="B98" s="21"/>
      <c r="C98" s="22"/>
      <c r="D98" s="22"/>
      <c r="E98" s="23"/>
      <c r="F98" s="27"/>
      <c r="G98" s="24"/>
      <c r="H98" s="25" t="s">
        <v>6</v>
      </c>
      <c r="I98" s="26" t="s">
        <v>19</v>
      </c>
      <c r="J98" s="26" t="s">
        <v>20</v>
      </c>
      <c r="K98" s="25" t="s">
        <v>7</v>
      </c>
      <c r="L98" s="25"/>
      <c r="M98" s="5" t="s">
        <v>8</v>
      </c>
    </row>
    <row r="99" spans="1:13" ht="41.25" customHeight="1" x14ac:dyDescent="0.3">
      <c r="A99" s="30"/>
      <c r="B99" s="31" t="s">
        <v>62</v>
      </c>
      <c r="C99" s="32" t="s">
        <v>9</v>
      </c>
      <c r="D99" s="32"/>
      <c r="E99" s="31" t="s">
        <v>63</v>
      </c>
      <c r="F99" s="35" t="s">
        <v>9</v>
      </c>
      <c r="G99" s="33"/>
      <c r="H99" s="33" t="s">
        <v>10</v>
      </c>
      <c r="I99" s="34"/>
      <c r="J99" s="34"/>
      <c r="K99" s="33" t="s">
        <v>10</v>
      </c>
      <c r="L99" s="33"/>
      <c r="M99" s="33" t="s">
        <v>10</v>
      </c>
    </row>
    <row r="100" spans="1:13" x14ac:dyDescent="0.3">
      <c r="A100" s="63" t="s">
        <v>11</v>
      </c>
      <c r="B100" s="65" t="s">
        <v>59</v>
      </c>
      <c r="E100" s="65">
        <v>350</v>
      </c>
    </row>
    <row r="101" spans="1:13" x14ac:dyDescent="0.3">
      <c r="A101" s="63" t="s">
        <v>12</v>
      </c>
      <c r="B101" s="65" t="s">
        <v>59</v>
      </c>
      <c r="E101" s="65">
        <v>310.2</v>
      </c>
    </row>
    <row r="103" spans="1:13" x14ac:dyDescent="0.3">
      <c r="A103" s="66" t="s">
        <v>417</v>
      </c>
      <c r="B103" s="65" t="s">
        <v>59</v>
      </c>
      <c r="C103" s="94" t="s">
        <v>59</v>
      </c>
      <c r="E103" s="84">
        <v>0.1143</v>
      </c>
      <c r="F103" s="69">
        <f>SQRT((E103*(1-E103))/$E$101)*TINV(0.05,$E$101)</f>
        <v>3.5546143688020469E-2</v>
      </c>
      <c r="H103" s="38" t="s">
        <v>59</v>
      </c>
      <c r="I103" s="39" t="e">
        <f>(((H103)^2)^0.5)</f>
        <v>#VALUE!</v>
      </c>
      <c r="J103" s="39" t="e">
        <f>(((((1-B103)*B103)/B$12)+(((1-E103)*E103)/E$12))^0.5)*(TINV(0.05,B$12+E$12-1))</f>
        <v>#VALUE!</v>
      </c>
      <c r="K103" s="38" t="s">
        <v>59</v>
      </c>
      <c r="L103" s="41"/>
      <c r="M103" s="38" t="s">
        <v>59</v>
      </c>
    </row>
    <row r="104" spans="1:13" x14ac:dyDescent="0.3">
      <c r="A104" s="66" t="s">
        <v>418</v>
      </c>
      <c r="B104" s="65" t="s">
        <v>59</v>
      </c>
      <c r="C104" s="94" t="s">
        <v>59</v>
      </c>
      <c r="E104" s="84">
        <v>1.44E-2</v>
      </c>
      <c r="F104" s="69">
        <f t="shared" ref="F104:F109" si="17">SQRT((E104*(1-E104))/$E$101)*TINV(0.05,$E$101)</f>
        <v>1.3309374579218653E-2</v>
      </c>
      <c r="H104" s="38" t="s">
        <v>59</v>
      </c>
      <c r="I104" s="39" t="e">
        <f t="shared" ref="I104:I110" si="18">(((H104)^2)^0.5)</f>
        <v>#VALUE!</v>
      </c>
      <c r="J104" s="39" t="e">
        <f t="shared" ref="J104:J110" si="19">(((((1-B104)*B104)/B$12)+(((1-E104)*E104)/E$12))^0.5)*(TINV(0.05,B$12+E$12-1))</f>
        <v>#VALUE!</v>
      </c>
      <c r="K104" s="38" t="s">
        <v>59</v>
      </c>
      <c r="L104" s="41"/>
      <c r="M104" s="38" t="s">
        <v>59</v>
      </c>
    </row>
    <row r="105" spans="1:13" x14ac:dyDescent="0.3">
      <c r="A105" s="66" t="s">
        <v>419</v>
      </c>
      <c r="B105" s="65" t="s">
        <v>59</v>
      </c>
      <c r="C105" s="94" t="s">
        <v>59</v>
      </c>
      <c r="E105" s="84">
        <v>9.9900000000000003E-2</v>
      </c>
      <c r="F105" s="69">
        <f t="shared" si="17"/>
        <v>3.3500722970000653E-2</v>
      </c>
      <c r="H105" s="38" t="s">
        <v>59</v>
      </c>
      <c r="I105" s="39" t="e">
        <f t="shared" si="18"/>
        <v>#VALUE!</v>
      </c>
      <c r="J105" s="39" t="e">
        <f t="shared" si="19"/>
        <v>#VALUE!</v>
      </c>
      <c r="K105" s="38" t="s">
        <v>59</v>
      </c>
      <c r="L105" s="41"/>
      <c r="M105" s="38" t="s">
        <v>59</v>
      </c>
    </row>
    <row r="106" spans="1:13" x14ac:dyDescent="0.3">
      <c r="A106" s="66" t="s">
        <v>420</v>
      </c>
      <c r="B106" s="65" t="s">
        <v>59</v>
      </c>
      <c r="C106" s="94" t="s">
        <v>59</v>
      </c>
      <c r="E106" s="84">
        <v>0.80720000000000003</v>
      </c>
      <c r="F106" s="69">
        <f t="shared" si="17"/>
        <v>4.4072749594891172E-2</v>
      </c>
      <c r="H106" s="38" t="s">
        <v>59</v>
      </c>
      <c r="I106" s="39" t="e">
        <f t="shared" si="18"/>
        <v>#VALUE!</v>
      </c>
      <c r="J106" s="39" t="e">
        <f t="shared" si="19"/>
        <v>#VALUE!</v>
      </c>
      <c r="K106" s="38" t="s">
        <v>59</v>
      </c>
      <c r="L106" s="41"/>
      <c r="M106" s="38" t="s">
        <v>59</v>
      </c>
    </row>
    <row r="107" spans="1:13" x14ac:dyDescent="0.3">
      <c r="A107" s="66" t="s">
        <v>421</v>
      </c>
      <c r="B107" s="65" t="s">
        <v>59</v>
      </c>
      <c r="C107" s="94" t="s">
        <v>59</v>
      </c>
      <c r="E107" s="84">
        <v>2.0899999999999998E-2</v>
      </c>
      <c r="F107" s="69">
        <f t="shared" si="17"/>
        <v>1.5981322769852032E-2</v>
      </c>
      <c r="H107" s="38" t="s">
        <v>59</v>
      </c>
      <c r="I107" s="39" t="e">
        <f t="shared" si="18"/>
        <v>#VALUE!</v>
      </c>
      <c r="J107" s="39" t="e">
        <f t="shared" si="19"/>
        <v>#VALUE!</v>
      </c>
      <c r="K107" s="38" t="s">
        <v>59</v>
      </c>
      <c r="L107" s="41"/>
      <c r="M107" s="38" t="s">
        <v>59</v>
      </c>
    </row>
    <row r="108" spans="1:13" x14ac:dyDescent="0.3">
      <c r="A108" s="66" t="s">
        <v>422</v>
      </c>
      <c r="B108" s="65" t="s">
        <v>59</v>
      </c>
      <c r="C108" s="94" t="s">
        <v>59</v>
      </c>
      <c r="E108" s="84">
        <v>8.6999999999999994E-3</v>
      </c>
      <c r="F108" s="69">
        <f t="shared" si="17"/>
        <v>1.0375003071688925E-2</v>
      </c>
      <c r="H108" s="38" t="s">
        <v>59</v>
      </c>
      <c r="I108" s="39" t="e">
        <f t="shared" si="18"/>
        <v>#VALUE!</v>
      </c>
      <c r="J108" s="39" t="e">
        <f t="shared" si="19"/>
        <v>#VALUE!</v>
      </c>
      <c r="K108" s="38" t="s">
        <v>59</v>
      </c>
      <c r="L108" s="41"/>
      <c r="M108" s="38" t="s">
        <v>59</v>
      </c>
    </row>
    <row r="109" spans="1:13" x14ac:dyDescent="0.3">
      <c r="A109" s="66" t="s">
        <v>423</v>
      </c>
      <c r="B109" s="65" t="s">
        <v>59</v>
      </c>
      <c r="C109" s="94" t="s">
        <v>59</v>
      </c>
      <c r="E109" s="84">
        <v>1.2199999999999999E-2</v>
      </c>
      <c r="F109" s="69">
        <f t="shared" si="17"/>
        <v>1.2264235485615468E-2</v>
      </c>
      <c r="H109" s="38" t="s">
        <v>59</v>
      </c>
      <c r="I109" s="39" t="e">
        <f t="shared" si="18"/>
        <v>#VALUE!</v>
      </c>
      <c r="J109" s="39" t="e">
        <f t="shared" si="19"/>
        <v>#VALUE!</v>
      </c>
      <c r="K109" s="38" t="s">
        <v>59</v>
      </c>
      <c r="L109" s="41"/>
      <c r="M109" s="38" t="s">
        <v>59</v>
      </c>
    </row>
    <row r="110" spans="1:13" x14ac:dyDescent="0.3">
      <c r="A110" s="70" t="s">
        <v>187</v>
      </c>
      <c r="B110" s="103" t="s">
        <v>59</v>
      </c>
      <c r="C110" s="96" t="s">
        <v>59</v>
      </c>
      <c r="D110" s="73"/>
      <c r="E110" s="88">
        <v>5.7599999999999998E-2</v>
      </c>
      <c r="F110" s="74">
        <f>SQRT((E110*(1-E110))/$E$101)*TINV(0.05,$E$101)</f>
        <v>2.6028847264238864E-2</v>
      </c>
      <c r="G110" s="73"/>
      <c r="H110" s="104" t="s">
        <v>59</v>
      </c>
      <c r="I110" s="50" t="e">
        <f t="shared" si="18"/>
        <v>#VALUE!</v>
      </c>
      <c r="J110" s="50" t="e">
        <f t="shared" si="19"/>
        <v>#VALUE!</v>
      </c>
      <c r="K110" s="104" t="s">
        <v>59</v>
      </c>
      <c r="L110" s="51"/>
      <c r="M110" s="104" t="s">
        <v>59</v>
      </c>
    </row>
    <row r="111" spans="1:13" x14ac:dyDescent="0.3">
      <c r="B111" s="75"/>
    </row>
    <row r="112" spans="1:13" x14ac:dyDescent="0.3">
      <c r="A112" s="62" t="s">
        <v>415</v>
      </c>
      <c r="B112" s="75"/>
    </row>
    <row r="113" spans="1:13" x14ac:dyDescent="0.3">
      <c r="A113" s="62" t="s">
        <v>578</v>
      </c>
      <c r="B113" s="75"/>
    </row>
    <row r="114" spans="1:13" x14ac:dyDescent="0.3">
      <c r="B114" s="75"/>
    </row>
    <row r="115" spans="1:13" ht="36" x14ac:dyDescent="0.3">
      <c r="A115" s="20"/>
      <c r="B115" s="21"/>
      <c r="C115" s="22"/>
      <c r="D115" s="22"/>
      <c r="E115" s="23"/>
      <c r="F115" s="27"/>
      <c r="G115" s="24"/>
      <c r="H115" s="25" t="s">
        <v>6</v>
      </c>
      <c r="I115" s="26" t="s">
        <v>19</v>
      </c>
      <c r="J115" s="26" t="s">
        <v>20</v>
      </c>
      <c r="K115" s="25" t="s">
        <v>7</v>
      </c>
      <c r="L115" s="25"/>
      <c r="M115" s="5" t="s">
        <v>8</v>
      </c>
    </row>
    <row r="116" spans="1:13" ht="42.75" customHeight="1" x14ac:dyDescent="0.3">
      <c r="A116" s="30"/>
      <c r="B116" s="31" t="s">
        <v>62</v>
      </c>
      <c r="C116" s="32" t="s">
        <v>9</v>
      </c>
      <c r="D116" s="32"/>
      <c r="E116" s="31" t="s">
        <v>63</v>
      </c>
      <c r="F116" s="35" t="s">
        <v>9</v>
      </c>
      <c r="G116" s="33"/>
      <c r="H116" s="33" t="s">
        <v>10</v>
      </c>
      <c r="I116" s="34"/>
      <c r="J116" s="34"/>
      <c r="K116" s="33" t="s">
        <v>10</v>
      </c>
      <c r="L116" s="33"/>
      <c r="M116" s="33" t="s">
        <v>10</v>
      </c>
    </row>
    <row r="117" spans="1:13" x14ac:dyDescent="0.3">
      <c r="A117" s="63" t="s">
        <v>11</v>
      </c>
      <c r="B117" s="65" t="s">
        <v>59</v>
      </c>
      <c r="E117" s="65">
        <v>156</v>
      </c>
    </row>
    <row r="118" spans="1:13" x14ac:dyDescent="0.3">
      <c r="A118" s="63" t="s">
        <v>12</v>
      </c>
      <c r="B118" s="65" t="s">
        <v>59</v>
      </c>
      <c r="E118" s="65">
        <v>151.69999999999999</v>
      </c>
    </row>
    <row r="120" spans="1:13" x14ac:dyDescent="0.3">
      <c r="A120" s="66" t="s">
        <v>417</v>
      </c>
      <c r="B120" s="65" t="s">
        <v>59</v>
      </c>
      <c r="C120" s="94" t="s">
        <v>59</v>
      </c>
      <c r="E120" s="84">
        <v>0.12029999999999999</v>
      </c>
      <c r="F120" s="119">
        <f>SQRT((E120*(1-E120))/$E$118)*TINV(0.05,$E$118)</f>
        <v>5.2185525824803347E-2</v>
      </c>
      <c r="H120" s="38" t="s">
        <v>59</v>
      </c>
      <c r="I120" s="39" t="e">
        <f>(((H120)^2)^0.5)</f>
        <v>#VALUE!</v>
      </c>
      <c r="J120" s="39" t="e">
        <f>(((((1-B120)*B120)/B$12)+(((1-E120)*E120)/E$12))^0.5)*(TINV(0.05,B$12+E$12-1))</f>
        <v>#VALUE!</v>
      </c>
      <c r="K120" s="38" t="s">
        <v>59</v>
      </c>
      <c r="L120" s="41"/>
      <c r="M120" s="38" t="s">
        <v>59</v>
      </c>
    </row>
    <row r="121" spans="1:13" x14ac:dyDescent="0.3">
      <c r="A121" s="66" t="s">
        <v>418</v>
      </c>
      <c r="B121" s="65" t="s">
        <v>59</v>
      </c>
      <c r="C121" s="94" t="s">
        <v>59</v>
      </c>
      <c r="E121" s="84">
        <v>9.5999999999999992E-3</v>
      </c>
      <c r="F121" s="119">
        <f t="shared" ref="F121:F125" si="20">SQRT((E121*(1-E121))/$E$118)*TINV(0.05,$E$118)</f>
        <v>1.5641949754720136E-2</v>
      </c>
      <c r="H121" s="38" t="s">
        <v>59</v>
      </c>
      <c r="I121" s="39" t="e">
        <f t="shared" ref="I121:I127" si="21">(((H121)^2)^0.5)</f>
        <v>#VALUE!</v>
      </c>
      <c r="J121" s="39" t="e">
        <f t="shared" ref="J121:J127" si="22">(((((1-B121)*B121)/B$12)+(((1-E121)*E121)/E$12))^0.5)*(TINV(0.05,B$12+E$12-1))</f>
        <v>#VALUE!</v>
      </c>
      <c r="K121" s="38" t="s">
        <v>59</v>
      </c>
      <c r="L121" s="41"/>
      <c r="M121" s="38" t="s">
        <v>59</v>
      </c>
    </row>
    <row r="122" spans="1:13" x14ac:dyDescent="0.3">
      <c r="A122" s="66" t="s">
        <v>419</v>
      </c>
      <c r="B122" s="65" t="s">
        <v>59</v>
      </c>
      <c r="C122" s="94" t="s">
        <v>59</v>
      </c>
      <c r="E122" s="84">
        <v>0.11070000000000001</v>
      </c>
      <c r="F122" s="119">
        <f t="shared" si="20"/>
        <v>5.0332431452763081E-2</v>
      </c>
      <c r="H122" s="38" t="s">
        <v>59</v>
      </c>
      <c r="I122" s="39" t="e">
        <f t="shared" si="21"/>
        <v>#VALUE!</v>
      </c>
      <c r="J122" s="39" t="e">
        <f t="shared" si="22"/>
        <v>#VALUE!</v>
      </c>
      <c r="K122" s="38" t="s">
        <v>59</v>
      </c>
      <c r="L122" s="41"/>
      <c r="M122" s="38" t="s">
        <v>59</v>
      </c>
    </row>
    <row r="123" spans="1:13" x14ac:dyDescent="0.3">
      <c r="A123" s="66" t="s">
        <v>420</v>
      </c>
      <c r="B123" s="65" t="s">
        <v>59</v>
      </c>
      <c r="C123" s="94" t="s">
        <v>59</v>
      </c>
      <c r="E123" s="84">
        <v>0.85980000000000001</v>
      </c>
      <c r="F123" s="119">
        <f t="shared" si="20"/>
        <v>5.5695830129208874E-2</v>
      </c>
      <c r="H123" s="38" t="s">
        <v>59</v>
      </c>
      <c r="I123" s="39" t="e">
        <f t="shared" si="21"/>
        <v>#VALUE!</v>
      </c>
      <c r="J123" s="39" t="e">
        <f t="shared" si="22"/>
        <v>#VALUE!</v>
      </c>
      <c r="K123" s="38" t="s">
        <v>59</v>
      </c>
      <c r="L123" s="41"/>
      <c r="M123" s="38" t="s">
        <v>59</v>
      </c>
    </row>
    <row r="124" spans="1:13" x14ac:dyDescent="0.3">
      <c r="A124" s="66" t="s">
        <v>421</v>
      </c>
      <c r="B124" s="65" t="s">
        <v>59</v>
      </c>
      <c r="C124" s="94" t="s">
        <v>59</v>
      </c>
      <c r="E124" s="84">
        <v>1.32E-2</v>
      </c>
      <c r="F124" s="119">
        <f t="shared" si="20"/>
        <v>1.8308446283106163E-2</v>
      </c>
      <c r="H124" s="38" t="s">
        <v>59</v>
      </c>
      <c r="I124" s="39" t="e">
        <f t="shared" si="21"/>
        <v>#VALUE!</v>
      </c>
      <c r="J124" s="39" t="e">
        <f t="shared" si="22"/>
        <v>#VALUE!</v>
      </c>
      <c r="K124" s="38" t="s">
        <v>59</v>
      </c>
      <c r="L124" s="41"/>
      <c r="M124" s="38" t="s">
        <v>59</v>
      </c>
    </row>
    <row r="125" spans="1:13" x14ac:dyDescent="0.3">
      <c r="A125" s="66" t="s">
        <v>422</v>
      </c>
      <c r="B125" s="65" t="s">
        <v>59</v>
      </c>
      <c r="C125" s="94" t="s">
        <v>59</v>
      </c>
      <c r="E125" s="84">
        <v>0</v>
      </c>
      <c r="F125" s="119">
        <f t="shared" si="20"/>
        <v>0</v>
      </c>
      <c r="H125" s="38" t="s">
        <v>59</v>
      </c>
      <c r="I125" s="39" t="e">
        <f t="shared" si="21"/>
        <v>#VALUE!</v>
      </c>
      <c r="J125" s="39" t="e">
        <f t="shared" si="22"/>
        <v>#VALUE!</v>
      </c>
      <c r="K125" s="38" t="s">
        <v>59</v>
      </c>
      <c r="L125" s="41"/>
      <c r="M125" s="38" t="s">
        <v>59</v>
      </c>
    </row>
    <row r="126" spans="1:13" x14ac:dyDescent="0.3">
      <c r="A126" s="66" t="s">
        <v>423</v>
      </c>
      <c r="B126" s="65" t="s">
        <v>59</v>
      </c>
      <c r="C126" s="94" t="s">
        <v>59</v>
      </c>
      <c r="E126" s="84">
        <v>1.32E-2</v>
      </c>
      <c r="F126" s="119">
        <f t="shared" ref="F126" si="23">SQRT((E126*(1-E126))/$E$118)*TINV(0.05,$E$118)</f>
        <v>1.8308446283106163E-2</v>
      </c>
      <c r="H126" s="38" t="s">
        <v>59</v>
      </c>
      <c r="I126" s="39" t="e">
        <f t="shared" si="21"/>
        <v>#VALUE!</v>
      </c>
      <c r="J126" s="39" t="e">
        <f t="shared" si="22"/>
        <v>#VALUE!</v>
      </c>
      <c r="K126" s="38" t="s">
        <v>59</v>
      </c>
      <c r="L126" s="41"/>
      <c r="M126" s="38" t="s">
        <v>59</v>
      </c>
    </row>
    <row r="127" spans="1:13" x14ac:dyDescent="0.3">
      <c r="A127" s="70" t="s">
        <v>187</v>
      </c>
      <c r="B127" s="103" t="s">
        <v>59</v>
      </c>
      <c r="C127" s="96" t="s">
        <v>59</v>
      </c>
      <c r="D127" s="73"/>
      <c r="E127" s="88">
        <v>6.7000000000000002E-3</v>
      </c>
      <c r="F127" s="120">
        <f>SQRT((E127*(1-E127))/$E$118)*TINV(0.05,$E$118)</f>
        <v>1.3086622452104166E-2</v>
      </c>
      <c r="G127" s="73"/>
      <c r="H127" s="104" t="s">
        <v>59</v>
      </c>
      <c r="I127" s="50" t="e">
        <f t="shared" si="21"/>
        <v>#VALUE!</v>
      </c>
      <c r="J127" s="50" t="e">
        <f t="shared" si="22"/>
        <v>#VALUE!</v>
      </c>
      <c r="K127" s="104" t="s">
        <v>59</v>
      </c>
      <c r="L127" s="51"/>
      <c r="M127" s="104" t="s">
        <v>59</v>
      </c>
    </row>
    <row r="129" spans="1:13" x14ac:dyDescent="0.3">
      <c r="A129" s="77" t="s">
        <v>508</v>
      </c>
      <c r="B129" s="78"/>
      <c r="C129" s="98"/>
      <c r="D129" s="80"/>
      <c r="E129" s="81"/>
      <c r="F129" s="105"/>
      <c r="G129" s="83"/>
      <c r="H129" s="83"/>
      <c r="I129" s="83"/>
      <c r="J129" s="83"/>
      <c r="K129" s="83"/>
      <c r="L129" s="83"/>
      <c r="M129" s="83"/>
    </row>
    <row r="130" spans="1:13" x14ac:dyDescent="0.3">
      <c r="B130" s="75"/>
    </row>
    <row r="131" spans="1:13" x14ac:dyDescent="0.3">
      <c r="A131" s="62" t="s">
        <v>415</v>
      </c>
      <c r="B131" s="75"/>
    </row>
    <row r="132" spans="1:13" x14ac:dyDescent="0.3">
      <c r="A132" s="62" t="s">
        <v>108</v>
      </c>
      <c r="B132" s="75"/>
    </row>
    <row r="133" spans="1:13" x14ac:dyDescent="0.3">
      <c r="B133" s="75"/>
    </row>
    <row r="134" spans="1:13" ht="36" x14ac:dyDescent="0.3">
      <c r="A134" s="20"/>
      <c r="B134" s="21"/>
      <c r="C134" s="22"/>
      <c r="D134" s="22"/>
      <c r="E134" s="23"/>
      <c r="F134" s="27"/>
      <c r="G134" s="24"/>
      <c r="H134" s="25" t="s">
        <v>6</v>
      </c>
      <c r="I134" s="26" t="s">
        <v>19</v>
      </c>
      <c r="J134" s="26" t="s">
        <v>20</v>
      </c>
      <c r="K134" s="25" t="s">
        <v>7</v>
      </c>
      <c r="L134" s="25"/>
      <c r="M134" s="5" t="s">
        <v>8</v>
      </c>
    </row>
    <row r="135" spans="1:13" ht="42.75" customHeight="1" x14ac:dyDescent="0.3">
      <c r="A135" s="30"/>
      <c r="B135" s="31" t="s">
        <v>62</v>
      </c>
      <c r="C135" s="32" t="s">
        <v>9</v>
      </c>
      <c r="D135" s="32"/>
      <c r="E135" s="31" t="s">
        <v>63</v>
      </c>
      <c r="F135" s="35" t="s">
        <v>9</v>
      </c>
      <c r="G135" s="33"/>
      <c r="H135" s="33" t="s">
        <v>10</v>
      </c>
      <c r="I135" s="34"/>
      <c r="J135" s="34"/>
      <c r="K135" s="33" t="s">
        <v>10</v>
      </c>
      <c r="L135" s="33"/>
      <c r="M135" s="33" t="s">
        <v>10</v>
      </c>
    </row>
    <row r="136" spans="1:13" x14ac:dyDescent="0.3">
      <c r="A136" s="63" t="s">
        <v>11</v>
      </c>
      <c r="B136" s="65" t="s">
        <v>59</v>
      </c>
      <c r="E136" s="65">
        <v>429</v>
      </c>
    </row>
    <row r="137" spans="1:13" x14ac:dyDescent="0.3">
      <c r="A137" s="63" t="s">
        <v>12</v>
      </c>
      <c r="B137" s="65" t="s">
        <v>59</v>
      </c>
      <c r="E137" s="65">
        <v>340.1</v>
      </c>
    </row>
    <row r="139" spans="1:13" x14ac:dyDescent="0.3">
      <c r="A139" s="66" t="s">
        <v>417</v>
      </c>
      <c r="B139" s="65" t="s">
        <v>59</v>
      </c>
      <c r="C139" s="94" t="s">
        <v>59</v>
      </c>
      <c r="E139" s="84">
        <v>0.18809999999999999</v>
      </c>
      <c r="F139" s="119">
        <f>SQRT((E139*(1-E139))/$E$137)*TINV(0.05,$E$137)</f>
        <v>4.1681097594705549E-2</v>
      </c>
      <c r="H139" s="38" t="s">
        <v>59</v>
      </c>
      <c r="I139" s="39" t="e">
        <f>(((H139)^2)^0.5)</f>
        <v>#VALUE!</v>
      </c>
      <c r="J139" s="39" t="e">
        <f>(((((1-B139)*B139)/B$12)+(((1-E139)*E139)/E$12))^0.5)*(TINV(0.05,B$12+E$12-1))</f>
        <v>#VALUE!</v>
      </c>
      <c r="K139" s="38" t="s">
        <v>59</v>
      </c>
      <c r="L139" s="41"/>
      <c r="M139" s="38" t="s">
        <v>59</v>
      </c>
    </row>
    <row r="140" spans="1:13" x14ac:dyDescent="0.3">
      <c r="A140" s="66" t="s">
        <v>418</v>
      </c>
      <c r="B140" s="65" t="s">
        <v>59</v>
      </c>
      <c r="C140" s="94" t="s">
        <v>59</v>
      </c>
      <c r="E140" s="84">
        <v>3.15E-2</v>
      </c>
      <c r="F140" s="119">
        <f t="shared" ref="F140:F144" si="24">SQRT((E140*(1-E140))/$E$137)*TINV(0.05,$E$137)</f>
        <v>1.8629387131195045E-2</v>
      </c>
      <c r="H140" s="38" t="s">
        <v>59</v>
      </c>
      <c r="I140" s="39" t="e">
        <f t="shared" ref="I140:I146" si="25">(((H140)^2)^0.5)</f>
        <v>#VALUE!</v>
      </c>
      <c r="J140" s="39" t="e">
        <f t="shared" ref="J140:J146" si="26">(((((1-B140)*B140)/B$12)+(((1-E140)*E140)/E$12))^0.5)*(TINV(0.05,B$12+E$12-1))</f>
        <v>#VALUE!</v>
      </c>
      <c r="K140" s="38" t="s">
        <v>59</v>
      </c>
      <c r="L140" s="41"/>
      <c r="M140" s="38" t="s">
        <v>59</v>
      </c>
    </row>
    <row r="141" spans="1:13" x14ac:dyDescent="0.3">
      <c r="A141" s="66" t="s">
        <v>419</v>
      </c>
      <c r="B141" s="65" t="s">
        <v>59</v>
      </c>
      <c r="C141" s="94" t="s">
        <v>59</v>
      </c>
      <c r="E141" s="84">
        <v>0.15659999999999999</v>
      </c>
      <c r="F141" s="119">
        <f t="shared" si="24"/>
        <v>3.8761998062396857E-2</v>
      </c>
      <c r="H141" s="38" t="s">
        <v>59</v>
      </c>
      <c r="I141" s="39" t="e">
        <f t="shared" si="25"/>
        <v>#VALUE!</v>
      </c>
      <c r="J141" s="39" t="e">
        <f t="shared" si="26"/>
        <v>#VALUE!</v>
      </c>
      <c r="K141" s="38" t="s">
        <v>59</v>
      </c>
      <c r="L141" s="41"/>
      <c r="M141" s="38" t="s">
        <v>59</v>
      </c>
    </row>
    <row r="142" spans="1:13" x14ac:dyDescent="0.3">
      <c r="A142" s="66" t="s">
        <v>420</v>
      </c>
      <c r="B142" s="65" t="s">
        <v>59</v>
      </c>
      <c r="C142" s="94" t="s">
        <v>59</v>
      </c>
      <c r="E142" s="84">
        <v>0.75580000000000003</v>
      </c>
      <c r="F142" s="119">
        <f t="shared" si="24"/>
        <v>4.5821547465009681E-2</v>
      </c>
      <c r="H142" s="38" t="s">
        <v>59</v>
      </c>
      <c r="I142" s="39" t="e">
        <f t="shared" si="25"/>
        <v>#VALUE!</v>
      </c>
      <c r="J142" s="39" t="e">
        <f t="shared" si="26"/>
        <v>#VALUE!</v>
      </c>
      <c r="K142" s="38" t="s">
        <v>59</v>
      </c>
      <c r="L142" s="41"/>
      <c r="M142" s="38" t="s">
        <v>59</v>
      </c>
    </row>
    <row r="143" spans="1:13" x14ac:dyDescent="0.3">
      <c r="A143" s="66" t="s">
        <v>421</v>
      </c>
      <c r="B143" s="65" t="s">
        <v>59</v>
      </c>
      <c r="C143" s="94" t="s">
        <v>59</v>
      </c>
      <c r="E143" s="84">
        <v>1.11E-2</v>
      </c>
      <c r="F143" s="119">
        <f t="shared" si="24"/>
        <v>1.1174578639530563E-2</v>
      </c>
      <c r="H143" s="38" t="s">
        <v>59</v>
      </c>
      <c r="I143" s="39" t="e">
        <f t="shared" si="25"/>
        <v>#VALUE!</v>
      </c>
      <c r="J143" s="39" t="e">
        <f t="shared" si="26"/>
        <v>#VALUE!</v>
      </c>
      <c r="K143" s="38" t="s">
        <v>59</v>
      </c>
      <c r="L143" s="41"/>
      <c r="M143" s="38" t="s">
        <v>59</v>
      </c>
    </row>
    <row r="144" spans="1:13" x14ac:dyDescent="0.3">
      <c r="A144" s="66" t="s">
        <v>422</v>
      </c>
      <c r="B144" s="65" t="s">
        <v>59</v>
      </c>
      <c r="C144" s="94" t="s">
        <v>59</v>
      </c>
      <c r="E144" s="84">
        <v>4.0999999999999995E-3</v>
      </c>
      <c r="F144" s="119">
        <f t="shared" si="24"/>
        <v>6.8154301765958412E-3</v>
      </c>
      <c r="H144" s="38" t="s">
        <v>59</v>
      </c>
      <c r="I144" s="39" t="e">
        <f t="shared" si="25"/>
        <v>#VALUE!</v>
      </c>
      <c r="J144" s="39" t="e">
        <f t="shared" si="26"/>
        <v>#VALUE!</v>
      </c>
      <c r="K144" s="38" t="s">
        <v>59</v>
      </c>
      <c r="L144" s="41"/>
      <c r="M144" s="38" t="s">
        <v>59</v>
      </c>
    </row>
    <row r="145" spans="1:13" x14ac:dyDescent="0.3">
      <c r="A145" s="66" t="s">
        <v>423</v>
      </c>
      <c r="B145" s="65" t="s">
        <v>59</v>
      </c>
      <c r="C145" s="94" t="s">
        <v>59</v>
      </c>
      <c r="E145" s="84">
        <v>6.9999999999999993E-3</v>
      </c>
      <c r="F145" s="119">
        <f t="shared" ref="F145" si="27">SQRT((E145*(1-E145))/$E$137)*TINV(0.05,$E$137)</f>
        <v>8.8923617633076216E-3</v>
      </c>
      <c r="H145" s="38" t="s">
        <v>59</v>
      </c>
      <c r="I145" s="39" t="e">
        <f t="shared" si="25"/>
        <v>#VALUE!</v>
      </c>
      <c r="J145" s="39" t="e">
        <f t="shared" si="26"/>
        <v>#VALUE!</v>
      </c>
      <c r="K145" s="38" t="s">
        <v>59</v>
      </c>
      <c r="L145" s="41"/>
      <c r="M145" s="38" t="s">
        <v>59</v>
      </c>
    </row>
    <row r="146" spans="1:13" x14ac:dyDescent="0.3">
      <c r="A146" s="70" t="s">
        <v>187</v>
      </c>
      <c r="B146" s="103" t="s">
        <v>59</v>
      </c>
      <c r="C146" s="96" t="s">
        <v>59</v>
      </c>
      <c r="D146" s="73"/>
      <c r="E146" s="88">
        <v>4.4999999999999998E-2</v>
      </c>
      <c r="F146" s="120">
        <f>SQRT((E146*(1-E146))/$E$137)*TINV(0.05,$E$137)</f>
        <v>2.2110645469149162E-2</v>
      </c>
      <c r="G146" s="73"/>
      <c r="H146" s="104" t="s">
        <v>59</v>
      </c>
      <c r="I146" s="50" t="e">
        <f t="shared" si="25"/>
        <v>#VALUE!</v>
      </c>
      <c r="J146" s="50" t="e">
        <f t="shared" si="26"/>
        <v>#VALUE!</v>
      </c>
      <c r="K146" s="104" t="s">
        <v>59</v>
      </c>
      <c r="L146" s="51"/>
      <c r="M146" s="104" t="s">
        <v>59</v>
      </c>
    </row>
    <row r="147" spans="1:13" x14ac:dyDescent="0.3">
      <c r="B147" s="75"/>
    </row>
    <row r="148" spans="1:13" x14ac:dyDescent="0.3">
      <c r="A148" s="62" t="s">
        <v>415</v>
      </c>
      <c r="B148" s="75"/>
    </row>
    <row r="149" spans="1:13" x14ac:dyDescent="0.3">
      <c r="A149" s="62" t="s">
        <v>579</v>
      </c>
      <c r="B149" s="75"/>
    </row>
    <row r="150" spans="1:13" x14ac:dyDescent="0.3">
      <c r="B150" s="75"/>
    </row>
    <row r="151" spans="1:13" ht="36" x14ac:dyDescent="0.3">
      <c r="A151" s="20"/>
      <c r="B151" s="21"/>
      <c r="C151" s="22"/>
      <c r="D151" s="22"/>
      <c r="E151" s="23"/>
      <c r="F151" s="27"/>
      <c r="G151" s="24"/>
      <c r="H151" s="25" t="s">
        <v>6</v>
      </c>
      <c r="I151" s="26" t="s">
        <v>19</v>
      </c>
      <c r="J151" s="26" t="s">
        <v>20</v>
      </c>
      <c r="K151" s="25" t="s">
        <v>7</v>
      </c>
      <c r="L151" s="25"/>
      <c r="M151" s="5" t="s">
        <v>8</v>
      </c>
    </row>
    <row r="152" spans="1:13" ht="41.25" customHeight="1" x14ac:dyDescent="0.3">
      <c r="A152" s="30"/>
      <c r="B152" s="31" t="s">
        <v>62</v>
      </c>
      <c r="C152" s="32" t="s">
        <v>9</v>
      </c>
      <c r="D152" s="32"/>
      <c r="E152" s="31" t="s">
        <v>63</v>
      </c>
      <c r="F152" s="35" t="s">
        <v>9</v>
      </c>
      <c r="G152" s="33"/>
      <c r="H152" s="33" t="s">
        <v>10</v>
      </c>
      <c r="I152" s="34"/>
      <c r="J152" s="34"/>
      <c r="K152" s="33" t="s">
        <v>10</v>
      </c>
      <c r="L152" s="33"/>
      <c r="M152" s="33" t="s">
        <v>10</v>
      </c>
    </row>
    <row r="153" spans="1:13" x14ac:dyDescent="0.3">
      <c r="A153" s="63" t="s">
        <v>11</v>
      </c>
      <c r="B153" s="65" t="s">
        <v>59</v>
      </c>
      <c r="E153" s="65">
        <v>323</v>
      </c>
    </row>
    <row r="154" spans="1:13" x14ac:dyDescent="0.3">
      <c r="A154" s="63" t="s">
        <v>12</v>
      </c>
      <c r="B154" s="65" t="s">
        <v>59</v>
      </c>
      <c r="E154" s="65">
        <v>264.2</v>
      </c>
    </row>
    <row r="156" spans="1:13" x14ac:dyDescent="0.3">
      <c r="A156" s="66" t="s">
        <v>417</v>
      </c>
      <c r="B156" s="65" t="s">
        <v>59</v>
      </c>
      <c r="C156" s="94" t="s">
        <v>59</v>
      </c>
      <c r="E156" s="84">
        <v>8.77E-2</v>
      </c>
      <c r="F156" s="119">
        <f>SQRT((E156*(1-E156))/$E$154)*TINV(0.05,$E$154)</f>
        <v>3.4264614301102676E-2</v>
      </c>
      <c r="H156" s="38" t="s">
        <v>59</v>
      </c>
      <c r="I156" s="39" t="e">
        <f>(((H156)^2)^0.5)</f>
        <v>#VALUE!</v>
      </c>
      <c r="J156" s="39" t="e">
        <f>(((((1-B156)*B156)/B$12)+(((1-E156)*E156)/E$12))^0.5)*(TINV(0.05,B$12+E$12-1))</f>
        <v>#VALUE!</v>
      </c>
      <c r="K156" s="38" t="s">
        <v>59</v>
      </c>
      <c r="L156" s="41"/>
      <c r="M156" s="38" t="s">
        <v>59</v>
      </c>
    </row>
    <row r="157" spans="1:13" x14ac:dyDescent="0.3">
      <c r="A157" s="66" t="s">
        <v>418</v>
      </c>
      <c r="B157" s="65" t="s">
        <v>59</v>
      </c>
      <c r="C157" s="94" t="s">
        <v>59</v>
      </c>
      <c r="E157" s="84">
        <v>1.77E-2</v>
      </c>
      <c r="F157" s="119">
        <f t="shared" ref="F157:F161" si="28">SQRT((E157*(1-E157))/$E$154)*TINV(0.05,$E$154)</f>
        <v>1.5972978924922242E-2</v>
      </c>
      <c r="H157" s="38" t="s">
        <v>59</v>
      </c>
      <c r="I157" s="39" t="e">
        <f t="shared" ref="I157:I163" si="29">(((H157)^2)^0.5)</f>
        <v>#VALUE!</v>
      </c>
      <c r="J157" s="39" t="e">
        <f t="shared" ref="J157:J163" si="30">(((((1-B157)*B157)/B$12)+(((1-E157)*E157)/E$12))^0.5)*(TINV(0.05,B$12+E$12-1))</f>
        <v>#VALUE!</v>
      </c>
      <c r="K157" s="38" t="s">
        <v>59</v>
      </c>
      <c r="L157" s="41"/>
      <c r="M157" s="38" t="s">
        <v>59</v>
      </c>
    </row>
    <row r="158" spans="1:13" x14ac:dyDescent="0.3">
      <c r="A158" s="66" t="s">
        <v>419</v>
      </c>
      <c r="B158" s="65" t="s">
        <v>59</v>
      </c>
      <c r="C158" s="94" t="s">
        <v>59</v>
      </c>
      <c r="E158" s="84">
        <v>7.0000000000000007E-2</v>
      </c>
      <c r="F158" s="119">
        <f t="shared" si="28"/>
        <v>3.0907772557666174E-2</v>
      </c>
      <c r="H158" s="38" t="s">
        <v>59</v>
      </c>
      <c r="I158" s="39" t="e">
        <f t="shared" si="29"/>
        <v>#VALUE!</v>
      </c>
      <c r="J158" s="39" t="e">
        <f t="shared" si="30"/>
        <v>#VALUE!</v>
      </c>
      <c r="K158" s="38" t="s">
        <v>59</v>
      </c>
      <c r="L158" s="41"/>
      <c r="M158" s="38" t="s">
        <v>59</v>
      </c>
    </row>
    <row r="159" spans="1:13" x14ac:dyDescent="0.3">
      <c r="A159" s="66" t="s">
        <v>420</v>
      </c>
      <c r="B159" s="65" t="s">
        <v>59</v>
      </c>
      <c r="C159" s="94" t="s">
        <v>59</v>
      </c>
      <c r="E159" s="84">
        <v>0.78249999999999997</v>
      </c>
      <c r="F159" s="119">
        <f t="shared" si="28"/>
        <v>4.9974564386956272E-2</v>
      </c>
      <c r="H159" s="38" t="s">
        <v>59</v>
      </c>
      <c r="I159" s="39" t="e">
        <f t="shared" si="29"/>
        <v>#VALUE!</v>
      </c>
      <c r="J159" s="39" t="e">
        <f t="shared" si="30"/>
        <v>#VALUE!</v>
      </c>
      <c r="K159" s="38" t="s">
        <v>59</v>
      </c>
      <c r="L159" s="41"/>
      <c r="M159" s="38" t="s">
        <v>59</v>
      </c>
    </row>
    <row r="160" spans="1:13" x14ac:dyDescent="0.3">
      <c r="A160" s="66" t="s">
        <v>421</v>
      </c>
      <c r="B160" s="65" t="s">
        <v>59</v>
      </c>
      <c r="C160" s="94" t="s">
        <v>59</v>
      </c>
      <c r="E160" s="84">
        <v>4.0800000000000003E-2</v>
      </c>
      <c r="F160" s="119">
        <f t="shared" si="28"/>
        <v>2.3964141761804936E-2</v>
      </c>
      <c r="H160" s="38" t="s">
        <v>59</v>
      </c>
      <c r="I160" s="39" t="e">
        <f t="shared" si="29"/>
        <v>#VALUE!</v>
      </c>
      <c r="J160" s="39" t="e">
        <f t="shared" si="30"/>
        <v>#VALUE!</v>
      </c>
      <c r="K160" s="38" t="s">
        <v>59</v>
      </c>
      <c r="L160" s="41"/>
      <c r="M160" s="38" t="s">
        <v>59</v>
      </c>
    </row>
    <row r="161" spans="1:13" x14ac:dyDescent="0.3">
      <c r="A161" s="66" t="s">
        <v>422</v>
      </c>
      <c r="B161" s="65" t="s">
        <v>59</v>
      </c>
      <c r="C161" s="94" t="s">
        <v>59</v>
      </c>
      <c r="E161" s="84">
        <v>1.8700000000000001E-2</v>
      </c>
      <c r="F161" s="119">
        <f t="shared" si="28"/>
        <v>1.6409634810873534E-2</v>
      </c>
      <c r="H161" s="38" t="s">
        <v>59</v>
      </c>
      <c r="I161" s="39" t="e">
        <f t="shared" si="29"/>
        <v>#VALUE!</v>
      </c>
      <c r="J161" s="39" t="e">
        <f t="shared" si="30"/>
        <v>#VALUE!</v>
      </c>
      <c r="K161" s="38" t="s">
        <v>59</v>
      </c>
      <c r="L161" s="41"/>
      <c r="M161" s="38" t="s">
        <v>59</v>
      </c>
    </row>
    <row r="162" spans="1:13" x14ac:dyDescent="0.3">
      <c r="A162" s="66" t="s">
        <v>423</v>
      </c>
      <c r="B162" s="65" t="s">
        <v>59</v>
      </c>
      <c r="C162" s="94" t="s">
        <v>59</v>
      </c>
      <c r="E162" s="84">
        <v>2.2099999999999998E-2</v>
      </c>
      <c r="F162" s="119">
        <f t="shared" ref="F162" si="31">SQRT((E162*(1-E162))/$E$154)*TINV(0.05,$E$154)</f>
        <v>1.7808222506037936E-2</v>
      </c>
      <c r="H162" s="38" t="s">
        <v>59</v>
      </c>
      <c r="I162" s="39" t="e">
        <f t="shared" si="29"/>
        <v>#VALUE!</v>
      </c>
      <c r="J162" s="39" t="e">
        <f t="shared" si="30"/>
        <v>#VALUE!</v>
      </c>
      <c r="K162" s="38" t="s">
        <v>59</v>
      </c>
      <c r="L162" s="41"/>
      <c r="M162" s="38" t="s">
        <v>59</v>
      </c>
    </row>
    <row r="163" spans="1:13" x14ac:dyDescent="0.3">
      <c r="A163" s="70" t="s">
        <v>187</v>
      </c>
      <c r="B163" s="103" t="s">
        <v>59</v>
      </c>
      <c r="C163" s="96" t="s">
        <v>59</v>
      </c>
      <c r="D163" s="73"/>
      <c r="E163" s="88">
        <v>8.900000000000001E-2</v>
      </c>
      <c r="F163" s="120">
        <f>SQRT((E163*(1-E163))/$E$154)*TINV(0.05,$E$154)</f>
        <v>3.4493034694936767E-2</v>
      </c>
      <c r="G163" s="73"/>
      <c r="H163" s="104" t="s">
        <v>59</v>
      </c>
      <c r="I163" s="50" t="e">
        <f t="shared" si="29"/>
        <v>#VALUE!</v>
      </c>
      <c r="J163" s="50" t="e">
        <f t="shared" si="30"/>
        <v>#VALUE!</v>
      </c>
      <c r="K163" s="104" t="s">
        <v>59</v>
      </c>
      <c r="L163" s="51"/>
      <c r="M163" s="104" t="s">
        <v>59</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zoomScale="75" zoomScaleNormal="75" workbookViewId="0"/>
  </sheetViews>
  <sheetFormatPr defaultColWidth="9.109375" defaultRowHeight="14.4" x14ac:dyDescent="0.3"/>
  <cols>
    <col min="1" max="1" width="90.5546875" style="16" customWidth="1"/>
    <col min="2" max="2" width="9.109375" style="58"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6.4414062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101"/>
      <c r="I1" s="57" t="s">
        <v>21</v>
      </c>
      <c r="J1" s="57" t="s">
        <v>21</v>
      </c>
    </row>
    <row r="2" spans="1:13" ht="18" x14ac:dyDescent="0.3">
      <c r="A2" s="52" t="s">
        <v>61</v>
      </c>
    </row>
    <row r="3" spans="1:13" ht="18.75" x14ac:dyDescent="0.25">
      <c r="A3" s="60" t="s">
        <v>424</v>
      </c>
    </row>
    <row r="4" spans="1:13" ht="18.75" x14ac:dyDescent="0.25">
      <c r="A4" s="61" t="s">
        <v>497</v>
      </c>
    </row>
    <row r="6" spans="1:13" ht="15" x14ac:dyDescent="0.25">
      <c r="A6" s="62" t="s">
        <v>425</v>
      </c>
    </row>
    <row r="7" spans="1:13" ht="15" x14ac:dyDescent="0.25">
      <c r="A7" s="62" t="s">
        <v>426</v>
      </c>
    </row>
    <row r="8" spans="1:13" ht="15" x14ac:dyDescent="0.25">
      <c r="A8" s="62"/>
    </row>
    <row r="9" spans="1:13" ht="39" customHeight="1" x14ac:dyDescent="0.25">
      <c r="A9" s="20"/>
      <c r="B9" s="23"/>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5" t="s">
        <v>59</v>
      </c>
      <c r="E11" s="65">
        <v>429</v>
      </c>
    </row>
    <row r="12" spans="1:13" x14ac:dyDescent="0.3">
      <c r="A12" s="63" t="s">
        <v>12</v>
      </c>
      <c r="B12" s="65" t="s">
        <v>59</v>
      </c>
      <c r="E12" s="65">
        <v>340.1</v>
      </c>
    </row>
    <row r="14" spans="1:13" x14ac:dyDescent="0.3">
      <c r="A14" s="66" t="s">
        <v>427</v>
      </c>
      <c r="B14" s="65" t="s">
        <v>59</v>
      </c>
      <c r="C14" s="94" t="s">
        <v>59</v>
      </c>
      <c r="E14" s="84">
        <v>0.1139</v>
      </c>
      <c r="F14" s="69">
        <f>SQRT((E14*(1-E14))/$E$12)*TINV(0.05,$E$12)</f>
        <v>3.3884158816058711E-2</v>
      </c>
      <c r="H14" s="38" t="s">
        <v>59</v>
      </c>
      <c r="I14" s="39" t="e">
        <f>(((H14)^2)^0.5)</f>
        <v>#VALUE!</v>
      </c>
      <c r="J14" s="39" t="e">
        <f>(((((1-B14)*B14)/B$12)+(((1-E14)*E14)/E$12))^0.5)*(TINV(0.05,B$12+E$12-1))</f>
        <v>#VALUE!</v>
      </c>
      <c r="K14" s="38" t="s">
        <v>59</v>
      </c>
      <c r="L14" s="41"/>
      <c r="M14" s="38" t="s">
        <v>59</v>
      </c>
    </row>
    <row r="15" spans="1:13" x14ac:dyDescent="0.3">
      <c r="A15" s="66" t="s">
        <v>428</v>
      </c>
      <c r="B15" s="65" t="s">
        <v>59</v>
      </c>
      <c r="C15" s="94" t="s">
        <v>59</v>
      </c>
      <c r="E15" s="84">
        <v>3.4500000000000003E-2</v>
      </c>
      <c r="F15" s="69">
        <f t="shared" ref="F15:F27" si="0">SQRT((E15*(1-E15))/$E$12)*TINV(0.05,$E$12)</f>
        <v>1.9466109629033231E-2</v>
      </c>
      <c r="H15" s="38" t="s">
        <v>59</v>
      </c>
      <c r="I15" s="39" t="e">
        <f t="shared" ref="I15:I27" si="1">(((H15)^2)^0.5)</f>
        <v>#VALUE!</v>
      </c>
      <c r="J15" s="39" t="e">
        <f t="shared" ref="J15:J27" si="2">(((((1-B15)*B15)/B$12)+(((1-E15)*E15)/E$12))^0.5)*(TINV(0.05,B$12+E$12-1))</f>
        <v>#VALUE!</v>
      </c>
      <c r="K15" s="38" t="s">
        <v>59</v>
      </c>
      <c r="L15" s="41"/>
      <c r="M15" s="38" t="s">
        <v>59</v>
      </c>
    </row>
    <row r="16" spans="1:13" x14ac:dyDescent="0.3">
      <c r="A16" s="66" t="s">
        <v>429</v>
      </c>
      <c r="B16" s="65" t="s">
        <v>59</v>
      </c>
      <c r="C16" s="94" t="s">
        <v>59</v>
      </c>
      <c r="E16" s="84">
        <v>1.7000000000000001E-2</v>
      </c>
      <c r="F16" s="69">
        <f t="shared" si="0"/>
        <v>1.3787791200298679E-2</v>
      </c>
      <c r="H16" s="38" t="s">
        <v>59</v>
      </c>
      <c r="I16" s="39" t="e">
        <f t="shared" si="1"/>
        <v>#VALUE!</v>
      </c>
      <c r="J16" s="39" t="e">
        <f t="shared" si="2"/>
        <v>#VALUE!</v>
      </c>
      <c r="K16" s="38" t="s">
        <v>59</v>
      </c>
      <c r="L16" s="41"/>
      <c r="M16" s="38" t="s">
        <v>59</v>
      </c>
    </row>
    <row r="17" spans="1:13" ht="27.6" x14ac:dyDescent="0.3">
      <c r="A17" s="66" t="s">
        <v>432</v>
      </c>
      <c r="B17" s="65" t="s">
        <v>59</v>
      </c>
      <c r="C17" s="94" t="s">
        <v>59</v>
      </c>
      <c r="E17" s="84">
        <v>1.15E-2</v>
      </c>
      <c r="F17" s="69">
        <f t="shared" si="0"/>
        <v>1.137183986128284E-2</v>
      </c>
      <c r="H17" s="38" t="s">
        <v>59</v>
      </c>
      <c r="I17" s="39" t="e">
        <f t="shared" si="1"/>
        <v>#VALUE!</v>
      </c>
      <c r="J17" s="39" t="e">
        <f t="shared" si="2"/>
        <v>#VALUE!</v>
      </c>
      <c r="K17" s="38" t="s">
        <v>59</v>
      </c>
      <c r="L17" s="41"/>
      <c r="M17" s="38" t="s">
        <v>59</v>
      </c>
    </row>
    <row r="18" spans="1:13" x14ac:dyDescent="0.3">
      <c r="A18" s="66" t="s">
        <v>433</v>
      </c>
      <c r="B18" s="65" t="s">
        <v>59</v>
      </c>
      <c r="C18" s="94" t="s">
        <v>59</v>
      </c>
      <c r="E18" s="84">
        <v>1.1399999999999999E-2</v>
      </c>
      <c r="F18" s="69">
        <f t="shared" si="0"/>
        <v>1.132286181111891E-2</v>
      </c>
      <c r="H18" s="38" t="s">
        <v>59</v>
      </c>
      <c r="I18" s="39" t="e">
        <f t="shared" si="1"/>
        <v>#VALUE!</v>
      </c>
      <c r="J18" s="39" t="e">
        <f t="shared" si="2"/>
        <v>#VALUE!</v>
      </c>
      <c r="K18" s="38" t="s">
        <v>59</v>
      </c>
      <c r="L18" s="41"/>
      <c r="M18" s="38" t="s">
        <v>59</v>
      </c>
    </row>
    <row r="19" spans="1:13" x14ac:dyDescent="0.3">
      <c r="A19" s="66" t="s">
        <v>431</v>
      </c>
      <c r="B19" s="65" t="s">
        <v>59</v>
      </c>
      <c r="C19" s="94" t="s">
        <v>59</v>
      </c>
      <c r="E19" s="84">
        <v>8.5000000000000006E-3</v>
      </c>
      <c r="F19" s="69">
        <f t="shared" si="0"/>
        <v>9.791501627446313E-3</v>
      </c>
      <c r="H19" s="38" t="s">
        <v>59</v>
      </c>
      <c r="I19" s="39" t="e">
        <f t="shared" si="1"/>
        <v>#VALUE!</v>
      </c>
      <c r="J19" s="39" t="e">
        <f t="shared" si="2"/>
        <v>#VALUE!</v>
      </c>
      <c r="K19" s="38" t="s">
        <v>59</v>
      </c>
      <c r="L19" s="41"/>
      <c r="M19" s="38" t="s">
        <v>59</v>
      </c>
    </row>
    <row r="20" spans="1:13" x14ac:dyDescent="0.3">
      <c r="A20" s="66" t="s">
        <v>430</v>
      </c>
      <c r="B20" s="65" t="s">
        <v>59</v>
      </c>
      <c r="C20" s="94" t="s">
        <v>59</v>
      </c>
      <c r="E20" s="84">
        <v>5.3E-3</v>
      </c>
      <c r="F20" s="69">
        <f t="shared" si="0"/>
        <v>7.7442162560837626E-3</v>
      </c>
      <c r="H20" s="38" t="s">
        <v>59</v>
      </c>
      <c r="I20" s="39" t="e">
        <f t="shared" si="1"/>
        <v>#VALUE!</v>
      </c>
      <c r="J20" s="39" t="e">
        <f t="shared" si="2"/>
        <v>#VALUE!</v>
      </c>
      <c r="K20" s="38" t="s">
        <v>59</v>
      </c>
      <c r="L20" s="41"/>
      <c r="M20" s="38" t="s">
        <v>59</v>
      </c>
    </row>
    <row r="21" spans="1:13" ht="27.6" x14ac:dyDescent="0.3">
      <c r="A21" s="66" t="s">
        <v>436</v>
      </c>
      <c r="B21" s="65" t="s">
        <v>59</v>
      </c>
      <c r="C21" s="94" t="s">
        <v>59</v>
      </c>
      <c r="E21" s="84">
        <v>3.5999999999999999E-3</v>
      </c>
      <c r="F21" s="69">
        <f t="shared" si="0"/>
        <v>6.387951176249484E-3</v>
      </c>
      <c r="H21" s="38" t="s">
        <v>59</v>
      </c>
      <c r="I21" s="39" t="e">
        <f t="shared" si="1"/>
        <v>#VALUE!</v>
      </c>
      <c r="J21" s="39" t="e">
        <f t="shared" si="2"/>
        <v>#VALUE!</v>
      </c>
      <c r="K21" s="38" t="s">
        <v>59</v>
      </c>
      <c r="L21" s="41"/>
      <c r="M21" s="38" t="s">
        <v>59</v>
      </c>
    </row>
    <row r="22" spans="1:13" ht="27.6" x14ac:dyDescent="0.3">
      <c r="A22" s="66" t="s">
        <v>435</v>
      </c>
      <c r="B22" s="65" t="s">
        <v>59</v>
      </c>
      <c r="C22" s="94" t="s">
        <v>59</v>
      </c>
      <c r="E22" s="84">
        <v>3.4999999999999996E-3</v>
      </c>
      <c r="F22" s="69">
        <f t="shared" si="0"/>
        <v>6.2989208616948279E-3</v>
      </c>
      <c r="H22" s="38" t="s">
        <v>59</v>
      </c>
      <c r="I22" s="39" t="e">
        <f t="shared" si="1"/>
        <v>#VALUE!</v>
      </c>
      <c r="J22" s="39" t="e">
        <f t="shared" si="2"/>
        <v>#VALUE!</v>
      </c>
      <c r="K22" s="38" t="s">
        <v>59</v>
      </c>
      <c r="L22" s="41"/>
      <c r="M22" s="38" t="s">
        <v>59</v>
      </c>
    </row>
    <row r="23" spans="1:13" x14ac:dyDescent="0.3">
      <c r="A23" s="66" t="s">
        <v>434</v>
      </c>
      <c r="B23" s="65" t="s">
        <v>59</v>
      </c>
      <c r="C23" s="94" t="s">
        <v>59</v>
      </c>
      <c r="E23" s="84">
        <v>2.8999999999999998E-3</v>
      </c>
      <c r="F23" s="69">
        <f t="shared" si="0"/>
        <v>5.7353752171305852E-3</v>
      </c>
      <c r="H23" s="38" t="s">
        <v>59</v>
      </c>
      <c r="I23" s="39" t="e">
        <f t="shared" si="1"/>
        <v>#VALUE!</v>
      </c>
      <c r="J23" s="39" t="e">
        <f t="shared" si="2"/>
        <v>#VALUE!</v>
      </c>
      <c r="K23" s="38" t="s">
        <v>59</v>
      </c>
      <c r="L23" s="41"/>
      <c r="M23" s="38" t="s">
        <v>59</v>
      </c>
    </row>
    <row r="24" spans="1:13" x14ac:dyDescent="0.3">
      <c r="A24" s="66" t="s">
        <v>437</v>
      </c>
      <c r="B24" s="65" t="s">
        <v>59</v>
      </c>
      <c r="C24" s="94" t="s">
        <v>59</v>
      </c>
      <c r="E24" s="84">
        <v>2E-3</v>
      </c>
      <c r="F24" s="69">
        <f t="shared" si="0"/>
        <v>4.7651189558326774E-3</v>
      </c>
      <c r="H24" s="38" t="s">
        <v>59</v>
      </c>
      <c r="I24" s="39" t="e">
        <f t="shared" si="1"/>
        <v>#VALUE!</v>
      </c>
      <c r="J24" s="39" t="e">
        <f t="shared" si="2"/>
        <v>#VALUE!</v>
      </c>
      <c r="K24" s="38" t="s">
        <v>59</v>
      </c>
      <c r="L24" s="41"/>
      <c r="M24" s="38" t="s">
        <v>59</v>
      </c>
    </row>
    <row r="25" spans="1:13" x14ac:dyDescent="0.3">
      <c r="A25" s="66" t="s">
        <v>438</v>
      </c>
      <c r="B25" s="65" t="s">
        <v>59</v>
      </c>
      <c r="C25" s="94" t="s">
        <v>59</v>
      </c>
      <c r="E25" s="84">
        <v>2.4700000000000003E-2</v>
      </c>
      <c r="F25" s="69">
        <f t="shared" si="0"/>
        <v>1.6554309367345903E-2</v>
      </c>
      <c r="H25" s="38" t="s">
        <v>59</v>
      </c>
      <c r="I25" s="39" t="e">
        <f t="shared" si="1"/>
        <v>#VALUE!</v>
      </c>
      <c r="J25" s="39" t="e">
        <f t="shared" si="2"/>
        <v>#VALUE!</v>
      </c>
      <c r="K25" s="38" t="s">
        <v>59</v>
      </c>
      <c r="L25" s="41"/>
      <c r="M25" s="38" t="s">
        <v>59</v>
      </c>
    </row>
    <row r="26" spans="1:13" x14ac:dyDescent="0.3">
      <c r="A26" s="66" t="s">
        <v>439</v>
      </c>
      <c r="B26" s="65" t="s">
        <v>59</v>
      </c>
      <c r="C26" s="94" t="s">
        <v>59</v>
      </c>
      <c r="E26" s="84">
        <v>0.87790000000000001</v>
      </c>
      <c r="F26" s="69">
        <f t="shared" si="0"/>
        <v>3.4919967818085082E-2</v>
      </c>
      <c r="H26" s="38" t="s">
        <v>59</v>
      </c>
      <c r="I26" s="39" t="e">
        <f t="shared" si="1"/>
        <v>#VALUE!</v>
      </c>
      <c r="J26" s="39" t="e">
        <f t="shared" si="2"/>
        <v>#VALUE!</v>
      </c>
      <c r="K26" s="38" t="s">
        <v>59</v>
      </c>
      <c r="L26" s="41"/>
      <c r="M26" s="38" t="s">
        <v>59</v>
      </c>
    </row>
    <row r="27" spans="1:13" x14ac:dyDescent="0.3">
      <c r="A27" s="70" t="s">
        <v>78</v>
      </c>
      <c r="B27" s="103" t="s">
        <v>59</v>
      </c>
      <c r="C27" s="96" t="s">
        <v>59</v>
      </c>
      <c r="D27" s="73"/>
      <c r="E27" s="88">
        <v>8.199999999999999E-3</v>
      </c>
      <c r="F27" s="74">
        <f t="shared" si="0"/>
        <v>9.6186131109096979E-3</v>
      </c>
      <c r="G27" s="73"/>
      <c r="H27" s="104" t="s">
        <v>59</v>
      </c>
      <c r="I27" s="50" t="e">
        <f t="shared" si="1"/>
        <v>#VALUE!</v>
      </c>
      <c r="J27" s="50" t="e">
        <f t="shared" si="2"/>
        <v>#VALUE!</v>
      </c>
      <c r="K27" s="104" t="s">
        <v>59</v>
      </c>
      <c r="L27" s="51"/>
      <c r="M27" s="104" t="s">
        <v>59</v>
      </c>
    </row>
    <row r="28" spans="1:13" x14ac:dyDescent="0.3">
      <c r="B28" s="75"/>
      <c r="C28" s="59"/>
      <c r="F28" s="56"/>
    </row>
    <row r="29" spans="1:13" x14ac:dyDescent="0.3">
      <c r="A29" s="77" t="s">
        <v>48</v>
      </c>
      <c r="B29" s="78"/>
      <c r="C29" s="98"/>
      <c r="D29" s="80"/>
      <c r="E29" s="81"/>
      <c r="F29" s="105"/>
      <c r="G29" s="83"/>
      <c r="H29" s="83"/>
      <c r="I29" s="83"/>
      <c r="J29" s="83"/>
      <c r="K29" s="83"/>
      <c r="L29" s="83"/>
      <c r="M29" s="83"/>
    </row>
    <row r="30" spans="1:13" s="55" customFormat="1" x14ac:dyDescent="0.3">
      <c r="A30" s="106"/>
      <c r="B30" s="107"/>
      <c r="C30" s="108"/>
      <c r="D30" s="109"/>
      <c r="E30" s="110"/>
      <c r="F30" s="111"/>
      <c r="G30" s="112"/>
      <c r="H30" s="112"/>
      <c r="I30" s="112"/>
      <c r="J30" s="112"/>
      <c r="K30" s="112"/>
      <c r="L30" s="112"/>
      <c r="M30" s="112"/>
    </row>
    <row r="31" spans="1:13" x14ac:dyDescent="0.3">
      <c r="A31" s="62" t="s">
        <v>425</v>
      </c>
      <c r="B31" s="113"/>
    </row>
    <row r="32" spans="1:13" x14ac:dyDescent="0.3">
      <c r="A32" s="62" t="s">
        <v>580</v>
      </c>
      <c r="B32" s="75"/>
    </row>
    <row r="33" spans="1:13" x14ac:dyDescent="0.3">
      <c r="A33" s="62"/>
      <c r="B33" s="75"/>
    </row>
    <row r="34" spans="1:13" ht="36" x14ac:dyDescent="0.3">
      <c r="A34" s="20"/>
      <c r="B34" s="21"/>
      <c r="C34" s="22"/>
      <c r="D34" s="22"/>
      <c r="E34" s="23"/>
      <c r="F34" s="27"/>
      <c r="G34" s="24"/>
      <c r="H34" s="25" t="s">
        <v>6</v>
      </c>
      <c r="I34" s="26" t="s">
        <v>19</v>
      </c>
      <c r="J34" s="26" t="s">
        <v>20</v>
      </c>
      <c r="K34" s="25" t="s">
        <v>7</v>
      </c>
      <c r="L34" s="25"/>
      <c r="M34" s="5" t="s">
        <v>8</v>
      </c>
    </row>
    <row r="35" spans="1:13" ht="45" customHeight="1" x14ac:dyDescent="0.3">
      <c r="A35" s="30"/>
      <c r="B35" s="31" t="s">
        <v>62</v>
      </c>
      <c r="C35" s="32" t="s">
        <v>9</v>
      </c>
      <c r="D35" s="32"/>
      <c r="E35" s="31" t="s">
        <v>63</v>
      </c>
      <c r="F35" s="35" t="s">
        <v>9</v>
      </c>
      <c r="G35" s="33"/>
      <c r="H35" s="33" t="s">
        <v>10</v>
      </c>
      <c r="I35" s="34"/>
      <c r="J35" s="34"/>
      <c r="K35" s="33" t="s">
        <v>10</v>
      </c>
      <c r="L35" s="33"/>
      <c r="M35" s="33" t="s">
        <v>10</v>
      </c>
    </row>
    <row r="36" spans="1:13" x14ac:dyDescent="0.3">
      <c r="A36" s="63" t="s">
        <v>11</v>
      </c>
      <c r="B36" s="65" t="s">
        <v>59</v>
      </c>
      <c r="C36" s="59"/>
      <c r="E36" s="65">
        <v>224</v>
      </c>
    </row>
    <row r="37" spans="1:13" x14ac:dyDescent="0.3">
      <c r="A37" s="63" t="s">
        <v>12</v>
      </c>
      <c r="B37" s="65" t="s">
        <v>59</v>
      </c>
      <c r="C37" s="59"/>
      <c r="E37" s="65">
        <v>172.6</v>
      </c>
    </row>
    <row r="38" spans="1:13" x14ac:dyDescent="0.3">
      <c r="B38" s="75"/>
    </row>
    <row r="39" spans="1:13" x14ac:dyDescent="0.3">
      <c r="A39" s="66" t="s">
        <v>427</v>
      </c>
      <c r="B39" s="65" t="s">
        <v>59</v>
      </c>
      <c r="C39" s="94" t="s">
        <v>59</v>
      </c>
      <c r="E39" s="84">
        <v>0.15380000000000002</v>
      </c>
      <c r="F39" s="69">
        <f>SQRT((E39*(1-E39))/$E$37)*TINV(0.05,$E$37)</f>
        <v>5.4201200505801475E-2</v>
      </c>
      <c r="H39" s="38" t="s">
        <v>59</v>
      </c>
      <c r="I39" s="39" t="e">
        <f>(((H39)^2)^0.5)</f>
        <v>#VALUE!</v>
      </c>
      <c r="J39" s="39" t="e">
        <f>(((((1-B39)*B39)/B$12)+(((1-E39)*E39)/E$12))^0.5)*(TINV(0.05,B$12+E$12-1))</f>
        <v>#VALUE!</v>
      </c>
      <c r="K39" s="38" t="s">
        <v>59</v>
      </c>
      <c r="L39" s="41"/>
      <c r="M39" s="38" t="s">
        <v>59</v>
      </c>
    </row>
    <row r="40" spans="1:13" x14ac:dyDescent="0.3">
      <c r="A40" s="66" t="s">
        <v>428</v>
      </c>
      <c r="B40" s="65" t="s">
        <v>59</v>
      </c>
      <c r="C40" s="94" t="s">
        <v>59</v>
      </c>
      <c r="E40" s="84">
        <v>2.9900000000000003E-2</v>
      </c>
      <c r="F40" s="69">
        <f t="shared" ref="F40:F51" si="3">SQRT((E40*(1-E40))/$E$37)*TINV(0.05,$E$37)</f>
        <v>2.5588102049475148E-2</v>
      </c>
      <c r="H40" s="38" t="s">
        <v>59</v>
      </c>
      <c r="I40" s="39" t="e">
        <f t="shared" ref="I40:I52" si="4">(((H40)^2)^0.5)</f>
        <v>#VALUE!</v>
      </c>
      <c r="J40" s="39" t="e">
        <f t="shared" ref="J40:J52" si="5">(((((1-B40)*B40)/B$12)+(((1-E40)*E40)/E$12))^0.5)*(TINV(0.05,B$12+E$12-1))</f>
        <v>#VALUE!</v>
      </c>
      <c r="K40" s="38" t="s">
        <v>59</v>
      </c>
      <c r="L40" s="41"/>
      <c r="M40" s="38" t="s">
        <v>59</v>
      </c>
    </row>
    <row r="41" spans="1:13" x14ac:dyDescent="0.3">
      <c r="A41" s="66" t="s">
        <v>429</v>
      </c>
      <c r="B41" s="65" t="s">
        <v>59</v>
      </c>
      <c r="C41" s="94" t="s">
        <v>59</v>
      </c>
      <c r="E41" s="84">
        <v>3.0699999999999998E-2</v>
      </c>
      <c r="F41" s="69">
        <f t="shared" si="3"/>
        <v>2.5917465060792299E-2</v>
      </c>
      <c r="H41" s="38" t="s">
        <v>59</v>
      </c>
      <c r="I41" s="39" t="e">
        <f t="shared" si="4"/>
        <v>#VALUE!</v>
      </c>
      <c r="J41" s="39" t="e">
        <f t="shared" si="5"/>
        <v>#VALUE!</v>
      </c>
      <c r="K41" s="38" t="s">
        <v>59</v>
      </c>
      <c r="L41" s="41"/>
      <c r="M41" s="38" t="s">
        <v>59</v>
      </c>
    </row>
    <row r="42" spans="1:13" ht="27.6" x14ac:dyDescent="0.3">
      <c r="A42" s="66" t="s">
        <v>432</v>
      </c>
      <c r="B42" s="65" t="s">
        <v>59</v>
      </c>
      <c r="C42" s="94" t="s">
        <v>59</v>
      </c>
      <c r="E42" s="84">
        <v>1.54E-2</v>
      </c>
      <c r="F42" s="69">
        <f t="shared" si="3"/>
        <v>1.8500544210713201E-2</v>
      </c>
      <c r="H42" s="38" t="s">
        <v>59</v>
      </c>
      <c r="I42" s="39" t="e">
        <f t="shared" si="4"/>
        <v>#VALUE!</v>
      </c>
      <c r="J42" s="39" t="e">
        <f t="shared" si="5"/>
        <v>#VALUE!</v>
      </c>
      <c r="K42" s="38" t="s">
        <v>59</v>
      </c>
      <c r="L42" s="41"/>
      <c r="M42" s="38" t="s">
        <v>59</v>
      </c>
    </row>
    <row r="43" spans="1:13" x14ac:dyDescent="0.3">
      <c r="A43" s="66" t="s">
        <v>433</v>
      </c>
      <c r="B43" s="65" t="s">
        <v>59</v>
      </c>
      <c r="C43" s="94" t="s">
        <v>59</v>
      </c>
      <c r="E43" s="84">
        <v>1.7399999999999999E-2</v>
      </c>
      <c r="F43" s="69">
        <f t="shared" si="3"/>
        <v>1.9645235152885875E-2</v>
      </c>
      <c r="H43" s="38" t="s">
        <v>59</v>
      </c>
      <c r="I43" s="39" t="e">
        <f t="shared" si="4"/>
        <v>#VALUE!</v>
      </c>
      <c r="J43" s="39" t="e">
        <f t="shared" si="5"/>
        <v>#VALUE!</v>
      </c>
      <c r="K43" s="38" t="s">
        <v>59</v>
      </c>
      <c r="L43" s="41"/>
      <c r="M43" s="38" t="s">
        <v>59</v>
      </c>
    </row>
    <row r="44" spans="1:13" x14ac:dyDescent="0.3">
      <c r="A44" s="66" t="s">
        <v>431</v>
      </c>
      <c r="B44" s="65" t="s">
        <v>59</v>
      </c>
      <c r="C44" s="94" t="s">
        <v>59</v>
      </c>
      <c r="E44" s="84">
        <v>1.3300000000000001E-2</v>
      </c>
      <c r="F44" s="69">
        <f t="shared" si="3"/>
        <v>1.7211257897281458E-2</v>
      </c>
      <c r="H44" s="38" t="s">
        <v>59</v>
      </c>
      <c r="I44" s="39" t="e">
        <f t="shared" si="4"/>
        <v>#VALUE!</v>
      </c>
      <c r="J44" s="39" t="e">
        <f t="shared" si="5"/>
        <v>#VALUE!</v>
      </c>
      <c r="K44" s="38" t="s">
        <v>59</v>
      </c>
      <c r="L44" s="41"/>
      <c r="M44" s="38" t="s">
        <v>59</v>
      </c>
    </row>
    <row r="45" spans="1:13" x14ac:dyDescent="0.3">
      <c r="A45" s="66" t="s">
        <v>430</v>
      </c>
      <c r="B45" s="65" t="s">
        <v>59</v>
      </c>
      <c r="C45" s="94" t="s">
        <v>59</v>
      </c>
      <c r="E45" s="84">
        <v>1.0800000000000001E-2</v>
      </c>
      <c r="F45" s="69">
        <f t="shared" si="3"/>
        <v>1.5529166959027001E-2</v>
      </c>
      <c r="H45" s="38" t="s">
        <v>59</v>
      </c>
      <c r="I45" s="39" t="e">
        <f t="shared" si="4"/>
        <v>#VALUE!</v>
      </c>
      <c r="J45" s="39" t="e">
        <f t="shared" si="5"/>
        <v>#VALUE!</v>
      </c>
      <c r="K45" s="38" t="s">
        <v>59</v>
      </c>
      <c r="L45" s="41"/>
      <c r="M45" s="38" t="s">
        <v>59</v>
      </c>
    </row>
    <row r="46" spans="1:13" ht="27.6" x14ac:dyDescent="0.3">
      <c r="A46" s="66" t="s">
        <v>436</v>
      </c>
      <c r="B46" s="65" t="s">
        <v>59</v>
      </c>
      <c r="C46" s="94" t="s">
        <v>59</v>
      </c>
      <c r="E46" s="84">
        <v>7.3000000000000001E-3</v>
      </c>
      <c r="F46" s="69">
        <f t="shared" si="3"/>
        <v>1.278982695706656E-2</v>
      </c>
      <c r="H46" s="38" t="s">
        <v>59</v>
      </c>
      <c r="I46" s="39" t="e">
        <f t="shared" si="4"/>
        <v>#VALUE!</v>
      </c>
      <c r="J46" s="39" t="e">
        <f t="shared" si="5"/>
        <v>#VALUE!</v>
      </c>
      <c r="K46" s="38" t="s">
        <v>59</v>
      </c>
      <c r="L46" s="41"/>
      <c r="M46" s="38" t="s">
        <v>59</v>
      </c>
    </row>
    <row r="47" spans="1:13" ht="27.6" x14ac:dyDescent="0.3">
      <c r="A47" s="66" t="s">
        <v>435</v>
      </c>
      <c r="B47" s="65" t="s">
        <v>59</v>
      </c>
      <c r="C47" s="94" t="s">
        <v>59</v>
      </c>
      <c r="E47" s="84">
        <v>6.1999999999999998E-3</v>
      </c>
      <c r="F47" s="69">
        <f t="shared" si="3"/>
        <v>1.1793414655972877E-2</v>
      </c>
      <c r="H47" s="38" t="s">
        <v>59</v>
      </c>
      <c r="I47" s="39" t="e">
        <f t="shared" si="4"/>
        <v>#VALUE!</v>
      </c>
      <c r="J47" s="39" t="e">
        <f t="shared" si="5"/>
        <v>#VALUE!</v>
      </c>
      <c r="K47" s="38" t="s">
        <v>59</v>
      </c>
      <c r="L47" s="41"/>
      <c r="M47" s="38" t="s">
        <v>59</v>
      </c>
    </row>
    <row r="48" spans="1:13" x14ac:dyDescent="0.3">
      <c r="A48" s="66" t="s">
        <v>434</v>
      </c>
      <c r="B48" s="65" t="s">
        <v>59</v>
      </c>
      <c r="C48" s="94" t="s">
        <v>59</v>
      </c>
      <c r="E48" s="84">
        <v>6.0000000000000001E-3</v>
      </c>
      <c r="F48" s="69">
        <f t="shared" si="3"/>
        <v>1.1602806378316517E-2</v>
      </c>
      <c r="H48" s="38" t="s">
        <v>59</v>
      </c>
      <c r="I48" s="39" t="e">
        <f t="shared" si="4"/>
        <v>#VALUE!</v>
      </c>
      <c r="J48" s="39" t="e">
        <f t="shared" si="5"/>
        <v>#VALUE!</v>
      </c>
      <c r="K48" s="38" t="s">
        <v>59</v>
      </c>
      <c r="L48" s="41"/>
      <c r="M48" s="38" t="s">
        <v>59</v>
      </c>
    </row>
    <row r="49" spans="1:13" x14ac:dyDescent="0.3">
      <c r="A49" s="66" t="s">
        <v>437</v>
      </c>
      <c r="B49" s="65" t="s">
        <v>59</v>
      </c>
      <c r="C49" s="94" t="s">
        <v>59</v>
      </c>
      <c r="E49" s="84">
        <v>4.0000000000000001E-3</v>
      </c>
      <c r="F49" s="69">
        <f t="shared" si="3"/>
        <v>9.4831777844530413E-3</v>
      </c>
      <c r="H49" s="38" t="s">
        <v>59</v>
      </c>
      <c r="I49" s="39" t="e">
        <f t="shared" si="4"/>
        <v>#VALUE!</v>
      </c>
      <c r="J49" s="39" t="e">
        <f t="shared" si="5"/>
        <v>#VALUE!</v>
      </c>
      <c r="K49" s="38" t="s">
        <v>59</v>
      </c>
      <c r="L49" s="41"/>
      <c r="M49" s="38" t="s">
        <v>59</v>
      </c>
    </row>
    <row r="50" spans="1:13" x14ac:dyDescent="0.3">
      <c r="A50" s="66" t="s">
        <v>438</v>
      </c>
      <c r="B50" s="65" t="s">
        <v>59</v>
      </c>
      <c r="C50" s="94" t="s">
        <v>59</v>
      </c>
      <c r="E50" s="84">
        <v>3.5099999999999999E-2</v>
      </c>
      <c r="F50" s="69">
        <f t="shared" si="3"/>
        <v>2.7649605488627778E-2</v>
      </c>
      <c r="H50" s="38" t="s">
        <v>59</v>
      </c>
      <c r="I50" s="39" t="e">
        <f t="shared" si="4"/>
        <v>#VALUE!</v>
      </c>
      <c r="J50" s="39" t="e">
        <f t="shared" si="5"/>
        <v>#VALUE!</v>
      </c>
      <c r="K50" s="38" t="s">
        <v>59</v>
      </c>
      <c r="L50" s="41"/>
      <c r="M50" s="38" t="s">
        <v>59</v>
      </c>
    </row>
    <row r="51" spans="1:13" x14ac:dyDescent="0.3">
      <c r="A51" s="66" t="s">
        <v>439</v>
      </c>
      <c r="B51" s="65" t="s">
        <v>59</v>
      </c>
      <c r="C51" s="94" t="s">
        <v>59</v>
      </c>
      <c r="E51" s="84">
        <v>0.83440000000000003</v>
      </c>
      <c r="F51" s="69">
        <f t="shared" si="3"/>
        <v>5.5848503652147774E-2</v>
      </c>
      <c r="H51" s="38" t="s">
        <v>59</v>
      </c>
      <c r="I51" s="39" t="e">
        <f t="shared" si="4"/>
        <v>#VALUE!</v>
      </c>
      <c r="J51" s="39" t="e">
        <f t="shared" si="5"/>
        <v>#VALUE!</v>
      </c>
      <c r="K51" s="38" t="s">
        <v>59</v>
      </c>
      <c r="L51" s="41"/>
      <c r="M51" s="38" t="s">
        <v>59</v>
      </c>
    </row>
    <row r="52" spans="1:13" x14ac:dyDescent="0.3">
      <c r="A52" s="70" t="s">
        <v>78</v>
      </c>
      <c r="B52" s="103" t="s">
        <v>59</v>
      </c>
      <c r="C52" s="96" t="s">
        <v>59</v>
      </c>
      <c r="D52" s="73"/>
      <c r="E52" s="88">
        <v>1.18E-2</v>
      </c>
      <c r="F52" s="74">
        <f>SQRT((E52*(1-E52))/$E$37)*TINV(0.05,$E$37)</f>
        <v>1.6223989480490655E-2</v>
      </c>
      <c r="G52" s="73"/>
      <c r="H52" s="104" t="s">
        <v>59</v>
      </c>
      <c r="I52" s="50" t="e">
        <f t="shared" si="4"/>
        <v>#VALUE!</v>
      </c>
      <c r="J52" s="50" t="e">
        <f t="shared" si="5"/>
        <v>#VALUE!</v>
      </c>
      <c r="K52" s="104" t="s">
        <v>59</v>
      </c>
      <c r="L52" s="51"/>
      <c r="M52" s="104" t="s">
        <v>59</v>
      </c>
    </row>
    <row r="53" spans="1:13" x14ac:dyDescent="0.3">
      <c r="A53" s="115"/>
      <c r="B53" s="116"/>
      <c r="C53" s="117"/>
      <c r="D53" s="118"/>
      <c r="E53" s="114"/>
      <c r="F53" s="69"/>
      <c r="G53" s="118"/>
      <c r="H53" s="46"/>
      <c r="I53" s="43"/>
      <c r="J53" s="43"/>
      <c r="K53" s="6"/>
      <c r="L53" s="44"/>
      <c r="M53" s="46"/>
    </row>
    <row r="54" spans="1:13" x14ac:dyDescent="0.3">
      <c r="A54" s="62" t="s">
        <v>425</v>
      </c>
      <c r="B54" s="116"/>
      <c r="C54" s="117"/>
      <c r="D54" s="118"/>
      <c r="E54" s="114"/>
      <c r="F54" s="69"/>
      <c r="G54" s="118"/>
      <c r="H54" s="46"/>
      <c r="I54" s="43"/>
      <c r="J54" s="43"/>
      <c r="K54" s="6"/>
      <c r="L54" s="44"/>
      <c r="M54" s="46"/>
    </row>
    <row r="55" spans="1:13" ht="27.6" x14ac:dyDescent="0.3">
      <c r="A55" s="62" t="s">
        <v>581</v>
      </c>
      <c r="B55" s="75"/>
    </row>
    <row r="56" spans="1:13" x14ac:dyDescent="0.3">
      <c r="A56" s="62"/>
      <c r="B56" s="75"/>
    </row>
    <row r="57" spans="1:13" ht="36" x14ac:dyDescent="0.3">
      <c r="A57" s="20"/>
      <c r="B57" s="21"/>
      <c r="C57" s="22"/>
      <c r="D57" s="22"/>
      <c r="E57" s="23"/>
      <c r="F57" s="27"/>
      <c r="G57" s="24"/>
      <c r="H57" s="25" t="s">
        <v>6</v>
      </c>
      <c r="I57" s="26" t="s">
        <v>19</v>
      </c>
      <c r="J57" s="26" t="s">
        <v>20</v>
      </c>
      <c r="K57" s="25" t="s">
        <v>7</v>
      </c>
      <c r="L57" s="25"/>
      <c r="M57" s="5" t="s">
        <v>8</v>
      </c>
    </row>
    <row r="58" spans="1:13" ht="50.25" customHeight="1" x14ac:dyDescent="0.3">
      <c r="A58" s="30"/>
      <c r="B58" s="31" t="s">
        <v>62</v>
      </c>
      <c r="C58" s="32" t="s">
        <v>9</v>
      </c>
      <c r="D58" s="32"/>
      <c r="E58" s="31" t="s">
        <v>63</v>
      </c>
      <c r="F58" s="35" t="s">
        <v>9</v>
      </c>
      <c r="G58" s="33"/>
      <c r="H58" s="33" t="s">
        <v>10</v>
      </c>
      <c r="I58" s="34"/>
      <c r="J58" s="34"/>
      <c r="K58" s="33" t="s">
        <v>10</v>
      </c>
      <c r="L58" s="33"/>
      <c r="M58" s="33" t="s">
        <v>10</v>
      </c>
    </row>
    <row r="59" spans="1:13" x14ac:dyDescent="0.3">
      <c r="A59" s="63" t="s">
        <v>11</v>
      </c>
      <c r="B59" s="65" t="s">
        <v>59</v>
      </c>
      <c r="C59" s="59"/>
      <c r="E59" s="65">
        <v>41</v>
      </c>
    </row>
    <row r="60" spans="1:13" x14ac:dyDescent="0.3">
      <c r="A60" s="63" t="s">
        <v>12</v>
      </c>
      <c r="B60" s="65" t="s">
        <v>59</v>
      </c>
      <c r="C60" s="59"/>
      <c r="E60" s="65">
        <v>33.5</v>
      </c>
    </row>
    <row r="61" spans="1:13" x14ac:dyDescent="0.3">
      <c r="B61" s="75"/>
    </row>
    <row r="62" spans="1:13" x14ac:dyDescent="0.3">
      <c r="A62" s="66" t="s">
        <v>427</v>
      </c>
      <c r="B62" s="65" t="s">
        <v>59</v>
      </c>
      <c r="C62" s="94" t="s">
        <v>59</v>
      </c>
      <c r="E62" s="84">
        <v>6.9099999999999995E-2</v>
      </c>
      <c r="F62" s="69">
        <f>SQRT((E62*(1-E62))/$E$60)*TINV(0.05,$E$60)</f>
        <v>8.915159037674926E-2</v>
      </c>
      <c r="H62" s="38" t="s">
        <v>59</v>
      </c>
      <c r="I62" s="39" t="e">
        <f>(((H62)^2)^0.5)</f>
        <v>#VALUE!</v>
      </c>
      <c r="J62" s="39" t="e">
        <f>(((((1-B62)*B62)/B$12)+(((1-E62)*E62)/E$12))^0.5)*(TINV(0.05,B$12+E$12-1))</f>
        <v>#VALUE!</v>
      </c>
      <c r="K62" s="38" t="s">
        <v>59</v>
      </c>
      <c r="L62" s="41"/>
      <c r="M62" s="38" t="s">
        <v>59</v>
      </c>
    </row>
    <row r="63" spans="1:13" x14ac:dyDescent="0.3">
      <c r="A63" s="66" t="s">
        <v>428</v>
      </c>
      <c r="B63" s="65" t="s">
        <v>59</v>
      </c>
      <c r="C63" s="94" t="s">
        <v>59</v>
      </c>
      <c r="E63" s="84">
        <v>4.3400000000000001E-2</v>
      </c>
      <c r="F63" s="69">
        <f t="shared" ref="F63:F74" si="6">SQRT((E63*(1-E63))/$E$60)*TINV(0.05,$E$60)</f>
        <v>7.1622357027442324E-2</v>
      </c>
      <c r="H63" s="38" t="s">
        <v>59</v>
      </c>
      <c r="I63" s="39" t="e">
        <f t="shared" ref="I63:I75" si="7">(((H63)^2)^0.5)</f>
        <v>#VALUE!</v>
      </c>
      <c r="J63" s="39" t="e">
        <f t="shared" ref="J63:J75" si="8">(((((1-B63)*B63)/B$12)+(((1-E63)*E63)/E$12))^0.5)*(TINV(0.05,B$12+E$12-1))</f>
        <v>#VALUE!</v>
      </c>
      <c r="K63" s="38" t="s">
        <v>59</v>
      </c>
      <c r="L63" s="41"/>
      <c r="M63" s="38" t="s">
        <v>59</v>
      </c>
    </row>
    <row r="64" spans="1:13" x14ac:dyDescent="0.3">
      <c r="A64" s="66" t="s">
        <v>429</v>
      </c>
      <c r="B64" s="65" t="s">
        <v>59</v>
      </c>
      <c r="C64" s="94" t="s">
        <v>59</v>
      </c>
      <c r="E64" s="84">
        <v>2.0899999999999998E-2</v>
      </c>
      <c r="F64" s="69">
        <f t="shared" si="6"/>
        <v>5.0283468181638431E-2</v>
      </c>
      <c r="H64" s="38" t="s">
        <v>59</v>
      </c>
      <c r="I64" s="39" t="e">
        <f t="shared" si="7"/>
        <v>#VALUE!</v>
      </c>
      <c r="J64" s="39" t="e">
        <f t="shared" si="8"/>
        <v>#VALUE!</v>
      </c>
      <c r="K64" s="38" t="s">
        <v>59</v>
      </c>
      <c r="L64" s="41"/>
      <c r="M64" s="38" t="s">
        <v>59</v>
      </c>
    </row>
    <row r="65" spans="1:13" ht="27.6" x14ac:dyDescent="0.3">
      <c r="A65" s="66" t="s">
        <v>432</v>
      </c>
      <c r="B65" s="65" t="s">
        <v>59</v>
      </c>
      <c r="C65" s="94" t="s">
        <v>59</v>
      </c>
      <c r="E65" s="84">
        <v>0</v>
      </c>
      <c r="F65" s="69">
        <f t="shared" si="6"/>
        <v>0</v>
      </c>
      <c r="H65" s="38" t="s">
        <v>59</v>
      </c>
      <c r="I65" s="39" t="e">
        <f t="shared" si="7"/>
        <v>#VALUE!</v>
      </c>
      <c r="J65" s="39" t="e">
        <f t="shared" si="8"/>
        <v>#VALUE!</v>
      </c>
      <c r="K65" s="38" t="s">
        <v>59</v>
      </c>
      <c r="L65" s="41"/>
      <c r="M65" s="38" t="s">
        <v>59</v>
      </c>
    </row>
    <row r="66" spans="1:13" x14ac:dyDescent="0.3">
      <c r="A66" s="66" t="s">
        <v>433</v>
      </c>
      <c r="B66" s="65" t="s">
        <v>59</v>
      </c>
      <c r="C66" s="94" t="s">
        <v>59</v>
      </c>
      <c r="E66" s="84">
        <v>0</v>
      </c>
      <c r="F66" s="69">
        <f t="shared" si="6"/>
        <v>0</v>
      </c>
      <c r="H66" s="38" t="s">
        <v>59</v>
      </c>
      <c r="I66" s="39" t="e">
        <f t="shared" si="7"/>
        <v>#VALUE!</v>
      </c>
      <c r="J66" s="39" t="e">
        <f t="shared" si="8"/>
        <v>#VALUE!</v>
      </c>
      <c r="K66" s="38" t="s">
        <v>59</v>
      </c>
      <c r="L66" s="41"/>
      <c r="M66" s="38" t="s">
        <v>59</v>
      </c>
    </row>
    <row r="67" spans="1:13" x14ac:dyDescent="0.3">
      <c r="A67" s="66" t="s">
        <v>431</v>
      </c>
      <c r="B67" s="65" t="s">
        <v>59</v>
      </c>
      <c r="C67" s="94" t="s">
        <v>59</v>
      </c>
      <c r="E67" s="84">
        <v>0</v>
      </c>
      <c r="F67" s="69">
        <f t="shared" si="6"/>
        <v>0</v>
      </c>
      <c r="H67" s="38" t="s">
        <v>59</v>
      </c>
      <c r="I67" s="39" t="e">
        <f t="shared" si="7"/>
        <v>#VALUE!</v>
      </c>
      <c r="J67" s="39" t="e">
        <f t="shared" si="8"/>
        <v>#VALUE!</v>
      </c>
      <c r="K67" s="38" t="s">
        <v>59</v>
      </c>
      <c r="L67" s="41"/>
      <c r="M67" s="38" t="s">
        <v>59</v>
      </c>
    </row>
    <row r="68" spans="1:13" x14ac:dyDescent="0.3">
      <c r="A68" s="66" t="s">
        <v>430</v>
      </c>
      <c r="B68" s="65" t="s">
        <v>59</v>
      </c>
      <c r="C68" s="94" t="s">
        <v>59</v>
      </c>
      <c r="E68" s="84">
        <v>0</v>
      </c>
      <c r="F68" s="69">
        <f t="shared" si="6"/>
        <v>0</v>
      </c>
      <c r="H68" s="38" t="s">
        <v>59</v>
      </c>
      <c r="I68" s="39" t="e">
        <f t="shared" si="7"/>
        <v>#VALUE!</v>
      </c>
      <c r="J68" s="39" t="e">
        <f t="shared" si="8"/>
        <v>#VALUE!</v>
      </c>
      <c r="K68" s="38" t="s">
        <v>59</v>
      </c>
      <c r="L68" s="41"/>
      <c r="M68" s="38" t="s">
        <v>59</v>
      </c>
    </row>
    <row r="69" spans="1:13" ht="27.6" x14ac:dyDescent="0.3">
      <c r="A69" s="66" t="s">
        <v>436</v>
      </c>
      <c r="B69" s="65" t="s">
        <v>59</v>
      </c>
      <c r="C69" s="94" t="s">
        <v>59</v>
      </c>
      <c r="E69" s="84">
        <v>0</v>
      </c>
      <c r="F69" s="69">
        <f t="shared" si="6"/>
        <v>0</v>
      </c>
      <c r="H69" s="38" t="s">
        <v>59</v>
      </c>
      <c r="I69" s="39" t="e">
        <f t="shared" si="7"/>
        <v>#VALUE!</v>
      </c>
      <c r="J69" s="39" t="e">
        <f t="shared" si="8"/>
        <v>#VALUE!</v>
      </c>
      <c r="K69" s="38" t="s">
        <v>59</v>
      </c>
      <c r="L69" s="41"/>
      <c r="M69" s="38" t="s">
        <v>59</v>
      </c>
    </row>
    <row r="70" spans="1:13" ht="27.6" x14ac:dyDescent="0.3">
      <c r="A70" s="66" t="s">
        <v>435</v>
      </c>
      <c r="B70" s="65" t="s">
        <v>59</v>
      </c>
      <c r="C70" s="94" t="s">
        <v>59</v>
      </c>
      <c r="E70" s="84">
        <v>4.7999999999999996E-3</v>
      </c>
      <c r="F70" s="69">
        <f t="shared" si="6"/>
        <v>2.4294857634848538E-2</v>
      </c>
      <c r="H70" s="38" t="s">
        <v>59</v>
      </c>
      <c r="I70" s="39" t="e">
        <f t="shared" si="7"/>
        <v>#VALUE!</v>
      </c>
      <c r="J70" s="39" t="e">
        <f t="shared" si="8"/>
        <v>#VALUE!</v>
      </c>
      <c r="K70" s="38" t="s">
        <v>59</v>
      </c>
      <c r="L70" s="41"/>
      <c r="M70" s="38" t="s">
        <v>59</v>
      </c>
    </row>
    <row r="71" spans="1:13" x14ac:dyDescent="0.3">
      <c r="A71" s="66" t="s">
        <v>434</v>
      </c>
      <c r="B71" s="65" t="s">
        <v>59</v>
      </c>
      <c r="C71" s="94" t="s">
        <v>59</v>
      </c>
      <c r="E71" s="84">
        <v>0</v>
      </c>
      <c r="F71" s="69">
        <f t="shared" si="6"/>
        <v>0</v>
      </c>
      <c r="H71" s="38" t="s">
        <v>59</v>
      </c>
      <c r="I71" s="39" t="e">
        <f t="shared" si="7"/>
        <v>#VALUE!</v>
      </c>
      <c r="J71" s="39" t="e">
        <f t="shared" si="8"/>
        <v>#VALUE!</v>
      </c>
      <c r="K71" s="38" t="s">
        <v>59</v>
      </c>
      <c r="L71" s="41"/>
      <c r="M71" s="38" t="s">
        <v>59</v>
      </c>
    </row>
    <row r="72" spans="1:13" x14ac:dyDescent="0.3">
      <c r="A72" s="66" t="s">
        <v>437</v>
      </c>
      <c r="B72" s="65" t="s">
        <v>59</v>
      </c>
      <c r="C72" s="94" t="s">
        <v>59</v>
      </c>
      <c r="E72" s="84">
        <v>0</v>
      </c>
      <c r="F72" s="69">
        <f t="shared" si="6"/>
        <v>0</v>
      </c>
      <c r="H72" s="38" t="s">
        <v>59</v>
      </c>
      <c r="I72" s="39" t="e">
        <f t="shared" si="7"/>
        <v>#VALUE!</v>
      </c>
      <c r="J72" s="39" t="e">
        <f t="shared" si="8"/>
        <v>#VALUE!</v>
      </c>
      <c r="K72" s="38" t="s">
        <v>59</v>
      </c>
      <c r="L72" s="41"/>
      <c r="M72" s="38" t="s">
        <v>59</v>
      </c>
    </row>
    <row r="73" spans="1:13" x14ac:dyDescent="0.3">
      <c r="A73" s="66" t="s">
        <v>438</v>
      </c>
      <c r="B73" s="65" t="s">
        <v>59</v>
      </c>
      <c r="C73" s="94" t="s">
        <v>59</v>
      </c>
      <c r="E73" s="84">
        <v>0</v>
      </c>
      <c r="F73" s="69">
        <f t="shared" si="6"/>
        <v>0</v>
      </c>
      <c r="H73" s="38" t="s">
        <v>59</v>
      </c>
      <c r="I73" s="39" t="e">
        <f t="shared" si="7"/>
        <v>#VALUE!</v>
      </c>
      <c r="J73" s="39" t="e">
        <f t="shared" si="8"/>
        <v>#VALUE!</v>
      </c>
      <c r="K73" s="38" t="s">
        <v>59</v>
      </c>
      <c r="L73" s="41"/>
      <c r="M73" s="38" t="s">
        <v>59</v>
      </c>
    </row>
    <row r="74" spans="1:13" x14ac:dyDescent="0.3">
      <c r="A74" s="66" t="s">
        <v>439</v>
      </c>
      <c r="B74" s="65" t="s">
        <v>59</v>
      </c>
      <c r="C74" s="94" t="s">
        <v>59</v>
      </c>
      <c r="E74" s="84">
        <v>0.93090000000000006</v>
      </c>
      <c r="F74" s="69">
        <f t="shared" si="6"/>
        <v>8.9151590376749218E-2</v>
      </c>
      <c r="H74" s="38" t="s">
        <v>59</v>
      </c>
      <c r="I74" s="39" t="e">
        <f t="shared" si="7"/>
        <v>#VALUE!</v>
      </c>
      <c r="J74" s="39" t="e">
        <f t="shared" si="8"/>
        <v>#VALUE!</v>
      </c>
      <c r="K74" s="38" t="s">
        <v>59</v>
      </c>
      <c r="L74" s="41"/>
      <c r="M74" s="38" t="s">
        <v>59</v>
      </c>
    </row>
    <row r="75" spans="1:13" x14ac:dyDescent="0.3">
      <c r="A75" s="70" t="s">
        <v>78</v>
      </c>
      <c r="B75" s="103" t="s">
        <v>59</v>
      </c>
      <c r="C75" s="96" t="s">
        <v>59</v>
      </c>
      <c r="D75" s="73"/>
      <c r="E75" s="88">
        <v>0</v>
      </c>
      <c r="F75" s="74">
        <f>SQRT((E75*(1-E75))/$E$60)*TINV(0.05,$E$60)</f>
        <v>0</v>
      </c>
      <c r="G75" s="73"/>
      <c r="H75" s="104" t="s">
        <v>59</v>
      </c>
      <c r="I75" s="50" t="e">
        <f t="shared" si="7"/>
        <v>#VALUE!</v>
      </c>
      <c r="J75" s="50" t="e">
        <f t="shared" si="8"/>
        <v>#VALUE!</v>
      </c>
      <c r="K75" s="104" t="s">
        <v>59</v>
      </c>
      <c r="L75" s="51"/>
      <c r="M75" s="104" t="s">
        <v>59</v>
      </c>
    </row>
    <row r="76" spans="1:13" x14ac:dyDescent="0.3">
      <c r="A76" s="115"/>
      <c r="B76" s="116"/>
      <c r="C76" s="117"/>
      <c r="D76" s="118"/>
      <c r="E76" s="114"/>
      <c r="F76" s="69"/>
      <c r="G76" s="118"/>
      <c r="H76" s="46"/>
      <c r="I76" s="43"/>
      <c r="J76" s="43"/>
      <c r="K76" s="6"/>
      <c r="L76" s="44"/>
      <c r="M76" s="46"/>
    </row>
    <row r="77" spans="1:13" x14ac:dyDescent="0.3">
      <c r="A77" s="62" t="s">
        <v>425</v>
      </c>
      <c r="B77" s="75"/>
    </row>
    <row r="78" spans="1:13" ht="34.5" customHeight="1" x14ac:dyDescent="0.3">
      <c r="A78" s="62" t="s">
        <v>582</v>
      </c>
      <c r="B78" s="75"/>
    </row>
    <row r="79" spans="1:13" x14ac:dyDescent="0.3">
      <c r="A79" s="62"/>
      <c r="B79" s="75"/>
    </row>
    <row r="80" spans="1:13" ht="36" x14ac:dyDescent="0.3">
      <c r="A80" s="20"/>
      <c r="B80" s="21"/>
      <c r="C80" s="22"/>
      <c r="D80" s="22"/>
      <c r="E80" s="23"/>
      <c r="F80" s="27"/>
      <c r="G80" s="24"/>
      <c r="H80" s="25" t="s">
        <v>6</v>
      </c>
      <c r="I80" s="26" t="s">
        <v>19</v>
      </c>
      <c r="J80" s="26" t="s">
        <v>20</v>
      </c>
      <c r="K80" s="25" t="s">
        <v>7</v>
      </c>
      <c r="L80" s="25"/>
      <c r="M80" s="5" t="s">
        <v>8</v>
      </c>
    </row>
    <row r="81" spans="1:13" ht="40.5" customHeight="1" x14ac:dyDescent="0.3">
      <c r="A81" s="30"/>
      <c r="B81" s="31" t="s">
        <v>62</v>
      </c>
      <c r="C81" s="32" t="s">
        <v>9</v>
      </c>
      <c r="D81" s="32"/>
      <c r="E81" s="31" t="s">
        <v>63</v>
      </c>
      <c r="F81" s="35" t="s">
        <v>9</v>
      </c>
      <c r="G81" s="33"/>
      <c r="H81" s="33" t="s">
        <v>10</v>
      </c>
      <c r="I81" s="34"/>
      <c r="J81" s="34"/>
      <c r="K81" s="33" t="s">
        <v>10</v>
      </c>
      <c r="L81" s="33"/>
      <c r="M81" s="33" t="s">
        <v>10</v>
      </c>
    </row>
    <row r="82" spans="1:13" x14ac:dyDescent="0.3">
      <c r="A82" s="63" t="s">
        <v>11</v>
      </c>
      <c r="B82" s="65" t="s">
        <v>59</v>
      </c>
      <c r="C82" s="59"/>
      <c r="E82" s="65">
        <v>144</v>
      </c>
    </row>
    <row r="83" spans="1:13" x14ac:dyDescent="0.3">
      <c r="A83" s="63" t="s">
        <v>12</v>
      </c>
      <c r="B83" s="65" t="s">
        <v>59</v>
      </c>
      <c r="C83" s="59"/>
      <c r="E83" s="65">
        <v>117.7</v>
      </c>
    </row>
    <row r="84" spans="1:13" x14ac:dyDescent="0.3">
      <c r="B84" s="75"/>
    </row>
    <row r="85" spans="1:13" x14ac:dyDescent="0.3">
      <c r="A85" s="66" t="s">
        <v>427</v>
      </c>
      <c r="B85" s="65" t="s">
        <v>59</v>
      </c>
      <c r="C85" s="94" t="s">
        <v>59</v>
      </c>
      <c r="E85" s="84">
        <v>8.1199999999999994E-2</v>
      </c>
      <c r="F85" s="69">
        <f>SQRT((E85*(1-E85))/$E$83)*TINV(0.05,$E$83)</f>
        <v>4.9861303998781754E-2</v>
      </c>
      <c r="H85" s="38" t="s">
        <v>59</v>
      </c>
      <c r="I85" s="39" t="e">
        <f>(((H85)^2)^0.5)</f>
        <v>#VALUE!</v>
      </c>
      <c r="J85" s="39" t="e">
        <f>(((((1-B85)*B85)/B$12)+(((1-E85)*E85)/E$12))^0.5)*(TINV(0.05,B$12+E$12-1))</f>
        <v>#VALUE!</v>
      </c>
      <c r="K85" s="38" t="s">
        <v>59</v>
      </c>
      <c r="L85" s="41"/>
      <c r="M85" s="38" t="s">
        <v>59</v>
      </c>
    </row>
    <row r="86" spans="1:13" x14ac:dyDescent="0.3">
      <c r="A86" s="66" t="s">
        <v>428</v>
      </c>
      <c r="B86" s="65" t="s">
        <v>59</v>
      </c>
      <c r="C86" s="94" t="s">
        <v>59</v>
      </c>
      <c r="E86" s="84">
        <v>4.2599999999999999E-2</v>
      </c>
      <c r="F86" s="69">
        <f t="shared" ref="F86:F97" si="9">SQRT((E86*(1-E86))/$E$83)*TINV(0.05,$E$83)</f>
        <v>3.6866052350112102E-2</v>
      </c>
      <c r="H86" s="38" t="s">
        <v>59</v>
      </c>
      <c r="I86" s="39" t="e">
        <f t="shared" ref="I86:I98" si="10">(((H86)^2)^0.5)</f>
        <v>#VALUE!</v>
      </c>
      <c r="J86" s="39" t="e">
        <f t="shared" ref="J86:J98" si="11">(((((1-B86)*B86)/B$12)+(((1-E86)*E86)/E$12))^0.5)*(TINV(0.05,B$12+E$12-1))</f>
        <v>#VALUE!</v>
      </c>
      <c r="K86" s="38" t="s">
        <v>59</v>
      </c>
      <c r="L86" s="41"/>
      <c r="M86" s="38" t="s">
        <v>59</v>
      </c>
    </row>
    <row r="87" spans="1:13" x14ac:dyDescent="0.3">
      <c r="A87" s="66" t="s">
        <v>429</v>
      </c>
      <c r="B87" s="65" t="s">
        <v>59</v>
      </c>
      <c r="C87" s="94" t="s">
        <v>59</v>
      </c>
      <c r="E87" s="84">
        <v>0</v>
      </c>
      <c r="F87" s="69">
        <f t="shared" si="9"/>
        <v>0</v>
      </c>
      <c r="H87" s="38" t="s">
        <v>59</v>
      </c>
      <c r="I87" s="39" t="e">
        <f t="shared" si="10"/>
        <v>#VALUE!</v>
      </c>
      <c r="J87" s="39" t="e">
        <f t="shared" si="11"/>
        <v>#VALUE!</v>
      </c>
      <c r="K87" s="38" t="s">
        <v>59</v>
      </c>
      <c r="L87" s="41"/>
      <c r="M87" s="38" t="s">
        <v>59</v>
      </c>
    </row>
    <row r="88" spans="1:13" ht="27.6" x14ac:dyDescent="0.3">
      <c r="A88" s="66" t="s">
        <v>432</v>
      </c>
      <c r="B88" s="65" t="s">
        <v>59</v>
      </c>
      <c r="C88" s="94" t="s">
        <v>59</v>
      </c>
      <c r="E88" s="84">
        <v>1.06E-2</v>
      </c>
      <c r="F88" s="69">
        <f t="shared" si="9"/>
        <v>1.8694506710768739E-2</v>
      </c>
      <c r="H88" s="38" t="s">
        <v>59</v>
      </c>
      <c r="I88" s="39" t="e">
        <f t="shared" si="10"/>
        <v>#VALUE!</v>
      </c>
      <c r="J88" s="39" t="e">
        <f t="shared" si="11"/>
        <v>#VALUE!</v>
      </c>
      <c r="K88" s="38" t="s">
        <v>59</v>
      </c>
      <c r="L88" s="41"/>
      <c r="M88" s="38" t="s">
        <v>59</v>
      </c>
    </row>
    <row r="89" spans="1:13" x14ac:dyDescent="0.3">
      <c r="A89" s="66" t="s">
        <v>433</v>
      </c>
      <c r="B89" s="65" t="s">
        <v>59</v>
      </c>
      <c r="C89" s="94" t="s">
        <v>59</v>
      </c>
      <c r="E89" s="84">
        <v>7.8000000000000005E-3</v>
      </c>
      <c r="F89" s="69">
        <f t="shared" si="9"/>
        <v>1.6059130860002799E-2</v>
      </c>
      <c r="H89" s="38" t="s">
        <v>59</v>
      </c>
      <c r="I89" s="39" t="e">
        <f t="shared" si="10"/>
        <v>#VALUE!</v>
      </c>
      <c r="J89" s="39" t="e">
        <f t="shared" si="11"/>
        <v>#VALUE!</v>
      </c>
      <c r="K89" s="38" t="s">
        <v>59</v>
      </c>
      <c r="L89" s="41"/>
      <c r="M89" s="38" t="s">
        <v>59</v>
      </c>
    </row>
    <row r="90" spans="1:13" x14ac:dyDescent="0.3">
      <c r="A90" s="66" t="s">
        <v>431</v>
      </c>
      <c r="B90" s="65" t="s">
        <v>59</v>
      </c>
      <c r="C90" s="94" t="s">
        <v>59</v>
      </c>
      <c r="E90" s="84">
        <v>0</v>
      </c>
      <c r="F90" s="69">
        <f t="shared" si="9"/>
        <v>0</v>
      </c>
      <c r="H90" s="38" t="s">
        <v>59</v>
      </c>
      <c r="I90" s="39" t="e">
        <f t="shared" si="10"/>
        <v>#VALUE!</v>
      </c>
      <c r="J90" s="39" t="e">
        <f t="shared" si="11"/>
        <v>#VALUE!</v>
      </c>
      <c r="K90" s="38" t="s">
        <v>59</v>
      </c>
      <c r="L90" s="41"/>
      <c r="M90" s="38" t="s">
        <v>59</v>
      </c>
    </row>
    <row r="91" spans="1:13" x14ac:dyDescent="0.3">
      <c r="A91" s="66" t="s">
        <v>430</v>
      </c>
      <c r="B91" s="65" t="s">
        <v>59</v>
      </c>
      <c r="C91" s="94" t="s">
        <v>59</v>
      </c>
      <c r="E91" s="84">
        <v>0</v>
      </c>
      <c r="F91" s="69">
        <f t="shared" si="9"/>
        <v>0</v>
      </c>
      <c r="H91" s="38" t="s">
        <v>59</v>
      </c>
      <c r="I91" s="39" t="e">
        <f t="shared" si="10"/>
        <v>#VALUE!</v>
      </c>
      <c r="J91" s="39" t="e">
        <f t="shared" si="11"/>
        <v>#VALUE!</v>
      </c>
      <c r="K91" s="38" t="s">
        <v>59</v>
      </c>
      <c r="L91" s="41"/>
      <c r="M91" s="38" t="s">
        <v>59</v>
      </c>
    </row>
    <row r="92" spans="1:13" ht="27.6" x14ac:dyDescent="0.3">
      <c r="A92" s="66" t="s">
        <v>436</v>
      </c>
      <c r="B92" s="65" t="s">
        <v>59</v>
      </c>
      <c r="C92" s="94" t="s">
        <v>59</v>
      </c>
      <c r="E92" s="84">
        <v>0</v>
      </c>
      <c r="F92" s="69">
        <f t="shared" si="9"/>
        <v>0</v>
      </c>
      <c r="H92" s="38" t="s">
        <v>59</v>
      </c>
      <c r="I92" s="39" t="e">
        <f t="shared" si="10"/>
        <v>#VALUE!</v>
      </c>
      <c r="J92" s="39" t="e">
        <f t="shared" si="11"/>
        <v>#VALUE!</v>
      </c>
      <c r="K92" s="38" t="s">
        <v>59</v>
      </c>
      <c r="L92" s="41"/>
      <c r="M92" s="38" t="s">
        <v>59</v>
      </c>
    </row>
    <row r="93" spans="1:13" ht="27.6" x14ac:dyDescent="0.3">
      <c r="A93" s="66" t="s">
        <v>435</v>
      </c>
      <c r="B93" s="65" t="s">
        <v>59</v>
      </c>
      <c r="C93" s="94" t="s">
        <v>59</v>
      </c>
      <c r="E93" s="84">
        <v>0</v>
      </c>
      <c r="F93" s="69">
        <f t="shared" si="9"/>
        <v>0</v>
      </c>
      <c r="H93" s="38" t="s">
        <v>59</v>
      </c>
      <c r="I93" s="39" t="e">
        <f t="shared" si="10"/>
        <v>#VALUE!</v>
      </c>
      <c r="J93" s="39" t="e">
        <f t="shared" si="11"/>
        <v>#VALUE!</v>
      </c>
      <c r="K93" s="38" t="s">
        <v>59</v>
      </c>
      <c r="L93" s="41"/>
      <c r="M93" s="38" t="s">
        <v>59</v>
      </c>
    </row>
    <row r="94" spans="1:13" x14ac:dyDescent="0.3">
      <c r="A94" s="66" t="s">
        <v>434</v>
      </c>
      <c r="B94" s="65" t="s">
        <v>59</v>
      </c>
      <c r="C94" s="94" t="s">
        <v>59</v>
      </c>
      <c r="E94" s="84">
        <v>0</v>
      </c>
      <c r="F94" s="69">
        <f t="shared" si="9"/>
        <v>0</v>
      </c>
      <c r="H94" s="38" t="s">
        <v>59</v>
      </c>
      <c r="I94" s="39" t="e">
        <f t="shared" si="10"/>
        <v>#VALUE!</v>
      </c>
      <c r="J94" s="39" t="e">
        <f t="shared" si="11"/>
        <v>#VALUE!</v>
      </c>
      <c r="K94" s="38" t="s">
        <v>59</v>
      </c>
      <c r="L94" s="41"/>
      <c r="M94" s="38" t="s">
        <v>59</v>
      </c>
    </row>
    <row r="95" spans="1:13" x14ac:dyDescent="0.3">
      <c r="A95" s="66" t="s">
        <v>437</v>
      </c>
      <c r="B95" s="65" t="s">
        <v>59</v>
      </c>
      <c r="C95" s="94" t="s">
        <v>59</v>
      </c>
      <c r="E95" s="84">
        <v>0</v>
      </c>
      <c r="F95" s="69">
        <f t="shared" si="9"/>
        <v>0</v>
      </c>
      <c r="H95" s="38" t="s">
        <v>59</v>
      </c>
      <c r="I95" s="39" t="e">
        <f t="shared" si="10"/>
        <v>#VALUE!</v>
      </c>
      <c r="J95" s="39" t="e">
        <f t="shared" si="11"/>
        <v>#VALUE!</v>
      </c>
      <c r="K95" s="38" t="s">
        <v>59</v>
      </c>
      <c r="L95" s="41"/>
      <c r="M95" s="38" t="s">
        <v>59</v>
      </c>
    </row>
    <row r="96" spans="1:13" x14ac:dyDescent="0.3">
      <c r="A96" s="66" t="s">
        <v>438</v>
      </c>
      <c r="B96" s="65" t="s">
        <v>59</v>
      </c>
      <c r="C96" s="94" t="s">
        <v>59</v>
      </c>
      <c r="E96" s="84">
        <v>2.0299999999999999E-2</v>
      </c>
      <c r="F96" s="69">
        <f t="shared" si="9"/>
        <v>2.5743624807512584E-2</v>
      </c>
      <c r="H96" s="38" t="s">
        <v>59</v>
      </c>
      <c r="I96" s="39" t="e">
        <f t="shared" si="10"/>
        <v>#VALUE!</v>
      </c>
      <c r="J96" s="39" t="e">
        <f t="shared" si="11"/>
        <v>#VALUE!</v>
      </c>
      <c r="K96" s="38" t="s">
        <v>59</v>
      </c>
      <c r="L96" s="41"/>
      <c r="M96" s="38" t="s">
        <v>59</v>
      </c>
    </row>
    <row r="97" spans="1:13" x14ac:dyDescent="0.3">
      <c r="A97" s="66" t="s">
        <v>439</v>
      </c>
      <c r="B97" s="65" t="s">
        <v>59</v>
      </c>
      <c r="C97" s="94" t="s">
        <v>59</v>
      </c>
      <c r="E97" s="84">
        <v>0.9123</v>
      </c>
      <c r="F97" s="69">
        <f t="shared" si="9"/>
        <v>5.1634949718282752E-2</v>
      </c>
      <c r="H97" s="38" t="s">
        <v>59</v>
      </c>
      <c r="I97" s="39" t="e">
        <f t="shared" si="10"/>
        <v>#VALUE!</v>
      </c>
      <c r="J97" s="39" t="e">
        <f t="shared" si="11"/>
        <v>#VALUE!</v>
      </c>
      <c r="K97" s="38" t="s">
        <v>59</v>
      </c>
      <c r="L97" s="41"/>
      <c r="M97" s="38" t="s">
        <v>59</v>
      </c>
    </row>
    <row r="98" spans="1:13" x14ac:dyDescent="0.3">
      <c r="A98" s="70" t="s">
        <v>78</v>
      </c>
      <c r="B98" s="103" t="s">
        <v>59</v>
      </c>
      <c r="C98" s="96" t="s">
        <v>59</v>
      </c>
      <c r="D98" s="73"/>
      <c r="E98" s="88">
        <v>6.5000000000000006E-3</v>
      </c>
      <c r="F98" s="74">
        <f>SQRT((E98*(1-E98))/$E$83)*TINV(0.05,$E$83)</f>
        <v>1.4669514420159999E-2</v>
      </c>
      <c r="G98" s="73"/>
      <c r="H98" s="104" t="s">
        <v>59</v>
      </c>
      <c r="I98" s="50" t="e">
        <f t="shared" si="10"/>
        <v>#VALUE!</v>
      </c>
      <c r="J98" s="50" t="e">
        <f t="shared" si="11"/>
        <v>#VALUE!</v>
      </c>
      <c r="K98" s="104" t="s">
        <v>59</v>
      </c>
      <c r="L98" s="51"/>
      <c r="M98" s="104" t="s">
        <v>59</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zoomScale="75" zoomScaleNormal="75" workbookViewId="0"/>
  </sheetViews>
  <sheetFormatPr defaultColWidth="9.109375" defaultRowHeight="14.4" x14ac:dyDescent="0.3"/>
  <cols>
    <col min="1" max="1" width="90.5546875" style="16" customWidth="1"/>
    <col min="2" max="2" width="9.109375" style="58"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6.4414062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101"/>
      <c r="I1" s="57" t="s">
        <v>21</v>
      </c>
      <c r="J1" s="57" t="s">
        <v>21</v>
      </c>
    </row>
    <row r="2" spans="1:13" ht="18" x14ac:dyDescent="0.3">
      <c r="A2" s="52" t="s">
        <v>61</v>
      </c>
    </row>
    <row r="3" spans="1:13" ht="18.75" x14ac:dyDescent="0.25">
      <c r="A3" s="60" t="s">
        <v>506</v>
      </c>
    </row>
    <row r="4" spans="1:13" ht="18.75" x14ac:dyDescent="0.25">
      <c r="A4" s="61" t="s">
        <v>498</v>
      </c>
    </row>
    <row r="6" spans="1:13" ht="32.25" customHeight="1" x14ac:dyDescent="0.25">
      <c r="A6" s="62" t="s">
        <v>440</v>
      </c>
    </row>
    <row r="7" spans="1:13" ht="15" x14ac:dyDescent="0.25">
      <c r="A7" s="62" t="s">
        <v>64</v>
      </c>
    </row>
    <row r="8" spans="1:13" ht="15" x14ac:dyDescent="0.25">
      <c r="A8" s="62"/>
    </row>
    <row r="9" spans="1:13" ht="39" customHeight="1" x14ac:dyDescent="0.25">
      <c r="A9" s="20"/>
      <c r="B9" s="23"/>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x14ac:dyDescent="0.3">
      <c r="A11" s="63" t="s">
        <v>11</v>
      </c>
      <c r="B11" s="65" t="s">
        <v>59</v>
      </c>
      <c r="E11" s="65">
        <v>1139</v>
      </c>
    </row>
    <row r="12" spans="1:13" x14ac:dyDescent="0.3">
      <c r="A12" s="63" t="s">
        <v>12</v>
      </c>
      <c r="B12" s="65" t="s">
        <v>59</v>
      </c>
      <c r="E12" s="65">
        <v>908.7</v>
      </c>
    </row>
    <row r="14" spans="1:13" x14ac:dyDescent="0.3">
      <c r="A14" s="66" t="s">
        <v>427</v>
      </c>
      <c r="B14" s="65" t="s">
        <v>59</v>
      </c>
      <c r="C14" s="94" t="s">
        <v>59</v>
      </c>
      <c r="E14" s="84">
        <v>4.2599999999999999E-2</v>
      </c>
      <c r="F14" s="69">
        <f>SQRT((E14*(1-E14))/$E$12)*TINV(0.05,$E$12)</f>
        <v>1.3148270365359892E-2</v>
      </c>
      <c r="H14" s="38" t="s">
        <v>59</v>
      </c>
      <c r="I14" s="39" t="e">
        <f>(((H14)^2)^0.5)</f>
        <v>#VALUE!</v>
      </c>
      <c r="J14" s="39" t="e">
        <f>(((((1-B14)*B14)/B$12)+(((1-E14)*E14)/E$12))^0.5)*(TINV(0.05,B$12+E$12-1))</f>
        <v>#VALUE!</v>
      </c>
      <c r="K14" s="38" t="s">
        <v>59</v>
      </c>
      <c r="L14" s="41"/>
      <c r="M14" s="38" t="s">
        <v>59</v>
      </c>
    </row>
    <row r="15" spans="1:13" x14ac:dyDescent="0.3">
      <c r="A15" s="66" t="s">
        <v>441</v>
      </c>
      <c r="B15" s="65" t="s">
        <v>59</v>
      </c>
      <c r="C15" s="94" t="s">
        <v>59</v>
      </c>
      <c r="E15" s="84">
        <v>1.29E-2</v>
      </c>
      <c r="F15" s="69">
        <f>SQRT((E15*(1-E15))/$E$12)*TINV(0.05,$E$12)</f>
        <v>7.3467040575021956E-3</v>
      </c>
      <c r="H15" s="38" t="s">
        <v>59</v>
      </c>
      <c r="I15" s="39" t="e">
        <f>(((H15)^2)^0.5)</f>
        <v>#VALUE!</v>
      </c>
      <c r="J15" s="39" t="e">
        <f>(((((1-B15)*B15)/B$12)+(((1-E15)*E15)/E$12))^0.5)*(TINV(0.05,B$12+E$12-1))</f>
        <v>#VALUE!</v>
      </c>
      <c r="K15" s="38" t="s">
        <v>59</v>
      </c>
      <c r="L15" s="41"/>
      <c r="M15" s="38" t="s">
        <v>59</v>
      </c>
    </row>
    <row r="16" spans="1:13" x14ac:dyDescent="0.3">
      <c r="A16" s="66" t="s">
        <v>442</v>
      </c>
      <c r="B16" s="65" t="s">
        <v>59</v>
      </c>
      <c r="C16" s="94" t="s">
        <v>59</v>
      </c>
      <c r="E16" s="84">
        <v>6.4000000000000003E-3</v>
      </c>
      <c r="F16" s="69">
        <f>SQRT((E16*(1-E16))/$E$12)*TINV(0.05,$E$12)</f>
        <v>5.191739498325916E-3</v>
      </c>
      <c r="H16" s="38" t="s">
        <v>59</v>
      </c>
      <c r="I16" s="39" t="e">
        <f>(((H16)^2)^0.5)</f>
        <v>#VALUE!</v>
      </c>
      <c r="J16" s="39" t="e">
        <f>(((((1-B16)*B16)/B$12)+(((1-E16)*E16)/E$12))^0.5)*(TINV(0.05,B$12+E$12-1))</f>
        <v>#VALUE!</v>
      </c>
      <c r="K16" s="38" t="s">
        <v>59</v>
      </c>
      <c r="L16" s="41"/>
      <c r="M16" s="38" t="s">
        <v>59</v>
      </c>
    </row>
    <row r="17" spans="1:13" x14ac:dyDescent="0.3">
      <c r="A17" s="66" t="s">
        <v>439</v>
      </c>
      <c r="B17" s="65" t="s">
        <v>59</v>
      </c>
      <c r="C17" s="94" t="s">
        <v>59</v>
      </c>
      <c r="E17" s="84">
        <v>0.32869999999999999</v>
      </c>
      <c r="F17" s="69">
        <f t="shared" ref="F17:F19" si="0">SQRT((E17*(1-E17))/$E$12)*TINV(0.05,$E$12)</f>
        <v>3.0582662380450192E-2</v>
      </c>
      <c r="H17" s="38" t="s">
        <v>59</v>
      </c>
      <c r="I17" s="39" t="e">
        <f t="shared" ref="I17:I19" si="1">(((H17)^2)^0.5)</f>
        <v>#VALUE!</v>
      </c>
      <c r="J17" s="39" t="e">
        <f t="shared" ref="J17:J19" si="2">(((((1-B17)*B17)/B$12)+(((1-E17)*E17)/E$12))^0.5)*(TINV(0.05,B$12+E$12-1))</f>
        <v>#VALUE!</v>
      </c>
      <c r="K17" s="38" t="s">
        <v>59</v>
      </c>
      <c r="L17" s="41"/>
      <c r="M17" s="38" t="s">
        <v>59</v>
      </c>
    </row>
    <row r="18" spans="1:13" x14ac:dyDescent="0.3">
      <c r="A18" s="66" t="s">
        <v>78</v>
      </c>
      <c r="B18" s="65" t="s">
        <v>59</v>
      </c>
      <c r="C18" s="94" t="s">
        <v>59</v>
      </c>
      <c r="E18" s="84">
        <v>3.0999999999999999E-3</v>
      </c>
      <c r="F18" s="69">
        <f t="shared" si="0"/>
        <v>3.6192931395906112E-3</v>
      </c>
      <c r="H18" s="38" t="s">
        <v>59</v>
      </c>
      <c r="I18" s="39" t="e">
        <f t="shared" si="1"/>
        <v>#VALUE!</v>
      </c>
      <c r="J18" s="39" t="e">
        <f t="shared" si="2"/>
        <v>#VALUE!</v>
      </c>
      <c r="K18" s="38" t="s">
        <v>59</v>
      </c>
      <c r="L18" s="41"/>
      <c r="M18" s="38" t="s">
        <v>59</v>
      </c>
    </row>
    <row r="19" spans="1:13" x14ac:dyDescent="0.3">
      <c r="A19" s="70" t="s">
        <v>443</v>
      </c>
      <c r="B19" s="103" t="s">
        <v>59</v>
      </c>
      <c r="C19" s="96" t="s">
        <v>59</v>
      </c>
      <c r="D19" s="73"/>
      <c r="E19" s="88">
        <v>0.62560000000000004</v>
      </c>
      <c r="F19" s="74">
        <f t="shared" si="0"/>
        <v>3.1508911816298134E-2</v>
      </c>
      <c r="G19" s="73"/>
      <c r="H19" s="104" t="s">
        <v>59</v>
      </c>
      <c r="I19" s="50" t="e">
        <f t="shared" si="1"/>
        <v>#VALUE!</v>
      </c>
      <c r="J19" s="50" t="e">
        <f t="shared" si="2"/>
        <v>#VALUE!</v>
      </c>
      <c r="K19" s="104" t="s">
        <v>59</v>
      </c>
      <c r="L19" s="51"/>
      <c r="M19" s="104" t="s">
        <v>59</v>
      </c>
    </row>
    <row r="20" spans="1:13" x14ac:dyDescent="0.3">
      <c r="B20" s="75"/>
      <c r="C20" s="59"/>
      <c r="F20" s="56"/>
    </row>
    <row r="21" spans="1:13" x14ac:dyDescent="0.3">
      <c r="A21" s="77" t="s">
        <v>48</v>
      </c>
      <c r="B21" s="78"/>
      <c r="C21" s="98"/>
      <c r="D21" s="80"/>
      <c r="E21" s="81"/>
      <c r="F21" s="105"/>
      <c r="G21" s="83"/>
      <c r="H21" s="83"/>
      <c r="I21" s="83"/>
      <c r="J21" s="83"/>
      <c r="K21" s="83"/>
      <c r="L21" s="83"/>
      <c r="M21" s="83"/>
    </row>
    <row r="22" spans="1:13" s="55" customFormat="1" x14ac:dyDescent="0.3">
      <c r="A22" s="106"/>
      <c r="B22" s="107"/>
      <c r="C22" s="108"/>
      <c r="D22" s="109"/>
      <c r="E22" s="110"/>
      <c r="F22" s="111"/>
      <c r="G22" s="112"/>
      <c r="H22" s="112"/>
      <c r="I22" s="112"/>
      <c r="J22" s="112"/>
      <c r="K22" s="112"/>
      <c r="L22" s="112"/>
      <c r="M22" s="112"/>
    </row>
    <row r="23" spans="1:13" x14ac:dyDescent="0.3">
      <c r="A23" s="62" t="s">
        <v>415</v>
      </c>
      <c r="B23" s="113"/>
    </row>
    <row r="24" spans="1:13" x14ac:dyDescent="0.3">
      <c r="A24" s="62" t="s">
        <v>50</v>
      </c>
      <c r="B24" s="75"/>
    </row>
    <row r="25" spans="1:13" x14ac:dyDescent="0.3">
      <c r="A25" s="62"/>
      <c r="B25" s="75"/>
    </row>
    <row r="26" spans="1:13" ht="36" x14ac:dyDescent="0.3">
      <c r="A26" s="20"/>
      <c r="B26" s="21"/>
      <c r="C26" s="22"/>
      <c r="D26" s="22"/>
      <c r="E26" s="23"/>
      <c r="F26" s="27"/>
      <c r="G26" s="24"/>
      <c r="H26" s="25" t="s">
        <v>6</v>
      </c>
      <c r="I26" s="26" t="s">
        <v>19</v>
      </c>
      <c r="J26" s="26" t="s">
        <v>20</v>
      </c>
      <c r="K26" s="25" t="s">
        <v>7</v>
      </c>
      <c r="L26" s="25"/>
      <c r="M26" s="5" t="s">
        <v>8</v>
      </c>
    </row>
    <row r="27" spans="1:13" ht="41.25" customHeight="1" x14ac:dyDescent="0.3">
      <c r="A27" s="30"/>
      <c r="B27" s="31" t="s">
        <v>62</v>
      </c>
      <c r="C27" s="32" t="s">
        <v>9</v>
      </c>
      <c r="D27" s="32"/>
      <c r="E27" s="31" t="s">
        <v>63</v>
      </c>
      <c r="F27" s="35" t="s">
        <v>9</v>
      </c>
      <c r="G27" s="33"/>
      <c r="H27" s="33" t="s">
        <v>10</v>
      </c>
      <c r="I27" s="34"/>
      <c r="J27" s="34"/>
      <c r="K27" s="33" t="s">
        <v>10</v>
      </c>
      <c r="L27" s="33"/>
      <c r="M27" s="33" t="s">
        <v>10</v>
      </c>
    </row>
    <row r="28" spans="1:13" x14ac:dyDescent="0.3">
      <c r="A28" s="63" t="s">
        <v>11</v>
      </c>
      <c r="B28" s="65" t="s">
        <v>59</v>
      </c>
      <c r="E28" s="65">
        <v>526</v>
      </c>
    </row>
    <row r="29" spans="1:13" x14ac:dyDescent="0.3">
      <c r="A29" s="63" t="s">
        <v>12</v>
      </c>
      <c r="B29" s="65" t="s">
        <v>59</v>
      </c>
      <c r="E29" s="65">
        <v>404.3</v>
      </c>
    </row>
    <row r="31" spans="1:13" x14ac:dyDescent="0.3">
      <c r="A31" s="66" t="s">
        <v>427</v>
      </c>
      <c r="B31" s="65" t="s">
        <v>59</v>
      </c>
      <c r="C31" s="94" t="s">
        <v>59</v>
      </c>
      <c r="E31" s="114">
        <v>6.7000000000000004E-2</v>
      </c>
      <c r="F31" s="69">
        <f t="shared" ref="F31:F35" si="3">SQRT((E31*(1-E31))/$E$29)*TINV(0.05,$E$29)</f>
        <v>2.4444291433126483E-2</v>
      </c>
      <c r="H31" s="38" t="s">
        <v>59</v>
      </c>
      <c r="I31" s="39" t="e">
        <f>(((H31)^2)^0.5)</f>
        <v>#VALUE!</v>
      </c>
      <c r="J31" s="39" t="e">
        <f>(((((1-B31)*B31)/B$12)+(((1-E31)*E31)/E$12))^0.5)*(TINV(0.05,B$12+E$12-1))</f>
        <v>#VALUE!</v>
      </c>
      <c r="K31" s="38" t="s">
        <v>59</v>
      </c>
      <c r="L31" s="41"/>
      <c r="M31" s="38" t="s">
        <v>59</v>
      </c>
    </row>
    <row r="32" spans="1:13" x14ac:dyDescent="0.3">
      <c r="A32" s="66" t="s">
        <v>441</v>
      </c>
      <c r="B32" s="65" t="s">
        <v>59</v>
      </c>
      <c r="C32" s="94" t="s">
        <v>59</v>
      </c>
      <c r="E32" s="114">
        <v>1.3000000000000001E-2</v>
      </c>
      <c r="F32" s="69">
        <f t="shared" si="3"/>
        <v>1.1074636544839664E-2</v>
      </c>
      <c r="H32" s="38" t="s">
        <v>59</v>
      </c>
      <c r="I32" s="39" t="e">
        <f t="shared" ref="I32:I36" si="4">(((H32)^2)^0.5)</f>
        <v>#VALUE!</v>
      </c>
      <c r="J32" s="39" t="e">
        <f t="shared" ref="J32:J36" si="5">(((((1-B32)*B32)/B$12)+(((1-E32)*E32)/E$12))^0.5)*(TINV(0.05,B$12+E$12-1))</f>
        <v>#VALUE!</v>
      </c>
      <c r="K32" s="38" t="s">
        <v>59</v>
      </c>
      <c r="L32" s="41"/>
      <c r="M32" s="38" t="s">
        <v>59</v>
      </c>
    </row>
    <row r="33" spans="1:13" x14ac:dyDescent="0.3">
      <c r="A33" s="66" t="s">
        <v>442</v>
      </c>
      <c r="B33" s="65" t="s">
        <v>59</v>
      </c>
      <c r="C33" s="94" t="s">
        <v>59</v>
      </c>
      <c r="E33" s="114">
        <v>1.34E-2</v>
      </c>
      <c r="F33" s="69">
        <f t="shared" si="3"/>
        <v>1.1241446149778303E-2</v>
      </c>
      <c r="H33" s="38" t="s">
        <v>59</v>
      </c>
      <c r="I33" s="39" t="e">
        <f t="shared" si="4"/>
        <v>#VALUE!</v>
      </c>
      <c r="J33" s="39" t="e">
        <f t="shared" si="5"/>
        <v>#VALUE!</v>
      </c>
      <c r="K33" s="38" t="s">
        <v>59</v>
      </c>
      <c r="L33" s="41"/>
      <c r="M33" s="38" t="s">
        <v>59</v>
      </c>
    </row>
    <row r="34" spans="1:13" x14ac:dyDescent="0.3">
      <c r="A34" s="66" t="s">
        <v>439</v>
      </c>
      <c r="B34" s="65" t="s">
        <v>59</v>
      </c>
      <c r="C34" s="94" t="s">
        <v>59</v>
      </c>
      <c r="E34" s="114">
        <v>0.36340000000000006</v>
      </c>
      <c r="F34" s="69">
        <f t="shared" si="3"/>
        <v>4.7024588981731376E-2</v>
      </c>
      <c r="H34" s="38" t="s">
        <v>59</v>
      </c>
      <c r="I34" s="39" t="e">
        <f t="shared" si="4"/>
        <v>#VALUE!</v>
      </c>
      <c r="J34" s="39" t="e">
        <f t="shared" si="5"/>
        <v>#VALUE!</v>
      </c>
      <c r="K34" s="38" t="s">
        <v>59</v>
      </c>
      <c r="L34" s="41"/>
      <c r="M34" s="38" t="s">
        <v>59</v>
      </c>
    </row>
    <row r="35" spans="1:13" x14ac:dyDescent="0.3">
      <c r="A35" s="66" t="s">
        <v>78</v>
      </c>
      <c r="B35" s="65" t="s">
        <v>59</v>
      </c>
      <c r="C35" s="94" t="s">
        <v>59</v>
      </c>
      <c r="E35" s="114">
        <v>5.1000000000000004E-3</v>
      </c>
      <c r="F35" s="69">
        <f t="shared" si="3"/>
        <v>6.9642448730325426E-3</v>
      </c>
      <c r="H35" s="38" t="s">
        <v>59</v>
      </c>
      <c r="I35" s="39" t="e">
        <f t="shared" si="4"/>
        <v>#VALUE!</v>
      </c>
      <c r="J35" s="39" t="e">
        <f t="shared" si="5"/>
        <v>#VALUE!</v>
      </c>
      <c r="K35" s="38" t="s">
        <v>59</v>
      </c>
      <c r="L35" s="41"/>
      <c r="M35" s="38" t="s">
        <v>59</v>
      </c>
    </row>
    <row r="36" spans="1:13" x14ac:dyDescent="0.3">
      <c r="A36" s="70" t="s">
        <v>443</v>
      </c>
      <c r="B36" s="103" t="s">
        <v>59</v>
      </c>
      <c r="C36" s="96" t="s">
        <v>59</v>
      </c>
      <c r="D36" s="73"/>
      <c r="E36" s="88">
        <v>0.5645</v>
      </c>
      <c r="F36" s="74">
        <f>SQRT((E36*(1-E36))/$E$29)*TINV(0.05,$E$29)</f>
        <v>4.8475833202048381E-2</v>
      </c>
      <c r="G36" s="73"/>
      <c r="H36" s="104" t="s">
        <v>59</v>
      </c>
      <c r="I36" s="50" t="e">
        <f t="shared" si="4"/>
        <v>#VALUE!</v>
      </c>
      <c r="J36" s="50" t="e">
        <f t="shared" si="5"/>
        <v>#VALUE!</v>
      </c>
      <c r="K36" s="104" t="s">
        <v>59</v>
      </c>
      <c r="L36" s="51"/>
      <c r="M36" s="104" t="s">
        <v>59</v>
      </c>
    </row>
    <row r="37" spans="1:13" x14ac:dyDescent="0.3">
      <c r="A37" s="115"/>
      <c r="B37" s="116"/>
      <c r="C37" s="117"/>
      <c r="D37" s="118"/>
      <c r="E37" s="114"/>
      <c r="F37" s="69"/>
      <c r="G37" s="118"/>
      <c r="H37" s="46"/>
      <c r="I37" s="43"/>
      <c r="J37" s="43"/>
      <c r="K37" s="6"/>
      <c r="L37" s="44"/>
      <c r="M37" s="46"/>
    </row>
    <row r="38" spans="1:13" x14ac:dyDescent="0.3">
      <c r="A38" s="62" t="s">
        <v>415</v>
      </c>
      <c r="B38" s="116"/>
      <c r="C38" s="117"/>
      <c r="D38" s="118"/>
      <c r="E38" s="114"/>
      <c r="F38" s="69"/>
      <c r="G38" s="118"/>
      <c r="H38" s="46"/>
      <c r="I38" s="43"/>
      <c r="J38" s="43"/>
      <c r="K38" s="6"/>
      <c r="L38" s="44"/>
      <c r="M38" s="46"/>
    </row>
    <row r="39" spans="1:13" x14ac:dyDescent="0.3">
      <c r="A39" s="62" t="s">
        <v>58</v>
      </c>
      <c r="B39" s="75"/>
    </row>
    <row r="40" spans="1:13" x14ac:dyDescent="0.3">
      <c r="A40" s="62"/>
      <c r="B40" s="75"/>
    </row>
    <row r="41" spans="1:13" ht="36" x14ac:dyDescent="0.3">
      <c r="A41" s="20"/>
      <c r="B41" s="21"/>
      <c r="C41" s="22"/>
      <c r="D41" s="22"/>
      <c r="E41" s="23"/>
      <c r="F41" s="27"/>
      <c r="G41" s="24"/>
      <c r="H41" s="25" t="s">
        <v>6</v>
      </c>
      <c r="I41" s="26" t="s">
        <v>19</v>
      </c>
      <c r="J41" s="26" t="s">
        <v>20</v>
      </c>
      <c r="K41" s="25" t="s">
        <v>7</v>
      </c>
      <c r="L41" s="25"/>
      <c r="M41" s="5" t="s">
        <v>8</v>
      </c>
    </row>
    <row r="42" spans="1:13" ht="41.25" customHeight="1" x14ac:dyDescent="0.3">
      <c r="A42" s="30"/>
      <c r="B42" s="31" t="s">
        <v>62</v>
      </c>
      <c r="C42" s="32" t="s">
        <v>9</v>
      </c>
      <c r="D42" s="32"/>
      <c r="E42" s="31" t="s">
        <v>63</v>
      </c>
      <c r="F42" s="35" t="s">
        <v>9</v>
      </c>
      <c r="G42" s="33"/>
      <c r="H42" s="33" t="s">
        <v>10</v>
      </c>
      <c r="I42" s="34"/>
      <c r="J42" s="34"/>
      <c r="K42" s="33" t="s">
        <v>10</v>
      </c>
      <c r="L42" s="33"/>
      <c r="M42" s="33" t="s">
        <v>10</v>
      </c>
    </row>
    <row r="43" spans="1:13" x14ac:dyDescent="0.3">
      <c r="A43" s="63" t="s">
        <v>11</v>
      </c>
      <c r="B43" s="65" t="s">
        <v>59</v>
      </c>
      <c r="E43" s="65">
        <v>130</v>
      </c>
    </row>
    <row r="44" spans="1:13" x14ac:dyDescent="0.3">
      <c r="A44" s="63" t="s">
        <v>12</v>
      </c>
      <c r="B44" s="65" t="s">
        <v>59</v>
      </c>
      <c r="E44" s="65">
        <v>108.4</v>
      </c>
    </row>
    <row r="46" spans="1:13" x14ac:dyDescent="0.3">
      <c r="A46" s="66" t="s">
        <v>427</v>
      </c>
      <c r="B46" s="65" t="s">
        <v>59</v>
      </c>
      <c r="C46" s="94" t="s">
        <v>59</v>
      </c>
      <c r="E46" s="114">
        <v>2.0499999999999997E-2</v>
      </c>
      <c r="F46" s="69">
        <f t="shared" ref="F46:F50" si="6">SQRT((E46*(1-E46))/$E$44)*TINV(0.05,$E$44)</f>
        <v>2.6977777694376894E-2</v>
      </c>
      <c r="H46" s="38" t="s">
        <v>59</v>
      </c>
      <c r="I46" s="39" t="e">
        <f>(((H46)^2)^0.5)</f>
        <v>#VALUE!</v>
      </c>
      <c r="J46" s="39" t="e">
        <f>(((((1-B46)*B46)/B$12)+(((1-E46)*E46)/E$12))^0.5)*(TINV(0.05,B$12+E$12-1))</f>
        <v>#VALUE!</v>
      </c>
      <c r="K46" s="38" t="s">
        <v>59</v>
      </c>
      <c r="L46" s="41"/>
      <c r="M46" s="38" t="s">
        <v>59</v>
      </c>
    </row>
    <row r="47" spans="1:13" x14ac:dyDescent="0.3">
      <c r="A47" s="66" t="s">
        <v>441</v>
      </c>
      <c r="B47" s="65" t="s">
        <v>59</v>
      </c>
      <c r="C47" s="94" t="s">
        <v>59</v>
      </c>
      <c r="E47" s="114">
        <v>1.29E-2</v>
      </c>
      <c r="F47" s="69">
        <f t="shared" si="6"/>
        <v>2.1483372168184842E-2</v>
      </c>
      <c r="H47" s="38" t="s">
        <v>59</v>
      </c>
      <c r="I47" s="39" t="e">
        <f t="shared" ref="I47:I51" si="7">(((H47)^2)^0.5)</f>
        <v>#VALUE!</v>
      </c>
      <c r="J47" s="39" t="e">
        <f t="shared" ref="J47:J51" si="8">(((((1-B47)*B47)/B$12)+(((1-E47)*E47)/E$12))^0.5)*(TINV(0.05,B$12+E$12-1))</f>
        <v>#VALUE!</v>
      </c>
      <c r="K47" s="38" t="s">
        <v>59</v>
      </c>
      <c r="L47" s="41"/>
      <c r="M47" s="38" t="s">
        <v>59</v>
      </c>
    </row>
    <row r="48" spans="1:13" x14ac:dyDescent="0.3">
      <c r="A48" s="66" t="s">
        <v>442</v>
      </c>
      <c r="B48" s="65" t="s">
        <v>59</v>
      </c>
      <c r="C48" s="94" t="s">
        <v>59</v>
      </c>
      <c r="E48" s="114">
        <v>6.1999999999999998E-3</v>
      </c>
      <c r="F48" s="69">
        <f t="shared" si="6"/>
        <v>1.4944189358362052E-2</v>
      </c>
      <c r="H48" s="38" t="s">
        <v>59</v>
      </c>
      <c r="I48" s="39" t="e">
        <f t="shared" si="7"/>
        <v>#VALUE!</v>
      </c>
      <c r="J48" s="39" t="e">
        <f t="shared" si="8"/>
        <v>#VALUE!</v>
      </c>
      <c r="K48" s="38" t="s">
        <v>59</v>
      </c>
      <c r="L48" s="41"/>
      <c r="M48" s="38" t="s">
        <v>59</v>
      </c>
    </row>
    <row r="49" spans="1:13" x14ac:dyDescent="0.3">
      <c r="A49" s="66" t="s">
        <v>439</v>
      </c>
      <c r="B49" s="65" t="s">
        <v>59</v>
      </c>
      <c r="C49" s="94" t="s">
        <v>59</v>
      </c>
      <c r="E49" s="114">
        <v>0.27589999999999998</v>
      </c>
      <c r="F49" s="69">
        <f t="shared" si="6"/>
        <v>8.5094628165917618E-2</v>
      </c>
      <c r="H49" s="38" t="s">
        <v>59</v>
      </c>
      <c r="I49" s="39" t="e">
        <f t="shared" si="7"/>
        <v>#VALUE!</v>
      </c>
      <c r="J49" s="39" t="e">
        <f t="shared" si="8"/>
        <v>#VALUE!</v>
      </c>
      <c r="K49" s="38" t="s">
        <v>59</v>
      </c>
      <c r="L49" s="41"/>
      <c r="M49" s="38" t="s">
        <v>59</v>
      </c>
    </row>
    <row r="50" spans="1:13" x14ac:dyDescent="0.3">
      <c r="A50" s="66" t="s">
        <v>78</v>
      </c>
      <c r="B50" s="65" t="s">
        <v>59</v>
      </c>
      <c r="C50" s="94" t="s">
        <v>59</v>
      </c>
      <c r="E50" s="114">
        <v>0</v>
      </c>
      <c r="F50" s="69">
        <f t="shared" si="6"/>
        <v>0</v>
      </c>
      <c r="H50" s="38" t="s">
        <v>59</v>
      </c>
      <c r="I50" s="39" t="e">
        <f t="shared" si="7"/>
        <v>#VALUE!</v>
      </c>
      <c r="J50" s="39" t="e">
        <f t="shared" si="8"/>
        <v>#VALUE!</v>
      </c>
      <c r="K50" s="38" t="s">
        <v>59</v>
      </c>
      <c r="L50" s="41"/>
      <c r="M50" s="38" t="s">
        <v>59</v>
      </c>
    </row>
    <row r="51" spans="1:13" x14ac:dyDescent="0.3">
      <c r="A51" s="70" t="s">
        <v>443</v>
      </c>
      <c r="B51" s="103" t="s">
        <v>59</v>
      </c>
      <c r="C51" s="96" t="s">
        <v>59</v>
      </c>
      <c r="D51" s="73"/>
      <c r="E51" s="88">
        <v>0.7036</v>
      </c>
      <c r="F51" s="74">
        <f>SQRT((E51*(1-E51))/$E$44)*TINV(0.05,$E$44)</f>
        <v>8.6941881799733223E-2</v>
      </c>
      <c r="G51" s="73"/>
      <c r="H51" s="104" t="s">
        <v>59</v>
      </c>
      <c r="I51" s="50" t="e">
        <f t="shared" si="7"/>
        <v>#VALUE!</v>
      </c>
      <c r="J51" s="50" t="e">
        <f t="shared" si="8"/>
        <v>#VALUE!</v>
      </c>
      <c r="K51" s="104" t="s">
        <v>59</v>
      </c>
      <c r="L51" s="51"/>
      <c r="M51" s="104" t="s">
        <v>59</v>
      </c>
    </row>
    <row r="52" spans="1:13" x14ac:dyDescent="0.3">
      <c r="A52" s="115"/>
      <c r="B52" s="116"/>
      <c r="C52" s="117"/>
      <c r="D52" s="118"/>
      <c r="E52" s="114"/>
      <c r="F52" s="69"/>
      <c r="G52" s="118"/>
      <c r="H52" s="46"/>
      <c r="I52" s="43"/>
      <c r="J52" s="43"/>
      <c r="K52" s="6"/>
      <c r="L52" s="44"/>
      <c r="M52" s="46"/>
    </row>
    <row r="53" spans="1:13" x14ac:dyDescent="0.3">
      <c r="A53" s="62" t="s">
        <v>415</v>
      </c>
      <c r="B53" s="75"/>
    </row>
    <row r="54" spans="1:13" x14ac:dyDescent="0.3">
      <c r="A54" s="62" t="s">
        <v>81</v>
      </c>
      <c r="B54" s="75"/>
    </row>
    <row r="55" spans="1:13" x14ac:dyDescent="0.3">
      <c r="A55" s="62"/>
      <c r="B55" s="75"/>
    </row>
    <row r="56" spans="1:13" ht="36" x14ac:dyDescent="0.3">
      <c r="A56" s="20"/>
      <c r="B56" s="21"/>
      <c r="C56" s="22"/>
      <c r="D56" s="22"/>
      <c r="E56" s="23"/>
      <c r="F56" s="27"/>
      <c r="G56" s="24"/>
      <c r="H56" s="25" t="s">
        <v>6</v>
      </c>
      <c r="I56" s="26" t="s">
        <v>19</v>
      </c>
      <c r="J56" s="26" t="s">
        <v>20</v>
      </c>
      <c r="K56" s="25" t="s">
        <v>7</v>
      </c>
      <c r="L56" s="25"/>
      <c r="M56" s="5" t="s">
        <v>8</v>
      </c>
    </row>
    <row r="57" spans="1:13" ht="42.75" customHeight="1" x14ac:dyDescent="0.3">
      <c r="A57" s="30"/>
      <c r="B57" s="31" t="s">
        <v>62</v>
      </c>
      <c r="C57" s="32" t="s">
        <v>9</v>
      </c>
      <c r="D57" s="32"/>
      <c r="E57" s="31" t="s">
        <v>63</v>
      </c>
      <c r="F57" s="35" t="s">
        <v>9</v>
      </c>
      <c r="G57" s="33"/>
      <c r="H57" s="33" t="s">
        <v>10</v>
      </c>
      <c r="I57" s="34"/>
      <c r="J57" s="34"/>
      <c r="K57" s="33" t="s">
        <v>10</v>
      </c>
      <c r="L57" s="33"/>
      <c r="M57" s="33" t="s">
        <v>10</v>
      </c>
    </row>
    <row r="58" spans="1:13" x14ac:dyDescent="0.3">
      <c r="A58" s="63" t="s">
        <v>11</v>
      </c>
      <c r="B58" s="65" t="s">
        <v>59</v>
      </c>
      <c r="E58" s="65">
        <v>426</v>
      </c>
    </row>
    <row r="59" spans="1:13" x14ac:dyDescent="0.3">
      <c r="A59" s="63" t="s">
        <v>12</v>
      </c>
      <c r="B59" s="65" t="s">
        <v>59</v>
      </c>
      <c r="E59" s="65">
        <v>352.1</v>
      </c>
    </row>
    <row r="61" spans="1:13" x14ac:dyDescent="0.3">
      <c r="A61" s="66" t="s">
        <v>427</v>
      </c>
      <c r="B61" s="65" t="s">
        <v>59</v>
      </c>
      <c r="C61" s="94" t="s">
        <v>59</v>
      </c>
      <c r="E61" s="114">
        <v>2.7200000000000002E-2</v>
      </c>
      <c r="F61" s="69">
        <f t="shared" ref="F61:F65" si="9">SQRT((E61*(1-E61))/$E$59)*TINV(0.05,$E$59)</f>
        <v>1.7049322678450392E-2</v>
      </c>
      <c r="H61" s="38" t="s">
        <v>59</v>
      </c>
      <c r="I61" s="39" t="e">
        <f>(((H61)^2)^0.5)</f>
        <v>#VALUE!</v>
      </c>
      <c r="J61" s="39" t="e">
        <f>(((((1-B61)*B61)/B$12)+(((1-E61)*E61)/E$12))^0.5)*(TINV(0.05,B$12+E$12-1))</f>
        <v>#VALUE!</v>
      </c>
      <c r="K61" s="38" t="s">
        <v>59</v>
      </c>
      <c r="L61" s="41"/>
      <c r="M61" s="38" t="s">
        <v>59</v>
      </c>
    </row>
    <row r="62" spans="1:13" x14ac:dyDescent="0.3">
      <c r="A62" s="66" t="s">
        <v>441</v>
      </c>
      <c r="B62" s="65" t="s">
        <v>59</v>
      </c>
      <c r="C62" s="94" t="s">
        <v>59</v>
      </c>
      <c r="E62" s="114">
        <v>1.43E-2</v>
      </c>
      <c r="F62" s="69">
        <f t="shared" si="9"/>
        <v>1.2443750488015156E-2</v>
      </c>
      <c r="H62" s="38" t="s">
        <v>59</v>
      </c>
      <c r="I62" s="39" t="e">
        <f t="shared" ref="I62:I66" si="10">(((H62)^2)^0.5)</f>
        <v>#VALUE!</v>
      </c>
      <c r="J62" s="39" t="e">
        <f t="shared" ref="J62:J66" si="11">(((((1-B62)*B62)/B$12)+(((1-E62)*E62)/E$12))^0.5)*(TINV(0.05,B$12+E$12-1))</f>
        <v>#VALUE!</v>
      </c>
      <c r="K62" s="38" t="s">
        <v>59</v>
      </c>
      <c r="L62" s="41"/>
      <c r="M62" s="38" t="s">
        <v>59</v>
      </c>
    </row>
    <row r="63" spans="1:13" x14ac:dyDescent="0.3">
      <c r="A63" s="66" t="s">
        <v>442</v>
      </c>
      <c r="B63" s="65" t="s">
        <v>59</v>
      </c>
      <c r="C63" s="94" t="s">
        <v>59</v>
      </c>
      <c r="E63" s="114">
        <v>0</v>
      </c>
      <c r="F63" s="69">
        <f t="shared" si="9"/>
        <v>0</v>
      </c>
      <c r="H63" s="38" t="s">
        <v>59</v>
      </c>
      <c r="I63" s="39" t="e">
        <f t="shared" si="10"/>
        <v>#VALUE!</v>
      </c>
      <c r="J63" s="39" t="e">
        <f t="shared" si="11"/>
        <v>#VALUE!</v>
      </c>
      <c r="K63" s="38" t="s">
        <v>59</v>
      </c>
      <c r="L63" s="41"/>
      <c r="M63" s="38" t="s">
        <v>59</v>
      </c>
    </row>
    <row r="64" spans="1:13" x14ac:dyDescent="0.3">
      <c r="A64" s="66" t="s">
        <v>439</v>
      </c>
      <c r="B64" s="65" t="s">
        <v>59</v>
      </c>
      <c r="C64" s="94" t="s">
        <v>59</v>
      </c>
      <c r="E64" s="114">
        <v>0.30579999999999996</v>
      </c>
      <c r="F64" s="69">
        <f t="shared" si="9"/>
        <v>4.8291638684017868E-2</v>
      </c>
      <c r="H64" s="38" t="s">
        <v>59</v>
      </c>
      <c r="I64" s="39" t="e">
        <f t="shared" si="10"/>
        <v>#VALUE!</v>
      </c>
      <c r="J64" s="39" t="e">
        <f t="shared" si="11"/>
        <v>#VALUE!</v>
      </c>
      <c r="K64" s="38" t="s">
        <v>59</v>
      </c>
      <c r="L64" s="41"/>
      <c r="M64" s="38" t="s">
        <v>59</v>
      </c>
    </row>
    <row r="65" spans="1:13" x14ac:dyDescent="0.3">
      <c r="A65" s="66" t="s">
        <v>78</v>
      </c>
      <c r="B65" s="65" t="s">
        <v>59</v>
      </c>
      <c r="C65" s="94" t="s">
        <v>59</v>
      </c>
      <c r="E65" s="114">
        <v>2.2000000000000001E-3</v>
      </c>
      <c r="F65" s="69">
        <f t="shared" si="9"/>
        <v>4.9107066055773287E-3</v>
      </c>
      <c r="H65" s="38" t="s">
        <v>59</v>
      </c>
      <c r="I65" s="39" t="e">
        <f t="shared" si="10"/>
        <v>#VALUE!</v>
      </c>
      <c r="J65" s="39" t="e">
        <f t="shared" si="11"/>
        <v>#VALUE!</v>
      </c>
      <c r="K65" s="38" t="s">
        <v>59</v>
      </c>
      <c r="L65" s="41"/>
      <c r="M65" s="38" t="s">
        <v>59</v>
      </c>
    </row>
    <row r="66" spans="1:13" x14ac:dyDescent="0.3">
      <c r="A66" s="70" t="s">
        <v>443</v>
      </c>
      <c r="B66" s="103" t="s">
        <v>59</v>
      </c>
      <c r="C66" s="96" t="s">
        <v>59</v>
      </c>
      <c r="D66" s="73"/>
      <c r="E66" s="88">
        <v>0.66480000000000006</v>
      </c>
      <c r="F66" s="74">
        <f>SQRT((E66*(1-E66))/$E$59)*TINV(0.05,$E$59)</f>
        <v>4.9477575224214219E-2</v>
      </c>
      <c r="G66" s="73"/>
      <c r="H66" s="104" t="s">
        <v>59</v>
      </c>
      <c r="I66" s="50" t="e">
        <f t="shared" si="10"/>
        <v>#VALUE!</v>
      </c>
      <c r="J66" s="50" t="e">
        <f t="shared" si="11"/>
        <v>#VALUE!</v>
      </c>
      <c r="K66" s="104" t="s">
        <v>59</v>
      </c>
      <c r="L66" s="51"/>
      <c r="M66" s="104" t="s">
        <v>59</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topLeftCell="A7" zoomScale="75" zoomScaleNormal="75" workbookViewId="0"/>
  </sheetViews>
  <sheetFormatPr defaultColWidth="9.109375" defaultRowHeight="14.4" x14ac:dyDescent="0.3"/>
  <cols>
    <col min="1" max="1" width="90.5546875" style="16" customWidth="1"/>
    <col min="2" max="2" width="9.109375" style="58" customWidth="1"/>
    <col min="3" max="3" width="9.109375" style="59" customWidth="1"/>
    <col min="4" max="4" width="3.109375" style="16" customWidth="1"/>
    <col min="5" max="5" width="9.109375" style="11" customWidth="1"/>
    <col min="6" max="6" width="9.109375" style="56"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53"/>
      <c r="C1" s="54"/>
      <c r="D1" s="55"/>
      <c r="I1" s="57" t="s">
        <v>21</v>
      </c>
      <c r="J1" s="57" t="s">
        <v>21</v>
      </c>
    </row>
    <row r="2" spans="1:13" ht="18" x14ac:dyDescent="0.3">
      <c r="A2" s="52" t="s">
        <v>61</v>
      </c>
    </row>
    <row r="3" spans="1:13" ht="18.75" x14ac:dyDescent="0.25">
      <c r="A3" s="60" t="s">
        <v>192</v>
      </c>
    </row>
    <row r="4" spans="1:13" ht="18.75" x14ac:dyDescent="0.25">
      <c r="A4" s="61" t="s">
        <v>114</v>
      </c>
    </row>
    <row r="6" spans="1:13" ht="15" x14ac:dyDescent="0.25">
      <c r="A6" s="62" t="s">
        <v>42</v>
      </c>
    </row>
    <row r="7" spans="1:13" ht="15" x14ac:dyDescent="0.25">
      <c r="A7" s="62" t="s">
        <v>64</v>
      </c>
    </row>
    <row r="8" spans="1:13" ht="15" x14ac:dyDescent="0.25">
      <c r="A8" s="62"/>
    </row>
    <row r="9" spans="1:13" ht="39" customHeight="1" x14ac:dyDescent="0.25">
      <c r="A9" s="20"/>
      <c r="B9" s="23"/>
      <c r="C9" s="28"/>
      <c r="D9" s="22"/>
      <c r="E9" s="23"/>
      <c r="F9" s="29"/>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1160</v>
      </c>
      <c r="E11" s="65">
        <v>1139</v>
      </c>
    </row>
    <row r="12" spans="1:13" ht="15" x14ac:dyDescent="0.25">
      <c r="A12" s="63" t="s">
        <v>12</v>
      </c>
      <c r="B12" s="64">
        <v>921.8</v>
      </c>
      <c r="E12" s="65">
        <v>908.7</v>
      </c>
    </row>
    <row r="14" spans="1:13" ht="15" x14ac:dyDescent="0.25">
      <c r="A14" s="66" t="s">
        <v>51</v>
      </c>
      <c r="B14" s="67">
        <v>0.33448275862068966</v>
      </c>
      <c r="C14" s="68">
        <f>SQRT((B14*(1-B14))/$B$12)*TINV(0.05,$B$12)</f>
        <v>3.0497719707293654E-2</v>
      </c>
      <c r="E14" s="67">
        <v>0.33187006145741876</v>
      </c>
      <c r="F14" s="69">
        <f>SQRT((E14*(1-E14))/$E$12)*TINV(0.05,$E$12)</f>
        <v>3.0657138713489806E-2</v>
      </c>
      <c r="H14" s="45">
        <f>E14-B14</f>
        <v>-2.612697163270894E-3</v>
      </c>
      <c r="I14" s="39">
        <f>(((H14)^2)^0.5)</f>
        <v>2.612697163270894E-3</v>
      </c>
      <c r="J14" s="39">
        <f>(((((1-B14)*B14)/B$12)+(((1-E14)*E14)/E$12))^0.5)*(TINV(0.05,B$12+E$12-1))</f>
        <v>4.3214522313930324E-2</v>
      </c>
      <c r="K14" s="6" t="str">
        <f>IF(I14&gt;J14,"*"," ")</f>
        <v xml:space="preserve"> </v>
      </c>
      <c r="M14" s="46">
        <f t="shared" ref="M14:M19" si="0">(E14-B14)/B14</f>
        <v>-7.8111564675109203E-3</v>
      </c>
    </row>
    <row r="15" spans="1:13" ht="15" x14ac:dyDescent="0.25">
      <c r="A15" s="66" t="s">
        <v>43</v>
      </c>
      <c r="B15" s="67">
        <v>7.4137931034482754E-2</v>
      </c>
      <c r="C15" s="68">
        <f>SQRT((B15*(1-B15))/$B$12)*TINV(0.05,$B$12)</f>
        <v>1.6935351772232574E-2</v>
      </c>
      <c r="E15" s="67">
        <v>6.2335381913959612E-2</v>
      </c>
      <c r="F15" s="69">
        <f>SQRT((E15*(1-E15))/$E$12)*TINV(0.05,$E$12)</f>
        <v>1.5740125519618623E-2</v>
      </c>
      <c r="H15" s="45">
        <f>E15-B15</f>
        <v>-1.1802549120523143E-2</v>
      </c>
      <c r="I15" s="39">
        <f>(((H15)^2)^0.5)</f>
        <v>1.1802549120523143E-2</v>
      </c>
      <c r="J15" s="39">
        <f>(((((1-B15)*B15)/B$12)+(((1-E15)*E15)/E$12))^0.5)*(TINV(0.05,B$12+E$12-1))</f>
        <v>2.3105208147947948E-2</v>
      </c>
      <c r="K15" s="6" t="str">
        <f t="shared" ref="K15:K19" si="1">IF(I15&gt;J15,"*"," ")</f>
        <v xml:space="preserve"> </v>
      </c>
      <c r="L15" s="41"/>
      <c r="M15" s="46">
        <f t="shared" si="0"/>
        <v>-0.15919717418380053</v>
      </c>
    </row>
    <row r="16" spans="1:13" ht="15" x14ac:dyDescent="0.25">
      <c r="A16" s="66" t="s">
        <v>45</v>
      </c>
      <c r="B16" s="67">
        <v>0.16034482758620688</v>
      </c>
      <c r="C16" s="68">
        <f>SQRT((B16*(1-B16))/$B$12)*TINV(0.05,$B$12)</f>
        <v>2.3718040496962994E-2</v>
      </c>
      <c r="E16" s="67">
        <v>0.16154521510096576</v>
      </c>
      <c r="F16" s="69">
        <f>SQRT((E16*(1-E16))/$E$12)*TINV(0.05,$E$12)</f>
        <v>2.3960947517824842E-2</v>
      </c>
      <c r="H16" s="45">
        <f>E16-B16</f>
        <v>1.2003875147588716E-3</v>
      </c>
      <c r="I16" s="39">
        <f t="shared" ref="I16:I19" si="2">(((H16)^2)^0.5)</f>
        <v>1.2003875147588716E-3</v>
      </c>
      <c r="J16" s="39">
        <f t="shared" ref="J16:J18" si="3">(((((1-B16)*B16)/B$12)+(((1-E16)*E16)/E$12))^0.5)*(TINV(0.05,B$12+E$12-1))</f>
        <v>3.3692242719496328E-2</v>
      </c>
      <c r="K16" s="6" t="str">
        <f t="shared" si="1"/>
        <v xml:space="preserve"> </v>
      </c>
      <c r="L16" s="41"/>
      <c r="M16" s="46">
        <f t="shared" si="0"/>
        <v>7.4862877264531783E-3</v>
      </c>
    </row>
    <row r="17" spans="1:13" ht="15" x14ac:dyDescent="0.25">
      <c r="A17" s="66" t="s">
        <v>44</v>
      </c>
      <c r="B17" s="67">
        <v>0.1</v>
      </c>
      <c r="C17" s="68">
        <f t="shared" ref="C17:C18" si="4">SQRT((B17*(1-B17))/$B$12)*TINV(0.05,$B$12)</f>
        <v>1.9391977547697042E-2</v>
      </c>
      <c r="E17" s="67">
        <v>0.10798946444249341</v>
      </c>
      <c r="F17" s="69">
        <f t="shared" ref="F17:F18" si="5">SQRT((E17*(1-E17))/$E$12)*TINV(0.05,$E$12)</f>
        <v>2.0206579334317305E-2</v>
      </c>
      <c r="H17" s="45">
        <f t="shared" ref="H17:H19" si="6">E17-B17</f>
        <v>7.9894644424934047E-3</v>
      </c>
      <c r="I17" s="39">
        <f t="shared" si="2"/>
        <v>7.9894644424934047E-3</v>
      </c>
      <c r="J17" s="39">
        <f t="shared" si="3"/>
        <v>2.7987774264082714E-2</v>
      </c>
      <c r="K17" s="6" t="str">
        <f t="shared" si="1"/>
        <v xml:space="preserve"> </v>
      </c>
      <c r="L17" s="41"/>
      <c r="M17" s="46">
        <f t="shared" si="0"/>
        <v>7.9894644424934047E-2</v>
      </c>
    </row>
    <row r="18" spans="1:13" ht="15" x14ac:dyDescent="0.25">
      <c r="A18" s="66" t="s">
        <v>46</v>
      </c>
      <c r="B18" s="67">
        <v>7.586206896551724E-2</v>
      </c>
      <c r="C18" s="68">
        <f t="shared" si="4"/>
        <v>1.7115184472821263E-2</v>
      </c>
      <c r="E18" s="67">
        <v>9.1308165057067597E-2</v>
      </c>
      <c r="F18" s="69">
        <f t="shared" si="5"/>
        <v>1.8753409420756199E-2</v>
      </c>
      <c r="H18" s="45">
        <f t="shared" si="6"/>
        <v>1.5446096091550357E-2</v>
      </c>
      <c r="I18" s="39">
        <f t="shared" si="2"/>
        <v>1.5446096091550357E-2</v>
      </c>
      <c r="J18" s="39">
        <f t="shared" si="3"/>
        <v>2.5372530195388345E-2</v>
      </c>
      <c r="K18" s="6" t="str">
        <f t="shared" si="1"/>
        <v xml:space="preserve"> </v>
      </c>
      <c r="L18" s="41"/>
      <c r="M18" s="46">
        <f t="shared" si="0"/>
        <v>0.20360763029770926</v>
      </c>
    </row>
    <row r="19" spans="1:13" ht="15" x14ac:dyDescent="0.25">
      <c r="A19" s="70" t="s">
        <v>47</v>
      </c>
      <c r="B19" s="71">
        <v>0.58965517241379306</v>
      </c>
      <c r="C19" s="72">
        <f>SQRT((B19*(1-B19))/$B$12)*TINV(0.05,$B$12)</f>
        <v>3.1796138710836676E-2</v>
      </c>
      <c r="D19" s="73"/>
      <c r="E19" s="71">
        <v>0.57682177348551356</v>
      </c>
      <c r="F19" s="74">
        <f>SQRT((E19*(1-E19))/$E$12)*TINV(0.05,$E$12)</f>
        <v>3.2166187896104925E-2</v>
      </c>
      <c r="G19" s="73"/>
      <c r="H19" s="49">
        <f t="shared" si="6"/>
        <v>-1.2833398928279505E-2</v>
      </c>
      <c r="I19" s="50">
        <f t="shared" si="2"/>
        <v>1.2833398928279505E-2</v>
      </c>
      <c r="J19" s="50">
        <f>(((((1-B19)*B19)/B$12)+(((1-E19)*E19)/E$12))^0.5)*(TINV(0.05,B$12+E$12-1))</f>
        <v>4.5198994207750982E-2</v>
      </c>
      <c r="K19" s="7" t="str">
        <f t="shared" si="1"/>
        <v xml:space="preserve"> </v>
      </c>
      <c r="L19" s="51"/>
      <c r="M19" s="49">
        <f t="shared" si="0"/>
        <v>-2.1764243796497409E-2</v>
      </c>
    </row>
    <row r="20" spans="1:13" ht="15" x14ac:dyDescent="0.25">
      <c r="B20" s="75"/>
    </row>
    <row r="21" spans="1:13" ht="15" customHeight="1" x14ac:dyDescent="0.3">
      <c r="B21" s="76"/>
    </row>
    <row r="22" spans="1:13" x14ac:dyDescent="0.3">
      <c r="A22" s="77" t="s">
        <v>48</v>
      </c>
      <c r="B22" s="78"/>
      <c r="C22" s="79"/>
      <c r="D22" s="80"/>
      <c r="E22" s="81"/>
      <c r="F22" s="82"/>
      <c r="G22" s="83"/>
      <c r="H22" s="83"/>
      <c r="I22" s="83"/>
      <c r="J22" s="83"/>
      <c r="K22" s="83"/>
      <c r="L22" s="83"/>
      <c r="M22" s="83"/>
    </row>
    <row r="23" spans="1:13" x14ac:dyDescent="0.3">
      <c r="A23" s="11"/>
      <c r="B23" s="75"/>
    </row>
    <row r="24" spans="1:13" x14ac:dyDescent="0.3">
      <c r="A24" s="62" t="s">
        <v>42</v>
      </c>
      <c r="B24" s="75"/>
    </row>
    <row r="25" spans="1:13" x14ac:dyDescent="0.3">
      <c r="A25" s="62" t="s">
        <v>50</v>
      </c>
      <c r="B25" s="75"/>
    </row>
    <row r="27" spans="1:13" ht="48" x14ac:dyDescent="0.3">
      <c r="A27" s="20"/>
      <c r="B27" s="23"/>
      <c r="C27" s="28"/>
      <c r="D27" s="22"/>
      <c r="E27" s="23"/>
      <c r="F27" s="29"/>
      <c r="G27" s="24"/>
      <c r="H27" s="25" t="s">
        <v>6</v>
      </c>
      <c r="I27" s="26" t="s">
        <v>19</v>
      </c>
      <c r="J27" s="26" t="s">
        <v>20</v>
      </c>
      <c r="K27" s="25" t="s">
        <v>7</v>
      </c>
      <c r="L27" s="25"/>
      <c r="M27" s="5" t="s">
        <v>8</v>
      </c>
    </row>
    <row r="28" spans="1:13" ht="43.5" customHeight="1" x14ac:dyDescent="0.3">
      <c r="A28" s="30"/>
      <c r="B28" s="31" t="s">
        <v>62</v>
      </c>
      <c r="C28" s="32" t="s">
        <v>9</v>
      </c>
      <c r="D28" s="32"/>
      <c r="E28" s="31" t="s">
        <v>63</v>
      </c>
      <c r="F28" s="35" t="s">
        <v>9</v>
      </c>
      <c r="G28" s="33"/>
      <c r="H28" s="33" t="s">
        <v>10</v>
      </c>
      <c r="I28" s="34"/>
      <c r="J28" s="34"/>
      <c r="K28" s="33" t="s">
        <v>10</v>
      </c>
      <c r="L28" s="33"/>
      <c r="M28" s="33" t="s">
        <v>10</v>
      </c>
    </row>
    <row r="29" spans="1:13" x14ac:dyDescent="0.3">
      <c r="A29" s="63" t="s">
        <v>11</v>
      </c>
      <c r="B29" s="64">
        <v>510</v>
      </c>
      <c r="E29" s="65">
        <v>526</v>
      </c>
    </row>
    <row r="30" spans="1:13" x14ac:dyDescent="0.3">
      <c r="A30" s="63" t="s">
        <v>12</v>
      </c>
      <c r="B30" s="64">
        <v>389.8</v>
      </c>
      <c r="E30" s="65">
        <v>404.3</v>
      </c>
    </row>
    <row r="32" spans="1:13" x14ac:dyDescent="0.3">
      <c r="A32" s="66" t="s">
        <v>51</v>
      </c>
      <c r="B32" s="67">
        <v>0.81599999999999995</v>
      </c>
      <c r="C32" s="68">
        <f>SQRT((B32*(1-B32))/$B$30)*TINV(0.05,$B$30)</f>
        <v>3.8586420598491496E-2</v>
      </c>
      <c r="E32" s="84">
        <v>0.78549999999999998</v>
      </c>
      <c r="F32" s="69">
        <f>SQRT((E32*(1-E32))/$E$30)*TINV(0.05,$E$30)</f>
        <v>4.0131553585832917E-2</v>
      </c>
      <c r="H32" s="45">
        <f>E32-B32</f>
        <v>-3.0499999999999972E-2</v>
      </c>
      <c r="I32" s="39">
        <f>(((H32)^2)^0.5)</f>
        <v>3.0499999999999972E-2</v>
      </c>
      <c r="J32" s="39">
        <f>(((((1-B32)*B32)/B$30)+(((1-E32)*E32)/E$30))^0.5)*(TINV(0.05,B$30+E$30-1))</f>
        <v>5.5587703924865596E-2</v>
      </c>
      <c r="K32" s="6" t="str">
        <f>IF(I32&gt;J32,"*"," ")</f>
        <v xml:space="preserve"> </v>
      </c>
      <c r="L32" s="41"/>
      <c r="M32" s="45">
        <f>(E32-B32)/B32</f>
        <v>-3.7377450980392121E-2</v>
      </c>
    </row>
    <row r="33" spans="1:13" x14ac:dyDescent="0.3">
      <c r="A33" s="66" t="s">
        <v>43</v>
      </c>
      <c r="B33" s="67">
        <v>0.17949999999999999</v>
      </c>
      <c r="C33" s="68">
        <f>SQRT((B33*(1-B33))/$B$30)*TINV(0.05,$B$30)</f>
        <v>3.8216597835290758E-2</v>
      </c>
      <c r="E33" s="84">
        <v>0.14749999999999999</v>
      </c>
      <c r="F33" s="69">
        <f>SQRT((E33*(1-E33))/$E$30)*TINV(0.05,$E$30)</f>
        <v>3.4669089303705852E-2</v>
      </c>
      <c r="H33" s="45">
        <f>E33-B33</f>
        <v>-3.2000000000000001E-2</v>
      </c>
      <c r="I33" s="39">
        <f>(((H33)^2)^0.5)</f>
        <v>3.2000000000000001E-2</v>
      </c>
      <c r="J33" s="39">
        <f>(((((1-B33)*B33)/B$30)+(((1-E33)*E33)/E$30))^0.5)*(TINV(0.05,B$30+E$30-1))</f>
        <v>5.1519757594782056E-2</v>
      </c>
      <c r="K33" s="6" t="str">
        <f t="shared" ref="K33:K37" si="7">IF(I33&gt;J33,"*"," ")</f>
        <v xml:space="preserve"> </v>
      </c>
      <c r="L33" s="41"/>
      <c r="M33" s="45">
        <f>(E33-B33)/B33</f>
        <v>-0.17827298050139276</v>
      </c>
    </row>
    <row r="34" spans="1:13" x14ac:dyDescent="0.3">
      <c r="A34" s="66" t="s">
        <v>45</v>
      </c>
      <c r="B34" s="67">
        <v>0.38869999999999999</v>
      </c>
      <c r="C34" s="68">
        <f t="shared" ref="C34:C36" si="8">SQRT((B34*(1-B34))/$B$30)*TINV(0.05,$B$30)</f>
        <v>4.8541698806932682E-2</v>
      </c>
      <c r="E34" s="84">
        <v>0.38290000000000002</v>
      </c>
      <c r="F34" s="69">
        <f t="shared" ref="F34:F36" si="9">SQRT((E34*(1-E34))/$E$30)*TINV(0.05,$E$30)</f>
        <v>4.7524733045891887E-2</v>
      </c>
      <c r="H34" s="45">
        <f>E34-B34</f>
        <v>-5.7999999999999718E-3</v>
      </c>
      <c r="I34" s="39">
        <f t="shared" ref="I34:I37" si="10">(((H34)^2)^0.5)</f>
        <v>5.7999999999999718E-3</v>
      </c>
      <c r="J34" s="39">
        <f t="shared" ref="J34:J36" si="11">(((((1-B34)*B34)/B$30)+(((1-E34)*E34)/E$30))^0.5)*(TINV(0.05,B$30+E$30-1))</f>
        <v>6.7829037178866888E-2</v>
      </c>
      <c r="K34" s="6" t="str">
        <f t="shared" si="7"/>
        <v xml:space="preserve"> </v>
      </c>
      <c r="L34" s="41"/>
      <c r="M34" s="45">
        <f t="shared" ref="M34:M36" si="12">(E34-B34)/B34</f>
        <v>-1.4921533316182074E-2</v>
      </c>
    </row>
    <row r="35" spans="1:13" x14ac:dyDescent="0.3">
      <c r="A35" s="66" t="s">
        <v>44</v>
      </c>
      <c r="B35" s="67">
        <v>0.24230000000000002</v>
      </c>
      <c r="C35" s="68">
        <f t="shared" si="8"/>
        <v>4.2668350473786212E-2</v>
      </c>
      <c r="E35" s="84">
        <v>0.25480000000000003</v>
      </c>
      <c r="F35" s="69">
        <f t="shared" si="9"/>
        <v>4.2602527416284904E-2</v>
      </c>
      <c r="H35" s="45">
        <f t="shared" ref="H35:H37" si="13">E35-B35</f>
        <v>1.2500000000000011E-2</v>
      </c>
      <c r="I35" s="39">
        <f t="shared" si="10"/>
        <v>1.2500000000000011E-2</v>
      </c>
      <c r="J35" s="39">
        <f t="shared" si="11"/>
        <v>6.0203399654743889E-2</v>
      </c>
      <c r="K35" s="6" t="str">
        <f t="shared" si="7"/>
        <v xml:space="preserve"> </v>
      </c>
      <c r="L35" s="41"/>
      <c r="M35" s="45">
        <f t="shared" si="12"/>
        <v>5.1588939331407388E-2</v>
      </c>
    </row>
    <row r="36" spans="1:13" x14ac:dyDescent="0.3">
      <c r="A36" s="66" t="s">
        <v>46</v>
      </c>
      <c r="B36" s="67">
        <v>0.184</v>
      </c>
      <c r="C36" s="68">
        <f t="shared" si="8"/>
        <v>3.8586420598491496E-2</v>
      </c>
      <c r="E36" s="84">
        <v>0.2145</v>
      </c>
      <c r="F36" s="69">
        <f t="shared" si="9"/>
        <v>4.013155358583291E-2</v>
      </c>
      <c r="H36" s="45">
        <f t="shared" si="13"/>
        <v>3.0499999999999999E-2</v>
      </c>
      <c r="I36" s="39">
        <f t="shared" si="10"/>
        <v>3.0499999999999999E-2</v>
      </c>
      <c r="J36" s="39">
        <f t="shared" si="11"/>
        <v>5.5587703924865596E-2</v>
      </c>
      <c r="K36" s="6" t="str">
        <f t="shared" si="7"/>
        <v xml:space="preserve"> </v>
      </c>
      <c r="L36" s="41"/>
      <c r="M36" s="45">
        <f t="shared" si="12"/>
        <v>0.16576086956521738</v>
      </c>
    </row>
    <row r="37" spans="1:13" x14ac:dyDescent="0.3">
      <c r="A37" s="70" t="s">
        <v>47</v>
      </c>
      <c r="B37" s="71">
        <v>0</v>
      </c>
      <c r="C37" s="72">
        <f>SQRT((B37*(1-B37))/$B$30)*TINV(0.05,$B$30)</f>
        <v>0</v>
      </c>
      <c r="D37" s="73"/>
      <c r="E37" s="71">
        <v>0</v>
      </c>
      <c r="F37" s="74">
        <f>SQRT((E37*(1-E37))/$E$30)*TINV(0.05,$E$30)</f>
        <v>0</v>
      </c>
      <c r="G37" s="73"/>
      <c r="H37" s="49">
        <f t="shared" si="13"/>
        <v>0</v>
      </c>
      <c r="I37" s="50">
        <f t="shared" si="10"/>
        <v>0</v>
      </c>
      <c r="J37" s="50">
        <f>(((((1-B37)*B37)/B$30)+(((1-E37)*E37)/E$30))^0.5)*(TINV(0.05,B$30+E$30-1))</f>
        <v>0</v>
      </c>
      <c r="K37" s="7" t="str">
        <f t="shared" si="7"/>
        <v xml:space="preserve"> </v>
      </c>
      <c r="L37" s="51"/>
      <c r="M37" s="85">
        <v>0</v>
      </c>
    </row>
    <row r="39" spans="1:13" x14ac:dyDescent="0.3">
      <c r="A39" s="77" t="s">
        <v>52</v>
      </c>
      <c r="B39" s="78"/>
      <c r="C39" s="79"/>
      <c r="D39" s="80"/>
      <c r="E39" s="81"/>
      <c r="F39" s="82"/>
      <c r="G39" s="83"/>
      <c r="H39" s="83"/>
      <c r="I39" s="83"/>
      <c r="J39" s="83"/>
      <c r="K39" s="83"/>
      <c r="L39" s="83"/>
      <c r="M39" s="83"/>
    </row>
    <row r="40" spans="1:13" x14ac:dyDescent="0.3">
      <c r="A40" s="11"/>
      <c r="B40" s="75"/>
    </row>
    <row r="41" spans="1:13" x14ac:dyDescent="0.3">
      <c r="A41" s="62" t="s">
        <v>42</v>
      </c>
      <c r="B41" s="75"/>
    </row>
    <row r="42" spans="1:13" x14ac:dyDescent="0.3">
      <c r="A42" s="62" t="s">
        <v>509</v>
      </c>
      <c r="B42" s="75"/>
    </row>
    <row r="44" spans="1:13" ht="48" x14ac:dyDescent="0.3">
      <c r="A44" s="20"/>
      <c r="B44" s="23"/>
      <c r="C44" s="28"/>
      <c r="D44" s="22"/>
      <c r="E44" s="23"/>
      <c r="F44" s="29"/>
      <c r="G44" s="24"/>
      <c r="H44" s="25" t="s">
        <v>6</v>
      </c>
      <c r="I44" s="26" t="s">
        <v>19</v>
      </c>
      <c r="J44" s="26" t="s">
        <v>20</v>
      </c>
      <c r="K44" s="25" t="s">
        <v>7</v>
      </c>
      <c r="L44" s="25"/>
      <c r="M44" s="5" t="s">
        <v>8</v>
      </c>
    </row>
    <row r="45" spans="1:13" ht="45.75" customHeight="1" x14ac:dyDescent="0.3">
      <c r="A45" s="30"/>
      <c r="B45" s="31" t="s">
        <v>62</v>
      </c>
      <c r="C45" s="32" t="s">
        <v>9</v>
      </c>
      <c r="D45" s="32"/>
      <c r="E45" s="31" t="s">
        <v>63</v>
      </c>
      <c r="F45" s="35" t="s">
        <v>9</v>
      </c>
      <c r="G45" s="33"/>
      <c r="H45" s="33" t="s">
        <v>10</v>
      </c>
      <c r="I45" s="34"/>
      <c r="J45" s="34"/>
      <c r="K45" s="33" t="s">
        <v>10</v>
      </c>
      <c r="L45" s="33"/>
      <c r="M45" s="33" t="s">
        <v>10</v>
      </c>
    </row>
    <row r="46" spans="1:13" x14ac:dyDescent="0.3">
      <c r="A46" s="63" t="s">
        <v>11</v>
      </c>
      <c r="B46" s="86">
        <v>182</v>
      </c>
      <c r="E46" s="65">
        <v>192</v>
      </c>
    </row>
    <row r="47" spans="1:13" x14ac:dyDescent="0.3">
      <c r="A47" s="63" t="s">
        <v>12</v>
      </c>
      <c r="B47" s="86">
        <v>170.7</v>
      </c>
      <c r="E47" s="65">
        <v>182.5</v>
      </c>
    </row>
    <row r="48" spans="1:13" x14ac:dyDescent="0.3">
      <c r="B48" s="87"/>
    </row>
    <row r="49" spans="1:13" x14ac:dyDescent="0.3">
      <c r="A49" s="66" t="s">
        <v>51</v>
      </c>
      <c r="B49" s="67">
        <v>0.77789999999999992</v>
      </c>
      <c r="C49" s="68">
        <f>SQRT((B49*(1-B49))/$B$47)*TINV(0.05,$B$47)</f>
        <v>6.2801530611850273E-2</v>
      </c>
      <c r="E49" s="84">
        <v>0.72439999999999993</v>
      </c>
      <c r="F49" s="69">
        <f>SQRT((E49*(1-E49))/$E$47)*TINV(0.05,$E$47)</f>
        <v>6.5259386231726377E-2</v>
      </c>
      <c r="H49" s="45">
        <f>E49-B49</f>
        <v>-5.3499999999999992E-2</v>
      </c>
      <c r="I49" s="39">
        <f>(((H49)^2)^0.5)</f>
        <v>5.3499999999999992E-2</v>
      </c>
      <c r="J49" s="39">
        <f>(((((1-B49)*B49)/B$47)+(((1-E49)*E49)/E$47))^0.5)*(TINV(0.05,B$47+E$47-1))</f>
        <v>9.0257073450937253E-2</v>
      </c>
      <c r="K49" s="6" t="str">
        <f>IF(I49&gt;J49,"*"," ")</f>
        <v xml:space="preserve"> </v>
      </c>
      <c r="L49" s="41"/>
      <c r="M49" s="45">
        <f>(E49-B49)/B49</f>
        <v>-6.8774906800359942E-2</v>
      </c>
    </row>
    <row r="50" spans="1:13" x14ac:dyDescent="0.3">
      <c r="A50" s="66" t="s">
        <v>43</v>
      </c>
      <c r="B50" s="67">
        <v>0.1827</v>
      </c>
      <c r="C50" s="68">
        <f>SQRT((B50*(1-B50))/$B$47)*TINV(0.05,$B$47)</f>
        <v>5.8384032355235406E-2</v>
      </c>
      <c r="E50" s="84">
        <v>0.1017</v>
      </c>
      <c r="F50" s="69">
        <f t="shared" ref="F50:F52" si="14">SQRT((E50*(1-E50))/$E$47)*TINV(0.05,$E$47)</f>
        <v>4.4145387544869095E-2</v>
      </c>
      <c r="H50" s="45">
        <f>E50-B50</f>
        <v>-8.1000000000000003E-2</v>
      </c>
      <c r="I50" s="39">
        <f>(((H50)^2)^0.5)</f>
        <v>8.1000000000000003E-2</v>
      </c>
      <c r="J50" s="39">
        <f t="shared" ref="J50:J52" si="15">(((((1-B50)*B50)/B$47)+(((1-E50)*E50)/E$47))^0.5)*(TINV(0.05,B$47+E$47-1))</f>
        <v>7.2937231850312756E-2</v>
      </c>
      <c r="K50" s="36" t="str">
        <f t="shared" ref="K50:K53" si="16">IF(I50&gt;J50,"*"," ")</f>
        <v>*</v>
      </c>
      <c r="L50" s="41"/>
      <c r="M50" s="45">
        <f>(E50-B50)/B50</f>
        <v>-0.44334975369458129</v>
      </c>
    </row>
    <row r="51" spans="1:13" x14ac:dyDescent="0.3">
      <c r="A51" s="66" t="s">
        <v>45</v>
      </c>
      <c r="B51" s="67">
        <v>0.38079999999999997</v>
      </c>
      <c r="C51" s="68">
        <f t="shared" ref="C51:C52" si="17">SQRT((B51*(1-B51))/$B$47)*TINV(0.05,$B$47)</f>
        <v>7.336653480141278E-2</v>
      </c>
      <c r="E51" s="84">
        <v>0.38840000000000002</v>
      </c>
      <c r="F51" s="69">
        <f t="shared" si="14"/>
        <v>7.1184838890584912E-2</v>
      </c>
      <c r="H51" s="45">
        <f>E51-B51</f>
        <v>7.6000000000000512E-3</v>
      </c>
      <c r="I51" s="39">
        <f t="shared" ref="I51:I53" si="18">(((H51)^2)^0.5)</f>
        <v>7.6000000000000512E-3</v>
      </c>
      <c r="J51" s="39">
        <f t="shared" si="15"/>
        <v>0.10187070555313817</v>
      </c>
      <c r="K51" s="6" t="str">
        <f t="shared" si="16"/>
        <v xml:space="preserve"> </v>
      </c>
      <c r="L51" s="41"/>
      <c r="M51" s="45">
        <f t="shared" ref="M51:M53" si="19">(E51-B51)/B51</f>
        <v>1.9957983193277448E-2</v>
      </c>
    </row>
    <row r="52" spans="1:13" x14ac:dyDescent="0.3">
      <c r="A52" s="66" t="s">
        <v>44</v>
      </c>
      <c r="B52" s="67">
        <v>0.21440000000000001</v>
      </c>
      <c r="C52" s="68">
        <f t="shared" si="17"/>
        <v>6.2007923981958493E-2</v>
      </c>
      <c r="E52" s="84">
        <v>0.23440000000000003</v>
      </c>
      <c r="F52" s="69">
        <f t="shared" si="14"/>
        <v>6.1871967061427266E-2</v>
      </c>
      <c r="H52" s="45">
        <f t="shared" ref="H52:H53" si="20">E52-B52</f>
        <v>2.0000000000000018E-2</v>
      </c>
      <c r="I52" s="39">
        <f t="shared" si="18"/>
        <v>2.0000000000000018E-2</v>
      </c>
      <c r="J52" s="39">
        <f t="shared" si="15"/>
        <v>8.7293434203256942E-2</v>
      </c>
      <c r="K52" s="6" t="str">
        <f t="shared" si="16"/>
        <v xml:space="preserve"> </v>
      </c>
      <c r="L52" s="41"/>
      <c r="M52" s="45">
        <f t="shared" si="19"/>
        <v>9.3283582089552314E-2</v>
      </c>
    </row>
    <row r="53" spans="1:13" x14ac:dyDescent="0.3">
      <c r="A53" s="70" t="s">
        <v>46</v>
      </c>
      <c r="B53" s="71">
        <v>0.21460000000000001</v>
      </c>
      <c r="C53" s="72">
        <f>SQRT((B53*(1-B53))/$B$47)*TINV(0.05,$B$47)</f>
        <v>6.2028941597713473E-2</v>
      </c>
      <c r="D53" s="73"/>
      <c r="E53" s="88">
        <v>0.27560000000000001</v>
      </c>
      <c r="F53" s="74">
        <f>SQRT((E53*(1-E53))/$E$47)*TINV(0.05,$E$47)</f>
        <v>6.5259386231726363E-2</v>
      </c>
      <c r="G53" s="73"/>
      <c r="H53" s="49">
        <f t="shared" si="20"/>
        <v>6.0999999999999999E-2</v>
      </c>
      <c r="I53" s="50">
        <f t="shared" si="18"/>
        <v>6.0999999999999999E-2</v>
      </c>
      <c r="J53" s="50">
        <f>(((((1-B53)*B53)/B$47)+(((1-E53)*E53)/E$47))^0.5)*(TINV(0.05,B$47+E$47-1))</f>
        <v>8.9725178789680934E-2</v>
      </c>
      <c r="K53" s="7" t="str">
        <f t="shared" si="16"/>
        <v xml:space="preserve"> </v>
      </c>
      <c r="L53" s="51"/>
      <c r="M53" s="49">
        <f t="shared" si="19"/>
        <v>0.28424976700838767</v>
      </c>
    </row>
    <row r="55" spans="1:13" x14ac:dyDescent="0.3">
      <c r="A55" s="62" t="s">
        <v>42</v>
      </c>
      <c r="B55" s="75"/>
    </row>
    <row r="56" spans="1:13" x14ac:dyDescent="0.3">
      <c r="A56" s="62" t="s">
        <v>510</v>
      </c>
      <c r="B56" s="75"/>
    </row>
    <row r="58" spans="1:13" ht="48" x14ac:dyDescent="0.3">
      <c r="A58" s="20"/>
      <c r="B58" s="23"/>
      <c r="C58" s="28"/>
      <c r="D58" s="22"/>
      <c r="E58" s="23"/>
      <c r="F58" s="29"/>
      <c r="G58" s="24"/>
      <c r="H58" s="25" t="s">
        <v>6</v>
      </c>
      <c r="I58" s="26" t="s">
        <v>19</v>
      </c>
      <c r="J58" s="26" t="s">
        <v>20</v>
      </c>
      <c r="K58" s="25" t="s">
        <v>7</v>
      </c>
      <c r="L58" s="25"/>
      <c r="M58" s="5" t="s">
        <v>8</v>
      </c>
    </row>
    <row r="59" spans="1:13" ht="51.75" customHeight="1" x14ac:dyDescent="0.3">
      <c r="A59" s="30"/>
      <c r="B59" s="31" t="s">
        <v>62</v>
      </c>
      <c r="C59" s="32" t="s">
        <v>9</v>
      </c>
      <c r="D59" s="32"/>
      <c r="E59" s="31" t="s">
        <v>63</v>
      </c>
      <c r="F59" s="35" t="s">
        <v>9</v>
      </c>
      <c r="G59" s="33"/>
      <c r="H59" s="33" t="s">
        <v>10</v>
      </c>
      <c r="I59" s="34"/>
      <c r="J59" s="34"/>
      <c r="K59" s="33" t="s">
        <v>10</v>
      </c>
      <c r="L59" s="33"/>
      <c r="M59" s="33" t="s">
        <v>10</v>
      </c>
    </row>
    <row r="60" spans="1:13" x14ac:dyDescent="0.3">
      <c r="A60" s="63" t="s">
        <v>11</v>
      </c>
      <c r="B60" s="86">
        <v>217</v>
      </c>
      <c r="E60" s="65">
        <v>217</v>
      </c>
    </row>
    <row r="61" spans="1:13" x14ac:dyDescent="0.3">
      <c r="A61" s="63" t="s">
        <v>12</v>
      </c>
      <c r="B61" s="86">
        <v>193.9</v>
      </c>
      <c r="E61" s="65">
        <v>194.6</v>
      </c>
    </row>
    <row r="62" spans="1:13" x14ac:dyDescent="0.3">
      <c r="B62" s="87"/>
    </row>
    <row r="63" spans="1:13" x14ac:dyDescent="0.3">
      <c r="A63" s="66" t="s">
        <v>51</v>
      </c>
      <c r="B63" s="67">
        <v>0.84160000000000001</v>
      </c>
      <c r="C63" s="68">
        <f>SQRT((B63*(1-B63))/$B$61)*TINV(0.05,$B$61)</f>
        <v>5.1715591589868701E-2</v>
      </c>
      <c r="E63" s="84">
        <v>0.83810000000000007</v>
      </c>
      <c r="F63" s="69">
        <f>SQRT((E63*(1-E63))/$E$61)*TINV(0.05,$E$61)</f>
        <v>5.2079373622308779E-2</v>
      </c>
      <c r="H63" s="45">
        <f>E63-B63</f>
        <v>-3.4999999999999476E-3</v>
      </c>
      <c r="I63" s="39">
        <f>(((H63)^2)^0.5)</f>
        <v>3.4999999999999476E-3</v>
      </c>
      <c r="J63" s="39">
        <f>(((((1-B63)*B63)/B$61)+(((1-E63)*E63)/E$61))^0.5)*(TINV(0.05,B$61+E$61-1))</f>
        <v>7.3164354309446095E-2</v>
      </c>
      <c r="K63" s="6" t="str">
        <f>IF(I63&gt;J63,"*"," ")</f>
        <v xml:space="preserve"> </v>
      </c>
      <c r="L63" s="41"/>
      <c r="M63" s="45">
        <f>(E63-B63)/B63</f>
        <v>-4.1587452471482265E-3</v>
      </c>
    </row>
    <row r="64" spans="1:13" x14ac:dyDescent="0.3">
      <c r="A64" s="66" t="s">
        <v>43</v>
      </c>
      <c r="B64" s="67">
        <v>0.17809999999999998</v>
      </c>
      <c r="C64" s="68">
        <f t="shared" ref="C64:C66" si="21">SQRT((B64*(1-B64))/$B$61)*TINV(0.05,$B$61)</f>
        <v>5.4191665048800193E-2</v>
      </c>
      <c r="E64" s="84">
        <v>0.19070000000000001</v>
      </c>
      <c r="F64" s="69">
        <f t="shared" ref="F64:F66" si="22">SQRT((E64*(1-E64))/$E$61)*TINV(0.05,$E$61)</f>
        <v>5.5542384960338552E-2</v>
      </c>
      <c r="H64" s="45">
        <f>E64-B64</f>
        <v>1.2600000000000028E-2</v>
      </c>
      <c r="I64" s="39">
        <f>(((H64)^2)^0.5)</f>
        <v>1.2600000000000028E-2</v>
      </c>
      <c r="J64" s="39">
        <f t="shared" ref="J64:J66" si="23">(((((1-B64)*B64)/B$61)+(((1-E64)*E64)/E$61))^0.5)*(TINV(0.05,B$61+E$61-1))</f>
        <v>7.7356180784640668E-2</v>
      </c>
      <c r="K64" s="6" t="str">
        <f t="shared" ref="K64:K67" si="24">IF(I64&gt;J64,"*"," ")</f>
        <v xml:space="preserve"> </v>
      </c>
      <c r="L64" s="41"/>
      <c r="M64" s="45">
        <f>(E64-B64)/B64</f>
        <v>7.0746771476698653E-2</v>
      </c>
    </row>
    <row r="65" spans="1:13" x14ac:dyDescent="0.3">
      <c r="A65" s="66" t="s">
        <v>45</v>
      </c>
      <c r="B65" s="67">
        <v>0.39500000000000002</v>
      </c>
      <c r="C65" s="68">
        <f t="shared" si="21"/>
        <v>6.9241629559415985E-2</v>
      </c>
      <c r="E65" s="84">
        <v>0.37229999999999996</v>
      </c>
      <c r="F65" s="69">
        <f t="shared" si="22"/>
        <v>6.8346611813411909E-2</v>
      </c>
      <c r="H65" s="45">
        <f>E65-B65</f>
        <v>-2.2700000000000053E-2</v>
      </c>
      <c r="I65" s="39">
        <f t="shared" ref="I65:I67" si="25">(((H65)^2)^0.5)</f>
        <v>2.2700000000000053E-2</v>
      </c>
      <c r="J65" s="39">
        <f t="shared" si="23"/>
        <v>9.698642606488353E-2</v>
      </c>
      <c r="K65" s="6" t="str">
        <f t="shared" si="24"/>
        <v xml:space="preserve"> </v>
      </c>
      <c r="L65" s="41"/>
      <c r="M65" s="45">
        <f t="shared" ref="M65:M67" si="26">(E65-B65)/B65</f>
        <v>-5.7468354430379877E-2</v>
      </c>
    </row>
    <row r="66" spans="1:13" x14ac:dyDescent="0.3">
      <c r="A66" s="66" t="s">
        <v>44</v>
      </c>
      <c r="B66" s="67">
        <v>0.26850000000000002</v>
      </c>
      <c r="C66" s="68">
        <f t="shared" si="21"/>
        <v>6.2772634410659792E-2</v>
      </c>
      <c r="E66" s="84">
        <v>0.27190000000000003</v>
      </c>
      <c r="F66" s="69">
        <f t="shared" si="22"/>
        <v>6.2906355770143599E-2</v>
      </c>
      <c r="H66" s="45">
        <f t="shared" ref="H66:H67" si="27">E66-B66</f>
        <v>3.4000000000000141E-3</v>
      </c>
      <c r="I66" s="39">
        <f t="shared" si="25"/>
        <v>3.4000000000000141E-3</v>
      </c>
      <c r="J66" s="39">
        <f t="shared" si="23"/>
        <v>8.8589751417242624E-2</v>
      </c>
      <c r="K66" s="6" t="str">
        <f t="shared" si="24"/>
        <v xml:space="preserve"> </v>
      </c>
      <c r="L66" s="41"/>
      <c r="M66" s="45">
        <f t="shared" si="26"/>
        <v>1.2662942271880872E-2</v>
      </c>
    </row>
    <row r="67" spans="1:13" x14ac:dyDescent="0.3">
      <c r="A67" s="70" t="s">
        <v>46</v>
      </c>
      <c r="B67" s="71">
        <v>0.15539999999999998</v>
      </c>
      <c r="C67" s="72">
        <f>SQRT((B67*(1-B67))/$B$61)*TINV(0.05,$B$61)</f>
        <v>5.1314735042176096E-2</v>
      </c>
      <c r="D67" s="73"/>
      <c r="E67" s="71">
        <v>0.16190000000000002</v>
      </c>
      <c r="F67" s="74">
        <f>SQRT((E67*(1-E67))/$E$61)*TINV(0.05,$E$61)</f>
        <v>5.2079373622308779E-2</v>
      </c>
      <c r="G67" s="73"/>
      <c r="H67" s="49">
        <f t="shared" si="27"/>
        <v>6.5000000000000335E-3</v>
      </c>
      <c r="I67" s="50">
        <f t="shared" si="25"/>
        <v>6.5000000000000335E-3</v>
      </c>
      <c r="J67" s="50">
        <f>(((((1-B67)*B67)/B$61)+(((1-E67)*E67)/E$61))^0.5)*(TINV(0.05,B$61+E$61-1))</f>
        <v>7.2883347864465056E-2</v>
      </c>
      <c r="K67" s="7" t="str">
        <f t="shared" si="24"/>
        <v xml:space="preserve"> </v>
      </c>
      <c r="L67" s="51"/>
      <c r="M67" s="49">
        <f t="shared" si="26"/>
        <v>4.1827541827542045E-2</v>
      </c>
    </row>
    <row r="69" spans="1:13" x14ac:dyDescent="0.3">
      <c r="A69" s="62" t="s">
        <v>42</v>
      </c>
      <c r="B69" s="75"/>
    </row>
    <row r="70" spans="1:13" x14ac:dyDescent="0.3">
      <c r="A70" s="62" t="s">
        <v>511</v>
      </c>
      <c r="B70" s="75"/>
    </row>
    <row r="72" spans="1:13" ht="48" x14ac:dyDescent="0.3">
      <c r="A72" s="20"/>
      <c r="B72" s="23"/>
      <c r="C72" s="28"/>
      <c r="D72" s="22"/>
      <c r="E72" s="23"/>
      <c r="F72" s="29"/>
      <c r="G72" s="24"/>
      <c r="H72" s="25" t="s">
        <v>6</v>
      </c>
      <c r="I72" s="26" t="s">
        <v>19</v>
      </c>
      <c r="J72" s="26" t="s">
        <v>20</v>
      </c>
      <c r="K72" s="25" t="s">
        <v>7</v>
      </c>
      <c r="L72" s="25"/>
      <c r="M72" s="5" t="s">
        <v>8</v>
      </c>
    </row>
    <row r="73" spans="1:13" ht="47.25" customHeight="1" x14ac:dyDescent="0.3">
      <c r="A73" s="30"/>
      <c r="B73" s="31" t="s">
        <v>62</v>
      </c>
      <c r="C73" s="32" t="s">
        <v>9</v>
      </c>
      <c r="D73" s="32"/>
      <c r="E73" s="31" t="s">
        <v>63</v>
      </c>
      <c r="F73" s="35" t="s">
        <v>9</v>
      </c>
      <c r="G73" s="33"/>
      <c r="H73" s="33" t="s">
        <v>10</v>
      </c>
      <c r="I73" s="34"/>
      <c r="J73" s="34"/>
      <c r="K73" s="33" t="s">
        <v>10</v>
      </c>
      <c r="L73" s="33"/>
      <c r="M73" s="33" t="s">
        <v>10</v>
      </c>
    </row>
    <row r="74" spans="1:13" x14ac:dyDescent="0.3">
      <c r="A74" s="63" t="s">
        <v>11</v>
      </c>
      <c r="B74" s="86">
        <v>110</v>
      </c>
      <c r="E74" s="65">
        <v>119</v>
      </c>
    </row>
    <row r="75" spans="1:13" x14ac:dyDescent="0.3">
      <c r="A75" s="63" t="s">
        <v>12</v>
      </c>
      <c r="B75" s="86">
        <v>107.1</v>
      </c>
      <c r="E75" s="65">
        <v>115.8</v>
      </c>
    </row>
    <row r="76" spans="1:13" x14ac:dyDescent="0.3">
      <c r="B76" s="87"/>
    </row>
    <row r="77" spans="1:13" x14ac:dyDescent="0.3">
      <c r="A77" s="66" t="s">
        <v>51</v>
      </c>
      <c r="B77" s="67">
        <v>0.85239999999999994</v>
      </c>
      <c r="C77" s="68">
        <f>SQRT((B77*(1-B77))/$B$75)*TINV(0.05,$B$75)</f>
        <v>6.7945047984179316E-2</v>
      </c>
      <c r="E77" s="84">
        <v>0.93159999999999998</v>
      </c>
      <c r="F77" s="69">
        <f>SQRT((E77*(1-E77))/$E$75)*TINV(0.05,$E$75)</f>
        <v>4.6465518939890503E-2</v>
      </c>
      <c r="H77" s="45">
        <f>E77-B77</f>
        <v>7.9200000000000048E-2</v>
      </c>
      <c r="I77" s="39">
        <f>(((H77)^2)^0.5)</f>
        <v>7.9200000000000048E-2</v>
      </c>
      <c r="J77" s="39">
        <f>(((((1-B77)*B77)/B$75)+(((1-E77)*E77)/E$75))^0.5)*(TINV(0.05,B$75+E$75-1))</f>
        <v>8.1851836511792855E-2</v>
      </c>
      <c r="K77" s="6" t="str">
        <f>IF(I77&gt;J77,"*"," ")</f>
        <v xml:space="preserve"> </v>
      </c>
      <c r="L77" s="41"/>
      <c r="M77" s="45">
        <f>(E77-B77)/B77</f>
        <v>9.2914124824026348E-2</v>
      </c>
    </row>
    <row r="78" spans="1:13" x14ac:dyDescent="0.3">
      <c r="A78" s="66" t="s">
        <v>43</v>
      </c>
      <c r="B78" s="67">
        <v>0.15670000000000001</v>
      </c>
      <c r="C78" s="68">
        <f t="shared" ref="C78:C80" si="28">SQRT((B78*(1-B78))/$B$75)*TINV(0.05,$B$75)</f>
        <v>6.9633537531612166E-2</v>
      </c>
      <c r="E78" s="84">
        <v>0.19789999999999999</v>
      </c>
      <c r="F78" s="69">
        <f t="shared" ref="F78:F80" si="29">SQRT((E78*(1-E78))/$E$75)*TINV(0.05,$E$75)</f>
        <v>7.3337340437595461E-2</v>
      </c>
      <c r="H78" s="45">
        <f>E78-B78</f>
        <v>4.1199999999999987E-2</v>
      </c>
      <c r="I78" s="39">
        <f>(((H78)^2)^0.5)</f>
        <v>4.1199999999999987E-2</v>
      </c>
      <c r="J78" s="39">
        <f t="shared" ref="J78:J80" si="30">(((((1-B78)*B78)/B$75)+(((1-E78)*E78)/E$75))^0.5)*(TINV(0.05,B$75+E$75-1))</f>
        <v>0.10057851813480066</v>
      </c>
      <c r="K78" s="6" t="str">
        <f t="shared" ref="K78:K81" si="31">IF(I78&gt;J78,"*"," ")</f>
        <v xml:space="preserve"> </v>
      </c>
      <c r="L78" s="41"/>
      <c r="M78" s="45">
        <f>(E78-B78)/B78</f>
        <v>0.26292278238672612</v>
      </c>
    </row>
    <row r="79" spans="1:13" x14ac:dyDescent="0.3">
      <c r="A79" s="66" t="s">
        <v>45</v>
      </c>
      <c r="B79" s="67">
        <v>0.41289999999999999</v>
      </c>
      <c r="C79" s="68">
        <f t="shared" si="28"/>
        <v>9.4312963627310842E-2</v>
      </c>
      <c r="E79" s="84">
        <v>0.4133</v>
      </c>
      <c r="F79" s="69">
        <f t="shared" si="29"/>
        <v>9.0641847265337513E-2</v>
      </c>
      <c r="H79" s="45">
        <f>E79-B79</f>
        <v>4.0000000000001146E-4</v>
      </c>
      <c r="I79" s="39">
        <f t="shared" ref="I79:I81" si="32">(((H79)^2)^0.5)</f>
        <v>4.0000000000001146E-4</v>
      </c>
      <c r="J79" s="39">
        <f t="shared" si="30"/>
        <v>0.13009102557539354</v>
      </c>
      <c r="K79" s="6" t="str">
        <f t="shared" si="31"/>
        <v xml:space="preserve"> </v>
      </c>
      <c r="L79" s="41"/>
      <c r="M79" s="45">
        <f t="shared" ref="M79:M81" si="33">(E79-B79)/B79</f>
        <v>9.687575684185311E-4</v>
      </c>
    </row>
    <row r="80" spans="1:13" x14ac:dyDescent="0.3">
      <c r="A80" s="66" t="s">
        <v>44</v>
      </c>
      <c r="B80" s="67">
        <v>0.2828</v>
      </c>
      <c r="C80" s="68">
        <f t="shared" si="28"/>
        <v>8.6268600641717694E-2</v>
      </c>
      <c r="E80" s="84">
        <v>0.31240000000000001</v>
      </c>
      <c r="F80" s="69">
        <f t="shared" si="29"/>
        <v>8.5312260134807499E-2</v>
      </c>
      <c r="H80" s="45">
        <f t="shared" ref="H80:H81" si="34">E80-B80</f>
        <v>2.9600000000000015E-2</v>
      </c>
      <c r="I80" s="39">
        <f t="shared" si="32"/>
        <v>2.9600000000000015E-2</v>
      </c>
      <c r="J80" s="39">
        <f t="shared" si="30"/>
        <v>0.12066371374690733</v>
      </c>
      <c r="K80" s="6" t="str">
        <f t="shared" si="31"/>
        <v xml:space="preserve"> </v>
      </c>
      <c r="L80" s="41"/>
      <c r="M80" s="45">
        <f t="shared" si="33"/>
        <v>0.10466760961810473</v>
      </c>
    </row>
    <row r="81" spans="1:13" x14ac:dyDescent="0.3">
      <c r="A81" s="70" t="s">
        <v>46</v>
      </c>
      <c r="B81" s="71">
        <v>0.13769999999999999</v>
      </c>
      <c r="C81" s="72">
        <f>SQRT((B81*(1-B81))/$B$75)*TINV(0.05,$B$75)</f>
        <v>6.600686001485824E-2</v>
      </c>
      <c r="D81" s="73"/>
      <c r="E81" s="71">
        <v>6.8400000000000002E-2</v>
      </c>
      <c r="F81" s="74">
        <f>SQRT((E81*(1-E81))/$E$75)*TINV(0.05,$E$75)</f>
        <v>4.6465518939890489E-2</v>
      </c>
      <c r="G81" s="73"/>
      <c r="H81" s="49">
        <f t="shared" si="34"/>
        <v>-6.9299999999999987E-2</v>
      </c>
      <c r="I81" s="50">
        <f t="shared" si="32"/>
        <v>6.9299999999999987E-2</v>
      </c>
      <c r="J81" s="50">
        <f>(((((1-B81)*B81)/B$75)+(((1-E81)*E81)/E$75))^0.5)*(TINV(0.05,B$75+E$75-1))</f>
        <v>8.0269145579895687E-2</v>
      </c>
      <c r="K81" s="7" t="str">
        <f t="shared" si="31"/>
        <v xml:space="preserve"> </v>
      </c>
      <c r="L81" s="51"/>
      <c r="M81" s="49">
        <f t="shared" si="33"/>
        <v>-0.50326797385620914</v>
      </c>
    </row>
    <row r="83" spans="1:13" x14ac:dyDescent="0.3">
      <c r="A83" s="77" t="s">
        <v>447</v>
      </c>
      <c r="B83" s="78"/>
      <c r="C83" s="79"/>
      <c r="D83" s="80"/>
      <c r="E83" s="81"/>
      <c r="F83" s="82"/>
      <c r="G83" s="83"/>
      <c r="H83" s="83"/>
      <c r="I83" s="83"/>
      <c r="J83" s="83"/>
      <c r="K83" s="83"/>
      <c r="L83" s="83"/>
      <c r="M83" s="83"/>
    </row>
    <row r="84" spans="1:13" x14ac:dyDescent="0.3">
      <c r="A84" s="11"/>
      <c r="B84" s="75"/>
    </row>
    <row r="85" spans="1:13" x14ac:dyDescent="0.3">
      <c r="A85" s="62" t="s">
        <v>42</v>
      </c>
      <c r="B85" s="75"/>
    </row>
    <row r="86" spans="1:13" x14ac:dyDescent="0.3">
      <c r="A86" s="62" t="s">
        <v>512</v>
      </c>
      <c r="B86" s="75"/>
    </row>
    <row r="88" spans="1:13" ht="48" x14ac:dyDescent="0.3">
      <c r="A88" s="20"/>
      <c r="B88" s="23"/>
      <c r="C88" s="28"/>
      <c r="D88" s="22"/>
      <c r="E88" s="23"/>
      <c r="F88" s="29"/>
      <c r="G88" s="24"/>
      <c r="H88" s="25" t="s">
        <v>6</v>
      </c>
      <c r="I88" s="26" t="s">
        <v>19</v>
      </c>
      <c r="J88" s="26" t="s">
        <v>20</v>
      </c>
      <c r="K88" s="25" t="s">
        <v>7</v>
      </c>
      <c r="L88" s="25"/>
      <c r="M88" s="5" t="s">
        <v>8</v>
      </c>
    </row>
    <row r="89" spans="1:13" ht="49.5" customHeight="1" x14ac:dyDescent="0.3">
      <c r="A89" s="30"/>
      <c r="B89" s="31" t="s">
        <v>62</v>
      </c>
      <c r="C89" s="32" t="s">
        <v>9</v>
      </c>
      <c r="D89" s="32"/>
      <c r="E89" s="31" t="s">
        <v>63</v>
      </c>
      <c r="F89" s="35" t="s">
        <v>9</v>
      </c>
      <c r="G89" s="33"/>
      <c r="H89" s="33" t="s">
        <v>10</v>
      </c>
      <c r="I89" s="34"/>
      <c r="J89" s="34"/>
      <c r="K89" s="33" t="s">
        <v>10</v>
      </c>
      <c r="L89" s="33"/>
      <c r="M89" s="33" t="s">
        <v>10</v>
      </c>
    </row>
    <row r="90" spans="1:13" x14ac:dyDescent="0.3">
      <c r="A90" s="63" t="s">
        <v>11</v>
      </c>
      <c r="B90" s="86">
        <v>89</v>
      </c>
      <c r="E90" s="65">
        <v>76</v>
      </c>
    </row>
    <row r="91" spans="1:13" x14ac:dyDescent="0.3">
      <c r="A91" s="63" t="s">
        <v>12</v>
      </c>
      <c r="B91" s="86">
        <v>67.599999999999994</v>
      </c>
      <c r="E91" s="65">
        <v>60.5</v>
      </c>
    </row>
    <row r="92" spans="1:13" x14ac:dyDescent="0.3">
      <c r="B92" s="87"/>
    </row>
    <row r="93" spans="1:13" x14ac:dyDescent="0.3">
      <c r="A93" s="66" t="s">
        <v>51</v>
      </c>
      <c r="B93" s="67">
        <v>0.79289999999999994</v>
      </c>
      <c r="C93" s="68">
        <f>SQRT((B93*(1-B93))/$B$91)*TINV(0.05,$B$91)</f>
        <v>9.8375797267859971E-2</v>
      </c>
      <c r="E93" s="84">
        <v>0.77800000000000002</v>
      </c>
      <c r="F93" s="69">
        <f>SQRT((E93*(1-E93))/$E$91)*TINV(0.05,$E$91)</f>
        <v>0.10687675530065906</v>
      </c>
      <c r="H93" s="45">
        <f>E93-B93</f>
        <v>-1.4899999999999913E-2</v>
      </c>
      <c r="I93" s="39">
        <f>(((H93)^2)^0.5)</f>
        <v>1.4899999999999913E-2</v>
      </c>
      <c r="J93" s="39">
        <f>(((((1-B93)*B93)/B$91)+(((1-E93)*E93)/E$91))^0.5)*(TINV(0.05,B$91+E$91-1))</f>
        <v>0.14384188600849784</v>
      </c>
      <c r="K93" s="6" t="str">
        <f>IF(I93&gt;J93,"*"," ")</f>
        <v xml:space="preserve"> </v>
      </c>
      <c r="L93" s="41"/>
      <c r="M93" s="45">
        <f>(E93-B93)/B93</f>
        <v>-1.8791777021061818E-2</v>
      </c>
    </row>
    <row r="94" spans="1:13" x14ac:dyDescent="0.3">
      <c r="A94" s="66" t="s">
        <v>43</v>
      </c>
      <c r="B94" s="67">
        <v>0.1759</v>
      </c>
      <c r="C94" s="68">
        <f t="shared" ref="C94:C96" si="35">SQRT((B94*(1-B94))/$B$91)*TINV(0.05,$B$91)</f>
        <v>9.2429772365451732E-2</v>
      </c>
      <c r="E94" s="84">
        <v>0.2228</v>
      </c>
      <c r="F94" s="69">
        <f t="shared" ref="F94:F96" si="36">SQRT((E94*(1-E94))/$E$91)*TINV(0.05,$E$91)</f>
        <v>0.10701409028949346</v>
      </c>
      <c r="H94" s="45">
        <f>E94-B94</f>
        <v>4.6899999999999997E-2</v>
      </c>
      <c r="I94" s="39">
        <f>(((H94)^2)^0.5)</f>
        <v>4.6899999999999997E-2</v>
      </c>
      <c r="J94" s="39">
        <f t="shared" ref="J94:J96" si="37">(((((1-B94)*B94)/B$91)+(((1-E94)*E94)/E$91))^0.5)*(TINV(0.05,B$91+E$91-1))</f>
        <v>0.14001484540976028</v>
      </c>
      <c r="K94" s="6" t="str">
        <f t="shared" ref="K94:K97" si="38">IF(I94&gt;J94,"*"," ")</f>
        <v xml:space="preserve"> </v>
      </c>
      <c r="L94" s="41"/>
      <c r="M94" s="45">
        <f>(E94-B94)/B94</f>
        <v>0.26662876634451393</v>
      </c>
    </row>
    <row r="95" spans="1:13" x14ac:dyDescent="0.3">
      <c r="A95" s="66" t="s">
        <v>45</v>
      </c>
      <c r="B95" s="67">
        <v>0.42710000000000004</v>
      </c>
      <c r="C95" s="68">
        <f t="shared" si="35"/>
        <v>0.12008622799605548</v>
      </c>
      <c r="E95" s="84">
        <v>0.41490000000000005</v>
      </c>
      <c r="F95" s="69">
        <f t="shared" si="36"/>
        <v>0.12670791401809173</v>
      </c>
      <c r="H95" s="45">
        <f>E95-B95</f>
        <v>-1.2199999999999989E-2</v>
      </c>
      <c r="I95" s="39">
        <f t="shared" ref="I95:I97" si="39">(((H95)^2)^0.5)</f>
        <v>1.2199999999999989E-2</v>
      </c>
      <c r="J95" s="39">
        <f t="shared" si="37"/>
        <v>0.17287384777931111</v>
      </c>
      <c r="K95" s="6" t="str">
        <f t="shared" si="38"/>
        <v xml:space="preserve"> </v>
      </c>
      <c r="L95" s="41"/>
      <c r="M95" s="45">
        <f t="shared" ref="M95:M97" si="40">(E95-B95)/B95</f>
        <v>-2.8564738937017064E-2</v>
      </c>
    </row>
    <row r="96" spans="1:13" x14ac:dyDescent="0.3">
      <c r="A96" s="66" t="s">
        <v>44</v>
      </c>
      <c r="B96" s="67">
        <v>0.18989999999999999</v>
      </c>
      <c r="C96" s="68">
        <f t="shared" si="35"/>
        <v>9.521838368282616E-2</v>
      </c>
      <c r="E96" s="84">
        <v>0.14029999999999998</v>
      </c>
      <c r="F96" s="69">
        <f t="shared" si="36"/>
        <v>8.9313945214485629E-2</v>
      </c>
      <c r="H96" s="45">
        <f t="shared" ref="H96:H97" si="41">E96-B96</f>
        <v>-4.9600000000000005E-2</v>
      </c>
      <c r="I96" s="39">
        <f t="shared" si="39"/>
        <v>4.9600000000000005E-2</v>
      </c>
      <c r="J96" s="39">
        <f t="shared" si="37"/>
        <v>0.12929676065238177</v>
      </c>
      <c r="K96" s="6" t="str">
        <f t="shared" si="38"/>
        <v xml:space="preserve"> </v>
      </c>
      <c r="L96" s="41"/>
      <c r="M96" s="45">
        <f t="shared" si="40"/>
        <v>-0.26119010005265936</v>
      </c>
    </row>
    <row r="97" spans="1:13" x14ac:dyDescent="0.3">
      <c r="A97" s="70" t="s">
        <v>46</v>
      </c>
      <c r="B97" s="71">
        <v>0.20710000000000001</v>
      </c>
      <c r="C97" s="72">
        <f>SQRT((B97*(1-B97))/$B$91)*TINV(0.05,$B$91)</f>
        <v>9.8375797267859943E-2</v>
      </c>
      <c r="D97" s="73"/>
      <c r="E97" s="71">
        <v>0.222</v>
      </c>
      <c r="F97" s="74">
        <f>SQRT((E97*(1-E97))/$E$91)*TINV(0.05,$E$91)</f>
        <v>0.10687675530065906</v>
      </c>
      <c r="G97" s="73"/>
      <c r="H97" s="49">
        <f t="shared" si="41"/>
        <v>1.4899999999999997E-2</v>
      </c>
      <c r="I97" s="50">
        <f t="shared" si="39"/>
        <v>1.4899999999999997E-2</v>
      </c>
      <c r="J97" s="50">
        <f>(((((1-B97)*B97)/B$91)+(((1-E97)*E97)/E$91))^0.5)*(TINV(0.05,B$91+E$91-1))</f>
        <v>0.14384188600849784</v>
      </c>
      <c r="K97" s="7" t="str">
        <f t="shared" si="38"/>
        <v xml:space="preserve"> </v>
      </c>
      <c r="L97" s="51"/>
      <c r="M97" s="49">
        <f t="shared" si="40"/>
        <v>7.1945919845485248E-2</v>
      </c>
    </row>
    <row r="98" spans="1:13" x14ac:dyDescent="0.3">
      <c r="B98" s="87"/>
    </row>
    <row r="99" spans="1:13" x14ac:dyDescent="0.3">
      <c r="A99" s="62" t="s">
        <v>42</v>
      </c>
      <c r="B99" s="89"/>
    </row>
    <row r="100" spans="1:13" x14ac:dyDescent="0.3">
      <c r="A100" s="62" t="s">
        <v>513</v>
      </c>
      <c r="B100" s="89"/>
    </row>
    <row r="101" spans="1:13" x14ac:dyDescent="0.3">
      <c r="B101" s="87"/>
    </row>
    <row r="102" spans="1:13" ht="48" x14ac:dyDescent="0.3">
      <c r="A102" s="20"/>
      <c r="B102" s="90"/>
      <c r="C102" s="28"/>
      <c r="D102" s="22"/>
      <c r="E102" s="23"/>
      <c r="F102" s="29"/>
      <c r="G102" s="24"/>
      <c r="H102" s="25" t="s">
        <v>6</v>
      </c>
      <c r="I102" s="26" t="s">
        <v>19</v>
      </c>
      <c r="J102" s="26" t="s">
        <v>20</v>
      </c>
      <c r="K102" s="25" t="s">
        <v>7</v>
      </c>
      <c r="L102" s="25"/>
      <c r="M102" s="5" t="s">
        <v>8</v>
      </c>
    </row>
    <row r="103" spans="1:13" ht="40.5" customHeight="1" x14ac:dyDescent="0.3">
      <c r="A103" s="30"/>
      <c r="B103" s="31" t="s">
        <v>62</v>
      </c>
      <c r="C103" s="32" t="s">
        <v>9</v>
      </c>
      <c r="D103" s="32"/>
      <c r="E103" s="31" t="s">
        <v>63</v>
      </c>
      <c r="F103" s="35" t="s">
        <v>9</v>
      </c>
      <c r="G103" s="33"/>
      <c r="H103" s="33" t="s">
        <v>10</v>
      </c>
      <c r="I103" s="34"/>
      <c r="J103" s="34"/>
      <c r="K103" s="33" t="s">
        <v>10</v>
      </c>
      <c r="L103" s="33"/>
      <c r="M103" s="33" t="s">
        <v>10</v>
      </c>
    </row>
    <row r="104" spans="1:13" x14ac:dyDescent="0.3">
      <c r="A104" s="63" t="s">
        <v>11</v>
      </c>
      <c r="B104" s="86">
        <v>132</v>
      </c>
      <c r="E104" s="65">
        <v>111</v>
      </c>
    </row>
    <row r="105" spans="1:13" x14ac:dyDescent="0.3">
      <c r="A105" s="63" t="s">
        <v>12</v>
      </c>
      <c r="B105" s="86">
        <v>104.7</v>
      </c>
      <c r="E105" s="65">
        <v>81.5</v>
      </c>
    </row>
    <row r="106" spans="1:13" x14ac:dyDescent="0.3">
      <c r="B106" s="87"/>
    </row>
    <row r="107" spans="1:13" x14ac:dyDescent="0.3">
      <c r="A107" s="66" t="s">
        <v>51</v>
      </c>
      <c r="B107" s="67">
        <v>0.78249999999999997</v>
      </c>
      <c r="C107" s="68">
        <f>SQRT((B107*(1-B107))/$B$105)*TINV(0.05,$B$105)</f>
        <v>7.9952011703911557E-2</v>
      </c>
      <c r="E107" s="84">
        <v>0.74609999999999999</v>
      </c>
      <c r="F107" s="69">
        <f>SQRT((E107*(1-E107))/$E$105)*TINV(0.05,$E$105)</f>
        <v>9.5925855438610277E-2</v>
      </c>
      <c r="H107" s="45">
        <f>E107-B107</f>
        <v>-3.6399999999999988E-2</v>
      </c>
      <c r="I107" s="39">
        <f>(((H107)^2)^0.5)</f>
        <v>3.6399999999999988E-2</v>
      </c>
      <c r="J107" s="39">
        <f>(((((1-B107)*B107)/B$105)+(((1-E107)*E107)/E$105))^0.5)*(TINV(0.05,B$105+E$105-1))</f>
        <v>0.12399123482312913</v>
      </c>
      <c r="K107" s="6" t="str">
        <f>IF(I107&gt;J107,"*"," ")</f>
        <v xml:space="preserve"> </v>
      </c>
      <c r="L107" s="41"/>
      <c r="M107" s="45">
        <f>(E107-B107)/B107</f>
        <v>-4.651757188498401E-2</v>
      </c>
    </row>
    <row r="108" spans="1:13" x14ac:dyDescent="0.3">
      <c r="A108" s="66" t="s">
        <v>43</v>
      </c>
      <c r="B108" s="67">
        <v>0.15579999999999999</v>
      </c>
      <c r="C108" s="68">
        <f t="shared" ref="C108:C110" si="42">SQRT((B108*(1-B108))/$B$105)*TINV(0.05,$B$105)</f>
        <v>7.0285217400685551E-2</v>
      </c>
      <c r="E108" s="84">
        <v>0.13730000000000001</v>
      </c>
      <c r="F108" s="69">
        <f t="shared" ref="F108:F110" si="43">SQRT((E108*(1-E108))/$E$105)*TINV(0.05,$E$105)</f>
        <v>7.5852688430956827E-2</v>
      </c>
      <c r="H108" s="45">
        <f>E108-B108</f>
        <v>-1.8499999999999989E-2</v>
      </c>
      <c r="I108" s="39">
        <f>(((H108)^2)^0.5)</f>
        <v>1.8499999999999989E-2</v>
      </c>
      <c r="J108" s="39">
        <f t="shared" ref="J108:J110" si="44">(((((1-B108)*B108)/B$105)+(((1-E108)*E108)/E$105))^0.5)*(TINV(0.05,B$105+E$105-1))</f>
        <v>0.10269502728850943</v>
      </c>
      <c r="K108" s="6" t="str">
        <f t="shared" ref="K108:K111" si="45">IF(I108&gt;J108,"*"," ")</f>
        <v xml:space="preserve"> </v>
      </c>
      <c r="L108" s="41"/>
      <c r="M108" s="45">
        <f>(E108-B108)/B108</f>
        <v>-0.11874197689345307</v>
      </c>
    </row>
    <row r="109" spans="1:13" x14ac:dyDescent="0.3">
      <c r="A109" s="66" t="s">
        <v>45</v>
      </c>
      <c r="B109" s="67">
        <v>0.46539999999999998</v>
      </c>
      <c r="C109" s="68">
        <f t="shared" si="42"/>
        <v>9.6668562076058548E-2</v>
      </c>
      <c r="E109" s="84">
        <v>0.49200000000000005</v>
      </c>
      <c r="F109" s="69">
        <f t="shared" si="43"/>
        <v>0.11018442709664837</v>
      </c>
      <c r="H109" s="45">
        <f>E109-B109</f>
        <v>2.6600000000000068E-2</v>
      </c>
      <c r="I109" s="39">
        <f t="shared" ref="I109:I111" si="46">(((H109)^2)^0.5)</f>
        <v>2.6600000000000068E-2</v>
      </c>
      <c r="J109" s="39">
        <f t="shared" si="44"/>
        <v>0.14555234658278127</v>
      </c>
      <c r="K109" s="6" t="str">
        <f t="shared" si="45"/>
        <v xml:space="preserve"> </v>
      </c>
      <c r="L109" s="41"/>
      <c r="M109" s="45">
        <f t="shared" ref="M109:M111" si="47">(E109-B109)/B109</f>
        <v>5.7155135367426016E-2</v>
      </c>
    </row>
    <row r="110" spans="1:13" x14ac:dyDescent="0.3">
      <c r="A110" s="66" t="s">
        <v>44</v>
      </c>
      <c r="B110" s="67">
        <v>0.1613</v>
      </c>
      <c r="C110" s="68">
        <f t="shared" si="42"/>
        <v>7.1281707954501144E-2</v>
      </c>
      <c r="E110" s="84">
        <v>0.1091</v>
      </c>
      <c r="F110" s="69">
        <f t="shared" si="43"/>
        <v>6.8712011928676847E-2</v>
      </c>
      <c r="H110" s="45">
        <f t="shared" ref="H110:H111" si="48">E110-B110</f>
        <v>-5.2199999999999996E-2</v>
      </c>
      <c r="I110" s="39">
        <f t="shared" si="46"/>
        <v>5.2199999999999996E-2</v>
      </c>
      <c r="J110" s="39">
        <f t="shared" si="44"/>
        <v>9.8341149531496433E-2</v>
      </c>
      <c r="K110" s="6" t="str">
        <f t="shared" si="45"/>
        <v xml:space="preserve"> </v>
      </c>
      <c r="L110" s="41"/>
      <c r="M110" s="45">
        <f t="shared" si="47"/>
        <v>-0.32362058276503408</v>
      </c>
    </row>
    <row r="111" spans="1:13" x14ac:dyDescent="0.3">
      <c r="A111" s="70" t="s">
        <v>46</v>
      </c>
      <c r="B111" s="71">
        <v>0.2175</v>
      </c>
      <c r="C111" s="72">
        <f>SQRT((B111*(1-B111))/$B$105)*TINV(0.05,$B$105)</f>
        <v>7.9952011703911557E-2</v>
      </c>
      <c r="D111" s="73"/>
      <c r="E111" s="71">
        <v>0.25390000000000001</v>
      </c>
      <c r="F111" s="74">
        <f>SQRT((E111*(1-E111))/$E$105)*TINV(0.05,$E$105)</f>
        <v>9.5925855438610277E-2</v>
      </c>
      <c r="G111" s="73"/>
      <c r="H111" s="49">
        <f t="shared" si="48"/>
        <v>3.6400000000000016E-2</v>
      </c>
      <c r="I111" s="50">
        <f t="shared" si="46"/>
        <v>3.6400000000000016E-2</v>
      </c>
      <c r="J111" s="50">
        <f>(((((1-B111)*B111)/B$105)+(((1-E111)*E111)/E$105))^0.5)*(TINV(0.05,B$105+E$105-1))</f>
        <v>0.12399123482312913</v>
      </c>
      <c r="K111" s="7" t="str">
        <f t="shared" si="45"/>
        <v xml:space="preserve"> </v>
      </c>
      <c r="L111" s="51"/>
      <c r="M111" s="49">
        <f t="shared" si="47"/>
        <v>0.16735632183908053</v>
      </c>
    </row>
    <row r="112" spans="1:13" x14ac:dyDescent="0.3">
      <c r="B112" s="87"/>
    </row>
    <row r="113" spans="1:13" x14ac:dyDescent="0.3">
      <c r="A113" s="62" t="s">
        <v>42</v>
      </c>
      <c r="B113" s="89"/>
    </row>
    <row r="114" spans="1:13" x14ac:dyDescent="0.3">
      <c r="A114" s="62" t="s">
        <v>514</v>
      </c>
      <c r="B114" s="89"/>
    </row>
    <row r="115" spans="1:13" x14ac:dyDescent="0.3">
      <c r="B115" s="87"/>
    </row>
    <row r="116" spans="1:13" ht="48" x14ac:dyDescent="0.3">
      <c r="A116" s="20"/>
      <c r="B116" s="90"/>
      <c r="C116" s="28"/>
      <c r="D116" s="22"/>
      <c r="E116" s="23"/>
      <c r="F116" s="29"/>
      <c r="G116" s="24"/>
      <c r="H116" s="25" t="s">
        <v>6</v>
      </c>
      <c r="I116" s="26" t="s">
        <v>19</v>
      </c>
      <c r="J116" s="26" t="s">
        <v>20</v>
      </c>
      <c r="K116" s="25" t="s">
        <v>7</v>
      </c>
      <c r="L116" s="25"/>
      <c r="M116" s="5" t="s">
        <v>8</v>
      </c>
    </row>
    <row r="117" spans="1:13" ht="39.75" customHeight="1" x14ac:dyDescent="0.3">
      <c r="A117" s="30"/>
      <c r="B117" s="31" t="s">
        <v>62</v>
      </c>
      <c r="C117" s="32" t="s">
        <v>9</v>
      </c>
      <c r="D117" s="32"/>
      <c r="E117" s="31" t="s">
        <v>63</v>
      </c>
      <c r="F117" s="35" t="s">
        <v>9</v>
      </c>
      <c r="G117" s="33"/>
      <c r="H117" s="33" t="s">
        <v>10</v>
      </c>
      <c r="I117" s="34"/>
      <c r="J117" s="34"/>
      <c r="K117" s="33" t="s">
        <v>10</v>
      </c>
      <c r="L117" s="33"/>
      <c r="M117" s="33" t="s">
        <v>10</v>
      </c>
    </row>
    <row r="118" spans="1:13" x14ac:dyDescent="0.3">
      <c r="A118" s="63" t="s">
        <v>11</v>
      </c>
      <c r="B118" s="86">
        <v>197</v>
      </c>
      <c r="E118" s="65">
        <v>271</v>
      </c>
    </row>
    <row r="119" spans="1:13" x14ac:dyDescent="0.3">
      <c r="A119" s="63" t="s">
        <v>12</v>
      </c>
      <c r="B119" s="86">
        <v>151.4</v>
      </c>
      <c r="E119" s="65">
        <v>212.2</v>
      </c>
    </row>
    <row r="120" spans="1:13" x14ac:dyDescent="0.3">
      <c r="B120" s="87"/>
    </row>
    <row r="121" spans="1:13" x14ac:dyDescent="0.3">
      <c r="A121" s="66" t="s">
        <v>51</v>
      </c>
      <c r="B121" s="67">
        <v>0.86470000000000002</v>
      </c>
      <c r="C121" s="68">
        <f>SQRT((B121*(1-B121))/$B$119)*TINV(0.05,$B$119)</f>
        <v>5.4923908472349514E-2</v>
      </c>
      <c r="E121" s="84">
        <v>0.81110000000000004</v>
      </c>
      <c r="F121" s="91">
        <f>SQRT((E121*(1-E121))/$E$119)*TINV(0.05,$E$119)</f>
        <v>5.2968165099027444E-2</v>
      </c>
      <c r="H121" s="45">
        <f>E121-B121</f>
        <v>-5.3599999999999981E-2</v>
      </c>
      <c r="I121" s="39">
        <f>(((H121)^2)^0.5)</f>
        <v>5.3599999999999981E-2</v>
      </c>
      <c r="J121" s="39">
        <f>(((((1-B121)*B121)/B$119)+(((1-E121)*E121)/E$119))^0.5)*(TINV(0.05,B$119+E$119-1))</f>
        <v>7.6031248998695261E-2</v>
      </c>
      <c r="K121" s="6" t="str">
        <f>IF(I121&gt;J121,"*"," ")</f>
        <v xml:space="preserve"> </v>
      </c>
      <c r="L121" s="41"/>
      <c r="M121" s="45">
        <f>(E121-B121)/B121</f>
        <v>-6.1986816236845127E-2</v>
      </c>
    </row>
    <row r="122" spans="1:13" x14ac:dyDescent="0.3">
      <c r="A122" s="66" t="s">
        <v>43</v>
      </c>
      <c r="B122" s="67">
        <v>0.20280000000000001</v>
      </c>
      <c r="C122" s="68">
        <f t="shared" ref="C122:C124" si="49">SQRT((B122*(1-B122))/$B$119)*TINV(0.05,$B$119)</f>
        <v>6.4565040428933934E-2</v>
      </c>
      <c r="E122" s="84">
        <v>0.1328</v>
      </c>
      <c r="F122" s="91">
        <f t="shared" ref="F122:F124" si="50">SQRT((E122*(1-E122))/$E$119)*TINV(0.05,$E$119)</f>
        <v>4.5921960533628785E-2</v>
      </c>
      <c r="H122" s="45">
        <f>E122-B122</f>
        <v>-7.0000000000000007E-2</v>
      </c>
      <c r="I122" s="39">
        <f>(((H122)^2)^0.5)</f>
        <v>7.0000000000000007E-2</v>
      </c>
      <c r="J122" s="39">
        <f t="shared" ref="J122:J124" si="51">(((((1-B122)*B122)/B$119)+(((1-E122)*E122)/E$119))^0.5)*(TINV(0.05,B$119+E$119-1))</f>
        <v>7.8920782092455177E-2</v>
      </c>
      <c r="K122" s="6" t="str">
        <f t="shared" ref="K122:K124" si="52">IF(I122&gt;J122,"*"," ")</f>
        <v xml:space="preserve"> </v>
      </c>
      <c r="L122" s="41"/>
      <c r="M122" s="45">
        <f>(E122-B122)/B122</f>
        <v>-0.34516765285996059</v>
      </c>
    </row>
    <row r="123" spans="1:13" x14ac:dyDescent="0.3">
      <c r="A123" s="66" t="s">
        <v>45</v>
      </c>
      <c r="B123" s="67">
        <v>0.32619999999999999</v>
      </c>
      <c r="C123" s="68">
        <f t="shared" si="49"/>
        <v>7.5281330943141544E-2</v>
      </c>
      <c r="E123" s="84">
        <v>0.34380000000000005</v>
      </c>
      <c r="F123" s="91">
        <f t="shared" si="50"/>
        <v>6.4273625517580979E-2</v>
      </c>
      <c r="H123" s="45">
        <f>E123-B123</f>
        <v>1.760000000000006E-2</v>
      </c>
      <c r="I123" s="39">
        <f t="shared" ref="I123:I125" si="53">(((H123)^2)^0.5)</f>
        <v>1.760000000000006E-2</v>
      </c>
      <c r="J123" s="39">
        <f t="shared" si="51"/>
        <v>9.8619444012371396E-2</v>
      </c>
      <c r="K123" s="6" t="str">
        <f t="shared" si="52"/>
        <v xml:space="preserve"> </v>
      </c>
      <c r="L123" s="41"/>
      <c r="M123" s="45">
        <f t="shared" ref="M123:M125" si="54">(E123-B123)/B123</f>
        <v>5.3954629061925385E-2</v>
      </c>
    </row>
    <row r="124" spans="1:13" x14ac:dyDescent="0.3">
      <c r="A124" s="66" t="s">
        <v>44</v>
      </c>
      <c r="B124" s="67">
        <v>0.3357</v>
      </c>
      <c r="C124" s="68">
        <f t="shared" si="49"/>
        <v>7.5829397234312049E-2</v>
      </c>
      <c r="E124" s="84">
        <v>0.33380000000000004</v>
      </c>
      <c r="F124" s="91">
        <f t="shared" si="50"/>
        <v>6.3812715964359681E-2</v>
      </c>
      <c r="H124" s="45">
        <f t="shared" ref="H124:H125" si="55">E124-B124</f>
        <v>-1.8999999999999573E-3</v>
      </c>
      <c r="I124" s="39">
        <f t="shared" si="53"/>
        <v>1.8999999999999573E-3</v>
      </c>
      <c r="J124" s="39">
        <f t="shared" si="51"/>
        <v>9.8737442815885715E-2</v>
      </c>
      <c r="K124" s="6" t="str">
        <f t="shared" si="52"/>
        <v xml:space="preserve"> </v>
      </c>
      <c r="L124" s="41"/>
      <c r="M124" s="45">
        <f t="shared" si="54"/>
        <v>-5.6598153112897148E-3</v>
      </c>
    </row>
    <row r="125" spans="1:13" x14ac:dyDescent="0.3">
      <c r="A125" s="70" t="s">
        <v>46</v>
      </c>
      <c r="B125" s="71">
        <v>0.1225</v>
      </c>
      <c r="C125" s="72">
        <f>SQRT((B125*(1-B125))/$B$119)*TINV(0.05,$B$119)</f>
        <v>5.2646731511911814E-2</v>
      </c>
      <c r="D125" s="73"/>
      <c r="E125" s="71">
        <v>0.18890000000000001</v>
      </c>
      <c r="F125" s="92">
        <f>SQRT((E125*(1-E125))/$E$119)*TINV(0.05,$E$119)</f>
        <v>5.2968165099027451E-2</v>
      </c>
      <c r="G125" s="73"/>
      <c r="H125" s="49">
        <f t="shared" si="55"/>
        <v>6.6400000000000015E-2</v>
      </c>
      <c r="I125" s="50">
        <f t="shared" si="53"/>
        <v>6.6400000000000015E-2</v>
      </c>
      <c r="J125" s="50">
        <f>(((((1-B125)*B125)/B$119)+(((1-E125)*E125)/E$119))^0.5)*(TINV(0.05,B$119+E$119-1))</f>
        <v>7.4418305392613376E-2</v>
      </c>
      <c r="K125" s="7" t="str">
        <f>IF(I125&gt;J125,"*"," ")</f>
        <v xml:space="preserve"> </v>
      </c>
      <c r="L125" s="51"/>
      <c r="M125" s="49">
        <f t="shared" si="54"/>
        <v>0.54204081632653078</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75" zoomScaleNormal="75" workbookViewId="0"/>
  </sheetViews>
  <sheetFormatPr defaultColWidth="9.109375" defaultRowHeight="14.4" x14ac:dyDescent="0.3"/>
  <cols>
    <col min="1" max="1" width="90.5546875" style="16" customWidth="1"/>
    <col min="2" max="2" width="9.109375" style="58"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6.4414062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101"/>
      <c r="I1" s="57" t="s">
        <v>21</v>
      </c>
      <c r="J1" s="57" t="s">
        <v>21</v>
      </c>
    </row>
    <row r="2" spans="1:13" ht="18" x14ac:dyDescent="0.3">
      <c r="A2" s="52" t="s">
        <v>61</v>
      </c>
    </row>
    <row r="3" spans="1:13" ht="18.75" x14ac:dyDescent="0.25">
      <c r="A3" s="60" t="s">
        <v>67</v>
      </c>
    </row>
    <row r="4" spans="1:13" ht="18.75" x14ac:dyDescent="0.25">
      <c r="A4" s="61" t="s">
        <v>112</v>
      </c>
    </row>
    <row r="6" spans="1:13" ht="27.75" customHeight="1" x14ac:dyDescent="0.25">
      <c r="A6" s="62" t="s">
        <v>57</v>
      </c>
    </row>
    <row r="7" spans="1:13" ht="15" x14ac:dyDescent="0.25">
      <c r="A7" s="62" t="s">
        <v>64</v>
      </c>
    </row>
    <row r="8" spans="1:13" ht="15" x14ac:dyDescent="0.25">
      <c r="A8" s="62"/>
    </row>
    <row r="9" spans="1:13" ht="39" customHeight="1" x14ac:dyDescent="0.25">
      <c r="A9" s="20"/>
      <c r="B9" s="23"/>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148" t="s">
        <v>59</v>
      </c>
      <c r="E11" s="65">
        <v>1139</v>
      </c>
    </row>
    <row r="12" spans="1:13" x14ac:dyDescent="0.3">
      <c r="A12" s="63" t="s">
        <v>12</v>
      </c>
      <c r="B12" s="121" t="s">
        <v>59</v>
      </c>
      <c r="E12" s="65">
        <v>908.7</v>
      </c>
    </row>
    <row r="14" spans="1:13" x14ac:dyDescent="0.3">
      <c r="A14" s="70" t="s">
        <v>60</v>
      </c>
      <c r="B14" s="103" t="s">
        <v>59</v>
      </c>
      <c r="C14" s="96" t="s">
        <v>59</v>
      </c>
      <c r="D14" s="73"/>
      <c r="E14" s="88">
        <v>1.3169446883230905E-2</v>
      </c>
      <c r="F14" s="74">
        <f t="shared" ref="F14" si="0">SQRT((E14*(1-E14))/$E$12)*TINV(0.05,$E$12)</f>
        <v>7.4220209477269417E-3</v>
      </c>
      <c r="G14" s="73"/>
      <c r="H14" s="104" t="s">
        <v>59</v>
      </c>
      <c r="I14" s="150" t="s">
        <v>59</v>
      </c>
      <c r="J14" s="150" t="s">
        <v>59</v>
      </c>
      <c r="K14" s="104" t="s">
        <v>59</v>
      </c>
      <c r="L14" s="51"/>
      <c r="M14" s="104" t="s">
        <v>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75" zoomScaleNormal="75" workbookViewId="0"/>
  </sheetViews>
  <sheetFormatPr defaultColWidth="9.109375" defaultRowHeight="14.4" x14ac:dyDescent="0.3"/>
  <cols>
    <col min="1" max="1" width="90.5546875" style="16" customWidth="1"/>
    <col min="2" max="2" width="9.109375" style="58" customWidth="1"/>
    <col min="3" max="3" width="9.109375" style="59" customWidth="1"/>
    <col min="4" max="4" width="3.109375" style="16" customWidth="1"/>
    <col min="5" max="5" width="9.109375" style="11" customWidth="1"/>
    <col min="6" max="6" width="9.109375" style="56" customWidth="1"/>
    <col min="7" max="7" width="3.109375" style="16" customWidth="1"/>
    <col min="8" max="8" width="13.33203125" style="41" customWidth="1"/>
    <col min="9" max="9" width="5.6640625" style="41" hidden="1" customWidth="1"/>
    <col min="10" max="10" width="6.4414062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101"/>
      <c r="I1" s="57" t="s">
        <v>21</v>
      </c>
      <c r="J1" s="57" t="s">
        <v>21</v>
      </c>
    </row>
    <row r="2" spans="1:13" ht="18" x14ac:dyDescent="0.3">
      <c r="A2" s="52" t="s">
        <v>61</v>
      </c>
    </row>
    <row r="3" spans="1:13" ht="18.75" x14ac:dyDescent="0.25">
      <c r="A3" s="60" t="s">
        <v>193</v>
      </c>
    </row>
    <row r="4" spans="1:13" ht="18.75" x14ac:dyDescent="0.25">
      <c r="A4" s="61" t="s">
        <v>586</v>
      </c>
    </row>
    <row r="6" spans="1:13" ht="15" x14ac:dyDescent="0.25">
      <c r="A6" s="62" t="s">
        <v>53</v>
      </c>
    </row>
    <row r="7" spans="1:13" ht="15" x14ac:dyDescent="0.25">
      <c r="A7" s="62" t="s">
        <v>64</v>
      </c>
    </row>
    <row r="8" spans="1:13" ht="15" x14ac:dyDescent="0.25">
      <c r="A8" s="62"/>
    </row>
    <row r="9" spans="1:13" ht="39" customHeight="1" x14ac:dyDescent="0.25">
      <c r="A9" s="20"/>
      <c r="B9" s="23"/>
      <c r="C9" s="28"/>
      <c r="D9" s="22"/>
      <c r="E9" s="23"/>
      <c r="F9" s="29"/>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1160</v>
      </c>
      <c r="E11" s="65">
        <v>1139</v>
      </c>
    </row>
    <row r="12" spans="1:13" x14ac:dyDescent="0.3">
      <c r="A12" s="63" t="s">
        <v>12</v>
      </c>
      <c r="B12" s="64">
        <v>921.8</v>
      </c>
      <c r="E12" s="65">
        <v>908.7</v>
      </c>
    </row>
    <row r="14" spans="1:13" x14ac:dyDescent="0.3">
      <c r="A14" s="66" t="s">
        <v>54</v>
      </c>
      <c r="B14" s="67">
        <v>1.810344827586207E-2</v>
      </c>
      <c r="C14" s="68">
        <f>SQRT((B14*(1-B14))/$B$12)*TINV(0.05,$B$12)</f>
        <v>8.6181562775639355E-3</v>
      </c>
      <c r="E14" s="84">
        <v>1.8437225636523266E-2</v>
      </c>
      <c r="F14" s="69">
        <f>SQRT((E14*(1-E14))/$E$12)*TINV(0.05,$E$12)</f>
        <v>8.7583831409243605E-3</v>
      </c>
      <c r="H14" s="45">
        <f>E14-B14</f>
        <v>3.3377736066119573E-4</v>
      </c>
      <c r="I14" s="39">
        <f>(((H14)^2)^0.5)</f>
        <v>3.3377736066119573E-4</v>
      </c>
      <c r="J14" s="39">
        <f>(((((1-B14)*B14)/B$12)+(((1-E14)*E14)/E$12))^0.5)*(TINV(0.05,B$12+E$12-1))</f>
        <v>1.2279329750605436E-2</v>
      </c>
      <c r="K14" s="6" t="str">
        <f>IF(I14&gt;J14,"*"," ")</f>
        <v xml:space="preserve"> </v>
      </c>
      <c r="L14" s="41"/>
      <c r="M14" s="45">
        <f>(E14-B14)/B14</f>
        <v>1.843722563652319E-2</v>
      </c>
    </row>
    <row r="15" spans="1:13" ht="15.75" customHeight="1" x14ac:dyDescent="0.3">
      <c r="A15" s="66" t="s">
        <v>55</v>
      </c>
      <c r="B15" s="67">
        <v>6.8965517241379309E-3</v>
      </c>
      <c r="C15" s="68">
        <f>SQRT((B15*(1-B15))/$B$12)*TINV(0.05,$B$12)</f>
        <v>5.349511047640562E-3</v>
      </c>
      <c r="E15" s="84">
        <v>7.0237050043898156E-3</v>
      </c>
      <c r="F15" s="69">
        <f>SQRT((E15*(1-E15))/$E$12)*TINV(0.05,$E$12)</f>
        <v>5.4371296194822638E-3</v>
      </c>
      <c r="H15" s="45">
        <f>E15-B15</f>
        <v>1.2715328025188471E-4</v>
      </c>
      <c r="I15" s="39">
        <f t="shared" ref="I15" si="0">(((H15)^2)^0.5)</f>
        <v>1.2715328025188471E-4</v>
      </c>
      <c r="J15" s="39">
        <f t="shared" ref="J15" si="1">(((((1-B15)*B15)/B$12)+(((1-E15)*E15)/E$12))^0.5)*(TINV(0.05,B$12+E$12-1))</f>
        <v>7.6225059055244878E-3</v>
      </c>
      <c r="K15" s="6" t="str">
        <f t="shared" ref="K15:K16" si="2">IF(I15&gt;J15,"*"," ")</f>
        <v xml:space="preserve"> </v>
      </c>
      <c r="L15" s="41"/>
      <c r="M15" s="45">
        <f t="shared" ref="M15" si="3">(E15-B15)/B15</f>
        <v>1.8437225636523284E-2</v>
      </c>
    </row>
    <row r="16" spans="1:13" ht="15.75" customHeight="1" x14ac:dyDescent="0.3">
      <c r="A16" s="70" t="s">
        <v>56</v>
      </c>
      <c r="B16" s="71">
        <v>1.1206896551724138E-2</v>
      </c>
      <c r="C16" s="72">
        <f t="shared" ref="C16" si="4">SQRT((B16*(1-B16))/$B$12)*TINV(0.05,$B$12)</f>
        <v>6.8045003509511134E-3</v>
      </c>
      <c r="D16" s="73"/>
      <c r="E16" s="88">
        <v>1.141352063213345E-2</v>
      </c>
      <c r="F16" s="74">
        <f t="shared" ref="F16" si="5">SQRT((E16*(1-E16))/$E$12)*TINV(0.05,$E$12)</f>
        <v>6.9156700074686096E-3</v>
      </c>
      <c r="G16" s="73"/>
      <c r="H16" s="49">
        <f t="shared" ref="H16" si="6">E16-B16</f>
        <v>2.0662408040931189E-4</v>
      </c>
      <c r="I16" s="50">
        <f t="shared" ref="I16" si="7">(((H16)^2)^0.5)</f>
        <v>2.0662408040931189E-4</v>
      </c>
      <c r="J16" s="50">
        <f t="shared" ref="J16" si="8">(((((1-B16)*B16)/B$12)+(((1-E16)*E16)/E$12))^0.5)*(TINV(0.05,B$12+E$12-1))</f>
        <v>9.6955174166194376E-3</v>
      </c>
      <c r="K16" s="7" t="str">
        <f t="shared" si="2"/>
        <v xml:space="preserve"> </v>
      </c>
      <c r="L16" s="51"/>
      <c r="M16" s="49">
        <f t="shared" ref="M16" si="9">(E16-B16)/B16</f>
        <v>1.8437225636523214E-2</v>
      </c>
    </row>
    <row r="17" spans="1:13" x14ac:dyDescent="0.3">
      <c r="B17" s="75"/>
    </row>
    <row r="18" spans="1:13" ht="15" customHeight="1" x14ac:dyDescent="0.3">
      <c r="B18" s="76"/>
    </row>
    <row r="19" spans="1:13" x14ac:dyDescent="0.3">
      <c r="A19" s="77" t="s">
        <v>48</v>
      </c>
      <c r="B19" s="78"/>
      <c r="C19" s="79"/>
      <c r="D19" s="80"/>
      <c r="E19" s="81"/>
      <c r="F19" s="82"/>
      <c r="G19" s="83"/>
      <c r="H19" s="83"/>
      <c r="I19" s="83"/>
      <c r="J19" s="83"/>
      <c r="K19" s="83"/>
      <c r="L19" s="83"/>
      <c r="M19" s="83"/>
    </row>
    <row r="20" spans="1:13" x14ac:dyDescent="0.3">
      <c r="A20" s="11"/>
      <c r="B20" s="75"/>
    </row>
    <row r="21" spans="1:13" x14ac:dyDescent="0.3">
      <c r="A21" s="62" t="s">
        <v>53</v>
      </c>
    </row>
    <row r="22" spans="1:13" x14ac:dyDescent="0.3">
      <c r="A22" s="62" t="s">
        <v>50</v>
      </c>
    </row>
    <row r="24" spans="1:13" ht="36" x14ac:dyDescent="0.3">
      <c r="A24" s="20"/>
      <c r="B24" s="23"/>
      <c r="C24" s="28"/>
      <c r="D24" s="22"/>
      <c r="E24" s="23"/>
      <c r="F24" s="29"/>
      <c r="G24" s="24"/>
      <c r="H24" s="25" t="s">
        <v>6</v>
      </c>
      <c r="I24" s="26" t="s">
        <v>19</v>
      </c>
      <c r="J24" s="26" t="s">
        <v>20</v>
      </c>
      <c r="K24" s="25" t="s">
        <v>7</v>
      </c>
      <c r="L24" s="25"/>
      <c r="M24" s="5" t="s">
        <v>8</v>
      </c>
    </row>
    <row r="25" spans="1:13" ht="42" customHeight="1" x14ac:dyDescent="0.3">
      <c r="A25" s="30"/>
      <c r="B25" s="31" t="s">
        <v>62</v>
      </c>
      <c r="C25" s="32" t="s">
        <v>9</v>
      </c>
      <c r="D25" s="32"/>
      <c r="E25" s="31" t="s">
        <v>63</v>
      </c>
      <c r="F25" s="35" t="s">
        <v>9</v>
      </c>
      <c r="G25" s="33"/>
      <c r="H25" s="33" t="s">
        <v>10</v>
      </c>
      <c r="I25" s="34"/>
      <c r="J25" s="34"/>
      <c r="K25" s="33" t="s">
        <v>10</v>
      </c>
      <c r="L25" s="33"/>
      <c r="M25" s="33" t="s">
        <v>10</v>
      </c>
    </row>
    <row r="26" spans="1:13" x14ac:dyDescent="0.3">
      <c r="A26" s="63" t="s">
        <v>11</v>
      </c>
      <c r="B26" s="64">
        <v>510</v>
      </c>
      <c r="E26" s="65">
        <v>526</v>
      </c>
    </row>
    <row r="27" spans="1:13" x14ac:dyDescent="0.3">
      <c r="A27" s="63" t="s">
        <v>12</v>
      </c>
      <c r="B27" s="64">
        <v>389.8</v>
      </c>
      <c r="E27" s="65">
        <v>404.3</v>
      </c>
    </row>
    <row r="29" spans="1:13" x14ac:dyDescent="0.3">
      <c r="A29" s="66" t="s">
        <v>54</v>
      </c>
      <c r="B29" s="84">
        <v>1.4613778705636743E-2</v>
      </c>
      <c r="C29" s="68">
        <f>SQRT((B29*(1-B29))/$B$27)*TINV(0.05,$B$27)</f>
        <v>1.1949920303760879E-2</v>
      </c>
      <c r="E29" s="84">
        <v>1.4583333333333334E-2</v>
      </c>
      <c r="F29" s="69">
        <f>SQRT((E29*(1-E29))/$E$27)*TINV(0.05,$E$27)</f>
        <v>1.1720269082902206E-2</v>
      </c>
      <c r="H29" s="45">
        <f>E29-B29</f>
        <v>-3.044537230340906E-5</v>
      </c>
      <c r="I29" s="39">
        <f>(((H29)^2)^0.5)</f>
        <v>3.044537230340906E-5</v>
      </c>
      <c r="J29" s="39">
        <f>(((((1-B29)*B29)/B$27)+(((1-E29)*E29)/E$27))^0.5)*(TINV(0.05,B$27+E$27-1))</f>
        <v>1.6712517520722357E-2</v>
      </c>
      <c r="K29" s="6" t="str">
        <f>IF(I29&gt;J29,"*"," ")</f>
        <v xml:space="preserve"> </v>
      </c>
      <c r="L29" s="41"/>
      <c r="M29" s="45">
        <f>(E29-B29)/B29</f>
        <v>-2.0833333333332774E-3</v>
      </c>
    </row>
    <row r="30" spans="1:13" x14ac:dyDescent="0.3">
      <c r="A30" s="66" t="s">
        <v>55</v>
      </c>
      <c r="B30" s="84">
        <v>2.0876826722338203E-3</v>
      </c>
      <c r="C30" s="68">
        <f t="shared" ref="C30" si="10">SQRT((B30*(1-B30))/$B$27)*TINV(0.05,$B$27)</f>
        <v>4.5452621654778116E-3</v>
      </c>
      <c r="E30" s="84">
        <v>4.1666666666666666E-3</v>
      </c>
      <c r="F30" s="69">
        <f t="shared" ref="F30" si="11">SQRT((E30*(1-E30))/$E$27)*TINV(0.05,$E$27)</f>
        <v>6.2977720684865932E-3</v>
      </c>
      <c r="H30" s="45">
        <f>E30-B30</f>
        <v>2.0789839944328464E-3</v>
      </c>
      <c r="I30" s="39">
        <f t="shared" ref="I30:I31" si="12">(((H30)^2)^0.5)</f>
        <v>2.0789839944328464E-3</v>
      </c>
      <c r="J30" s="39">
        <f t="shared" ref="J30" si="13">(((((1-B30)*B30)/B$27)+(((1-E30)*E30)/E$27))^0.5)*(TINV(0.05,B$27+E$27-1))</f>
        <v>7.7549429947993105E-3</v>
      </c>
      <c r="K30" s="6" t="str">
        <f t="shared" ref="K30:K31" si="14">IF(I30&gt;J30,"*"," ")</f>
        <v xml:space="preserve"> </v>
      </c>
      <c r="L30" s="41"/>
      <c r="M30" s="45">
        <f t="shared" ref="M30:M31" si="15">(E30-B30)/B30</f>
        <v>0.99583333333333346</v>
      </c>
    </row>
    <row r="31" spans="1:13" x14ac:dyDescent="0.3">
      <c r="A31" s="70" t="s">
        <v>56</v>
      </c>
      <c r="B31" s="88">
        <v>1.2526096033402923E-2</v>
      </c>
      <c r="C31" s="72">
        <f>SQRT((B31*(1-B31))/$B$27)*TINV(0.05,$B$27)</f>
        <v>1.1075189991286514E-2</v>
      </c>
      <c r="D31" s="73"/>
      <c r="E31" s="88">
        <v>1.0416666666666666E-2</v>
      </c>
      <c r="F31" s="74">
        <f>SQRT((E31*(1-E31))/$E$27)*TINV(0.05,$E$27)</f>
        <v>9.9263549151680716E-3</v>
      </c>
      <c r="G31" s="73"/>
      <c r="H31" s="49">
        <f t="shared" ref="H31" si="16">E31-B31</f>
        <v>-2.1094293667362572E-3</v>
      </c>
      <c r="I31" s="50">
        <f t="shared" si="12"/>
        <v>2.1094293667362572E-3</v>
      </c>
      <c r="J31" s="50">
        <f>(((((1-B31)*B31)/B$27)+(((1-E31)*E31)/E$27))^0.5)*(TINV(0.05,B$27+E$27-1))</f>
        <v>1.484969389795527E-2</v>
      </c>
      <c r="K31" s="7" t="str">
        <f t="shared" si="14"/>
        <v xml:space="preserve"> </v>
      </c>
      <c r="L31" s="51"/>
      <c r="M31" s="49">
        <f t="shared" si="15"/>
        <v>-0.16840277777777785</v>
      </c>
    </row>
    <row r="33" spans="1:13" x14ac:dyDescent="0.3">
      <c r="A33" s="62" t="s">
        <v>53</v>
      </c>
    </row>
    <row r="34" spans="1:13" x14ac:dyDescent="0.3">
      <c r="A34" s="62" t="s">
        <v>58</v>
      </c>
    </row>
    <row r="36" spans="1:13" ht="36" x14ac:dyDescent="0.3">
      <c r="A36" s="20"/>
      <c r="B36" s="23"/>
      <c r="C36" s="28"/>
      <c r="D36" s="22"/>
      <c r="E36" s="23"/>
      <c r="F36" s="29"/>
      <c r="G36" s="24"/>
      <c r="H36" s="25" t="s">
        <v>6</v>
      </c>
      <c r="I36" s="26" t="s">
        <v>19</v>
      </c>
      <c r="J36" s="26" t="s">
        <v>20</v>
      </c>
      <c r="K36" s="25" t="s">
        <v>7</v>
      </c>
      <c r="L36" s="25"/>
      <c r="M36" s="5" t="s">
        <v>8</v>
      </c>
    </row>
    <row r="37" spans="1:13" ht="44.25" customHeight="1" x14ac:dyDescent="0.3">
      <c r="A37" s="30"/>
      <c r="B37" s="31" t="s">
        <v>62</v>
      </c>
      <c r="C37" s="32" t="s">
        <v>9</v>
      </c>
      <c r="D37" s="32"/>
      <c r="E37" s="31" t="s">
        <v>63</v>
      </c>
      <c r="F37" s="35" t="s">
        <v>9</v>
      </c>
      <c r="G37" s="33"/>
      <c r="H37" s="33" t="s">
        <v>10</v>
      </c>
      <c r="I37" s="34"/>
      <c r="J37" s="34"/>
      <c r="K37" s="33" t="s">
        <v>10</v>
      </c>
      <c r="L37" s="33"/>
      <c r="M37" s="33" t="s">
        <v>10</v>
      </c>
    </row>
    <row r="38" spans="1:13" x14ac:dyDescent="0.3">
      <c r="A38" s="63" t="s">
        <v>11</v>
      </c>
      <c r="B38" s="64">
        <v>127</v>
      </c>
      <c r="E38" s="65">
        <v>130</v>
      </c>
    </row>
    <row r="39" spans="1:13" x14ac:dyDescent="0.3">
      <c r="A39" s="63" t="s">
        <v>12</v>
      </c>
      <c r="B39" s="64">
        <v>100</v>
      </c>
      <c r="E39" s="65">
        <v>108.4</v>
      </c>
    </row>
    <row r="41" spans="1:13" x14ac:dyDescent="0.3">
      <c r="A41" s="66" t="s">
        <v>54</v>
      </c>
      <c r="B41" s="84">
        <v>8.5271317829457363E-2</v>
      </c>
      <c r="C41" s="68">
        <f>SQRT((B41*(1-B41))/$B$39)*TINV(0.05,$B$39)</f>
        <v>5.5409351737596355E-2</v>
      </c>
      <c r="E41" s="84">
        <v>0.1037037037037037</v>
      </c>
      <c r="F41" s="69">
        <f>SQRT((E41*(1-E41))/$E$39)*TINV(0.05,$E$39)</f>
        <v>5.8043013928696888E-2</v>
      </c>
      <c r="H41" s="45">
        <f>E41-B41</f>
        <v>1.8432385874246338E-2</v>
      </c>
      <c r="I41" s="39">
        <f>(((H41)^2)^0.5)</f>
        <v>1.8432385874246338E-2</v>
      </c>
      <c r="J41" s="39">
        <f>(((((1-B41)*B41)/B$39)+(((1-E41)*E41)/E$39))^0.5)*(TINV(0.05,B$39+E$39-1))</f>
        <v>7.9777585041682753E-2</v>
      </c>
      <c r="K41" s="6" t="str">
        <f>IF(I41&gt;J41,"*"," ")</f>
        <v xml:space="preserve"> </v>
      </c>
      <c r="L41" s="41"/>
      <c r="M41" s="45">
        <f>(E41-B41)/B41</f>
        <v>0.21616161616161614</v>
      </c>
    </row>
    <row r="42" spans="1:13" x14ac:dyDescent="0.3">
      <c r="A42" s="66" t="s">
        <v>55</v>
      </c>
      <c r="B42" s="84">
        <v>3.1007751937984496E-2</v>
      </c>
      <c r="C42" s="68">
        <f t="shared" ref="C42" si="17">SQRT((B42*(1-B42))/$B$39)*TINV(0.05,$B$39)</f>
        <v>3.4389885122807391E-2</v>
      </c>
      <c r="E42" s="84">
        <v>4.4444444444444446E-2</v>
      </c>
      <c r="F42" s="69">
        <f t="shared" ref="F42" si="18">SQRT((E42*(1-E42))/$E$39)*TINV(0.05,$E$39)</f>
        <v>3.9234103441540803E-2</v>
      </c>
      <c r="H42" s="45">
        <f>E42-B42</f>
        <v>1.343669250645995E-2</v>
      </c>
      <c r="I42" s="39">
        <f t="shared" ref="I42:I43" si="19">(((H42)^2)^0.5)</f>
        <v>1.343669250645995E-2</v>
      </c>
      <c r="J42" s="39">
        <f t="shared" ref="J42" si="20">(((((1-B42)*B42)/B$39)+(((1-E42)*E42)/E$39))^0.5)*(TINV(0.05,B$39+E$39-1))</f>
        <v>5.1870972809017639E-2</v>
      </c>
      <c r="K42" s="6" t="str">
        <f t="shared" ref="K42:K43" si="21">IF(I42&gt;J42,"*"," ")</f>
        <v xml:space="preserve"> </v>
      </c>
      <c r="L42" s="41"/>
      <c r="M42" s="45">
        <f t="shared" ref="M42:M43" si="22">(E42-B42)/B42</f>
        <v>0.4333333333333334</v>
      </c>
    </row>
    <row r="43" spans="1:13" x14ac:dyDescent="0.3">
      <c r="A43" s="70" t="s">
        <v>56</v>
      </c>
      <c r="B43" s="88">
        <v>5.4263565891472867E-2</v>
      </c>
      <c r="C43" s="72">
        <f>SQRT((B43*(1-B43))/$B$39)*TINV(0.05,$B$39)</f>
        <v>4.4944303882493174E-2</v>
      </c>
      <c r="D43" s="73"/>
      <c r="E43" s="88">
        <v>5.9259259259259262E-2</v>
      </c>
      <c r="F43" s="74">
        <f>SQRT((E43*(1-E43))/$E$39)*TINV(0.05,$E$39)</f>
        <v>4.4951077495360869E-2</v>
      </c>
      <c r="G43" s="73"/>
      <c r="H43" s="49">
        <f t="shared" ref="H43" si="23">E43-B43</f>
        <v>4.9956933677863941E-3</v>
      </c>
      <c r="I43" s="50">
        <f t="shared" si="19"/>
        <v>4.9956933677863941E-3</v>
      </c>
      <c r="J43" s="50">
        <f>(((((1-B43)*B43)/B$39)+(((1-E43)*E43)/E$39))^0.5)*(TINV(0.05,B$39+E$39-1))</f>
        <v>6.3194403494168036E-2</v>
      </c>
      <c r="K43" s="7" t="str">
        <f t="shared" si="21"/>
        <v xml:space="preserve"> </v>
      </c>
      <c r="L43" s="51"/>
      <c r="M43" s="49">
        <f t="shared" si="22"/>
        <v>9.2063492063492125E-2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75" zoomScaleNormal="75" workbookViewId="0"/>
  </sheetViews>
  <sheetFormatPr defaultColWidth="9.109375" defaultRowHeight="14.4" x14ac:dyDescent="0.3"/>
  <cols>
    <col min="1" max="1" width="90.5546875" style="16" customWidth="1"/>
    <col min="2" max="2" width="9.109375" style="58" customWidth="1"/>
    <col min="3" max="3" width="9.109375" style="59" customWidth="1"/>
    <col min="4" max="4" width="3.109375" style="16" customWidth="1"/>
    <col min="5" max="5" width="9.109375" style="11" customWidth="1"/>
    <col min="6" max="6" width="9.109375" style="56" customWidth="1"/>
    <col min="7" max="7" width="3.109375" style="16" customWidth="1"/>
    <col min="8" max="8" width="13.33203125" style="41" customWidth="1"/>
    <col min="9" max="9" width="5.6640625" style="41" hidden="1" customWidth="1"/>
    <col min="10" max="10" width="6.4414062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101"/>
      <c r="I1" s="57" t="s">
        <v>21</v>
      </c>
      <c r="J1" s="57" t="s">
        <v>21</v>
      </c>
    </row>
    <row r="2" spans="1:13" ht="18" x14ac:dyDescent="0.3">
      <c r="A2" s="52" t="s">
        <v>61</v>
      </c>
    </row>
    <row r="3" spans="1:13" ht="18.75" x14ac:dyDescent="0.25">
      <c r="A3" s="60" t="s">
        <v>69</v>
      </c>
    </row>
    <row r="4" spans="1:13" ht="18.75" x14ac:dyDescent="0.25">
      <c r="A4" s="61" t="s">
        <v>112</v>
      </c>
    </row>
    <row r="6" spans="1:13" ht="15" x14ac:dyDescent="0.25">
      <c r="A6" s="147" t="s">
        <v>291</v>
      </c>
    </row>
    <row r="7" spans="1:13" ht="15" x14ac:dyDescent="0.25">
      <c r="A7" s="62" t="s">
        <v>64</v>
      </c>
    </row>
    <row r="8" spans="1:13" ht="15" x14ac:dyDescent="0.25">
      <c r="A8" s="62"/>
    </row>
    <row r="9" spans="1:13" ht="39" customHeight="1" x14ac:dyDescent="0.25">
      <c r="A9" s="20"/>
      <c r="B9" s="23"/>
      <c r="C9" s="28"/>
      <c r="D9" s="22"/>
      <c r="E9" s="23"/>
      <c r="F9" s="29"/>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148" t="s">
        <v>59</v>
      </c>
      <c r="E11" s="65">
        <v>1139</v>
      </c>
    </row>
    <row r="12" spans="1:13" x14ac:dyDescent="0.3">
      <c r="A12" s="63" t="s">
        <v>12</v>
      </c>
      <c r="B12" s="121" t="s">
        <v>59</v>
      </c>
      <c r="E12" s="65">
        <v>908.7</v>
      </c>
    </row>
    <row r="14" spans="1:13" ht="27.6" x14ac:dyDescent="0.3">
      <c r="A14" s="70" t="s">
        <v>68</v>
      </c>
      <c r="B14" s="103" t="s">
        <v>59</v>
      </c>
      <c r="C14" s="72" t="s">
        <v>59</v>
      </c>
      <c r="D14" s="73"/>
      <c r="E14" s="88">
        <v>3.1606672519754173E-2</v>
      </c>
      <c r="F14" s="74">
        <f t="shared" ref="F14" si="0">SQRT((E14*(1-E14))/$E$12)*TINV(0.05,$E$12)</f>
        <v>1.1390227467806917E-2</v>
      </c>
      <c r="G14" s="73"/>
      <c r="H14" s="149" t="s">
        <v>59</v>
      </c>
      <c r="I14" s="150" t="s">
        <v>59</v>
      </c>
      <c r="J14" s="150" t="s">
        <v>59</v>
      </c>
      <c r="K14" s="149" t="s">
        <v>59</v>
      </c>
      <c r="L14" s="51"/>
      <c r="M14" s="149" t="s">
        <v>59</v>
      </c>
    </row>
    <row r="15" spans="1:13" x14ac:dyDescent="0.3">
      <c r="B15" s="75"/>
    </row>
    <row r="16" spans="1:13" ht="15" customHeight="1" x14ac:dyDescent="0.3">
      <c r="B16" s="7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zoomScale="75" zoomScaleNormal="75" workbookViewId="0"/>
  </sheetViews>
  <sheetFormatPr defaultColWidth="9.109375" defaultRowHeight="14.4" x14ac:dyDescent="0.3"/>
  <cols>
    <col min="1" max="1" width="90.5546875" style="16" customWidth="1"/>
    <col min="2" max="2" width="9.109375" style="75" customWidth="1"/>
    <col min="3" max="3" width="9.109375" style="93" customWidth="1"/>
    <col min="4" max="4" width="3.109375" style="16" customWidth="1"/>
    <col min="5" max="5" width="9.109375" style="11" customWidth="1"/>
    <col min="6" max="6" width="9.109375" style="102" customWidth="1"/>
    <col min="7" max="7" width="3.109375" style="16" customWidth="1"/>
    <col min="8" max="8" width="13.33203125" style="41" customWidth="1"/>
    <col min="9" max="9" width="5.6640625" style="41" hidden="1" customWidth="1"/>
    <col min="10" max="10" width="5.88671875" style="41" hidden="1" customWidth="1"/>
    <col min="11" max="11" width="13.33203125" style="41" customWidth="1"/>
    <col min="12" max="12" width="3.109375" style="16" customWidth="1"/>
    <col min="13" max="13" width="13.5546875" style="16" customWidth="1"/>
    <col min="14" max="16384" width="9.109375" style="16"/>
  </cols>
  <sheetData>
    <row r="1" spans="1:13" ht="42" x14ac:dyDescent="0.25">
      <c r="A1" s="151" t="s">
        <v>583</v>
      </c>
      <c r="B1" s="89"/>
      <c r="I1" s="57" t="s">
        <v>21</v>
      </c>
      <c r="J1" s="57" t="s">
        <v>21</v>
      </c>
    </row>
    <row r="2" spans="1:13" ht="18" x14ac:dyDescent="0.3">
      <c r="A2" s="52" t="s">
        <v>61</v>
      </c>
    </row>
    <row r="3" spans="1:13" ht="18.75" x14ac:dyDescent="0.25">
      <c r="A3" s="60" t="s">
        <v>194</v>
      </c>
    </row>
    <row r="4" spans="1:13" ht="18.75" x14ac:dyDescent="0.25">
      <c r="A4" s="61" t="s">
        <v>112</v>
      </c>
    </row>
    <row r="6" spans="1:13" ht="15" x14ac:dyDescent="0.25">
      <c r="A6" s="62" t="s">
        <v>75</v>
      </c>
    </row>
    <row r="7" spans="1:13" ht="15" x14ac:dyDescent="0.25">
      <c r="A7" s="62" t="s">
        <v>64</v>
      </c>
    </row>
    <row r="8" spans="1:13" ht="15" x14ac:dyDescent="0.25">
      <c r="A8" s="62"/>
    </row>
    <row r="9" spans="1:13" ht="39" customHeight="1" x14ac:dyDescent="0.25">
      <c r="A9" s="20"/>
      <c r="B9" s="21"/>
      <c r="C9" s="22"/>
      <c r="D9" s="22"/>
      <c r="E9" s="23"/>
      <c r="F9" s="27"/>
      <c r="G9" s="24"/>
      <c r="H9" s="25" t="s">
        <v>6</v>
      </c>
      <c r="I9" s="26" t="s">
        <v>19</v>
      </c>
      <c r="J9" s="26" t="s">
        <v>20</v>
      </c>
      <c r="K9" s="25" t="s">
        <v>7</v>
      </c>
      <c r="L9" s="25"/>
      <c r="M9" s="5" t="s">
        <v>8</v>
      </c>
    </row>
    <row r="10" spans="1:13" ht="44.25" customHeight="1" x14ac:dyDescent="0.25">
      <c r="A10" s="30"/>
      <c r="B10" s="31" t="s">
        <v>62</v>
      </c>
      <c r="C10" s="32" t="s">
        <v>9</v>
      </c>
      <c r="D10" s="32"/>
      <c r="E10" s="31" t="s">
        <v>63</v>
      </c>
      <c r="F10" s="35" t="s">
        <v>9</v>
      </c>
      <c r="G10" s="33"/>
      <c r="H10" s="33" t="s">
        <v>10</v>
      </c>
      <c r="I10" s="34"/>
      <c r="J10" s="34"/>
      <c r="K10" s="33" t="s">
        <v>10</v>
      </c>
      <c r="L10" s="33"/>
      <c r="M10" s="33" t="s">
        <v>10</v>
      </c>
    </row>
    <row r="11" spans="1:13" ht="15" x14ac:dyDescent="0.25">
      <c r="A11" s="63" t="s">
        <v>11</v>
      </c>
      <c r="B11" s="64">
        <v>1160</v>
      </c>
      <c r="E11" s="65">
        <v>1139</v>
      </c>
    </row>
    <row r="12" spans="1:13" x14ac:dyDescent="0.3">
      <c r="A12" s="63" t="s">
        <v>12</v>
      </c>
      <c r="B12" s="64">
        <v>921.8</v>
      </c>
      <c r="E12" s="65">
        <v>908.7</v>
      </c>
    </row>
    <row r="14" spans="1:13" x14ac:dyDescent="0.3">
      <c r="A14" s="66" t="s">
        <v>82</v>
      </c>
      <c r="B14" s="67">
        <v>0.78799999999999992</v>
      </c>
      <c r="C14" s="94">
        <f>SQRT((B14*(1-B14))/$B$12)*TINV(0.05,$B$12)</f>
        <v>2.6419943476799296E-2</v>
      </c>
      <c r="E14" s="84">
        <v>0.77859999999999996</v>
      </c>
      <c r="F14" s="69">
        <f>SQRT((E14*(1-E14))/$E$12)*TINV(0.05,$E$12)</f>
        <v>2.7031062871356051E-2</v>
      </c>
      <c r="H14" s="45">
        <f>E14-B14</f>
        <v>-9.3999999999999639E-3</v>
      </c>
      <c r="I14" s="39">
        <f>(((H14)^2)^0.5)</f>
        <v>9.3999999999999639E-3</v>
      </c>
      <c r="J14" s="39">
        <f>(((((1-B14)*B14)/B$12)+(((1-E14)*E14)/E$12))^0.5)*(TINV(0.05,B$12+E$12-1))</f>
        <v>3.7772999567019586E-2</v>
      </c>
      <c r="K14" s="6" t="str">
        <f>IF(I14&gt;J14,"*"," ")</f>
        <v xml:space="preserve"> </v>
      </c>
      <c r="L14" s="41"/>
      <c r="M14" s="45">
        <f>(E14-B14)/B14</f>
        <v>-1.1928934010152239E-2</v>
      </c>
    </row>
    <row r="15" spans="1:13" x14ac:dyDescent="0.3">
      <c r="A15" s="66" t="s">
        <v>70</v>
      </c>
      <c r="B15" s="67">
        <v>4.5100000000000001E-2</v>
      </c>
      <c r="C15" s="94">
        <f>SQRT((B15*(1-B15))/$B$12)*TINV(0.05,$B$12)</f>
        <v>1.3414301475958226E-2</v>
      </c>
      <c r="E15" s="84">
        <v>5.3699999999999998E-2</v>
      </c>
      <c r="F15" s="69">
        <f>SQRT((E15*(1-E15))/$E$12)*TINV(0.05,$E$12)</f>
        <v>1.4676370863185365E-2</v>
      </c>
      <c r="H15" s="45">
        <f>E15-B15</f>
        <v>8.5999999999999965E-3</v>
      </c>
      <c r="I15" s="39">
        <f>(((H15)^2)^0.5)</f>
        <v>8.5999999999999965E-3</v>
      </c>
      <c r="J15" s="39">
        <f>(((((1-B15)*B15)/B$12)+(((1-E15)*E15)/E$12))^0.5)*(TINV(0.05,B$12+E$12-1))</f>
        <v>1.9869957948433777E-2</v>
      </c>
      <c r="K15" s="6" t="str">
        <f>IF(I15&gt;J15,"*"," ")</f>
        <v xml:space="preserve"> </v>
      </c>
      <c r="L15" s="41"/>
      <c r="M15" s="45">
        <f>(E15-B15)/B15</f>
        <v>0.19068736141906864</v>
      </c>
    </row>
    <row r="16" spans="1:13" x14ac:dyDescent="0.3">
      <c r="A16" s="66" t="s">
        <v>71</v>
      </c>
      <c r="B16" s="67">
        <v>0.74290000000000012</v>
      </c>
      <c r="C16" s="94">
        <f t="shared" ref="C16:C18" si="0">SQRT((B16*(1-B16))/$B$12)*TINV(0.05,$B$12)</f>
        <v>2.8249909601267068E-2</v>
      </c>
      <c r="E16" s="84">
        <v>0.72489999999999999</v>
      </c>
      <c r="F16" s="69">
        <f t="shared" ref="F16:F18" si="1">SQRT((E16*(1-E16))/$E$12)*TINV(0.05,$E$12)</f>
        <v>2.9073777317828304E-2</v>
      </c>
      <c r="H16" s="45">
        <f t="shared" ref="H16:H19" si="2">E16-B16</f>
        <v>-1.8000000000000127E-2</v>
      </c>
      <c r="I16" s="39">
        <f t="shared" ref="I16:I19" si="3">(((H16)^2)^0.5)</f>
        <v>1.8000000000000127E-2</v>
      </c>
      <c r="J16" s="39">
        <f t="shared" ref="J16:J18" si="4">(((((1-B16)*B16)/B$12)+(((1-E16)*E16)/E$12))^0.5)*(TINV(0.05,B$12+E$12-1))</f>
        <v>4.0511296709139132E-2</v>
      </c>
      <c r="K16" s="6" t="str">
        <f t="shared" ref="K16:K19" si="5">IF(I16&gt;J16,"*"," ")</f>
        <v xml:space="preserve"> </v>
      </c>
      <c r="L16" s="41"/>
      <c r="M16" s="45">
        <f t="shared" ref="M16:M19" si="6">(E16-B16)/B16</f>
        <v>-2.4229371382420411E-2</v>
      </c>
    </row>
    <row r="17" spans="1:13" x14ac:dyDescent="0.3">
      <c r="A17" s="66" t="s">
        <v>72</v>
      </c>
      <c r="B17" s="67">
        <v>0.1186</v>
      </c>
      <c r="C17" s="94">
        <f t="shared" si="0"/>
        <v>2.0899202428005137E-2</v>
      </c>
      <c r="E17" s="84">
        <v>0.15310000000000001</v>
      </c>
      <c r="F17" s="69">
        <f t="shared" si="1"/>
        <v>2.344340964967441E-2</v>
      </c>
      <c r="H17" s="45">
        <f t="shared" si="2"/>
        <v>3.4500000000000017E-2</v>
      </c>
      <c r="I17" s="39">
        <f t="shared" si="3"/>
        <v>3.4500000000000017E-2</v>
      </c>
      <c r="J17" s="39">
        <f t="shared" si="4"/>
        <v>3.1385697221215932E-2</v>
      </c>
      <c r="K17" s="36" t="str">
        <f t="shared" si="5"/>
        <v>*</v>
      </c>
      <c r="L17" s="41"/>
      <c r="M17" s="45">
        <f t="shared" si="6"/>
        <v>0.29089376053962918</v>
      </c>
    </row>
    <row r="18" spans="1:13" x14ac:dyDescent="0.3">
      <c r="A18" s="66" t="s">
        <v>73</v>
      </c>
      <c r="B18" s="67">
        <v>3.3000000000000002E-2</v>
      </c>
      <c r="C18" s="94">
        <f t="shared" si="0"/>
        <v>1.1547050147662356E-2</v>
      </c>
      <c r="E18" s="84">
        <v>3.6400000000000002E-2</v>
      </c>
      <c r="F18" s="69">
        <f t="shared" si="1"/>
        <v>1.2193158020086843E-2</v>
      </c>
      <c r="H18" s="45">
        <f t="shared" si="2"/>
        <v>3.4000000000000002E-3</v>
      </c>
      <c r="I18" s="39">
        <f t="shared" si="3"/>
        <v>3.4000000000000002E-3</v>
      </c>
      <c r="J18" s="39">
        <f t="shared" si="4"/>
        <v>1.6781948290622892E-2</v>
      </c>
      <c r="K18" s="6" t="str">
        <f t="shared" si="5"/>
        <v xml:space="preserve"> </v>
      </c>
      <c r="L18" s="41"/>
      <c r="M18" s="45">
        <f t="shared" si="6"/>
        <v>0.10303030303030303</v>
      </c>
    </row>
    <row r="19" spans="1:13" x14ac:dyDescent="0.3">
      <c r="A19" s="70" t="s">
        <v>74</v>
      </c>
      <c r="B19" s="71">
        <v>6.0299999999999999E-2</v>
      </c>
      <c r="C19" s="96">
        <f>SQRT((B19*(1-B19))/$B$12)*TINV(0.05,$B$12)</f>
        <v>1.5387005691701873E-2</v>
      </c>
      <c r="D19" s="73"/>
      <c r="E19" s="88">
        <v>3.2000000000000001E-2</v>
      </c>
      <c r="F19" s="74">
        <f>SQRT((E19*(1-E19))/$E$12)*TINV(0.05,$E$12)</f>
        <v>1.1458553122592563E-2</v>
      </c>
      <c r="G19" s="73"/>
      <c r="H19" s="49">
        <f t="shared" si="2"/>
        <v>-2.8299999999999999E-2</v>
      </c>
      <c r="I19" s="50">
        <f t="shared" si="3"/>
        <v>2.8299999999999999E-2</v>
      </c>
      <c r="J19" s="50">
        <f>(((((1-B19)*B19)/B$12)+(((1-E19)*E19)/E$12))^0.5)*(TINV(0.05,B$12+E$12-1))</f>
        <v>1.9172194437208724E-2</v>
      </c>
      <c r="K19" s="37" t="str">
        <f t="shared" si="5"/>
        <v>*</v>
      </c>
      <c r="L19" s="51"/>
      <c r="M19" s="49">
        <f t="shared" si="6"/>
        <v>-0.46932006633499168</v>
      </c>
    </row>
    <row r="21" spans="1:13" ht="15" customHeight="1" x14ac:dyDescent="0.3">
      <c r="B21" s="76"/>
    </row>
    <row r="22" spans="1:13" x14ac:dyDescent="0.3">
      <c r="A22" s="77" t="s">
        <v>48</v>
      </c>
      <c r="B22" s="78"/>
      <c r="C22" s="98"/>
      <c r="D22" s="80"/>
      <c r="E22" s="81"/>
      <c r="F22" s="105"/>
      <c r="G22" s="83"/>
      <c r="H22" s="83"/>
      <c r="I22" s="83"/>
      <c r="J22" s="83"/>
      <c r="K22" s="83"/>
      <c r="L22" s="83"/>
      <c r="M22" s="83"/>
    </row>
    <row r="23" spans="1:13" s="55" customFormat="1" x14ac:dyDescent="0.3">
      <c r="A23" s="106"/>
      <c r="B23" s="107"/>
      <c r="C23" s="108"/>
      <c r="D23" s="109"/>
      <c r="E23" s="110"/>
      <c r="F23" s="111"/>
      <c r="G23" s="112"/>
      <c r="H23" s="112"/>
      <c r="I23" s="112"/>
      <c r="J23" s="112"/>
      <c r="K23" s="112"/>
      <c r="L23" s="112"/>
      <c r="M23" s="112"/>
    </row>
    <row r="24" spans="1:13" x14ac:dyDescent="0.3">
      <c r="A24" s="62" t="s">
        <v>75</v>
      </c>
      <c r="B24" s="113"/>
    </row>
    <row r="25" spans="1:13" x14ac:dyDescent="0.3">
      <c r="A25" s="62" t="s">
        <v>50</v>
      </c>
    </row>
    <row r="26" spans="1:13" x14ac:dyDescent="0.3">
      <c r="A26" s="62"/>
    </row>
    <row r="27" spans="1:13" ht="48" x14ac:dyDescent="0.3">
      <c r="A27" s="20"/>
      <c r="B27" s="21"/>
      <c r="C27" s="22"/>
      <c r="D27" s="22"/>
      <c r="E27" s="23"/>
      <c r="F27" s="27"/>
      <c r="G27" s="24"/>
      <c r="H27" s="25" t="s">
        <v>6</v>
      </c>
      <c r="I27" s="26" t="s">
        <v>19</v>
      </c>
      <c r="J27" s="26" t="s">
        <v>20</v>
      </c>
      <c r="K27" s="25" t="s">
        <v>7</v>
      </c>
      <c r="L27" s="25"/>
      <c r="M27" s="5" t="s">
        <v>8</v>
      </c>
    </row>
    <row r="28" spans="1:13" ht="42.75" customHeight="1" x14ac:dyDescent="0.3">
      <c r="A28" s="30"/>
      <c r="B28" s="31" t="s">
        <v>62</v>
      </c>
      <c r="C28" s="32" t="s">
        <v>9</v>
      </c>
      <c r="D28" s="32"/>
      <c r="E28" s="31" t="s">
        <v>63</v>
      </c>
      <c r="F28" s="35" t="s">
        <v>9</v>
      </c>
      <c r="G28" s="33"/>
      <c r="H28" s="33" t="s">
        <v>10</v>
      </c>
      <c r="I28" s="34"/>
      <c r="J28" s="34"/>
      <c r="K28" s="33" t="s">
        <v>10</v>
      </c>
      <c r="L28" s="33"/>
      <c r="M28" s="33" t="s">
        <v>10</v>
      </c>
    </row>
    <row r="29" spans="1:13" x14ac:dyDescent="0.3">
      <c r="A29" s="63" t="s">
        <v>11</v>
      </c>
      <c r="B29" s="64">
        <v>510</v>
      </c>
      <c r="C29" s="59"/>
      <c r="E29" s="65">
        <v>526</v>
      </c>
    </row>
    <row r="30" spans="1:13" x14ac:dyDescent="0.3">
      <c r="A30" s="63" t="s">
        <v>12</v>
      </c>
      <c r="B30" s="64">
        <v>389.8</v>
      </c>
      <c r="C30" s="59"/>
      <c r="E30" s="65">
        <v>404.3</v>
      </c>
    </row>
    <row r="32" spans="1:13" x14ac:dyDescent="0.3">
      <c r="A32" s="66" t="s">
        <v>82</v>
      </c>
      <c r="B32" s="67">
        <v>0.84239999999999993</v>
      </c>
      <c r="C32" s="94">
        <f>SQRT((B32*(1-B32))/$B$30)*TINV(0.05,$B$30)</f>
        <v>3.6284219761654475E-2</v>
      </c>
      <c r="E32" s="84">
        <v>0.83889999999999998</v>
      </c>
      <c r="F32" s="69">
        <f>SQRT((E32*(1-E32))/$E$30)*TINV(0.05,$E$30)</f>
        <v>3.5941988183395092E-2</v>
      </c>
      <c r="H32" s="45">
        <f>E32-B32</f>
        <v>-3.4999999999999476E-3</v>
      </c>
      <c r="I32" s="39">
        <f>(((H32)^2)^0.5)</f>
        <v>3.4999999999999476E-3</v>
      </c>
      <c r="J32" s="39">
        <f>(((((1-B32)*B32)/B$30)+(((1-E32)*E32)/E$30))^0.5)*(TINV(0.05,B$30+E$30-1))</f>
        <v>5.0994066075642518E-2</v>
      </c>
      <c r="K32" s="6" t="str">
        <f>IF(I32&gt;J32,"*"," ")</f>
        <v xml:space="preserve"> </v>
      </c>
      <c r="L32" s="41"/>
      <c r="M32" s="45">
        <f>(E32-B32)/B32</f>
        <v>-4.154795821462426E-3</v>
      </c>
    </row>
    <row r="33" spans="1:13" x14ac:dyDescent="0.3">
      <c r="A33" s="66" t="s">
        <v>70</v>
      </c>
      <c r="B33" s="67">
        <v>5.3499999999999999E-2</v>
      </c>
      <c r="C33" s="94">
        <f>SQRT((B33*(1-B33))/$B$30)*TINV(0.05,$B$30)</f>
        <v>2.2408753697691308E-2</v>
      </c>
      <c r="E33" s="84">
        <v>7.3499999999999996E-2</v>
      </c>
      <c r="F33" s="69">
        <f>SQRT((E33*(1-E33))/$E$30)*TINV(0.05,$E$30)</f>
        <v>2.5513239800760788E-2</v>
      </c>
      <c r="H33" s="45">
        <f>E33-B33</f>
        <v>1.9999999999999997E-2</v>
      </c>
      <c r="I33" s="39">
        <f>(((H33)^2)^0.5)</f>
        <v>1.9999999999999997E-2</v>
      </c>
      <c r="J33" s="39">
        <f>(((((1-B33)*B33)/B$30)+(((1-E33)*E33)/E$30))^0.5)*(TINV(0.05,B$30+E$30-1))</f>
        <v>3.3905309433926008E-2</v>
      </c>
      <c r="K33" s="6" t="str">
        <f>IF(I33&gt;J33,"*"," ")</f>
        <v xml:space="preserve"> </v>
      </c>
      <c r="L33" s="41"/>
      <c r="M33" s="45">
        <f>(E33-B33)/B33</f>
        <v>0.37383177570093451</v>
      </c>
    </row>
    <row r="34" spans="1:13" x14ac:dyDescent="0.3">
      <c r="A34" s="66" t="s">
        <v>71</v>
      </c>
      <c r="B34" s="67">
        <v>0.78890000000000005</v>
      </c>
      <c r="C34" s="94">
        <f t="shared" ref="C34:C36" si="7">SQRT((B34*(1-B34))/$B$30)*TINV(0.05,$B$30)</f>
        <v>4.0638306140988019E-2</v>
      </c>
      <c r="E34" s="84">
        <v>0.76540000000000008</v>
      </c>
      <c r="F34" s="69">
        <f t="shared" ref="F34:F36" si="8">SQRT((E34*(1-E34))/$E$30)*TINV(0.05,$E$30)</f>
        <v>4.1429287320626833E-2</v>
      </c>
      <c r="H34" s="45">
        <f t="shared" ref="H34:H37" si="9">E34-B34</f>
        <v>-2.3499999999999965E-2</v>
      </c>
      <c r="I34" s="39">
        <f t="shared" ref="I34:I37" si="10">(((H34)^2)^0.5)</f>
        <v>2.3499999999999965E-2</v>
      </c>
      <c r="J34" s="39">
        <f t="shared" ref="J34:J36" si="11">(((((1-B34)*B34)/B$30)+(((1-E34)*E34)/E$30))^0.5)*(TINV(0.05,B$30+E$30-1))</f>
        <v>5.7944543500300108E-2</v>
      </c>
      <c r="K34" s="6" t="str">
        <f t="shared" ref="K34:K37" si="12">IF(I34&gt;J34,"*"," ")</f>
        <v xml:space="preserve"> </v>
      </c>
      <c r="L34" s="41"/>
      <c r="M34" s="45">
        <f t="shared" ref="M34:M37" si="13">(E34-B34)/B34</f>
        <v>-2.9788312840664171E-2</v>
      </c>
    </row>
    <row r="35" spans="1:13" x14ac:dyDescent="0.3">
      <c r="A35" s="66" t="s">
        <v>72</v>
      </c>
      <c r="B35" s="67">
        <v>8.3800000000000013E-2</v>
      </c>
      <c r="C35" s="94">
        <f t="shared" si="7"/>
        <v>2.7592919633454838E-2</v>
      </c>
      <c r="E35" s="84">
        <v>0.1104</v>
      </c>
      <c r="F35" s="69">
        <f t="shared" si="8"/>
        <v>3.0639463287520412E-2</v>
      </c>
      <c r="H35" s="45">
        <f t="shared" si="9"/>
        <v>2.6599999999999985E-2</v>
      </c>
      <c r="I35" s="39">
        <f t="shared" si="10"/>
        <v>2.6599999999999985E-2</v>
      </c>
      <c r="J35" s="39">
        <f t="shared" si="11"/>
        <v>4.1170004471079609E-2</v>
      </c>
      <c r="K35" s="6" t="str">
        <f t="shared" si="12"/>
        <v xml:space="preserve"> </v>
      </c>
      <c r="L35" s="41"/>
      <c r="M35" s="45">
        <f t="shared" si="13"/>
        <v>0.31742243436754153</v>
      </c>
    </row>
    <row r="36" spans="1:13" x14ac:dyDescent="0.3">
      <c r="A36" s="66" t="s">
        <v>73</v>
      </c>
      <c r="B36" s="67">
        <v>1.8100000000000002E-2</v>
      </c>
      <c r="C36" s="94">
        <f t="shared" si="7"/>
        <v>1.3275577440779602E-2</v>
      </c>
      <c r="E36" s="84">
        <v>2.53E-2</v>
      </c>
      <c r="F36" s="69">
        <f t="shared" si="8"/>
        <v>1.5353060923665748E-2</v>
      </c>
      <c r="H36" s="45">
        <f t="shared" si="9"/>
        <v>7.1999999999999981E-3</v>
      </c>
      <c r="I36" s="39">
        <f t="shared" si="10"/>
        <v>7.1999999999999981E-3</v>
      </c>
      <c r="J36" s="39">
        <f t="shared" si="11"/>
        <v>2.0265857991344241E-2</v>
      </c>
      <c r="K36" s="6" t="str">
        <f t="shared" si="12"/>
        <v xml:space="preserve"> </v>
      </c>
      <c r="L36" s="41"/>
      <c r="M36" s="45">
        <f t="shared" si="13"/>
        <v>0.39779005524861866</v>
      </c>
    </row>
    <row r="37" spans="1:13" x14ac:dyDescent="0.3">
      <c r="A37" s="70" t="s">
        <v>74</v>
      </c>
      <c r="B37" s="71">
        <v>5.57E-2</v>
      </c>
      <c r="C37" s="96">
        <f>SQRT((B37*(1-B37))/$B$30)*TINV(0.05,$B$30)</f>
        <v>2.2838264343248375E-2</v>
      </c>
      <c r="D37" s="73"/>
      <c r="E37" s="88">
        <v>2.5399999999999999E-2</v>
      </c>
      <c r="F37" s="74">
        <f>SQRT((E37*(1-E37))/$E$30)*TINV(0.05,$E$30)</f>
        <v>1.5382583864202179E-2</v>
      </c>
      <c r="G37" s="73"/>
      <c r="H37" s="49">
        <f t="shared" si="9"/>
        <v>-3.0300000000000001E-2</v>
      </c>
      <c r="I37" s="50">
        <f t="shared" si="10"/>
        <v>3.0300000000000001E-2</v>
      </c>
      <c r="J37" s="50">
        <f>(((((1-B37)*B37)/B$30)+(((1-E37)*E37)/E$30))^0.5)*(TINV(0.05,B$30+E$30-1))</f>
        <v>2.7492899579118386E-2</v>
      </c>
      <c r="K37" s="37" t="str">
        <f t="shared" si="12"/>
        <v>*</v>
      </c>
      <c r="L37" s="51"/>
      <c r="M37" s="49">
        <f t="shared" si="13"/>
        <v>-0.5439856373429085</v>
      </c>
    </row>
    <row r="38" spans="1:13" x14ac:dyDescent="0.3">
      <c r="A38" s="115"/>
      <c r="B38" s="116"/>
      <c r="C38" s="117"/>
      <c r="D38" s="118"/>
      <c r="E38" s="114"/>
      <c r="F38" s="69"/>
      <c r="G38" s="118"/>
      <c r="H38" s="46"/>
      <c r="I38" s="43"/>
      <c r="J38" s="43"/>
      <c r="K38" s="6"/>
      <c r="L38" s="44"/>
      <c r="M38" s="46"/>
    </row>
    <row r="39" spans="1:13" x14ac:dyDescent="0.3">
      <c r="A39" s="62" t="s">
        <v>75</v>
      </c>
      <c r="B39" s="116"/>
      <c r="C39" s="117"/>
      <c r="D39" s="118"/>
      <c r="E39" s="114"/>
      <c r="F39" s="69"/>
      <c r="G39" s="118"/>
      <c r="H39" s="46"/>
      <c r="I39" s="43"/>
      <c r="J39" s="43"/>
      <c r="K39" s="6"/>
      <c r="L39" s="44"/>
      <c r="M39" s="46"/>
    </row>
    <row r="40" spans="1:13" x14ac:dyDescent="0.3">
      <c r="A40" s="62" t="s">
        <v>58</v>
      </c>
    </row>
    <row r="41" spans="1:13" x14ac:dyDescent="0.3">
      <c r="A41" s="62"/>
    </row>
    <row r="42" spans="1:13" ht="48" x14ac:dyDescent="0.3">
      <c r="A42" s="20"/>
      <c r="B42" s="21"/>
      <c r="C42" s="22"/>
      <c r="D42" s="22"/>
      <c r="E42" s="23"/>
      <c r="F42" s="27"/>
      <c r="G42" s="24"/>
      <c r="H42" s="25" t="s">
        <v>6</v>
      </c>
      <c r="I42" s="26" t="s">
        <v>19</v>
      </c>
      <c r="J42" s="26" t="s">
        <v>20</v>
      </c>
      <c r="K42" s="25" t="s">
        <v>7</v>
      </c>
      <c r="L42" s="25"/>
      <c r="M42" s="5" t="s">
        <v>8</v>
      </c>
    </row>
    <row r="43" spans="1:13" ht="46.5" customHeight="1" x14ac:dyDescent="0.3">
      <c r="A43" s="30"/>
      <c r="B43" s="31" t="s">
        <v>62</v>
      </c>
      <c r="C43" s="32" t="s">
        <v>9</v>
      </c>
      <c r="D43" s="32"/>
      <c r="E43" s="31" t="s">
        <v>63</v>
      </c>
      <c r="F43" s="35" t="s">
        <v>9</v>
      </c>
      <c r="G43" s="33"/>
      <c r="H43" s="33" t="s">
        <v>10</v>
      </c>
      <c r="I43" s="34"/>
      <c r="J43" s="34"/>
      <c r="K43" s="33" t="s">
        <v>10</v>
      </c>
      <c r="L43" s="33"/>
      <c r="M43" s="33" t="s">
        <v>10</v>
      </c>
    </row>
    <row r="44" spans="1:13" x14ac:dyDescent="0.3">
      <c r="A44" s="63" t="s">
        <v>11</v>
      </c>
      <c r="B44" s="64">
        <v>127</v>
      </c>
      <c r="C44" s="59"/>
      <c r="E44" s="65">
        <v>130</v>
      </c>
    </row>
    <row r="45" spans="1:13" x14ac:dyDescent="0.3">
      <c r="A45" s="63" t="s">
        <v>12</v>
      </c>
      <c r="B45" s="64">
        <v>100</v>
      </c>
      <c r="C45" s="59"/>
      <c r="E45" s="65">
        <v>108.4</v>
      </c>
    </row>
    <row r="47" spans="1:13" x14ac:dyDescent="0.3">
      <c r="A47" s="66" t="s">
        <v>82</v>
      </c>
      <c r="B47" s="67">
        <v>0.79790000000000005</v>
      </c>
      <c r="C47" s="94">
        <f>SQRT((B47*(1-B47))/$B$45)*TINV(0.05,$B$45)</f>
        <v>7.9669634088667077E-2</v>
      </c>
      <c r="E47" s="84">
        <v>0.81290000000000007</v>
      </c>
      <c r="F47" s="69">
        <f>SQRT((E47*(1-E47))/$E$45)*TINV(0.05,$E$45)</f>
        <v>7.4247609658231295E-2</v>
      </c>
      <c r="H47" s="45">
        <f>E47-B47</f>
        <v>1.5000000000000013E-2</v>
      </c>
      <c r="I47" s="39">
        <f>(((H47)^2)^0.5)</f>
        <v>1.5000000000000013E-2</v>
      </c>
      <c r="J47" s="39">
        <f>(((((1-B47)*B47)/B$45)+(((1-E47)*E47)/E$45))^0.5)*(TINV(0.05,B$45+E$45-1))</f>
        <v>0.10826396537917249</v>
      </c>
      <c r="K47" s="6" t="str">
        <f>IF(I47&gt;J47,"*"," ")</f>
        <v xml:space="preserve"> </v>
      </c>
      <c r="L47" s="41"/>
      <c r="M47" s="45">
        <f>(E47-B47)/B47</f>
        <v>1.8799348289259322E-2</v>
      </c>
    </row>
    <row r="48" spans="1:13" x14ac:dyDescent="0.3">
      <c r="A48" s="66" t="s">
        <v>70</v>
      </c>
      <c r="B48" s="67">
        <v>4.8600000000000004E-2</v>
      </c>
      <c r="C48" s="94">
        <f>SQRT((B48*(1-B48))/$B$45)*TINV(0.05,$B$45)</f>
        <v>4.2661403732981454E-2</v>
      </c>
      <c r="E48" s="84">
        <v>4.8499999999999995E-2</v>
      </c>
      <c r="F48" s="69">
        <f>SQRT((E48*(1-E48))/$E$45)*TINV(0.05,$E$45)</f>
        <v>4.08980203359375E-2</v>
      </c>
      <c r="H48" s="45">
        <f>E48-B48</f>
        <v>-1.000000000000098E-4</v>
      </c>
      <c r="I48" s="39">
        <f>(((H48)^2)^0.5)</f>
        <v>1.000000000000098E-4</v>
      </c>
      <c r="J48" s="39">
        <f>(((((1-B48)*B48)/B$45)+(((1-E48)*E48)/E$45))^0.5)*(TINV(0.05,B$45+E$45-1))</f>
        <v>5.8752320664143674E-2</v>
      </c>
      <c r="K48" s="6" t="str">
        <f>IF(I48&gt;J48,"*"," ")</f>
        <v xml:space="preserve"> </v>
      </c>
      <c r="L48" s="41"/>
      <c r="M48" s="45">
        <f>(E48-B48)/B48</f>
        <v>-2.0576131687244812E-3</v>
      </c>
    </row>
    <row r="49" spans="1:13" x14ac:dyDescent="0.3">
      <c r="A49" s="66" t="s">
        <v>71</v>
      </c>
      <c r="B49" s="67">
        <v>0.74930000000000008</v>
      </c>
      <c r="C49" s="94">
        <f t="shared" ref="C49:C51" si="14">SQRT((B49*(1-B49))/$B$45)*TINV(0.05,$B$45)</f>
        <v>8.5988518493387844E-2</v>
      </c>
      <c r="E49" s="84">
        <v>0.76439999999999997</v>
      </c>
      <c r="F49" s="69">
        <f t="shared" ref="F49:F51" si="15">SQRT((E49*(1-E49))/$E$45)*TINV(0.05,$E$45)</f>
        <v>8.0793235992995982E-2</v>
      </c>
      <c r="H49" s="45">
        <f t="shared" ref="H49:H52" si="16">E49-B49</f>
        <v>1.5099999999999891E-2</v>
      </c>
      <c r="I49" s="39">
        <f t="shared" ref="I49:I52" si="17">(((H49)^2)^0.5)</f>
        <v>1.5099999999999891E-2</v>
      </c>
      <c r="J49" s="39">
        <f t="shared" ref="J49:J51" si="18">(((((1-B49)*B49)/B$45)+(((1-E49)*E49)/E$45))^0.5)*(TINV(0.05,B$45+E$45-1))</f>
        <v>0.11729732162333442</v>
      </c>
      <c r="K49" s="6" t="str">
        <f t="shared" ref="K49:K52" si="19">IF(I49&gt;J49,"*"," ")</f>
        <v xml:space="preserve"> </v>
      </c>
      <c r="L49" s="41"/>
      <c r="M49" s="45">
        <f t="shared" ref="M49:M52" si="20">(E49-B49)/B49</f>
        <v>2.0152141999199104E-2</v>
      </c>
    </row>
    <row r="50" spans="1:13" x14ac:dyDescent="0.3">
      <c r="A50" s="66" t="s">
        <v>72</v>
      </c>
      <c r="B50" s="67">
        <v>0.1303</v>
      </c>
      <c r="C50" s="94">
        <f t="shared" si="14"/>
        <v>6.6787067703415068E-2</v>
      </c>
      <c r="E50" s="84">
        <v>0.1293</v>
      </c>
      <c r="F50" s="69">
        <f t="shared" si="15"/>
        <v>6.3879359890636533E-2</v>
      </c>
      <c r="H50" s="45">
        <f t="shared" si="16"/>
        <v>-1.0000000000000009E-3</v>
      </c>
      <c r="I50" s="39">
        <f t="shared" si="17"/>
        <v>1.0000000000000009E-3</v>
      </c>
      <c r="J50" s="39">
        <f t="shared" si="18"/>
        <v>9.1876400219590565E-2</v>
      </c>
      <c r="K50" s="6" t="str">
        <f t="shared" si="19"/>
        <v xml:space="preserve"> </v>
      </c>
      <c r="L50" s="41"/>
      <c r="M50" s="45">
        <f t="shared" si="20"/>
        <v>-7.6745970836531148E-3</v>
      </c>
    </row>
    <row r="51" spans="1:13" x14ac:dyDescent="0.3">
      <c r="A51" s="66" t="s">
        <v>73</v>
      </c>
      <c r="B51" s="67">
        <v>3.3500000000000002E-2</v>
      </c>
      <c r="C51" s="94">
        <f t="shared" si="14"/>
        <v>3.569922318133615E-2</v>
      </c>
      <c r="E51" s="84">
        <v>6.6E-3</v>
      </c>
      <c r="F51" s="69">
        <f t="shared" si="15"/>
        <v>1.5415622493512502E-2</v>
      </c>
      <c r="H51" s="45">
        <f t="shared" si="16"/>
        <v>-2.69E-2</v>
      </c>
      <c r="I51" s="39">
        <f t="shared" si="17"/>
        <v>2.69E-2</v>
      </c>
      <c r="J51" s="39">
        <f t="shared" si="18"/>
        <v>3.8646304219591116E-2</v>
      </c>
      <c r="K51" s="6" t="str">
        <f t="shared" si="19"/>
        <v xml:space="preserve"> </v>
      </c>
      <c r="L51" s="41"/>
      <c r="M51" s="45">
        <f t="shared" si="20"/>
        <v>-0.80298507462686564</v>
      </c>
    </row>
    <row r="52" spans="1:13" x14ac:dyDescent="0.3">
      <c r="A52" s="70" t="s">
        <v>74</v>
      </c>
      <c r="B52" s="71">
        <v>3.8300000000000001E-2</v>
      </c>
      <c r="C52" s="96">
        <f>SQRT((B52*(1-B52))/$B$45)*TINV(0.05,$B$45)</f>
        <v>3.8076290206713E-2</v>
      </c>
      <c r="D52" s="73"/>
      <c r="E52" s="88">
        <v>5.1200000000000002E-2</v>
      </c>
      <c r="F52" s="74">
        <f>SQRT((E52*(1-E52))/$E$45)*TINV(0.05,$E$45)</f>
        <v>4.1961339116424377E-2</v>
      </c>
      <c r="G52" s="73"/>
      <c r="H52" s="49">
        <f t="shared" si="16"/>
        <v>1.2900000000000002E-2</v>
      </c>
      <c r="I52" s="50">
        <f t="shared" si="17"/>
        <v>1.2900000000000002E-2</v>
      </c>
      <c r="J52" s="50">
        <f>(((((1-B52)*B52)/B$45)+(((1-E52)*E52)/E$45))^0.5)*(TINV(0.05,B$45+E$45-1))</f>
        <v>5.6333343047470882E-2</v>
      </c>
      <c r="K52" s="7" t="str">
        <f t="shared" si="19"/>
        <v xml:space="preserve"> </v>
      </c>
      <c r="L52" s="51"/>
      <c r="M52" s="49">
        <f t="shared" si="20"/>
        <v>0.33681462140992169</v>
      </c>
    </row>
    <row r="53" spans="1:13" x14ac:dyDescent="0.3">
      <c r="A53" s="115"/>
      <c r="B53" s="116"/>
      <c r="C53" s="117"/>
      <c r="D53" s="118"/>
      <c r="E53" s="114"/>
      <c r="F53" s="69"/>
      <c r="G53" s="118"/>
      <c r="H53" s="46"/>
      <c r="I53" s="43"/>
      <c r="J53" s="43"/>
      <c r="K53" s="6"/>
      <c r="L53" s="44"/>
      <c r="M53" s="46"/>
    </row>
    <row r="54" spans="1:13" x14ac:dyDescent="0.3">
      <c r="A54" s="62" t="s">
        <v>75</v>
      </c>
    </row>
    <row r="55" spans="1:13" x14ac:dyDescent="0.3">
      <c r="A55" s="62" t="s">
        <v>81</v>
      </c>
    </row>
    <row r="56" spans="1:13" x14ac:dyDescent="0.3">
      <c r="A56" s="62"/>
    </row>
    <row r="57" spans="1:13" ht="48" x14ac:dyDescent="0.3">
      <c r="A57" s="20"/>
      <c r="B57" s="21"/>
      <c r="C57" s="22"/>
      <c r="D57" s="22"/>
      <c r="E57" s="23"/>
      <c r="F57" s="27"/>
      <c r="G57" s="24"/>
      <c r="H57" s="25" t="s">
        <v>6</v>
      </c>
      <c r="I57" s="26" t="s">
        <v>19</v>
      </c>
      <c r="J57" s="26" t="s">
        <v>20</v>
      </c>
      <c r="K57" s="25" t="s">
        <v>7</v>
      </c>
      <c r="L57" s="25"/>
      <c r="M57" s="5" t="s">
        <v>8</v>
      </c>
    </row>
    <row r="58" spans="1:13" ht="44.25" customHeight="1" x14ac:dyDescent="0.3">
      <c r="A58" s="30"/>
      <c r="B58" s="31" t="s">
        <v>62</v>
      </c>
      <c r="C58" s="32" t="s">
        <v>9</v>
      </c>
      <c r="D58" s="32"/>
      <c r="E58" s="31" t="s">
        <v>63</v>
      </c>
      <c r="F58" s="35" t="s">
        <v>9</v>
      </c>
      <c r="G58" s="33"/>
      <c r="H58" s="33" t="s">
        <v>10</v>
      </c>
      <c r="I58" s="34"/>
      <c r="J58" s="34"/>
      <c r="K58" s="33" t="s">
        <v>10</v>
      </c>
      <c r="L58" s="33"/>
      <c r="M58" s="33" t="s">
        <v>10</v>
      </c>
    </row>
    <row r="59" spans="1:13" x14ac:dyDescent="0.3">
      <c r="A59" s="63" t="s">
        <v>11</v>
      </c>
      <c r="B59" s="64">
        <v>466</v>
      </c>
      <c r="C59" s="59"/>
      <c r="E59" s="65">
        <v>426</v>
      </c>
    </row>
    <row r="60" spans="1:13" x14ac:dyDescent="0.3">
      <c r="A60" s="63" t="s">
        <v>12</v>
      </c>
      <c r="B60" s="64">
        <v>388.3</v>
      </c>
      <c r="C60" s="59"/>
      <c r="E60" s="65">
        <v>352.1</v>
      </c>
    </row>
    <row r="62" spans="1:13" x14ac:dyDescent="0.3">
      <c r="A62" s="66" t="s">
        <v>82</v>
      </c>
      <c r="B62" s="67">
        <v>0.71950000000000003</v>
      </c>
      <c r="C62" s="94">
        <f>SQRT((B62*(1-B62))/$B$60)*TINV(0.05,$B$60)</f>
        <v>4.4823219813616033E-2</v>
      </c>
      <c r="E62" s="84">
        <v>0.70230000000000004</v>
      </c>
      <c r="F62" s="69">
        <f>SQRT((E62*(1-E62))/$E$60)*TINV(0.05,$E$60)</f>
        <v>4.7924947845219536E-2</v>
      </c>
      <c r="H62" s="45">
        <f>E62-B62</f>
        <v>-1.7199999999999993E-2</v>
      </c>
      <c r="I62" s="39">
        <f>(((H62)^2)^0.5)</f>
        <v>1.7199999999999993E-2</v>
      </c>
      <c r="J62" s="39">
        <f>(((((1-B62)*B62)/B$60)+(((1-E62)*E62)/E$60))^0.5)*(TINV(0.05,B$60+E$60-1))</f>
        <v>6.5510962097600073E-2</v>
      </c>
      <c r="K62" s="6" t="str">
        <f>IF(I62&gt;J62,"*"," ")</f>
        <v xml:space="preserve"> </v>
      </c>
      <c r="L62" s="41"/>
      <c r="M62" s="45">
        <f>(E62-B62)/B62</f>
        <v>-2.3905489923558017E-2</v>
      </c>
    </row>
    <row r="63" spans="1:13" x14ac:dyDescent="0.3">
      <c r="A63" s="66" t="s">
        <v>70</v>
      </c>
      <c r="B63" s="67">
        <v>3.8199999999999998E-2</v>
      </c>
      <c r="C63" s="94">
        <f>SQRT((B63*(1-B63))/$B$60)*TINV(0.05,$B$60)</f>
        <v>1.9124728836802177E-2</v>
      </c>
      <c r="E63" s="84">
        <v>3.2000000000000001E-2</v>
      </c>
      <c r="F63" s="69">
        <f>SQRT((E63*(1-E63))/$E$60)*TINV(0.05,$E$60)</f>
        <v>1.8446907294431245E-2</v>
      </c>
      <c r="H63" s="45">
        <f>E63-B63</f>
        <v>-6.1999999999999972E-3</v>
      </c>
      <c r="I63" s="39">
        <f>(((H63)^2)^0.5)</f>
        <v>6.1999999999999972E-3</v>
      </c>
      <c r="J63" s="39">
        <f>(((((1-B63)*B63)/B$60)+(((1-E63)*E63)/E$60))^0.5)*(TINV(0.05,B$60+E$60-1))</f>
        <v>2.6527959060095595E-2</v>
      </c>
      <c r="K63" s="6" t="str">
        <f>IF(I63&gt;J63,"*"," ")</f>
        <v xml:space="preserve"> </v>
      </c>
      <c r="L63" s="41"/>
      <c r="M63" s="45">
        <f>(E63-B63)/B63</f>
        <v>-0.16230366492146592</v>
      </c>
    </row>
    <row r="64" spans="1:13" x14ac:dyDescent="0.3">
      <c r="A64" s="66" t="s">
        <v>71</v>
      </c>
      <c r="B64" s="67">
        <v>0.68129999999999991</v>
      </c>
      <c r="C64" s="94">
        <f t="shared" ref="C64:C66" si="21">SQRT((B64*(1-B64))/$B$60)*TINV(0.05,$B$60)</f>
        <v>4.6492344215776409E-2</v>
      </c>
      <c r="E64" s="84">
        <v>0.67040000000000011</v>
      </c>
      <c r="F64" s="69">
        <f t="shared" ref="F64:F66" si="22">SQRT((E64*(1-E64))/$E$60)*TINV(0.05,$E$60)</f>
        <v>4.9268745213784895E-2</v>
      </c>
      <c r="H64" s="45">
        <f t="shared" ref="H64:H67" si="23">E64-B64</f>
        <v>-1.0899999999999799E-2</v>
      </c>
      <c r="I64" s="39">
        <f t="shared" ref="I64:I67" si="24">(((H64)^2)^0.5)</f>
        <v>1.0899999999999799E-2</v>
      </c>
      <c r="J64" s="39">
        <f t="shared" ref="J64:J66" si="25">(((((1-B64)*B64)/B$60)+(((1-E64)*E64)/E$60))^0.5)*(TINV(0.05,B$60+E$60-1))</f>
        <v>6.7629794600392201E-2</v>
      </c>
      <c r="K64" s="6" t="str">
        <f t="shared" ref="K64:K67" si="26">IF(I64&gt;J64,"*"," ")</f>
        <v xml:space="preserve"> </v>
      </c>
      <c r="L64" s="41"/>
      <c r="M64" s="45">
        <f t="shared" ref="M64:M67" si="27">(E64-B64)/B64</f>
        <v>-1.5998825774254807E-2</v>
      </c>
    </row>
    <row r="65" spans="1:13" x14ac:dyDescent="0.3">
      <c r="A65" s="66" t="s">
        <v>72</v>
      </c>
      <c r="B65" s="67">
        <v>0.15140000000000001</v>
      </c>
      <c r="C65" s="94">
        <f t="shared" si="21"/>
        <v>3.576314220820407E-2</v>
      </c>
      <c r="E65" s="84">
        <v>0.20829999999999999</v>
      </c>
      <c r="F65" s="69">
        <f t="shared" si="22"/>
        <v>4.2563355148456543E-2</v>
      </c>
      <c r="H65" s="45">
        <f t="shared" si="23"/>
        <v>5.6899999999999978E-2</v>
      </c>
      <c r="I65" s="39">
        <f t="shared" si="24"/>
        <v>5.6899999999999978E-2</v>
      </c>
      <c r="J65" s="39">
        <f t="shared" si="25"/>
        <v>5.5500628348762265E-2</v>
      </c>
      <c r="K65" s="36" t="str">
        <f t="shared" si="26"/>
        <v>*</v>
      </c>
      <c r="L65" s="41"/>
      <c r="M65" s="45">
        <f t="shared" si="27"/>
        <v>0.37582562747688225</v>
      </c>
    </row>
    <row r="66" spans="1:13" x14ac:dyDescent="0.3">
      <c r="A66" s="66" t="s">
        <v>73</v>
      </c>
      <c r="B66" s="67">
        <v>5.1399999999999994E-2</v>
      </c>
      <c r="C66" s="94">
        <f t="shared" si="21"/>
        <v>2.2031513756529921E-2</v>
      </c>
      <c r="E66" s="84">
        <v>5.7800000000000004E-2</v>
      </c>
      <c r="F66" s="69">
        <f t="shared" si="22"/>
        <v>2.4459431942481978E-2</v>
      </c>
      <c r="H66" s="45">
        <f t="shared" si="23"/>
        <v>6.4000000000000098E-3</v>
      </c>
      <c r="I66" s="39">
        <f t="shared" si="24"/>
        <v>6.4000000000000098E-3</v>
      </c>
      <c r="J66" s="39">
        <f t="shared" si="25"/>
        <v>3.2864204132271736E-2</v>
      </c>
      <c r="K66" s="6" t="str">
        <f t="shared" si="26"/>
        <v xml:space="preserve"> </v>
      </c>
      <c r="L66" s="41"/>
      <c r="M66" s="45">
        <f t="shared" si="27"/>
        <v>0.12451361867704301</v>
      </c>
    </row>
    <row r="67" spans="1:13" x14ac:dyDescent="0.3">
      <c r="A67" s="70" t="s">
        <v>74</v>
      </c>
      <c r="B67" s="71">
        <v>7.7699999999999991E-2</v>
      </c>
      <c r="C67" s="96">
        <f>SQRT((B67*(1-B67))/$B$60)*TINV(0.05,$B$60)</f>
        <v>2.6709627547724796E-2</v>
      </c>
      <c r="D67" s="73"/>
      <c r="E67" s="88">
        <v>3.15E-2</v>
      </c>
      <c r="F67" s="74">
        <f>SQRT((E67*(1-E67))/$E$60)*TINV(0.05,$E$60)</f>
        <v>1.8306949638425326E-2</v>
      </c>
      <c r="G67" s="73"/>
      <c r="H67" s="49">
        <f t="shared" si="23"/>
        <v>-4.6199999999999991E-2</v>
      </c>
      <c r="I67" s="50">
        <f t="shared" si="24"/>
        <v>4.6199999999999991E-2</v>
      </c>
      <c r="J67" s="50">
        <f>(((((1-B67)*B67)/B$60)+(((1-E67)*E67)/E$60))^0.5)*(TINV(0.05,B$60+E$60-1))</f>
        <v>3.232994104017619E-2</v>
      </c>
      <c r="K67" s="37" t="str">
        <f t="shared" si="26"/>
        <v>*</v>
      </c>
      <c r="L67" s="51"/>
      <c r="M67" s="49">
        <f t="shared" si="27"/>
        <v>-0.59459459459459452</v>
      </c>
    </row>
    <row r="68" spans="1:13" x14ac:dyDescent="0.3">
      <c r="A68" s="62"/>
    </row>
    <row r="70" spans="1:13" x14ac:dyDescent="0.3">
      <c r="A70" s="77" t="s">
        <v>52</v>
      </c>
      <c r="B70" s="78"/>
      <c r="C70" s="98"/>
      <c r="D70" s="80"/>
      <c r="E70" s="81"/>
      <c r="F70" s="105"/>
      <c r="G70" s="83"/>
      <c r="H70" s="83"/>
      <c r="I70" s="83"/>
      <c r="J70" s="83"/>
      <c r="K70" s="83"/>
      <c r="L70" s="83"/>
      <c r="M70" s="83"/>
    </row>
    <row r="72" spans="1:13" x14ac:dyDescent="0.3">
      <c r="A72" s="62" t="s">
        <v>75</v>
      </c>
    </row>
    <row r="73" spans="1:13" x14ac:dyDescent="0.3">
      <c r="A73" s="62" t="s">
        <v>83</v>
      </c>
    </row>
    <row r="75" spans="1:13" ht="48" x14ac:dyDescent="0.3">
      <c r="A75" s="20"/>
      <c r="B75" s="21"/>
      <c r="C75" s="22"/>
      <c r="D75" s="22"/>
      <c r="E75" s="23"/>
      <c r="F75" s="27"/>
      <c r="G75" s="24"/>
      <c r="H75" s="25" t="s">
        <v>6</v>
      </c>
      <c r="I75" s="26" t="s">
        <v>19</v>
      </c>
      <c r="J75" s="26" t="s">
        <v>20</v>
      </c>
      <c r="K75" s="25" t="s">
        <v>7</v>
      </c>
      <c r="L75" s="25"/>
      <c r="M75" s="5" t="s">
        <v>8</v>
      </c>
    </row>
    <row r="76" spans="1:13" ht="47.25" customHeight="1" x14ac:dyDescent="0.3">
      <c r="A76" s="30"/>
      <c r="B76" s="31" t="s">
        <v>62</v>
      </c>
      <c r="C76" s="32" t="s">
        <v>9</v>
      </c>
      <c r="D76" s="32"/>
      <c r="E76" s="31" t="s">
        <v>63</v>
      </c>
      <c r="F76" s="35" t="s">
        <v>9</v>
      </c>
      <c r="G76" s="33"/>
      <c r="H76" s="33" t="s">
        <v>10</v>
      </c>
      <c r="I76" s="34"/>
      <c r="J76" s="34"/>
      <c r="K76" s="33" t="s">
        <v>10</v>
      </c>
      <c r="L76" s="33"/>
      <c r="M76" s="33" t="s">
        <v>10</v>
      </c>
    </row>
    <row r="77" spans="1:13" x14ac:dyDescent="0.3">
      <c r="A77" s="63" t="s">
        <v>11</v>
      </c>
      <c r="B77" s="86">
        <v>507</v>
      </c>
      <c r="C77" s="59"/>
      <c r="E77" s="65">
        <v>526</v>
      </c>
    </row>
    <row r="78" spans="1:13" x14ac:dyDescent="0.3">
      <c r="A78" s="63" t="s">
        <v>12</v>
      </c>
      <c r="B78" s="86">
        <v>472.8</v>
      </c>
      <c r="C78" s="59"/>
      <c r="E78" s="65">
        <v>489.2</v>
      </c>
    </row>
    <row r="80" spans="1:13" x14ac:dyDescent="0.3">
      <c r="A80" s="66" t="s">
        <v>82</v>
      </c>
      <c r="B80" s="67">
        <v>0.73930000000000007</v>
      </c>
      <c r="C80" s="94">
        <f>SQRT((B80*(1-B80))/$B$78)*TINV(0.05,$B$78)</f>
        <v>3.9673935322999725E-2</v>
      </c>
      <c r="E80" s="84">
        <v>0.7339</v>
      </c>
      <c r="F80" s="69">
        <f>SQRT((E80*(1-E80))/$E$78)*TINV(0.05,$E$78)</f>
        <v>3.9257441497562717E-2</v>
      </c>
      <c r="H80" s="45">
        <f>E80-B80</f>
        <v>-5.4000000000000714E-3</v>
      </c>
      <c r="I80" s="39">
        <f>(((H80)^2)^0.5)</f>
        <v>5.4000000000000714E-3</v>
      </c>
      <c r="J80" s="39">
        <f>(((((1-B80)*B80)/B$78)+(((1-E80)*E80)/E$78))^0.5)*(TINV(0.05,B$78+E$78-1))</f>
        <v>5.5743238079468571E-2</v>
      </c>
      <c r="K80" s="6" t="str">
        <f>IF(I80&gt;J80,"*"," ")</f>
        <v xml:space="preserve"> </v>
      </c>
      <c r="L80" s="41"/>
      <c r="M80" s="45">
        <f>(E80-B80)/B80</f>
        <v>-7.3042066819965787E-3</v>
      </c>
    </row>
    <row r="81" spans="1:13" x14ac:dyDescent="0.3">
      <c r="A81" s="66" t="s">
        <v>70</v>
      </c>
      <c r="B81" s="67">
        <v>4.8000000000000001E-2</v>
      </c>
      <c r="C81" s="94">
        <f>SQRT((B81*(1-B81))/$B$78)*TINV(0.05,$B$78)</f>
        <v>1.9318059759062586E-2</v>
      </c>
      <c r="E81" s="84">
        <v>3.8199999999999998E-2</v>
      </c>
      <c r="F81" s="69">
        <f>SQRT((E81*(1-E81))/$E$78)*TINV(0.05,$E$78)</f>
        <v>1.7027668196433098E-2</v>
      </c>
      <c r="H81" s="45">
        <f>E81-B81</f>
        <v>-9.8000000000000032E-3</v>
      </c>
      <c r="I81" s="39">
        <f>(((H81)^2)^0.5)</f>
        <v>9.8000000000000032E-3</v>
      </c>
      <c r="J81" s="39">
        <f>(((((1-B81)*B81)/B$78)+(((1-E81)*E81)/E$78))^0.5)*(TINV(0.05,B$78+E$78-1))</f>
        <v>2.5718652969567688E-2</v>
      </c>
      <c r="K81" s="6" t="str">
        <f>IF(I81&gt;J81,"*"," ")</f>
        <v xml:space="preserve"> </v>
      </c>
      <c r="L81" s="41"/>
      <c r="M81" s="45">
        <f>(E81-B81)/B81</f>
        <v>-0.20416666666666672</v>
      </c>
    </row>
    <row r="82" spans="1:13" x14ac:dyDescent="0.3">
      <c r="A82" s="66" t="s">
        <v>71</v>
      </c>
      <c r="B82" s="67">
        <v>0.69129999999999991</v>
      </c>
      <c r="C82" s="94">
        <f t="shared" ref="C82:C84" si="28">SQRT((B82*(1-B82))/$B$78)*TINV(0.05,$B$78)</f>
        <v>4.1747070516759063E-2</v>
      </c>
      <c r="E82" s="84">
        <v>0.69569999999999999</v>
      </c>
      <c r="F82" s="69">
        <f t="shared" ref="F82:F84" si="29">SQRT((E82*(1-E82))/$E$78)*TINV(0.05,$E$78)</f>
        <v>4.0873618672506391E-2</v>
      </c>
      <c r="H82" s="45">
        <f t="shared" ref="H82:H85" si="30">E82-B82</f>
        <v>4.4000000000000705E-3</v>
      </c>
      <c r="I82" s="39">
        <f t="shared" ref="I82:I85" si="31">(((H82)^2)^0.5)</f>
        <v>4.4000000000000705E-3</v>
      </c>
      <c r="J82" s="39">
        <f t="shared" ref="J82:J84" si="32">(((((1-B82)*B82)/B$78)+(((1-E82)*E82)/E$78))^0.5)*(TINV(0.05,B$78+E$78-1))</f>
        <v>5.8351139870461401E-2</v>
      </c>
      <c r="K82" s="6" t="str">
        <f t="shared" ref="K82:K85" si="33">IF(I82&gt;J82,"*"," ")</f>
        <v xml:space="preserve"> </v>
      </c>
      <c r="L82" s="41"/>
      <c r="M82" s="45">
        <f t="shared" ref="M82:M85" si="34">(E82-B82)/B82</f>
        <v>6.3648199045278041E-3</v>
      </c>
    </row>
    <row r="83" spans="1:13" x14ac:dyDescent="0.3">
      <c r="A83" s="66" t="s">
        <v>72</v>
      </c>
      <c r="B83" s="67">
        <v>0.1459</v>
      </c>
      <c r="C83" s="94">
        <f t="shared" si="28"/>
        <v>3.1901155878896886E-2</v>
      </c>
      <c r="E83" s="84">
        <v>0.1888</v>
      </c>
      <c r="F83" s="69">
        <f t="shared" si="29"/>
        <v>3.4765307654524617E-2</v>
      </c>
      <c r="H83" s="45">
        <f t="shared" si="30"/>
        <v>4.2899999999999994E-2</v>
      </c>
      <c r="I83" s="39">
        <f t="shared" si="31"/>
        <v>4.2899999999999994E-2</v>
      </c>
      <c r="J83" s="39">
        <f t="shared" si="32"/>
        <v>4.7124438599519383E-2</v>
      </c>
      <c r="K83" s="6" t="str">
        <f t="shared" si="33"/>
        <v xml:space="preserve"> </v>
      </c>
      <c r="L83" s="41"/>
      <c r="M83" s="45">
        <f t="shared" si="34"/>
        <v>0.29403701165181628</v>
      </c>
    </row>
    <row r="84" spans="1:13" x14ac:dyDescent="0.3">
      <c r="A84" s="66" t="s">
        <v>73</v>
      </c>
      <c r="B84" s="67">
        <v>4.6300000000000001E-2</v>
      </c>
      <c r="C84" s="94">
        <f t="shared" si="28"/>
        <v>1.8989817855562283E-2</v>
      </c>
      <c r="E84" s="84">
        <v>4.0800000000000003E-2</v>
      </c>
      <c r="F84" s="69">
        <f t="shared" si="29"/>
        <v>1.7573803967927897E-2</v>
      </c>
      <c r="H84" s="45">
        <f t="shared" si="30"/>
        <v>-5.4999999999999979E-3</v>
      </c>
      <c r="I84" s="39">
        <f t="shared" si="31"/>
        <v>5.4999999999999979E-3</v>
      </c>
      <c r="J84" s="39">
        <f t="shared" si="32"/>
        <v>2.5841029797079366E-2</v>
      </c>
      <c r="K84" s="6" t="str">
        <f t="shared" si="33"/>
        <v xml:space="preserve"> </v>
      </c>
      <c r="L84" s="41"/>
      <c r="M84" s="45">
        <f t="shared" si="34"/>
        <v>-0.11879049676025913</v>
      </c>
    </row>
    <row r="85" spans="1:13" x14ac:dyDescent="0.3">
      <c r="A85" s="70" t="s">
        <v>74</v>
      </c>
      <c r="B85" s="71">
        <v>6.8499999999999991E-2</v>
      </c>
      <c r="C85" s="96">
        <f>SQRT((B85*(1-B85))/$B$78)*TINV(0.05,$B$78)</f>
        <v>2.2827645925001246E-2</v>
      </c>
      <c r="D85" s="73"/>
      <c r="E85" s="88">
        <v>3.6499999999999998E-2</v>
      </c>
      <c r="F85" s="74">
        <f>SQRT((E85*(1-E85))/$E$78)*TINV(0.05,$E$78)</f>
        <v>1.665917163988034E-2</v>
      </c>
      <c r="G85" s="73"/>
      <c r="H85" s="49">
        <f t="shared" si="30"/>
        <v>-3.1999999999999994E-2</v>
      </c>
      <c r="I85" s="50">
        <f t="shared" si="31"/>
        <v>3.1999999999999994E-2</v>
      </c>
      <c r="J85" s="50">
        <f>(((((1-B85)*B85)/B$78)+(((1-E85)*E85)/E$78))^0.5)*(TINV(0.05,B$78+E$78-1))</f>
        <v>2.8223989671119182E-2</v>
      </c>
      <c r="K85" s="37" t="str">
        <f t="shared" si="33"/>
        <v>*</v>
      </c>
      <c r="L85" s="51"/>
      <c r="M85" s="49">
        <f t="shared" si="34"/>
        <v>-0.46715328467153283</v>
      </c>
    </row>
    <row r="87" spans="1:13" x14ac:dyDescent="0.3">
      <c r="A87" s="62" t="s">
        <v>75</v>
      </c>
    </row>
    <row r="88" spans="1:13" x14ac:dyDescent="0.3">
      <c r="A88" s="62" t="s">
        <v>84</v>
      </c>
    </row>
    <row r="90" spans="1:13" ht="48" x14ac:dyDescent="0.3">
      <c r="A90" s="20"/>
      <c r="B90" s="21"/>
      <c r="C90" s="22"/>
      <c r="D90" s="22"/>
      <c r="E90" s="23"/>
      <c r="F90" s="27"/>
      <c r="G90" s="24"/>
      <c r="H90" s="25" t="s">
        <v>6</v>
      </c>
      <c r="I90" s="26" t="s">
        <v>19</v>
      </c>
      <c r="J90" s="26" t="s">
        <v>20</v>
      </c>
      <c r="K90" s="25" t="s">
        <v>7</v>
      </c>
      <c r="L90" s="25"/>
      <c r="M90" s="5" t="s">
        <v>8</v>
      </c>
    </row>
    <row r="91" spans="1:13" ht="47.25" customHeight="1" x14ac:dyDescent="0.3">
      <c r="A91" s="30"/>
      <c r="B91" s="31" t="s">
        <v>62</v>
      </c>
      <c r="C91" s="32" t="s">
        <v>9</v>
      </c>
      <c r="D91" s="32"/>
      <c r="E91" s="31" t="s">
        <v>63</v>
      </c>
      <c r="F91" s="35" t="s">
        <v>9</v>
      </c>
      <c r="G91" s="33"/>
      <c r="H91" s="33" t="s">
        <v>10</v>
      </c>
      <c r="I91" s="34"/>
      <c r="J91" s="34"/>
      <c r="K91" s="33" t="s">
        <v>10</v>
      </c>
      <c r="L91" s="33"/>
      <c r="M91" s="33" t="s">
        <v>10</v>
      </c>
    </row>
    <row r="92" spans="1:13" x14ac:dyDescent="0.3">
      <c r="A92" s="63" t="s">
        <v>11</v>
      </c>
      <c r="B92" s="86">
        <v>457</v>
      </c>
      <c r="C92" s="59"/>
      <c r="E92" s="65">
        <v>422</v>
      </c>
    </row>
    <row r="93" spans="1:13" x14ac:dyDescent="0.3">
      <c r="A93" s="63" t="s">
        <v>12</v>
      </c>
      <c r="B93" s="86">
        <v>405.3</v>
      </c>
      <c r="C93" s="59"/>
      <c r="E93" s="65">
        <v>374.8</v>
      </c>
    </row>
    <row r="95" spans="1:13" x14ac:dyDescent="0.3">
      <c r="A95" s="66" t="s">
        <v>82</v>
      </c>
      <c r="B95" s="67">
        <v>0.84739999999999993</v>
      </c>
      <c r="C95" s="94">
        <f>SQRT((B95*(1-B95))/$B$93*TINV(0.05,$B$93))</f>
        <v>2.5044198305150912E-2</v>
      </c>
      <c r="E95" s="84">
        <v>0.83700000000000008</v>
      </c>
      <c r="F95" s="69">
        <f>SQRT((E95*(1-E95))/$E$93)*TINV(0.05,$E$93)</f>
        <v>3.7515654122098806E-2</v>
      </c>
      <c r="H95" s="45">
        <f>E95-B95</f>
        <v>-1.0399999999999854E-2</v>
      </c>
      <c r="I95" s="39">
        <f>(((H95)^2)^0.5)</f>
        <v>1.0399999999999854E-2</v>
      </c>
      <c r="J95" s="39">
        <f>(((((1-B95)*B95)/B$93)+(((1-E95)*E95)/E$93))^0.5)*(TINV(0.05,B$93+E$93-1))</f>
        <v>5.1304402532622737E-2</v>
      </c>
      <c r="K95" s="6" t="str">
        <f>IF(I95&gt;J95,"*"," ")</f>
        <v xml:space="preserve"> </v>
      </c>
      <c r="L95" s="41"/>
      <c r="M95" s="45">
        <f>(E95-B95)/B95</f>
        <v>-1.2272834552749416E-2</v>
      </c>
    </row>
    <row r="96" spans="1:13" x14ac:dyDescent="0.3">
      <c r="A96" s="66" t="s">
        <v>70</v>
      </c>
      <c r="B96" s="67">
        <v>3.7599999999999995E-2</v>
      </c>
      <c r="C96" s="94">
        <f>SQRT((B96*(1-B96))/$B$93*TINV(0.05,$B$93))</f>
        <v>1.3248214983471467E-2</v>
      </c>
      <c r="E96" s="84">
        <v>7.4099999999999999E-2</v>
      </c>
      <c r="F96" s="69">
        <f>SQRT((E96*(1-E96))/$E$93)*TINV(0.05,$E$93)</f>
        <v>2.660401218290195E-2</v>
      </c>
      <c r="H96" s="45">
        <f>E96-B96</f>
        <v>3.6500000000000005E-2</v>
      </c>
      <c r="I96" s="39">
        <f>(((H96)^2)^0.5)</f>
        <v>3.6500000000000005E-2</v>
      </c>
      <c r="J96" s="39">
        <f>(((((1-B96)*B96)/B$93)+(((1-E96)*E96)/E$93))^0.5)*(TINV(0.05,B$93+E$93-1))</f>
        <v>3.2394968403029953E-2</v>
      </c>
      <c r="K96" s="36" t="str">
        <f>IF(I96&gt;J96,"*"," ")</f>
        <v>*</v>
      </c>
      <c r="L96" s="41"/>
      <c r="M96" s="45">
        <f>(E96-B96)/B96</f>
        <v>0.97074468085106413</v>
      </c>
    </row>
    <row r="97" spans="1:13" x14ac:dyDescent="0.3">
      <c r="A97" s="66" t="s">
        <v>71</v>
      </c>
      <c r="B97" s="67">
        <v>0.80980000000000008</v>
      </c>
      <c r="C97" s="94">
        <f t="shared" ref="C97:C99" si="35">SQRT((B97*(1-B97))/$B$93*TINV(0.05,$B$93))</f>
        <v>2.7332526625376382E-2</v>
      </c>
      <c r="E97" s="84">
        <v>0.76290000000000002</v>
      </c>
      <c r="F97" s="69">
        <f t="shared" ref="F97:F99" si="36">SQRT((E97*(1-E97))/$E$93)*TINV(0.05,$E$93)</f>
        <v>4.3197197936388237E-2</v>
      </c>
      <c r="H97" s="45">
        <f t="shared" ref="H97:H100" si="37">E97-B97</f>
        <v>-4.6900000000000053E-2</v>
      </c>
      <c r="I97" s="39">
        <f t="shared" ref="I97:I100" si="38">(((H97)^2)^0.5)</f>
        <v>4.6900000000000053E-2</v>
      </c>
      <c r="J97" s="39">
        <f t="shared" ref="J97:J99" si="39">(((((1-B97)*B97)/B$93)+(((1-E97)*E97)/E$93))^0.5)*(TINV(0.05,B$93+E$93-1))</f>
        <v>5.7655099244720252E-2</v>
      </c>
      <c r="K97" s="6" t="str">
        <f t="shared" ref="K97:K100" si="40">IF(I97&gt;J97,"*"," ")</f>
        <v xml:space="preserve"> </v>
      </c>
      <c r="L97" s="41"/>
      <c r="M97" s="45">
        <f t="shared" ref="M97:M100" si="41">(E97-B97)/B97</f>
        <v>-5.7915534699925969E-2</v>
      </c>
    </row>
    <row r="98" spans="1:13" x14ac:dyDescent="0.3">
      <c r="A98" s="66" t="s">
        <v>72</v>
      </c>
      <c r="B98" s="67">
        <v>8.3499999999999991E-2</v>
      </c>
      <c r="C98" s="94">
        <f t="shared" si="35"/>
        <v>1.9266157651106383E-2</v>
      </c>
      <c r="E98" s="84">
        <v>0.10619999999999999</v>
      </c>
      <c r="F98" s="69">
        <f t="shared" si="36"/>
        <v>3.1292367755438602E-2</v>
      </c>
      <c r="H98" s="45">
        <f t="shared" si="37"/>
        <v>2.2699999999999998E-2</v>
      </c>
      <c r="I98" s="39">
        <f t="shared" si="38"/>
        <v>2.2699999999999998E-2</v>
      </c>
      <c r="J98" s="39">
        <f t="shared" si="39"/>
        <v>4.1273588338702517E-2</v>
      </c>
      <c r="K98" s="6" t="str">
        <f t="shared" si="40"/>
        <v xml:space="preserve"> </v>
      </c>
      <c r="L98" s="41"/>
      <c r="M98" s="45">
        <f t="shared" si="41"/>
        <v>0.27185628742514972</v>
      </c>
    </row>
    <row r="99" spans="1:13" x14ac:dyDescent="0.3">
      <c r="A99" s="66" t="s">
        <v>73</v>
      </c>
      <c r="B99" s="67">
        <v>1.6799999999999999E-2</v>
      </c>
      <c r="C99" s="94">
        <f t="shared" si="35"/>
        <v>8.9507868079960039E-3</v>
      </c>
      <c r="E99" s="84">
        <v>3.2000000000000001E-2</v>
      </c>
      <c r="F99" s="69">
        <f t="shared" si="36"/>
        <v>1.7875930595598812E-2</v>
      </c>
      <c r="H99" s="45">
        <f t="shared" si="37"/>
        <v>1.5200000000000002E-2</v>
      </c>
      <c r="I99" s="39">
        <f t="shared" si="38"/>
        <v>1.5200000000000002E-2</v>
      </c>
      <c r="J99" s="39">
        <f t="shared" si="39"/>
        <v>2.1806350122149775E-2</v>
      </c>
      <c r="K99" s="6" t="str">
        <f t="shared" si="40"/>
        <v xml:space="preserve"> </v>
      </c>
      <c r="L99" s="41"/>
      <c r="M99" s="45">
        <f t="shared" si="41"/>
        <v>0.90476190476190488</v>
      </c>
    </row>
    <row r="100" spans="1:13" x14ac:dyDescent="0.3">
      <c r="A100" s="70" t="s">
        <v>74</v>
      </c>
      <c r="B100" s="71">
        <v>5.2300000000000006E-2</v>
      </c>
      <c r="C100" s="96">
        <f>SQRT((B100*(1-B100))/$B$93*TINV(0.05,$B$93))</f>
        <v>1.5505005408475032E-2</v>
      </c>
      <c r="D100" s="73"/>
      <c r="E100" s="88">
        <v>2.4900000000000002E-2</v>
      </c>
      <c r="F100" s="74">
        <f>SQRT((E100*(1-E100))/$E$93)*TINV(0.05,$E$93)</f>
        <v>1.5826330971774015E-2</v>
      </c>
      <c r="G100" s="73"/>
      <c r="H100" s="49">
        <f t="shared" si="37"/>
        <v>-2.7400000000000004E-2</v>
      </c>
      <c r="I100" s="50">
        <f t="shared" si="38"/>
        <v>2.7400000000000004E-2</v>
      </c>
      <c r="J100" s="50">
        <f>(((((1-B100)*B100)/B$93)+(((1-E100)*E100)/E$93))^0.5)*(TINV(0.05,B$93+E$93-1))</f>
        <v>2.6849022226851281E-2</v>
      </c>
      <c r="K100" s="37" t="str">
        <f t="shared" si="40"/>
        <v>*</v>
      </c>
      <c r="L100" s="51"/>
      <c r="M100" s="49">
        <f t="shared" si="41"/>
        <v>-0.52390057361376674</v>
      </c>
    </row>
    <row r="102" spans="1:13" x14ac:dyDescent="0.3">
      <c r="A102" s="62" t="s">
        <v>75</v>
      </c>
    </row>
    <row r="103" spans="1:13" x14ac:dyDescent="0.3">
      <c r="A103" s="62" t="s">
        <v>85</v>
      </c>
    </row>
    <row r="105" spans="1:13" ht="48" x14ac:dyDescent="0.3">
      <c r="A105" s="20"/>
      <c r="B105" s="21"/>
      <c r="C105" s="22"/>
      <c r="D105" s="22"/>
      <c r="E105" s="23"/>
      <c r="F105" s="27"/>
      <c r="G105" s="24"/>
      <c r="H105" s="25" t="s">
        <v>6</v>
      </c>
      <c r="I105" s="26" t="s">
        <v>19</v>
      </c>
      <c r="J105" s="26" t="s">
        <v>20</v>
      </c>
      <c r="K105" s="25" t="s">
        <v>7</v>
      </c>
      <c r="L105" s="25"/>
      <c r="M105" s="5" t="s">
        <v>8</v>
      </c>
    </row>
    <row r="106" spans="1:13" ht="44.25" customHeight="1" x14ac:dyDescent="0.3">
      <c r="A106" s="30"/>
      <c r="B106" s="31" t="s">
        <v>62</v>
      </c>
      <c r="C106" s="32" t="s">
        <v>9</v>
      </c>
      <c r="D106" s="32"/>
      <c r="E106" s="31" t="s">
        <v>63</v>
      </c>
      <c r="F106" s="35" t="s">
        <v>9</v>
      </c>
      <c r="G106" s="33"/>
      <c r="H106" s="33" t="s">
        <v>10</v>
      </c>
      <c r="I106" s="34"/>
      <c r="J106" s="34"/>
      <c r="K106" s="33" t="s">
        <v>10</v>
      </c>
      <c r="L106" s="33"/>
      <c r="M106" s="33" t="s">
        <v>10</v>
      </c>
    </row>
    <row r="107" spans="1:13" x14ac:dyDescent="0.3">
      <c r="A107" s="63" t="s">
        <v>11</v>
      </c>
      <c r="B107" s="86">
        <v>196</v>
      </c>
      <c r="C107" s="59"/>
      <c r="E107" s="65">
        <v>191</v>
      </c>
    </row>
    <row r="108" spans="1:13" x14ac:dyDescent="0.3">
      <c r="A108" s="63" t="s">
        <v>12</v>
      </c>
      <c r="B108" s="86">
        <v>190.5</v>
      </c>
      <c r="C108" s="59"/>
      <c r="E108" s="65">
        <v>185.4</v>
      </c>
    </row>
    <row r="110" spans="1:13" x14ac:dyDescent="0.3">
      <c r="A110" s="66" t="s">
        <v>82</v>
      </c>
      <c r="B110" s="67">
        <v>0.8962</v>
      </c>
      <c r="C110" s="94">
        <f>SQRT((B110*(1-B110))/$B$108*TINV(0.05,$B$108))</f>
        <v>3.1035965822285419E-2</v>
      </c>
      <c r="E110" s="84">
        <v>0.90400000000000003</v>
      </c>
      <c r="F110" s="119">
        <f>SQRT((E110*(1-E110))/$E$108)*TINV(0.05,$E$108)</f>
        <v>4.2683834160463903E-2</v>
      </c>
      <c r="H110" s="45">
        <f>E110-B110</f>
        <v>7.8000000000000291E-3</v>
      </c>
      <c r="I110" s="39">
        <f>(((H110)^2)^0.5)</f>
        <v>7.8000000000000291E-3</v>
      </c>
      <c r="J110" s="39">
        <f>(((((1-B110)*B110)/B$108)+(((1-E110)*E110)/E$108))^0.5)*(TINV(0.05,B$108+E$108-1))</f>
        <v>6.0810516477406422E-2</v>
      </c>
      <c r="K110" s="6" t="str">
        <f>IF(I110&gt;J110,"*"," ")</f>
        <v xml:space="preserve"> </v>
      </c>
      <c r="L110" s="41"/>
      <c r="M110" s="45">
        <f>(E110-B110)/B110</f>
        <v>8.7034144164249375E-3</v>
      </c>
    </row>
    <row r="111" spans="1:13" x14ac:dyDescent="0.3">
      <c r="A111" s="66" t="s">
        <v>70</v>
      </c>
      <c r="B111" s="67">
        <v>9.4100000000000003E-2</v>
      </c>
      <c r="C111" s="94">
        <f>SQRT((B111*(1-B111))/$B$108*TINV(0.05,$B$108))</f>
        <v>2.9709754282080638E-2</v>
      </c>
      <c r="E111" s="84">
        <v>9.4899999999999998E-2</v>
      </c>
      <c r="F111" s="119">
        <f t="shared" ref="F111:F114" si="42">SQRT((E111*(1-E111))/$E$108)*TINV(0.05,$E$108)</f>
        <v>4.2464398891947711E-2</v>
      </c>
      <c r="H111" s="45">
        <f>E111-B111</f>
        <v>7.9999999999999516E-4</v>
      </c>
      <c r="I111" s="39">
        <f>(((H111)^2)^0.5)</f>
        <v>7.9999999999999516E-4</v>
      </c>
      <c r="J111" s="39">
        <f>(((((1-B111)*B111)/B$108)+(((1-E111)*E111)/E$108))^0.5)*(TINV(0.05,B$108+E$108-1))</f>
        <v>5.9341768542512566E-2</v>
      </c>
      <c r="K111" s="6" t="str">
        <f>IF(I111&gt;J111,"*"," ")</f>
        <v xml:space="preserve"> </v>
      </c>
      <c r="L111" s="41"/>
      <c r="M111" s="45">
        <f>(E111-B111)/B111</f>
        <v>8.5015940488841132E-3</v>
      </c>
    </row>
    <row r="112" spans="1:13" x14ac:dyDescent="0.3">
      <c r="A112" s="66" t="s">
        <v>71</v>
      </c>
      <c r="B112" s="67">
        <v>0.80209999999999992</v>
      </c>
      <c r="C112" s="94">
        <f t="shared" ref="C112:C114" si="43">SQRT((B112*(1-B112))/$B$108*TINV(0.05,$B$108))</f>
        <v>4.0541636338014407E-2</v>
      </c>
      <c r="E112" s="84">
        <v>0.80920000000000003</v>
      </c>
      <c r="F112" s="119">
        <f t="shared" si="42"/>
        <v>5.6932560240767115E-2</v>
      </c>
      <c r="H112" s="45">
        <f t="shared" ref="H112:H115" si="44">E112-B112</f>
        <v>7.1000000000001062E-3</v>
      </c>
      <c r="I112" s="39">
        <f t="shared" ref="I112:I115" si="45">(((H112)^2)^0.5)</f>
        <v>7.1000000000001062E-3</v>
      </c>
      <c r="J112" s="39">
        <f t="shared" ref="J112:J114" si="46">(((((1-B112)*B112)/B$108)+(((1-E112)*E112)/E$108))^0.5)*(TINV(0.05,B$108+E$108-1))</f>
        <v>8.0259555763426457E-2</v>
      </c>
      <c r="K112" s="6" t="str">
        <f t="shared" ref="K112:K115" si="47">IF(I112&gt;J112,"*"," ")</f>
        <v xml:space="preserve"> </v>
      </c>
      <c r="L112" s="41"/>
      <c r="M112" s="45">
        <f t="shared" ref="M112:M115" si="48">(E112-B112)/B112</f>
        <v>8.8517641191872675E-3</v>
      </c>
    </row>
    <row r="113" spans="1:13" x14ac:dyDescent="0.3">
      <c r="A113" s="66" t="s">
        <v>72</v>
      </c>
      <c r="B113" s="67">
        <v>8.2400000000000001E-2</v>
      </c>
      <c r="C113" s="94">
        <f t="shared" si="43"/>
        <v>2.79804327249321E-2</v>
      </c>
      <c r="E113" s="84">
        <v>5.57E-2</v>
      </c>
      <c r="F113" s="119">
        <f t="shared" si="42"/>
        <v>3.3229681949405045E-2</v>
      </c>
      <c r="H113" s="45">
        <f t="shared" si="44"/>
        <v>-2.6700000000000002E-2</v>
      </c>
      <c r="I113" s="39">
        <f t="shared" si="45"/>
        <v>2.6700000000000002E-2</v>
      </c>
      <c r="J113" s="39">
        <f t="shared" si="46"/>
        <v>5.1298216930636298E-2</v>
      </c>
      <c r="K113" s="6" t="str">
        <f t="shared" si="47"/>
        <v xml:space="preserve"> </v>
      </c>
      <c r="L113" s="41"/>
      <c r="M113" s="45">
        <f t="shared" si="48"/>
        <v>-0.32402912621359226</v>
      </c>
    </row>
    <row r="114" spans="1:13" x14ac:dyDescent="0.3">
      <c r="A114" s="66" t="s">
        <v>73</v>
      </c>
      <c r="B114" s="67">
        <v>5.4000000000000003E-3</v>
      </c>
      <c r="C114" s="94">
        <f t="shared" si="43"/>
        <v>7.4573620060543848E-3</v>
      </c>
      <c r="E114" s="84">
        <v>5.8999999999999999E-3</v>
      </c>
      <c r="F114" s="119">
        <f t="shared" si="42"/>
        <v>1.1096464672298681E-2</v>
      </c>
      <c r="H114" s="45">
        <f t="shared" si="44"/>
        <v>4.9999999999999958E-4</v>
      </c>
      <c r="I114" s="39">
        <f t="shared" si="45"/>
        <v>4.9999999999999958E-4</v>
      </c>
      <c r="J114" s="39">
        <f t="shared" si="46"/>
        <v>1.5209348811803648E-2</v>
      </c>
      <c r="K114" s="6" t="str">
        <f t="shared" si="47"/>
        <v xml:space="preserve"> </v>
      </c>
      <c r="L114" s="41"/>
      <c r="M114" s="45">
        <f t="shared" si="48"/>
        <v>9.2592592592592504E-2</v>
      </c>
    </row>
    <row r="115" spans="1:13" x14ac:dyDescent="0.3">
      <c r="A115" s="70" t="s">
        <v>74</v>
      </c>
      <c r="B115" s="71">
        <v>1.5900000000000001E-2</v>
      </c>
      <c r="C115" s="96">
        <f>SQRT((B115*(1-B115))/$B$108*TINV(0.05,$B$108))</f>
        <v>1.272864858183452E-2</v>
      </c>
      <c r="D115" s="73"/>
      <c r="E115" s="88">
        <v>3.4300000000000004E-2</v>
      </c>
      <c r="F115" s="120">
        <f>SQRT((E115*(1-E115))/$E$108)*TINV(0.05,$E$108)</f>
        <v>2.6370099460924497E-2</v>
      </c>
      <c r="G115" s="73"/>
      <c r="H115" s="49">
        <f t="shared" si="44"/>
        <v>1.8400000000000003E-2</v>
      </c>
      <c r="I115" s="50">
        <f t="shared" si="45"/>
        <v>1.8400000000000003E-2</v>
      </c>
      <c r="J115" s="50">
        <f>(((((1-B115)*B115)/B$108)+(((1-E115)*E115)/E$108))^0.5)*(TINV(0.05,B$108+E$108-1))</f>
        <v>3.1754643117645157E-2</v>
      </c>
      <c r="K115" s="7" t="str">
        <f t="shared" si="47"/>
        <v xml:space="preserve"> </v>
      </c>
      <c r="L115" s="51"/>
      <c r="M115" s="49">
        <f t="shared" si="48"/>
        <v>1.1572327044025159</v>
      </c>
    </row>
    <row r="117" spans="1:13" x14ac:dyDescent="0.3">
      <c r="B117" s="1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NOTES</vt:lpstr>
      <vt:lpstr>CONTENTS</vt:lpstr>
      <vt:lpstr>4.1</vt:lpstr>
      <vt:lpstr>4.2 </vt:lpstr>
      <vt:lpstr>4.3</vt:lpstr>
      <vt:lpstr>4.4</vt:lpstr>
      <vt:lpstr>4.5a</vt:lpstr>
      <vt:lpstr>4.5b</vt:lpstr>
      <vt:lpstr>5.1a</vt:lpstr>
      <vt:lpstr>5.1b</vt:lpstr>
      <vt:lpstr>5.1c</vt:lpstr>
      <vt:lpstr>5.2a</vt:lpstr>
      <vt:lpstr>5.2b</vt:lpstr>
      <vt:lpstr>5.2c</vt:lpstr>
      <vt:lpstr>5.2d</vt:lpstr>
      <vt:lpstr>5.2e</vt:lpstr>
      <vt:lpstr>5.2f</vt:lpstr>
      <vt:lpstr>5.2g</vt:lpstr>
      <vt:lpstr>5.2h</vt:lpstr>
      <vt:lpstr>5.2i</vt:lpstr>
      <vt:lpstr>5.2j</vt:lpstr>
      <vt:lpstr>6.1a</vt:lpstr>
      <vt:lpstr>6.1b</vt:lpstr>
      <vt:lpstr>6.1c</vt:lpstr>
      <vt:lpstr>6.2a</vt:lpstr>
      <vt:lpstr>6.2b</vt:lpstr>
      <vt:lpstr>6.3a</vt:lpstr>
      <vt:lpstr>6.3b</vt:lpstr>
      <vt:lpstr>6.3c</vt:lpstr>
      <vt:lpstr>6.3d</vt:lpstr>
      <vt:lpstr>6.3e</vt:lpstr>
      <vt:lpstr>6.4</vt:lpstr>
      <vt:lpstr>6.5</vt:lpstr>
      <vt:lpstr>7.2a</vt:lpstr>
      <vt:lpstr>7.2b</vt:lpstr>
      <vt:lpstr>7.2c</vt:lpstr>
      <vt:lpstr>7.2d</vt:lpstr>
      <vt:lpstr>7.3a</vt:lpstr>
      <vt:lpstr>7.3b</vt:lpstr>
      <vt:lpstr>7.3c</vt:lpstr>
      <vt:lpstr>7.3d</vt:lpstr>
      <vt:lpstr>7.3e</vt:lpstr>
      <vt:lpstr>8.1a</vt:lpstr>
      <vt:lpstr>8.1b</vt:lpstr>
      <vt:lpstr>8.2</vt:lpstr>
      <vt:lpstr>8.3a</vt:lpstr>
      <vt:lpstr>8.3b</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Malam</dc:creator>
  <cp:lastModifiedBy>Chivite-Matthews Natalia (Analysis)</cp:lastModifiedBy>
  <dcterms:created xsi:type="dcterms:W3CDTF">2016-10-05T11:26:28Z</dcterms:created>
  <dcterms:modified xsi:type="dcterms:W3CDTF">2017-07-03T09:44:04Z</dcterms:modified>
</cp:coreProperties>
</file>